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95" windowWidth="15315" windowHeight="1440" tabRatio="599" firstSheet="8" activeTab="13"/>
  </bookViews>
  <sheets>
    <sheet name="Sheet2" sheetId="8" r:id="rId1"/>
    <sheet name="Sheet1" sheetId="3" r:id="rId2"/>
    <sheet name="2016 Հունվար" sheetId="16" r:id="rId3"/>
    <sheet name="2016 Փետրվար" sheetId="17" r:id="rId4"/>
    <sheet name="2016 Մարտ" sheetId="18" r:id="rId5"/>
    <sheet name="2016 Ապրիլ" sheetId="19" r:id="rId6"/>
    <sheet name="2016 Մայիս" sheetId="20" r:id="rId7"/>
    <sheet name="2016 Հունիս" sheetId="22" r:id="rId8"/>
    <sheet name="2016 Հուլիս" sheetId="21" r:id="rId9"/>
    <sheet name="2016 Օգոստոս" sheetId="23" r:id="rId10"/>
    <sheet name="2016 Սեպտեմբեր" sheetId="24" r:id="rId11"/>
    <sheet name="2016 Հոկտեմբեր" sheetId="25" r:id="rId12"/>
    <sheet name="2016 Նոյեմբեր" sheetId="26" r:id="rId13"/>
    <sheet name="2016 Դեկտեմբեր" sheetId="27" r:id="rId14"/>
  </sheets>
  <calcPr calcId="145621"/>
</workbook>
</file>

<file path=xl/calcChain.xml><?xml version="1.0" encoding="utf-8"?>
<calcChain xmlns="http://schemas.openxmlformats.org/spreadsheetml/2006/main">
  <c r="M364" i="27" l="1"/>
  <c r="S387" i="27" l="1"/>
  <c r="R387" i="27"/>
  <c r="P387" i="27"/>
  <c r="O387" i="27"/>
  <c r="Q387" i="27" s="1"/>
  <c r="M387" i="27"/>
  <c r="L387" i="27"/>
  <c r="K387" i="27"/>
  <c r="J387" i="27"/>
  <c r="I387" i="27"/>
  <c r="G387" i="27"/>
  <c r="H387" i="27" s="1"/>
  <c r="F387" i="27"/>
  <c r="E387" i="27"/>
  <c r="D387" i="27"/>
  <c r="C387" i="27"/>
  <c r="T381" i="27"/>
  <c r="Q381" i="27"/>
  <c r="N381" i="27"/>
  <c r="K381" i="27"/>
  <c r="H381" i="27"/>
  <c r="E381" i="27"/>
  <c r="T380" i="27"/>
  <c r="Q380" i="27"/>
  <c r="N380" i="27"/>
  <c r="K380" i="27"/>
  <c r="H380" i="27"/>
  <c r="E380" i="27"/>
  <c r="S379" i="27"/>
  <c r="R379" i="27"/>
  <c r="T379" i="27" s="1"/>
  <c r="P379" i="27"/>
  <c r="O379" i="27"/>
  <c r="M379" i="27"/>
  <c r="N379" i="27" s="1"/>
  <c r="L379" i="27"/>
  <c r="J379" i="27"/>
  <c r="J361" i="27" s="1"/>
  <c r="J38" i="27" s="1"/>
  <c r="I379" i="27"/>
  <c r="G379" i="27"/>
  <c r="G40" i="27" s="1"/>
  <c r="F379" i="27"/>
  <c r="D379" i="27"/>
  <c r="C379" i="27"/>
  <c r="C40" i="27" s="1"/>
  <c r="E40" i="27" s="1"/>
  <c r="T377" i="27"/>
  <c r="Q377" i="27"/>
  <c r="N377" i="27"/>
  <c r="K377" i="27"/>
  <c r="H377" i="27"/>
  <c r="E377" i="27"/>
  <c r="T376" i="27"/>
  <c r="Q376" i="27"/>
  <c r="N376" i="27"/>
  <c r="K376" i="27"/>
  <c r="H376" i="27"/>
  <c r="E376" i="27"/>
  <c r="T375" i="27"/>
  <c r="Q375" i="27"/>
  <c r="N375" i="27"/>
  <c r="K375" i="27"/>
  <c r="H375" i="27"/>
  <c r="E375" i="27"/>
  <c r="Q374" i="27"/>
  <c r="N374" i="27"/>
  <c r="K374" i="27"/>
  <c r="H374" i="27"/>
  <c r="E374" i="27"/>
  <c r="T373" i="27"/>
  <c r="Q373" i="27"/>
  <c r="N373" i="27"/>
  <c r="K373" i="27"/>
  <c r="H373" i="27"/>
  <c r="E373" i="27"/>
  <c r="T372" i="27"/>
  <c r="Q372" i="27"/>
  <c r="N372" i="27"/>
  <c r="K372" i="27"/>
  <c r="H372" i="27"/>
  <c r="E372" i="27"/>
  <c r="T371" i="27"/>
  <c r="Q371" i="27"/>
  <c r="N371" i="27"/>
  <c r="K371" i="27"/>
  <c r="H371" i="27"/>
  <c r="E371" i="27"/>
  <c r="T370" i="27"/>
  <c r="Q370" i="27"/>
  <c r="N370" i="27"/>
  <c r="K370" i="27"/>
  <c r="H370" i="27"/>
  <c r="E370" i="27"/>
  <c r="T369" i="27"/>
  <c r="Q369" i="27"/>
  <c r="N369" i="27"/>
  <c r="K369" i="27"/>
  <c r="H369" i="27"/>
  <c r="E369" i="27"/>
  <c r="T368" i="27"/>
  <c r="Q368" i="27"/>
  <c r="N368" i="27"/>
  <c r="K368" i="27"/>
  <c r="H368" i="27"/>
  <c r="E368" i="27"/>
  <c r="T367" i="27"/>
  <c r="Q367" i="27"/>
  <c r="N367" i="27"/>
  <c r="K367" i="27"/>
  <c r="H367" i="27"/>
  <c r="E367" i="27"/>
  <c r="T366" i="27"/>
  <c r="Q366" i="27"/>
  <c r="N366" i="27"/>
  <c r="K366" i="27"/>
  <c r="H366" i="27"/>
  <c r="E366" i="27"/>
  <c r="T365" i="27"/>
  <c r="Q365" i="27"/>
  <c r="N365" i="27"/>
  <c r="K365" i="27"/>
  <c r="H365" i="27"/>
  <c r="E365" i="27"/>
  <c r="T364" i="27"/>
  <c r="Q364" i="27"/>
  <c r="N364" i="27"/>
  <c r="K364" i="27"/>
  <c r="H364" i="27"/>
  <c r="E364" i="27"/>
  <c r="T363" i="27"/>
  <c r="Q363" i="27"/>
  <c r="K363" i="27"/>
  <c r="H363" i="27"/>
  <c r="E363" i="27"/>
  <c r="S362" i="27"/>
  <c r="R362" i="27"/>
  <c r="T362" i="27" s="1"/>
  <c r="Q362" i="27"/>
  <c r="P362" i="27"/>
  <c r="O362" i="27"/>
  <c r="M362" i="27"/>
  <c r="M361" i="27" s="1"/>
  <c r="M38" i="27" s="1"/>
  <c r="L362" i="27"/>
  <c r="J362" i="27"/>
  <c r="J39" i="27" s="1"/>
  <c r="I362" i="27"/>
  <c r="I39" i="27" s="1"/>
  <c r="G362" i="27"/>
  <c r="F362" i="27"/>
  <c r="D362" i="27"/>
  <c r="C362" i="27"/>
  <c r="E362" i="27" s="1"/>
  <c r="R361" i="27"/>
  <c r="P361" i="27"/>
  <c r="T359" i="27"/>
  <c r="Q359" i="27"/>
  <c r="N359" i="27"/>
  <c r="K359" i="27"/>
  <c r="H359" i="27"/>
  <c r="E359" i="27"/>
  <c r="T358" i="27"/>
  <c r="Q358" i="27"/>
  <c r="N358" i="27"/>
  <c r="K358" i="27"/>
  <c r="H358" i="27"/>
  <c r="E358" i="27"/>
  <c r="T357" i="27"/>
  <c r="Q357" i="27"/>
  <c r="N357" i="27"/>
  <c r="K357" i="27"/>
  <c r="H357" i="27"/>
  <c r="E357" i="27"/>
  <c r="T356" i="27"/>
  <c r="Q356" i="27"/>
  <c r="N356" i="27"/>
  <c r="K356" i="27"/>
  <c r="H356" i="27"/>
  <c r="E356" i="27"/>
  <c r="Q355" i="27"/>
  <c r="N355" i="27"/>
  <c r="K355" i="27"/>
  <c r="H355" i="27"/>
  <c r="E355" i="27"/>
  <c r="T354" i="27"/>
  <c r="Q354" i="27"/>
  <c r="N354" i="27"/>
  <c r="K354" i="27"/>
  <c r="H354" i="27"/>
  <c r="E354" i="27"/>
  <c r="T353" i="27"/>
  <c r="Q353" i="27"/>
  <c r="N353" i="27"/>
  <c r="H353" i="27"/>
  <c r="T352" i="27"/>
  <c r="Q352" i="27"/>
  <c r="N352" i="27"/>
  <c r="K352" i="27"/>
  <c r="H352" i="27"/>
  <c r="E352" i="27"/>
  <c r="T351" i="27"/>
  <c r="Q351" i="27"/>
  <c r="N351" i="27"/>
  <c r="K351" i="27"/>
  <c r="H351" i="27"/>
  <c r="E351" i="27"/>
  <c r="T350" i="27"/>
  <c r="S350" i="27"/>
  <c r="R350" i="27"/>
  <c r="P350" i="27"/>
  <c r="O350" i="27"/>
  <c r="Q350" i="27" s="1"/>
  <c r="N350" i="27"/>
  <c r="M350" i="27"/>
  <c r="L350" i="27"/>
  <c r="J350" i="27"/>
  <c r="I350" i="27"/>
  <c r="G350" i="27"/>
  <c r="F350" i="27"/>
  <c r="D350" i="27"/>
  <c r="C350" i="27"/>
  <c r="T348" i="27"/>
  <c r="Q348" i="27"/>
  <c r="N348" i="27"/>
  <c r="K348" i="27"/>
  <c r="H348" i="27"/>
  <c r="E348" i="27"/>
  <c r="T347" i="27"/>
  <c r="Q347" i="27"/>
  <c r="N347" i="27"/>
  <c r="K347" i="27"/>
  <c r="H347" i="27"/>
  <c r="E347" i="27"/>
  <c r="T346" i="27"/>
  <c r="Q346" i="27"/>
  <c r="N346" i="27"/>
  <c r="K346" i="27"/>
  <c r="H346" i="27"/>
  <c r="E346" i="27"/>
  <c r="T345" i="27"/>
  <c r="Q345" i="27"/>
  <c r="N345" i="27"/>
  <c r="K345" i="27"/>
  <c r="H345" i="27"/>
  <c r="E345" i="27"/>
  <c r="T344" i="27"/>
  <c r="Q344" i="27"/>
  <c r="N344" i="27"/>
  <c r="K344" i="27"/>
  <c r="H344" i="27"/>
  <c r="E344" i="27"/>
  <c r="T343" i="27"/>
  <c r="Q343" i="27"/>
  <c r="N343" i="27"/>
  <c r="K343" i="27"/>
  <c r="H343" i="27"/>
  <c r="E343" i="27"/>
  <c r="T342" i="27"/>
  <c r="Q342" i="27"/>
  <c r="N342" i="27"/>
  <c r="K342" i="27"/>
  <c r="H342" i="27"/>
  <c r="E342" i="27"/>
  <c r="T341" i="27"/>
  <c r="Q341" i="27"/>
  <c r="N341" i="27"/>
  <c r="K341" i="27"/>
  <c r="H341" i="27"/>
  <c r="E341" i="27"/>
  <c r="T340" i="27"/>
  <c r="Q340" i="27"/>
  <c r="N340" i="27"/>
  <c r="K340" i="27"/>
  <c r="H340" i="27"/>
  <c r="E340" i="27"/>
  <c r="T339" i="27"/>
  <c r="Q339" i="27"/>
  <c r="N339" i="27"/>
  <c r="K339" i="27"/>
  <c r="H339" i="27"/>
  <c r="E339" i="27"/>
  <c r="T338" i="27"/>
  <c r="Q338" i="27"/>
  <c r="N338" i="27"/>
  <c r="K338" i="27"/>
  <c r="H338" i="27"/>
  <c r="E338" i="27"/>
  <c r="T337" i="27"/>
  <c r="Q337" i="27"/>
  <c r="N337" i="27"/>
  <c r="K337" i="27"/>
  <c r="H337" i="27"/>
  <c r="E337" i="27"/>
  <c r="S336" i="27"/>
  <c r="S36" i="27" s="1"/>
  <c r="R336" i="27"/>
  <c r="P336" i="27"/>
  <c r="P36" i="27" s="1"/>
  <c r="O336" i="27"/>
  <c r="O36" i="27" s="1"/>
  <c r="Q36" i="27" s="1"/>
  <c r="M336" i="27"/>
  <c r="M36" i="27" s="1"/>
  <c r="L336" i="27"/>
  <c r="L36" i="27" s="1"/>
  <c r="J336" i="27"/>
  <c r="J36" i="27" s="1"/>
  <c r="I336" i="27"/>
  <c r="I36" i="27" s="1"/>
  <c r="G336" i="27"/>
  <c r="G36" i="27" s="1"/>
  <c r="F336" i="27"/>
  <c r="F36" i="27" s="1"/>
  <c r="D336" i="27"/>
  <c r="D36" i="27" s="1"/>
  <c r="C336" i="27"/>
  <c r="C36" i="27" s="1"/>
  <c r="T334" i="27"/>
  <c r="Q334" i="27"/>
  <c r="N334" i="27"/>
  <c r="K334" i="27"/>
  <c r="H334" i="27"/>
  <c r="E334" i="27"/>
  <c r="T333" i="27"/>
  <c r="Q333" i="27"/>
  <c r="N333" i="27"/>
  <c r="K333" i="27"/>
  <c r="H333" i="27"/>
  <c r="E333" i="27"/>
  <c r="T332" i="27"/>
  <c r="Q332" i="27"/>
  <c r="N332" i="27"/>
  <c r="K332" i="27"/>
  <c r="H332" i="27"/>
  <c r="E332" i="27"/>
  <c r="T331" i="27"/>
  <c r="Q331" i="27"/>
  <c r="N331" i="27"/>
  <c r="L331" i="27"/>
  <c r="K331" i="27"/>
  <c r="H331" i="27"/>
  <c r="E331" i="27"/>
  <c r="T330" i="27"/>
  <c r="Q330" i="27"/>
  <c r="L330" i="27"/>
  <c r="K330" i="27"/>
  <c r="H330" i="27"/>
  <c r="E330" i="27"/>
  <c r="T329" i="27"/>
  <c r="Q329" i="27"/>
  <c r="N329" i="27"/>
  <c r="K329" i="27"/>
  <c r="H329" i="27"/>
  <c r="E329" i="27"/>
  <c r="S328" i="27"/>
  <c r="S35" i="27" s="1"/>
  <c r="R328" i="27"/>
  <c r="P328" i="27"/>
  <c r="P35" i="27" s="1"/>
  <c r="O328" i="27"/>
  <c r="O35" i="27" s="1"/>
  <c r="M328" i="27"/>
  <c r="M35" i="27" s="1"/>
  <c r="J328" i="27"/>
  <c r="J35" i="27" s="1"/>
  <c r="I328" i="27"/>
  <c r="I35" i="27" s="1"/>
  <c r="G328" i="27"/>
  <c r="F328" i="27"/>
  <c r="F35" i="27" s="1"/>
  <c r="D328" i="27"/>
  <c r="C328" i="27"/>
  <c r="T325" i="27"/>
  <c r="Q325" i="27"/>
  <c r="N325" i="27"/>
  <c r="L325" i="27"/>
  <c r="K325" i="27"/>
  <c r="H325" i="27"/>
  <c r="E325" i="27"/>
  <c r="T324" i="27"/>
  <c r="Q324" i="27"/>
  <c r="L324" i="27"/>
  <c r="N324" i="27" s="1"/>
  <c r="K324" i="27"/>
  <c r="H324" i="27"/>
  <c r="E324" i="27"/>
  <c r="T323" i="27"/>
  <c r="Q323" i="27"/>
  <c r="N323" i="27"/>
  <c r="L323" i="27"/>
  <c r="K323" i="27"/>
  <c r="H323" i="27"/>
  <c r="E323" i="27"/>
  <c r="T322" i="27"/>
  <c r="Q322" i="27"/>
  <c r="L322" i="27"/>
  <c r="K322" i="27"/>
  <c r="H322" i="27"/>
  <c r="E322" i="27"/>
  <c r="T321" i="27"/>
  <c r="Q321" i="27"/>
  <c r="N321" i="27"/>
  <c r="L321" i="27"/>
  <c r="K321" i="27"/>
  <c r="H321" i="27"/>
  <c r="E321" i="27"/>
  <c r="T320" i="27"/>
  <c r="Q320" i="27"/>
  <c r="N320" i="27"/>
  <c r="K320" i="27"/>
  <c r="H320" i="27"/>
  <c r="E320" i="27"/>
  <c r="S319" i="27"/>
  <c r="S33" i="27" s="1"/>
  <c r="R319" i="27"/>
  <c r="T319" i="27" s="1"/>
  <c r="P319" i="27"/>
  <c r="P33" i="27" s="1"/>
  <c r="O319" i="27"/>
  <c r="M319" i="27"/>
  <c r="M33" i="27" s="1"/>
  <c r="J319" i="27"/>
  <c r="J33" i="27" s="1"/>
  <c r="I319" i="27"/>
  <c r="K319" i="27" s="1"/>
  <c r="G319" i="27"/>
  <c r="G33" i="27" s="1"/>
  <c r="F319" i="27"/>
  <c r="F33" i="27" s="1"/>
  <c r="D319" i="27"/>
  <c r="D33" i="27" s="1"/>
  <c r="C319" i="27"/>
  <c r="S311" i="27"/>
  <c r="R311" i="27"/>
  <c r="Q311" i="27"/>
  <c r="P311" i="27"/>
  <c r="O311" i="27"/>
  <c r="M311" i="27"/>
  <c r="L311" i="27"/>
  <c r="N311" i="27" s="1"/>
  <c r="K311" i="27"/>
  <c r="J311" i="27"/>
  <c r="I311" i="27"/>
  <c r="G311" i="27"/>
  <c r="G32" i="27" s="1"/>
  <c r="H32" i="27" s="1"/>
  <c r="F311" i="27"/>
  <c r="D311" i="27"/>
  <c r="C311" i="27"/>
  <c r="E311" i="27" s="1"/>
  <c r="T309" i="27"/>
  <c r="Q309" i="27"/>
  <c r="M309" i="27"/>
  <c r="L309" i="27"/>
  <c r="N309" i="27" s="1"/>
  <c r="K309" i="27"/>
  <c r="H309" i="27"/>
  <c r="E309" i="27"/>
  <c r="T308" i="27"/>
  <c r="Q308" i="27"/>
  <c r="L308" i="27"/>
  <c r="N308" i="27" s="1"/>
  <c r="K308" i="27"/>
  <c r="H308" i="27"/>
  <c r="E308" i="27"/>
  <c r="T307" i="27"/>
  <c r="Q307" i="27"/>
  <c r="N307" i="27"/>
  <c r="L307" i="27"/>
  <c r="K307" i="27"/>
  <c r="H307" i="27"/>
  <c r="E307" i="27"/>
  <c r="T306" i="27"/>
  <c r="Q306" i="27"/>
  <c r="L306" i="27"/>
  <c r="N306" i="27" s="1"/>
  <c r="K306" i="27"/>
  <c r="H306" i="27"/>
  <c r="E306" i="27"/>
  <c r="T305" i="27"/>
  <c r="Q305" i="27"/>
  <c r="N305" i="27"/>
  <c r="L305" i="27"/>
  <c r="K305" i="27"/>
  <c r="H305" i="27"/>
  <c r="E305" i="27"/>
  <c r="T304" i="27"/>
  <c r="Q304" i="27"/>
  <c r="N304" i="27"/>
  <c r="K304" i="27"/>
  <c r="H304" i="27"/>
  <c r="E304" i="27"/>
  <c r="T303" i="27"/>
  <c r="Q303" i="27"/>
  <c r="N303" i="27"/>
  <c r="K303" i="27"/>
  <c r="H303" i="27"/>
  <c r="E303" i="27"/>
  <c r="T302" i="27"/>
  <c r="Q302" i="27"/>
  <c r="N302" i="27"/>
  <c r="K302" i="27"/>
  <c r="H302" i="27"/>
  <c r="E302" i="27"/>
  <c r="T301" i="27"/>
  <c r="Q301" i="27"/>
  <c r="L301" i="27"/>
  <c r="N301" i="27" s="1"/>
  <c r="K301" i="27"/>
  <c r="H301" i="27"/>
  <c r="E301" i="27"/>
  <c r="T300" i="27"/>
  <c r="Q300" i="27"/>
  <c r="N300" i="27"/>
  <c r="K300" i="27"/>
  <c r="H300" i="27"/>
  <c r="E300" i="27"/>
  <c r="T299" i="27"/>
  <c r="Q299" i="27"/>
  <c r="N299" i="27"/>
  <c r="L299" i="27"/>
  <c r="K299" i="27"/>
  <c r="H299" i="27"/>
  <c r="E299" i="27"/>
  <c r="T298" i="27"/>
  <c r="Q298" i="27"/>
  <c r="L298" i="27"/>
  <c r="K298" i="27"/>
  <c r="H298" i="27"/>
  <c r="E298" i="27"/>
  <c r="T297" i="27"/>
  <c r="Q297" i="27"/>
  <c r="N297" i="27"/>
  <c r="L297" i="27"/>
  <c r="K297" i="27"/>
  <c r="H297" i="27"/>
  <c r="E297" i="27"/>
  <c r="T296" i="27"/>
  <c r="Q296" i="27"/>
  <c r="N296" i="27"/>
  <c r="K296" i="27"/>
  <c r="H296" i="27"/>
  <c r="E296" i="27"/>
  <c r="T295" i="27"/>
  <c r="Q295" i="27"/>
  <c r="N295" i="27"/>
  <c r="K295" i="27"/>
  <c r="H295" i="27"/>
  <c r="E295" i="27"/>
  <c r="T294" i="27"/>
  <c r="Q294" i="27"/>
  <c r="N294" i="27"/>
  <c r="K294" i="27"/>
  <c r="H294" i="27"/>
  <c r="E294" i="27"/>
  <c r="T293" i="27"/>
  <c r="Q293" i="27"/>
  <c r="N293" i="27"/>
  <c r="K293" i="27"/>
  <c r="H293" i="27"/>
  <c r="E293" i="27"/>
  <c r="T292" i="27"/>
  <c r="Q292" i="27"/>
  <c r="N292" i="27"/>
  <c r="K292" i="27"/>
  <c r="H292" i="27"/>
  <c r="E292" i="27"/>
  <c r="T291" i="27"/>
  <c r="Q291" i="27"/>
  <c r="N291" i="27"/>
  <c r="K291" i="27"/>
  <c r="H291" i="27"/>
  <c r="E291" i="27"/>
  <c r="T290" i="27"/>
  <c r="Q290" i="27"/>
  <c r="N290" i="27"/>
  <c r="K290" i="27"/>
  <c r="H290" i="27"/>
  <c r="E290" i="27"/>
  <c r="S289" i="27"/>
  <c r="S31" i="27" s="1"/>
  <c r="R289" i="27"/>
  <c r="P289" i="27"/>
  <c r="P31" i="27" s="1"/>
  <c r="O289" i="27"/>
  <c r="O31" i="27" s="1"/>
  <c r="M289" i="27"/>
  <c r="J289" i="27"/>
  <c r="I289" i="27"/>
  <c r="I31" i="27" s="1"/>
  <c r="G289" i="27"/>
  <c r="F289" i="27"/>
  <c r="D289" i="27"/>
  <c r="D31" i="27" s="1"/>
  <c r="C289" i="27"/>
  <c r="T287" i="27"/>
  <c r="Q287" i="27"/>
  <c r="L287" i="27"/>
  <c r="N287" i="27" s="1"/>
  <c r="K287" i="27"/>
  <c r="H287" i="27"/>
  <c r="E287" i="27"/>
  <c r="T286" i="27"/>
  <c r="Q286" i="27"/>
  <c r="N286" i="27"/>
  <c r="K286" i="27"/>
  <c r="H286" i="27"/>
  <c r="E286" i="27"/>
  <c r="T285" i="27"/>
  <c r="Q285" i="27"/>
  <c r="N285" i="27"/>
  <c r="K285" i="27"/>
  <c r="H285" i="27"/>
  <c r="E285" i="27"/>
  <c r="T284" i="27"/>
  <c r="Q284" i="27"/>
  <c r="N284" i="27"/>
  <c r="K284" i="27"/>
  <c r="H284" i="27"/>
  <c r="E284" i="27"/>
  <c r="T283" i="27"/>
  <c r="Q283" i="27"/>
  <c r="N283" i="27"/>
  <c r="L283" i="27"/>
  <c r="K283" i="27"/>
  <c r="H283" i="27"/>
  <c r="E283" i="27"/>
  <c r="T282" i="27"/>
  <c r="Q282" i="27"/>
  <c r="L282" i="27"/>
  <c r="K282" i="27"/>
  <c r="H282" i="27"/>
  <c r="E282" i="27"/>
  <c r="T281" i="27"/>
  <c r="Q281" i="27"/>
  <c r="N281" i="27"/>
  <c r="K281" i="27"/>
  <c r="H281" i="27"/>
  <c r="E281" i="27"/>
  <c r="T280" i="27"/>
  <c r="Q280" i="27"/>
  <c r="N280" i="27"/>
  <c r="K280" i="27"/>
  <c r="H280" i="27"/>
  <c r="E280" i="27"/>
  <c r="S279" i="27"/>
  <c r="R279" i="27"/>
  <c r="R30" i="27" s="1"/>
  <c r="P279" i="27"/>
  <c r="O279" i="27"/>
  <c r="O30" i="27" s="1"/>
  <c r="M279" i="27"/>
  <c r="M30" i="27" s="1"/>
  <c r="J279" i="27"/>
  <c r="J30" i="27" s="1"/>
  <c r="I279" i="27"/>
  <c r="I30" i="27" s="1"/>
  <c r="K30" i="27" s="1"/>
  <c r="G279" i="27"/>
  <c r="G30" i="27" s="1"/>
  <c r="F279" i="27"/>
  <c r="D279" i="27"/>
  <c r="C279" i="27"/>
  <c r="C30" i="27" s="1"/>
  <c r="T277" i="27"/>
  <c r="Q277" i="27"/>
  <c r="N277" i="27"/>
  <c r="K277" i="27"/>
  <c r="H277" i="27"/>
  <c r="E277" i="27"/>
  <c r="T276" i="27"/>
  <c r="Q276" i="27"/>
  <c r="N276" i="27"/>
  <c r="K276" i="27"/>
  <c r="H276" i="27"/>
  <c r="E276" i="27"/>
  <c r="T275" i="27"/>
  <c r="Q275" i="27"/>
  <c r="N275" i="27"/>
  <c r="K275" i="27"/>
  <c r="H275" i="27"/>
  <c r="E275" i="27"/>
  <c r="T274" i="27"/>
  <c r="Q274" i="27"/>
  <c r="N274" i="27"/>
  <c r="L274" i="27"/>
  <c r="K274" i="27"/>
  <c r="H274" i="27"/>
  <c r="E274" i="27"/>
  <c r="T273" i="27"/>
  <c r="Q273" i="27"/>
  <c r="N273" i="27"/>
  <c r="K273" i="27"/>
  <c r="H273" i="27"/>
  <c r="E273" i="27"/>
  <c r="T272" i="27"/>
  <c r="Q272" i="27"/>
  <c r="N272" i="27"/>
  <c r="K272" i="27"/>
  <c r="H272" i="27"/>
  <c r="E272" i="27"/>
  <c r="T271" i="27"/>
  <c r="Q271" i="27"/>
  <c r="N271" i="27"/>
  <c r="K271" i="27"/>
  <c r="H271" i="27"/>
  <c r="E271" i="27"/>
  <c r="T270" i="27"/>
  <c r="Q270" i="27"/>
  <c r="N270" i="27"/>
  <c r="K270" i="27"/>
  <c r="H270" i="27"/>
  <c r="E270" i="27"/>
  <c r="T269" i="27"/>
  <c r="Q269" i="27"/>
  <c r="N269" i="27"/>
  <c r="K269" i="27"/>
  <c r="H269" i="27"/>
  <c r="E269" i="27"/>
  <c r="T268" i="27"/>
  <c r="Q268" i="27"/>
  <c r="N268" i="27"/>
  <c r="K268" i="27"/>
  <c r="H268" i="27"/>
  <c r="E268" i="27"/>
  <c r="T267" i="27"/>
  <c r="Q267" i="27"/>
  <c r="N267" i="27"/>
  <c r="K267" i="27"/>
  <c r="H267" i="27"/>
  <c r="E267" i="27"/>
  <c r="T266" i="27"/>
  <c r="Q266" i="27"/>
  <c r="N266" i="27"/>
  <c r="K266" i="27"/>
  <c r="H266" i="27"/>
  <c r="E266" i="27"/>
  <c r="S265" i="27"/>
  <c r="S29" i="27" s="1"/>
  <c r="R265" i="27"/>
  <c r="R29" i="27" s="1"/>
  <c r="P265" i="27"/>
  <c r="P29" i="27" s="1"/>
  <c r="O265" i="27"/>
  <c r="M265" i="27"/>
  <c r="M29" i="27" s="1"/>
  <c r="L265" i="27"/>
  <c r="L29" i="27" s="1"/>
  <c r="J265" i="27"/>
  <c r="J29" i="27" s="1"/>
  <c r="I265" i="27"/>
  <c r="I29" i="27" s="1"/>
  <c r="G265" i="27"/>
  <c r="G29" i="27" s="1"/>
  <c r="F265" i="27"/>
  <c r="D265" i="27"/>
  <c r="C265" i="27"/>
  <c r="T261" i="27"/>
  <c r="Q261" i="27"/>
  <c r="M261" i="27"/>
  <c r="N261" i="27" s="1"/>
  <c r="L261" i="27"/>
  <c r="K261" i="27"/>
  <c r="H261" i="27"/>
  <c r="E261" i="27"/>
  <c r="T260" i="27"/>
  <c r="Q260" i="27"/>
  <c r="M260" i="27"/>
  <c r="L260" i="27"/>
  <c r="K260" i="27"/>
  <c r="H260" i="27"/>
  <c r="E260" i="27"/>
  <c r="S259" i="27"/>
  <c r="R259" i="27"/>
  <c r="Q259" i="27"/>
  <c r="P259" i="27"/>
  <c r="O259" i="27"/>
  <c r="L259" i="27"/>
  <c r="J259" i="27"/>
  <c r="J28" i="27" s="1"/>
  <c r="I259" i="27"/>
  <c r="I28" i="27" s="1"/>
  <c r="G259" i="27"/>
  <c r="F259" i="27"/>
  <c r="H259" i="27" s="1"/>
  <c r="D259" i="27"/>
  <c r="C259" i="27"/>
  <c r="C28" i="27" s="1"/>
  <c r="T257" i="27"/>
  <c r="Q257" i="27"/>
  <c r="N257" i="27"/>
  <c r="K257" i="27"/>
  <c r="H257" i="27"/>
  <c r="E257" i="27"/>
  <c r="T256" i="27"/>
  <c r="Q256" i="27"/>
  <c r="N256" i="27"/>
  <c r="K256" i="27"/>
  <c r="H256" i="27"/>
  <c r="E256" i="27"/>
  <c r="T255" i="27"/>
  <c r="Q255" i="27"/>
  <c r="N255" i="27"/>
  <c r="K255" i="27"/>
  <c r="H255" i="27"/>
  <c r="E255" i="27"/>
  <c r="T254" i="27"/>
  <c r="Q254" i="27"/>
  <c r="N254" i="27"/>
  <c r="K254" i="27"/>
  <c r="H254" i="27"/>
  <c r="E254" i="27"/>
  <c r="T253" i="27"/>
  <c r="Q253" i="27"/>
  <c r="N253" i="27"/>
  <c r="K253" i="27"/>
  <c r="H253" i="27"/>
  <c r="E253" i="27"/>
  <c r="T252" i="27"/>
  <c r="Q252" i="27"/>
  <c r="N252" i="27"/>
  <c r="K252" i="27"/>
  <c r="H252" i="27"/>
  <c r="E252" i="27"/>
  <c r="T251" i="27"/>
  <c r="Q251" i="27"/>
  <c r="N251" i="27"/>
  <c r="K251" i="27"/>
  <c r="H251" i="27"/>
  <c r="E251" i="27"/>
  <c r="S250" i="27"/>
  <c r="S27" i="27" s="1"/>
  <c r="R250" i="27"/>
  <c r="P250" i="27"/>
  <c r="Q250" i="27" s="1"/>
  <c r="O250" i="27"/>
  <c r="M250" i="27"/>
  <c r="M27" i="27" s="1"/>
  <c r="L250" i="27"/>
  <c r="L27" i="27" s="1"/>
  <c r="J250" i="27"/>
  <c r="I250" i="27"/>
  <c r="K250" i="27" s="1"/>
  <c r="G250" i="27"/>
  <c r="F250" i="27"/>
  <c r="F27" i="27" s="1"/>
  <c r="D250" i="27"/>
  <c r="D27" i="27" s="1"/>
  <c r="C250" i="27"/>
  <c r="T248" i="27"/>
  <c r="Q248" i="27"/>
  <c r="N248" i="27"/>
  <c r="K248" i="27"/>
  <c r="H248" i="27"/>
  <c r="E248" i="27"/>
  <c r="T247" i="27"/>
  <c r="Q247" i="27"/>
  <c r="N247" i="27"/>
  <c r="K247" i="27"/>
  <c r="H247" i="27"/>
  <c r="E247" i="27"/>
  <c r="T246" i="27"/>
  <c r="Q246" i="27"/>
  <c r="N246" i="27"/>
  <c r="K246" i="27"/>
  <c r="E246" i="27"/>
  <c r="T245" i="27"/>
  <c r="Q245" i="27"/>
  <c r="N245" i="27"/>
  <c r="K245" i="27"/>
  <c r="H245" i="27"/>
  <c r="E245" i="27"/>
  <c r="T244" i="27"/>
  <c r="Q244" i="27"/>
  <c r="N244" i="27"/>
  <c r="K244" i="27"/>
  <c r="H244" i="27"/>
  <c r="E244" i="27"/>
  <c r="T243" i="27"/>
  <c r="Q243" i="27"/>
  <c r="N243" i="27"/>
  <c r="K243" i="27"/>
  <c r="H243" i="27"/>
  <c r="E243" i="27"/>
  <c r="T242" i="27"/>
  <c r="Q242" i="27"/>
  <c r="N242" i="27"/>
  <c r="K242" i="27"/>
  <c r="H242" i="27"/>
  <c r="E242" i="27"/>
  <c r="T241" i="27"/>
  <c r="Q241" i="27"/>
  <c r="N241" i="27"/>
  <c r="K241" i="27"/>
  <c r="H241" i="27"/>
  <c r="E241" i="27"/>
  <c r="T240" i="27"/>
  <c r="Q240" i="27"/>
  <c r="N240" i="27"/>
  <c r="K240" i="27"/>
  <c r="H240" i="27"/>
  <c r="E240" i="27"/>
  <c r="T239" i="27"/>
  <c r="Q239" i="27"/>
  <c r="N239" i="27"/>
  <c r="L239" i="27"/>
  <c r="K239" i="27"/>
  <c r="H239" i="27"/>
  <c r="E239" i="27"/>
  <c r="S238" i="27"/>
  <c r="R238" i="27"/>
  <c r="P238" i="27"/>
  <c r="P26" i="27" s="1"/>
  <c r="O238" i="27"/>
  <c r="O26" i="27" s="1"/>
  <c r="M238" i="27"/>
  <c r="M26" i="27" s="1"/>
  <c r="L238" i="27"/>
  <c r="L26" i="27" s="1"/>
  <c r="J238" i="27"/>
  <c r="J26" i="27" s="1"/>
  <c r="I238" i="27"/>
  <c r="K238" i="27" s="1"/>
  <c r="G238" i="27"/>
  <c r="G26" i="27" s="1"/>
  <c r="F238" i="27"/>
  <c r="F26" i="27" s="1"/>
  <c r="D238" i="27"/>
  <c r="C238" i="27"/>
  <c r="C26" i="27" s="1"/>
  <c r="T235" i="27"/>
  <c r="Q235" i="27"/>
  <c r="N235" i="27"/>
  <c r="K235" i="27"/>
  <c r="H235" i="27"/>
  <c r="E235" i="27"/>
  <c r="T234" i="27"/>
  <c r="Q234" i="27"/>
  <c r="N234" i="27"/>
  <c r="K234" i="27"/>
  <c r="H234" i="27"/>
  <c r="E234" i="27"/>
  <c r="T233" i="27"/>
  <c r="Q233" i="27"/>
  <c r="N233" i="27"/>
  <c r="K233" i="27"/>
  <c r="H233" i="27"/>
  <c r="E233" i="27"/>
  <c r="T232" i="27"/>
  <c r="Q232" i="27"/>
  <c r="N232" i="27"/>
  <c r="K232" i="27"/>
  <c r="H232" i="27"/>
  <c r="E232" i="27"/>
  <c r="S231" i="27"/>
  <c r="S25" i="27" s="1"/>
  <c r="R231" i="27"/>
  <c r="P231" i="27"/>
  <c r="P25" i="27" s="1"/>
  <c r="O231" i="27"/>
  <c r="Q231" i="27" s="1"/>
  <c r="M231" i="27"/>
  <c r="M25" i="27" s="1"/>
  <c r="L231" i="27"/>
  <c r="J231" i="27"/>
  <c r="I231" i="27"/>
  <c r="K231" i="27" s="1"/>
  <c r="G231" i="27"/>
  <c r="F231" i="27"/>
  <c r="D231" i="27"/>
  <c r="D25" i="27" s="1"/>
  <c r="C231" i="27"/>
  <c r="E231" i="27" s="1"/>
  <c r="T229" i="27"/>
  <c r="Q229" i="27"/>
  <c r="N229" i="27"/>
  <c r="K229" i="27"/>
  <c r="H229" i="27"/>
  <c r="E229" i="27"/>
  <c r="T228" i="27"/>
  <c r="Q228" i="27"/>
  <c r="N228" i="27"/>
  <c r="K228" i="27"/>
  <c r="H228" i="27"/>
  <c r="E228" i="27"/>
  <c r="T227" i="27"/>
  <c r="Q227" i="27"/>
  <c r="N227" i="27"/>
  <c r="K227" i="27"/>
  <c r="H227" i="27"/>
  <c r="E227" i="27"/>
  <c r="T226" i="27"/>
  <c r="Q226" i="27"/>
  <c r="N226" i="27"/>
  <c r="K226" i="27"/>
  <c r="H226" i="27"/>
  <c r="E226" i="27"/>
  <c r="T225" i="27"/>
  <c r="Q225" i="27"/>
  <c r="L225" i="27"/>
  <c r="N225" i="27" s="1"/>
  <c r="K225" i="27"/>
  <c r="H225" i="27"/>
  <c r="E225" i="27"/>
  <c r="T224" i="27"/>
  <c r="Q224" i="27"/>
  <c r="N224" i="27"/>
  <c r="K224" i="27"/>
  <c r="H224" i="27"/>
  <c r="E224" i="27"/>
  <c r="T223" i="27"/>
  <c r="Q223" i="27"/>
  <c r="N223" i="27"/>
  <c r="K223" i="27"/>
  <c r="H223" i="27"/>
  <c r="E223" i="27"/>
  <c r="S222" i="27"/>
  <c r="S24" i="27" s="1"/>
  <c r="R222" i="27"/>
  <c r="P222" i="27"/>
  <c r="P24" i="27" s="1"/>
  <c r="O222" i="27"/>
  <c r="O24" i="27" s="1"/>
  <c r="M222" i="27"/>
  <c r="L222" i="27"/>
  <c r="L24" i="27" s="1"/>
  <c r="J222" i="27"/>
  <c r="J24" i="27" s="1"/>
  <c r="I222" i="27"/>
  <c r="I24" i="27" s="1"/>
  <c r="K24" i="27" s="1"/>
  <c r="G222" i="27"/>
  <c r="G24" i="27" s="1"/>
  <c r="F222" i="27"/>
  <c r="F24" i="27" s="1"/>
  <c r="D222" i="27"/>
  <c r="D24" i="27" s="1"/>
  <c r="C222" i="27"/>
  <c r="C24" i="27" s="1"/>
  <c r="T220" i="27"/>
  <c r="Q220" i="27"/>
  <c r="N220" i="27"/>
  <c r="K220" i="27"/>
  <c r="H220" i="27"/>
  <c r="E220" i="27"/>
  <c r="T219" i="27"/>
  <c r="Q219" i="27"/>
  <c r="N219" i="27"/>
  <c r="L219" i="27"/>
  <c r="K219" i="27"/>
  <c r="H219" i="27"/>
  <c r="E219" i="27"/>
  <c r="T218" i="27"/>
  <c r="Q218" i="27"/>
  <c r="N218" i="27"/>
  <c r="K218" i="27"/>
  <c r="H218" i="27"/>
  <c r="E218" i="27"/>
  <c r="T217" i="27"/>
  <c r="Q217" i="27"/>
  <c r="N217" i="27"/>
  <c r="K217" i="27"/>
  <c r="H217" i="27"/>
  <c r="E217" i="27"/>
  <c r="T216" i="27"/>
  <c r="Q216" i="27"/>
  <c r="N216" i="27"/>
  <c r="K216" i="27"/>
  <c r="H216" i="27"/>
  <c r="E216" i="27"/>
  <c r="T215" i="27"/>
  <c r="Q215" i="27"/>
  <c r="N215" i="27"/>
  <c r="K215" i="27"/>
  <c r="H215" i="27"/>
  <c r="E215" i="27"/>
  <c r="S214" i="27"/>
  <c r="R214" i="27"/>
  <c r="R23" i="27" s="1"/>
  <c r="P214" i="27"/>
  <c r="O214" i="27"/>
  <c r="Q214" i="27" s="1"/>
  <c r="M214" i="27"/>
  <c r="M23" i="27" s="1"/>
  <c r="L214" i="27"/>
  <c r="L23" i="27" s="1"/>
  <c r="J214" i="27"/>
  <c r="J23" i="27" s="1"/>
  <c r="I214" i="27"/>
  <c r="G214" i="27"/>
  <c r="G23" i="27" s="1"/>
  <c r="F214" i="27"/>
  <c r="F23" i="27" s="1"/>
  <c r="D214" i="27"/>
  <c r="D23" i="27" s="1"/>
  <c r="C214" i="27"/>
  <c r="C23" i="27" s="1"/>
  <c r="T210" i="27"/>
  <c r="T209" i="27"/>
  <c r="Q209" i="27"/>
  <c r="N209" i="27"/>
  <c r="K209" i="27"/>
  <c r="H209" i="27"/>
  <c r="E209" i="27"/>
  <c r="T208" i="27"/>
  <c r="Q208" i="27"/>
  <c r="N208" i="27"/>
  <c r="K208" i="27"/>
  <c r="H208" i="27"/>
  <c r="E208" i="27"/>
  <c r="T207" i="27"/>
  <c r="N207" i="27"/>
  <c r="K207" i="27"/>
  <c r="H207" i="27"/>
  <c r="E207" i="27"/>
  <c r="S206" i="27"/>
  <c r="R206" i="27"/>
  <c r="P206" i="27"/>
  <c r="O206" i="27"/>
  <c r="Q207" i="27" s="1"/>
  <c r="M206" i="27"/>
  <c r="N206" i="27" s="1"/>
  <c r="L206" i="27"/>
  <c r="J206" i="27"/>
  <c r="J22" i="27" s="1"/>
  <c r="I206" i="27"/>
  <c r="G206" i="27"/>
  <c r="G22" i="27" s="1"/>
  <c r="F206" i="27"/>
  <c r="F22" i="27" s="1"/>
  <c r="D206" i="27"/>
  <c r="D22" i="27" s="1"/>
  <c r="C206" i="27"/>
  <c r="C22" i="27" s="1"/>
  <c r="S200" i="27"/>
  <c r="T200" i="27" s="1"/>
  <c r="R200" i="27"/>
  <c r="Q200" i="27"/>
  <c r="P200" i="27"/>
  <c r="O200" i="27"/>
  <c r="M200" i="27"/>
  <c r="L200" i="27"/>
  <c r="N200" i="27" s="1"/>
  <c r="K200" i="27"/>
  <c r="J200" i="27"/>
  <c r="I200" i="27"/>
  <c r="G200" i="27"/>
  <c r="H200" i="27" s="1"/>
  <c r="F200" i="27"/>
  <c r="D200" i="27"/>
  <c r="C200" i="27"/>
  <c r="E200" i="27" s="1"/>
  <c r="S191" i="27"/>
  <c r="R191" i="27"/>
  <c r="P191" i="27"/>
  <c r="O191" i="27"/>
  <c r="Q191" i="27" s="1"/>
  <c r="M191" i="27"/>
  <c r="N191" i="27" s="1"/>
  <c r="L191" i="27"/>
  <c r="K191" i="27"/>
  <c r="J191" i="27"/>
  <c r="I191" i="27"/>
  <c r="G191" i="27"/>
  <c r="F191" i="27"/>
  <c r="H191" i="27" s="1"/>
  <c r="E191" i="27"/>
  <c r="D191" i="27"/>
  <c r="C191" i="27"/>
  <c r="T189" i="27"/>
  <c r="Q189" i="27"/>
  <c r="M189" i="27"/>
  <c r="L189" i="27"/>
  <c r="K189" i="27"/>
  <c r="H189" i="27"/>
  <c r="E189" i="27"/>
  <c r="T188" i="27"/>
  <c r="Q188" i="27"/>
  <c r="M188" i="27"/>
  <c r="L188" i="27"/>
  <c r="L182" i="27" s="1"/>
  <c r="L19" i="27" s="1"/>
  <c r="K188" i="27"/>
  <c r="H188" i="27"/>
  <c r="E188" i="27"/>
  <c r="T187" i="27"/>
  <c r="Q187" i="27"/>
  <c r="N187" i="27"/>
  <c r="K187" i="27"/>
  <c r="H187" i="27"/>
  <c r="E187" i="27"/>
  <c r="T186" i="27"/>
  <c r="Q186" i="27"/>
  <c r="N186" i="27"/>
  <c r="K186" i="27"/>
  <c r="H186" i="27"/>
  <c r="E186" i="27"/>
  <c r="T185" i="27"/>
  <c r="Q185" i="27"/>
  <c r="N185" i="27"/>
  <c r="K185" i="27"/>
  <c r="H185" i="27"/>
  <c r="E185" i="27"/>
  <c r="T184" i="27"/>
  <c r="Q184" i="27"/>
  <c r="M184" i="27"/>
  <c r="N184" i="27" s="1"/>
  <c r="L184" i="27"/>
  <c r="K184" i="27"/>
  <c r="E184" i="27"/>
  <c r="H184" i="27" s="1"/>
  <c r="T183" i="27"/>
  <c r="Q183" i="27"/>
  <c r="M183" i="27"/>
  <c r="L183" i="27"/>
  <c r="K183" i="27"/>
  <c r="H183" i="27"/>
  <c r="E183" i="27"/>
  <c r="S182" i="27"/>
  <c r="R182" i="27"/>
  <c r="R19" i="27" s="1"/>
  <c r="T19" i="27" s="1"/>
  <c r="P182" i="27"/>
  <c r="O182" i="27"/>
  <c r="O19" i="27" s="1"/>
  <c r="J182" i="27"/>
  <c r="I182" i="27"/>
  <c r="I19" i="27" s="1"/>
  <c r="G182" i="27"/>
  <c r="G19" i="27" s="1"/>
  <c r="F182" i="27"/>
  <c r="H182" i="27" s="1"/>
  <c r="D182" i="27"/>
  <c r="C182" i="27"/>
  <c r="T180" i="27"/>
  <c r="Q180" i="27"/>
  <c r="N180" i="27"/>
  <c r="K180" i="27"/>
  <c r="H180" i="27"/>
  <c r="E180" i="27"/>
  <c r="T179" i="27"/>
  <c r="Q179" i="27"/>
  <c r="N179" i="27"/>
  <c r="K179" i="27"/>
  <c r="H179" i="27"/>
  <c r="E179" i="27"/>
  <c r="T178" i="27"/>
  <c r="Q178" i="27"/>
  <c r="N178" i="27"/>
  <c r="K178" i="27"/>
  <c r="H178" i="27"/>
  <c r="E178" i="27"/>
  <c r="T177" i="27"/>
  <c r="Q177" i="27"/>
  <c r="N177" i="27"/>
  <c r="K177" i="27"/>
  <c r="H177" i="27"/>
  <c r="E177" i="27"/>
  <c r="T176" i="27"/>
  <c r="Q176" i="27"/>
  <c r="N176" i="27"/>
  <c r="K176" i="27"/>
  <c r="H176" i="27"/>
  <c r="E176" i="27"/>
  <c r="T175" i="27"/>
  <c r="Q175" i="27"/>
  <c r="N175" i="27"/>
  <c r="K175" i="27"/>
  <c r="H175" i="27"/>
  <c r="E175" i="27"/>
  <c r="T174" i="27"/>
  <c r="Q174" i="27"/>
  <c r="N174" i="27"/>
  <c r="K174" i="27"/>
  <c r="H174" i="27"/>
  <c r="E174" i="27"/>
  <c r="T173" i="27"/>
  <c r="Q173" i="27"/>
  <c r="N173" i="27"/>
  <c r="K173" i="27"/>
  <c r="H173" i="27"/>
  <c r="E173" i="27"/>
  <c r="T172" i="27"/>
  <c r="Q172" i="27"/>
  <c r="N172" i="27"/>
  <c r="K172" i="27"/>
  <c r="H172" i="27"/>
  <c r="E172" i="27"/>
  <c r="T171" i="27"/>
  <c r="Q171" i="27"/>
  <c r="N171" i="27"/>
  <c r="K171" i="27"/>
  <c r="H171" i="27"/>
  <c r="E171" i="27"/>
  <c r="T170" i="27"/>
  <c r="Q170" i="27"/>
  <c r="N170" i="27"/>
  <c r="K170" i="27"/>
  <c r="H170" i="27"/>
  <c r="E170" i="27"/>
  <c r="T169" i="27"/>
  <c r="Q169" i="27"/>
  <c r="N169" i="27"/>
  <c r="K169" i="27"/>
  <c r="H169" i="27"/>
  <c r="E169" i="27"/>
  <c r="T168" i="27"/>
  <c r="Q168" i="27"/>
  <c r="N168" i="27"/>
  <c r="K168" i="27"/>
  <c r="H168" i="27"/>
  <c r="E168" i="27"/>
  <c r="T167" i="27"/>
  <c r="Q167" i="27"/>
  <c r="N167" i="27"/>
  <c r="K167" i="27"/>
  <c r="H167" i="27"/>
  <c r="E167" i="27"/>
  <c r="S166" i="27"/>
  <c r="R166" i="27"/>
  <c r="R18" i="27" s="1"/>
  <c r="P166" i="27"/>
  <c r="P18" i="27" s="1"/>
  <c r="O166" i="27"/>
  <c r="O18" i="27" s="1"/>
  <c r="M166" i="27"/>
  <c r="M18" i="27" s="1"/>
  <c r="L166" i="27"/>
  <c r="L18" i="27" s="1"/>
  <c r="J166" i="27"/>
  <c r="J18" i="27" s="1"/>
  <c r="I166" i="27"/>
  <c r="I18" i="27" s="1"/>
  <c r="G166" i="27"/>
  <c r="F166" i="27"/>
  <c r="F18" i="27" s="1"/>
  <c r="D166" i="27"/>
  <c r="D18" i="27" s="1"/>
  <c r="C166" i="27"/>
  <c r="C18" i="27" s="1"/>
  <c r="T164" i="27"/>
  <c r="Q164" i="27"/>
  <c r="M164" i="27"/>
  <c r="N164" i="27" s="1"/>
  <c r="L164" i="27"/>
  <c r="K164" i="27"/>
  <c r="H164" i="27"/>
  <c r="E164" i="27"/>
  <c r="T163" i="27"/>
  <c r="Q163" i="27"/>
  <c r="M163" i="27"/>
  <c r="N163" i="27" s="1"/>
  <c r="L163" i="27"/>
  <c r="K163" i="27"/>
  <c r="H163" i="27"/>
  <c r="E163" i="27"/>
  <c r="T162" i="27"/>
  <c r="Q162" i="27"/>
  <c r="M162" i="27"/>
  <c r="N162" i="27" s="1"/>
  <c r="L162" i="27"/>
  <c r="K162" i="27"/>
  <c r="H162" i="27"/>
  <c r="E162" i="27"/>
  <c r="T161" i="27"/>
  <c r="Q161" i="27"/>
  <c r="M161" i="27"/>
  <c r="N161" i="27" s="1"/>
  <c r="L161" i="27"/>
  <c r="K161" i="27"/>
  <c r="H161" i="27"/>
  <c r="E161" i="27"/>
  <c r="T160" i="27"/>
  <c r="Q160" i="27"/>
  <c r="L160" i="27"/>
  <c r="N160" i="27" s="1"/>
  <c r="K160" i="27"/>
  <c r="H160" i="27"/>
  <c r="E160" i="27"/>
  <c r="T159" i="27"/>
  <c r="Q159" i="27"/>
  <c r="M159" i="27"/>
  <c r="L159" i="27"/>
  <c r="K159" i="27"/>
  <c r="H159" i="27"/>
  <c r="E159" i="27"/>
  <c r="T158" i="27"/>
  <c r="Q158" i="27"/>
  <c r="N158" i="27"/>
  <c r="M158" i="27"/>
  <c r="K158" i="27"/>
  <c r="H158" i="27"/>
  <c r="E158" i="27"/>
  <c r="T157" i="27"/>
  <c r="Q157" i="27"/>
  <c r="M157" i="27"/>
  <c r="L157" i="27"/>
  <c r="K157" i="27"/>
  <c r="H157" i="27"/>
  <c r="E157" i="27"/>
  <c r="T156" i="27"/>
  <c r="Q156" i="27"/>
  <c r="M156" i="27"/>
  <c r="M154" i="27" s="1"/>
  <c r="L156" i="27"/>
  <c r="K156" i="27"/>
  <c r="H156" i="27"/>
  <c r="E156" i="27"/>
  <c r="S154" i="27"/>
  <c r="T154" i="27" s="1"/>
  <c r="R154" i="27"/>
  <c r="P154" i="27"/>
  <c r="O154" i="27"/>
  <c r="Q154" i="27" s="1"/>
  <c r="J154" i="27"/>
  <c r="I154" i="27"/>
  <c r="I17" i="27" s="1"/>
  <c r="G154" i="27"/>
  <c r="F154" i="27"/>
  <c r="F17" i="27" s="1"/>
  <c r="D154" i="27"/>
  <c r="D17" i="27" s="1"/>
  <c r="C154" i="27"/>
  <c r="T152" i="27"/>
  <c r="Q152" i="27"/>
  <c r="N152" i="27"/>
  <c r="K152" i="27"/>
  <c r="H152" i="27"/>
  <c r="E152" i="27"/>
  <c r="T151" i="27"/>
  <c r="Q151" i="27"/>
  <c r="N151" i="27"/>
  <c r="K151" i="27"/>
  <c r="H151" i="27"/>
  <c r="E151" i="27"/>
  <c r="T150" i="27"/>
  <c r="Q150" i="27"/>
  <c r="N150" i="27"/>
  <c r="K150" i="27"/>
  <c r="H150" i="27"/>
  <c r="E150" i="27"/>
  <c r="T149" i="27"/>
  <c r="Q149" i="27"/>
  <c r="N149" i="27"/>
  <c r="K149" i="27"/>
  <c r="H149" i="27"/>
  <c r="E149" i="27"/>
  <c r="S148" i="27"/>
  <c r="R148" i="27"/>
  <c r="R16" i="27" s="1"/>
  <c r="P148" i="27"/>
  <c r="P16" i="27" s="1"/>
  <c r="O148" i="27"/>
  <c r="M148" i="27"/>
  <c r="L148" i="27"/>
  <c r="L16" i="27" s="1"/>
  <c r="J148" i="27"/>
  <c r="J16" i="27" s="1"/>
  <c r="I148" i="27"/>
  <c r="I16" i="27" s="1"/>
  <c r="G148" i="27"/>
  <c r="F148" i="27"/>
  <c r="F16" i="27" s="1"/>
  <c r="D148" i="27"/>
  <c r="D16" i="27" s="1"/>
  <c r="C148" i="27"/>
  <c r="T146" i="27"/>
  <c r="Q146" i="27"/>
  <c r="N146" i="27"/>
  <c r="K146" i="27"/>
  <c r="H146" i="27"/>
  <c r="E146" i="27"/>
  <c r="T145" i="27"/>
  <c r="Q145" i="27"/>
  <c r="N145" i="27"/>
  <c r="K145" i="27"/>
  <c r="H145" i="27"/>
  <c r="E145" i="27"/>
  <c r="T144" i="27"/>
  <c r="Q144" i="27"/>
  <c r="N144" i="27"/>
  <c r="K144" i="27"/>
  <c r="H144" i="27"/>
  <c r="E144" i="27"/>
  <c r="T143" i="27"/>
  <c r="Q143" i="27"/>
  <c r="N143" i="27"/>
  <c r="K143" i="27"/>
  <c r="H143" i="27"/>
  <c r="E143" i="27"/>
  <c r="T142" i="27"/>
  <c r="Q142" i="27"/>
  <c r="N142" i="27"/>
  <c r="K142" i="27"/>
  <c r="H142" i="27"/>
  <c r="E142" i="27"/>
  <c r="T141" i="27"/>
  <c r="Q141" i="27"/>
  <c r="N141" i="27"/>
  <c r="K141" i="27"/>
  <c r="H141" i="27"/>
  <c r="E141" i="27"/>
  <c r="T140" i="27"/>
  <c r="Q140" i="27"/>
  <c r="N140" i="27"/>
  <c r="K140" i="27"/>
  <c r="H140" i="27"/>
  <c r="E140" i="27"/>
  <c r="T139" i="27"/>
  <c r="Q139" i="27"/>
  <c r="N139" i="27"/>
  <c r="K139" i="27"/>
  <c r="H139" i="27"/>
  <c r="E139" i="27"/>
  <c r="T138" i="27"/>
  <c r="Q138" i="27"/>
  <c r="N138" i="27"/>
  <c r="K138" i="27"/>
  <c r="H138" i="27"/>
  <c r="E138" i="27"/>
  <c r="T137" i="27"/>
  <c r="Q137" i="27"/>
  <c r="N137" i="27"/>
  <c r="K137" i="27"/>
  <c r="H137" i="27"/>
  <c r="E137" i="27"/>
  <c r="T136" i="27"/>
  <c r="Q136" i="27"/>
  <c r="N136" i="27"/>
  <c r="K136" i="27"/>
  <c r="H136" i="27"/>
  <c r="E136" i="27"/>
  <c r="T135" i="27"/>
  <c r="Q135" i="27"/>
  <c r="N135" i="27"/>
  <c r="K135" i="27"/>
  <c r="H135" i="27"/>
  <c r="E135" i="27"/>
  <c r="T134" i="27"/>
  <c r="Q134" i="27"/>
  <c r="N134" i="27"/>
  <c r="K134" i="27"/>
  <c r="H134" i="27"/>
  <c r="E134" i="27"/>
  <c r="T133" i="27"/>
  <c r="Q133" i="27"/>
  <c r="N133" i="27"/>
  <c r="K133" i="27"/>
  <c r="H133" i="27"/>
  <c r="E133" i="27"/>
  <c r="T132" i="27"/>
  <c r="Q132" i="27"/>
  <c r="N132" i="27"/>
  <c r="K132" i="27"/>
  <c r="H132" i="27"/>
  <c r="E132" i="27"/>
  <c r="T131" i="27"/>
  <c r="Q131" i="27"/>
  <c r="N131" i="27"/>
  <c r="K131" i="27"/>
  <c r="H131" i="27"/>
  <c r="E131" i="27"/>
  <c r="T130" i="27"/>
  <c r="Q130" i="27"/>
  <c r="N130" i="27"/>
  <c r="K130" i="27"/>
  <c r="H130" i="27"/>
  <c r="E130" i="27"/>
  <c r="T129" i="27"/>
  <c r="Q129" i="27"/>
  <c r="N129" i="27"/>
  <c r="K129" i="27"/>
  <c r="H129" i="27"/>
  <c r="E129" i="27"/>
  <c r="T128" i="27"/>
  <c r="Q128" i="27"/>
  <c r="N128" i="27"/>
  <c r="K128" i="27"/>
  <c r="H128" i="27"/>
  <c r="E128" i="27"/>
  <c r="T127" i="27"/>
  <c r="Q127" i="27"/>
  <c r="N127" i="27"/>
  <c r="K127" i="27"/>
  <c r="H127" i="27"/>
  <c r="E127" i="27"/>
  <c r="T126" i="27"/>
  <c r="Q126" i="27"/>
  <c r="N126" i="27"/>
  <c r="K126" i="27"/>
  <c r="H126" i="27"/>
  <c r="E126" i="27"/>
  <c r="T125" i="27"/>
  <c r="Q125" i="27"/>
  <c r="N125" i="27"/>
  <c r="K125" i="27"/>
  <c r="H125" i="27"/>
  <c r="E125" i="27"/>
  <c r="T124" i="27"/>
  <c r="Q124" i="27"/>
  <c r="N124" i="27"/>
  <c r="K124" i="27"/>
  <c r="H124" i="27"/>
  <c r="E124" i="27"/>
  <c r="T123" i="27"/>
  <c r="Q123" i="27"/>
  <c r="N123" i="27"/>
  <c r="K123" i="27"/>
  <c r="H123" i="27"/>
  <c r="E123" i="27"/>
  <c r="T122" i="27"/>
  <c r="Q122" i="27"/>
  <c r="N122" i="27"/>
  <c r="K122" i="27"/>
  <c r="H122" i="27"/>
  <c r="E122" i="27"/>
  <c r="T121" i="27"/>
  <c r="Q121" i="27"/>
  <c r="N121" i="27"/>
  <c r="K121" i="27"/>
  <c r="H121" i="27"/>
  <c r="E121" i="27"/>
  <c r="T120" i="27"/>
  <c r="Q120" i="27"/>
  <c r="N120" i="27"/>
  <c r="K120" i="27"/>
  <c r="H120" i="27"/>
  <c r="E120" i="27"/>
  <c r="T119" i="27"/>
  <c r="Q119" i="27"/>
  <c r="N119" i="27"/>
  <c r="K119" i="27"/>
  <c r="H119" i="27"/>
  <c r="E119" i="27"/>
  <c r="S118" i="27"/>
  <c r="S15" i="27" s="1"/>
  <c r="R118" i="27"/>
  <c r="R15" i="27" s="1"/>
  <c r="P118" i="27"/>
  <c r="O118" i="27"/>
  <c r="O15" i="27" s="1"/>
  <c r="M118" i="27"/>
  <c r="M15" i="27" s="1"/>
  <c r="L118" i="27"/>
  <c r="L15" i="27" s="1"/>
  <c r="J118" i="27"/>
  <c r="J15" i="27" s="1"/>
  <c r="I118" i="27"/>
  <c r="I15" i="27" s="1"/>
  <c r="G118" i="27"/>
  <c r="G15" i="27" s="1"/>
  <c r="F118" i="27"/>
  <c r="F15" i="27" s="1"/>
  <c r="D118" i="27"/>
  <c r="D15" i="27" s="1"/>
  <c r="C118" i="27"/>
  <c r="C15" i="27" s="1"/>
  <c r="T116" i="27"/>
  <c r="Q116" i="27"/>
  <c r="N116" i="27"/>
  <c r="K116" i="27"/>
  <c r="H116" i="27"/>
  <c r="E116" i="27"/>
  <c r="T115" i="27"/>
  <c r="Q115" i="27"/>
  <c r="N115" i="27"/>
  <c r="K115" i="27"/>
  <c r="H115" i="27"/>
  <c r="E115" i="27"/>
  <c r="T114" i="27"/>
  <c r="Q114" i="27"/>
  <c r="N114" i="27"/>
  <c r="K114" i="27"/>
  <c r="H114" i="27"/>
  <c r="E114" i="27"/>
  <c r="T113" i="27"/>
  <c r="Q113" i="27"/>
  <c r="N113" i="27"/>
  <c r="K113" i="27"/>
  <c r="H113" i="27"/>
  <c r="E113" i="27"/>
  <c r="T112" i="27"/>
  <c r="Q112" i="27"/>
  <c r="N112" i="27"/>
  <c r="K112" i="27"/>
  <c r="H112" i="27"/>
  <c r="E112" i="27"/>
  <c r="T111" i="27"/>
  <c r="Q111" i="27"/>
  <c r="N111" i="27"/>
  <c r="K111" i="27"/>
  <c r="H111" i="27"/>
  <c r="E111" i="27"/>
  <c r="T110" i="27"/>
  <c r="Q110" i="27"/>
  <c r="N110" i="27"/>
  <c r="K110" i="27"/>
  <c r="H110" i="27"/>
  <c r="E110" i="27"/>
  <c r="T109" i="27"/>
  <c r="Q109" i="27"/>
  <c r="N109" i="27"/>
  <c r="K109" i="27"/>
  <c r="H109" i="27"/>
  <c r="E109" i="27"/>
  <c r="T108" i="27"/>
  <c r="Q108" i="27"/>
  <c r="N108" i="27"/>
  <c r="K108" i="27"/>
  <c r="H108" i="27"/>
  <c r="E108" i="27"/>
  <c r="T107" i="27"/>
  <c r="Q107" i="27"/>
  <c r="N107" i="27"/>
  <c r="K107" i="27"/>
  <c r="H107" i="27"/>
  <c r="E107" i="27"/>
  <c r="T106" i="27"/>
  <c r="Q106" i="27"/>
  <c r="N106" i="27"/>
  <c r="K106" i="27"/>
  <c r="H106" i="27"/>
  <c r="E106" i="27"/>
  <c r="T105" i="27"/>
  <c r="Q105" i="27"/>
  <c r="N105" i="27"/>
  <c r="K105" i="27"/>
  <c r="H105" i="27"/>
  <c r="E105" i="27"/>
  <c r="T104" i="27"/>
  <c r="Q104" i="27"/>
  <c r="N104" i="27"/>
  <c r="K104" i="27"/>
  <c r="H104" i="27"/>
  <c r="E104" i="27"/>
  <c r="T103" i="27"/>
  <c r="Q103" i="27"/>
  <c r="N103" i="27"/>
  <c r="K103" i="27"/>
  <c r="H103" i="27"/>
  <c r="E103" i="27"/>
  <c r="T102" i="27"/>
  <c r="Q102" i="27"/>
  <c r="N102" i="27"/>
  <c r="K102" i="27"/>
  <c r="H102" i="27"/>
  <c r="E102" i="27"/>
  <c r="T101" i="27"/>
  <c r="Q101" i="27"/>
  <c r="N101" i="27"/>
  <c r="K101" i="27"/>
  <c r="H101" i="27"/>
  <c r="E101" i="27"/>
  <c r="T100" i="27"/>
  <c r="Q100" i="27"/>
  <c r="N100" i="27"/>
  <c r="K100" i="27"/>
  <c r="H100" i="27"/>
  <c r="E100" i="27"/>
  <c r="T99" i="27"/>
  <c r="Q99" i="27"/>
  <c r="N99" i="27"/>
  <c r="K99" i="27"/>
  <c r="H99" i="27"/>
  <c r="E99" i="27"/>
  <c r="T98" i="27"/>
  <c r="Q98" i="27"/>
  <c r="N98" i="27"/>
  <c r="K98" i="27"/>
  <c r="H98" i="27"/>
  <c r="E98" i="27"/>
  <c r="T97" i="27"/>
  <c r="Q97" i="27"/>
  <c r="N97" i="27"/>
  <c r="K97" i="27"/>
  <c r="H97" i="27"/>
  <c r="E97" i="27"/>
  <c r="T96" i="27"/>
  <c r="Q96" i="27"/>
  <c r="N96" i="27"/>
  <c r="K96" i="27"/>
  <c r="H96" i="27"/>
  <c r="E96" i="27"/>
  <c r="T95" i="27"/>
  <c r="Q95" i="27"/>
  <c r="N95" i="27"/>
  <c r="K95" i="27"/>
  <c r="H95" i="27"/>
  <c r="E95" i="27"/>
  <c r="T94" i="27"/>
  <c r="Q94" i="27"/>
  <c r="N94" i="27"/>
  <c r="K94" i="27"/>
  <c r="H94" i="27"/>
  <c r="E94" i="27"/>
  <c r="T93" i="27"/>
  <c r="Q93" i="27"/>
  <c r="N93" i="27"/>
  <c r="K93" i="27"/>
  <c r="H93" i="27"/>
  <c r="E93" i="27"/>
  <c r="T92" i="27"/>
  <c r="Q92" i="27"/>
  <c r="N92" i="27"/>
  <c r="K92" i="27"/>
  <c r="H92" i="27"/>
  <c r="E92" i="27"/>
  <c r="T91" i="27"/>
  <c r="Q91" i="27"/>
  <c r="N91" i="27"/>
  <c r="K91" i="27"/>
  <c r="H91" i="27"/>
  <c r="E91" i="27"/>
  <c r="T90" i="27"/>
  <c r="Q90" i="27"/>
  <c r="N90" i="27"/>
  <c r="K90" i="27"/>
  <c r="H90" i="27"/>
  <c r="E90" i="27"/>
  <c r="T89" i="27"/>
  <c r="Q89" i="27"/>
  <c r="N89" i="27"/>
  <c r="K89" i="27"/>
  <c r="H89" i="27"/>
  <c r="E89" i="27"/>
  <c r="T88" i="27"/>
  <c r="Q88" i="27"/>
  <c r="N88" i="27"/>
  <c r="K88" i="27"/>
  <c r="H88" i="27"/>
  <c r="E88" i="27"/>
  <c r="T87" i="27"/>
  <c r="Q87" i="27"/>
  <c r="N87" i="27"/>
  <c r="K87" i="27"/>
  <c r="H87" i="27"/>
  <c r="E87" i="27"/>
  <c r="T86" i="27"/>
  <c r="Q86" i="27"/>
  <c r="N86" i="27"/>
  <c r="K86" i="27"/>
  <c r="H86" i="27"/>
  <c r="E86" i="27"/>
  <c r="T85" i="27"/>
  <c r="Q85" i="27"/>
  <c r="N85" i="27"/>
  <c r="K85" i="27"/>
  <c r="H85" i="27"/>
  <c r="E85" i="27"/>
  <c r="T84" i="27"/>
  <c r="Q84" i="27"/>
  <c r="N84" i="27"/>
  <c r="K84" i="27"/>
  <c r="H84" i="27"/>
  <c r="E84" i="27"/>
  <c r="T83" i="27"/>
  <c r="Q83" i="27"/>
  <c r="N83" i="27"/>
  <c r="K83" i="27"/>
  <c r="H83" i="27"/>
  <c r="E83" i="27"/>
  <c r="T82" i="27"/>
  <c r="Q82" i="27"/>
  <c r="N82" i="27"/>
  <c r="K82" i="27"/>
  <c r="H82" i="27"/>
  <c r="E82" i="27"/>
  <c r="T81" i="27"/>
  <c r="Q81" i="27"/>
  <c r="N81" i="27"/>
  <c r="K81" i="27"/>
  <c r="H81" i="27"/>
  <c r="E81" i="27"/>
  <c r="T80" i="27"/>
  <c r="Q80" i="27"/>
  <c r="N80" i="27"/>
  <c r="K80" i="27"/>
  <c r="H80" i="27"/>
  <c r="E80" i="27"/>
  <c r="T79" i="27"/>
  <c r="Q79" i="27"/>
  <c r="N79" i="27"/>
  <c r="K79" i="27"/>
  <c r="H79" i="27"/>
  <c r="E79" i="27"/>
  <c r="T78" i="27"/>
  <c r="Q78" i="27"/>
  <c r="N78" i="27"/>
  <c r="K78" i="27"/>
  <c r="H78" i="27"/>
  <c r="E78" i="27"/>
  <c r="T77" i="27"/>
  <c r="Q77" i="27"/>
  <c r="N77" i="27"/>
  <c r="K77" i="27"/>
  <c r="H77" i="27"/>
  <c r="E77" i="27"/>
  <c r="T76" i="27"/>
  <c r="Q76" i="27"/>
  <c r="N76" i="27"/>
  <c r="K76" i="27"/>
  <c r="H76" i="27"/>
  <c r="E76" i="27"/>
  <c r="T75" i="27"/>
  <c r="Q75" i="27"/>
  <c r="N75" i="27"/>
  <c r="K75" i="27"/>
  <c r="H75" i="27"/>
  <c r="E75" i="27"/>
  <c r="T74" i="27"/>
  <c r="Q74" i="27"/>
  <c r="N74" i="27"/>
  <c r="K74" i="27"/>
  <c r="H74" i="27"/>
  <c r="E74" i="27"/>
  <c r="T73" i="27"/>
  <c r="Q73" i="27"/>
  <c r="N73" i="27"/>
  <c r="K73" i="27"/>
  <c r="H73" i="27"/>
  <c r="E73" i="27"/>
  <c r="T72" i="27"/>
  <c r="Q72" i="27"/>
  <c r="N72" i="27"/>
  <c r="K72" i="27"/>
  <c r="H72" i="27"/>
  <c r="E72" i="27"/>
  <c r="T71" i="27"/>
  <c r="Q71" i="27"/>
  <c r="N71" i="27"/>
  <c r="K71" i="27"/>
  <c r="H71" i="27"/>
  <c r="E71" i="27"/>
  <c r="S70" i="27"/>
  <c r="R70" i="27"/>
  <c r="R14" i="27" s="1"/>
  <c r="P70" i="27"/>
  <c r="P14" i="27" s="1"/>
  <c r="O70" i="27"/>
  <c r="O14" i="27" s="1"/>
  <c r="M70" i="27"/>
  <c r="M14" i="27" s="1"/>
  <c r="L70" i="27"/>
  <c r="J70" i="27"/>
  <c r="J14" i="27" s="1"/>
  <c r="I70" i="27"/>
  <c r="I14" i="27" s="1"/>
  <c r="G70" i="27"/>
  <c r="G14" i="27" s="1"/>
  <c r="F70" i="27"/>
  <c r="F14" i="27" s="1"/>
  <c r="D70" i="27"/>
  <c r="D14" i="27" s="1"/>
  <c r="C70" i="27"/>
  <c r="C14" i="27" s="1"/>
  <c r="T58" i="27"/>
  <c r="Q58" i="27"/>
  <c r="M58" i="27"/>
  <c r="N58" i="27" s="1"/>
  <c r="L58" i="27"/>
  <c r="K58" i="27"/>
  <c r="H58" i="27"/>
  <c r="E58" i="27"/>
  <c r="T57" i="27"/>
  <c r="Q57" i="27"/>
  <c r="M57" i="27"/>
  <c r="N57" i="27" s="1"/>
  <c r="L57" i="27"/>
  <c r="K57" i="27"/>
  <c r="H57" i="27"/>
  <c r="E57" i="27"/>
  <c r="T56" i="27"/>
  <c r="Q56" i="27"/>
  <c r="M56" i="27"/>
  <c r="N56" i="27" s="1"/>
  <c r="L56" i="27"/>
  <c r="K56" i="27"/>
  <c r="H56" i="27"/>
  <c r="E56" i="27"/>
  <c r="S55" i="27"/>
  <c r="R55" i="27"/>
  <c r="T55" i="27" s="1"/>
  <c r="Q55" i="27"/>
  <c r="P55" i="27"/>
  <c r="O55" i="27"/>
  <c r="M55" i="27"/>
  <c r="L55" i="27"/>
  <c r="N55" i="27" s="1"/>
  <c r="J55" i="27"/>
  <c r="I55" i="27"/>
  <c r="G55" i="27"/>
  <c r="F55" i="27"/>
  <c r="D55" i="27"/>
  <c r="C55" i="27"/>
  <c r="T53" i="27"/>
  <c r="Q53" i="27"/>
  <c r="N53" i="27"/>
  <c r="K53" i="27"/>
  <c r="H53" i="27"/>
  <c r="E53" i="27"/>
  <c r="T52" i="27"/>
  <c r="Q52" i="27"/>
  <c r="N52" i="27"/>
  <c r="K52" i="27"/>
  <c r="H52" i="27"/>
  <c r="E52" i="27"/>
  <c r="T51" i="27"/>
  <c r="Q51" i="27"/>
  <c r="N51" i="27"/>
  <c r="K51" i="27"/>
  <c r="H51" i="27"/>
  <c r="E51" i="27"/>
  <c r="T50" i="27"/>
  <c r="Q50" i="27"/>
  <c r="N50" i="27"/>
  <c r="K50" i="27"/>
  <c r="H50" i="27"/>
  <c r="E50" i="27"/>
  <c r="T49" i="27"/>
  <c r="Q49" i="27"/>
  <c r="N49" i="27"/>
  <c r="K49" i="27"/>
  <c r="H49" i="27"/>
  <c r="E49" i="27"/>
  <c r="T48" i="27"/>
  <c r="Q48" i="27"/>
  <c r="N48" i="27"/>
  <c r="K48" i="27"/>
  <c r="H48" i="27"/>
  <c r="E48" i="27"/>
  <c r="S47" i="27"/>
  <c r="S46" i="27" s="1"/>
  <c r="S12" i="27" s="1"/>
  <c r="R47" i="27"/>
  <c r="R46" i="27" s="1"/>
  <c r="R12" i="27" s="1"/>
  <c r="Q47" i="27"/>
  <c r="P47" i="27"/>
  <c r="O47" i="27"/>
  <c r="M47" i="27"/>
  <c r="M46" i="27" s="1"/>
  <c r="M12" i="27" s="1"/>
  <c r="L47" i="27"/>
  <c r="J47" i="27"/>
  <c r="I47" i="27"/>
  <c r="G47" i="27"/>
  <c r="F47" i="27"/>
  <c r="F46" i="27" s="1"/>
  <c r="F12" i="27" s="1"/>
  <c r="D47" i="27"/>
  <c r="C47" i="27"/>
  <c r="P46" i="27"/>
  <c r="O46" i="27"/>
  <c r="Q46" i="27" s="1"/>
  <c r="S40" i="27"/>
  <c r="T40" i="27" s="1"/>
  <c r="R40" i="27"/>
  <c r="P40" i="27"/>
  <c r="M40" i="27"/>
  <c r="L40" i="27"/>
  <c r="F40" i="27"/>
  <c r="D40" i="27"/>
  <c r="S39" i="27"/>
  <c r="R39" i="27"/>
  <c r="T39" i="27" s="1"/>
  <c r="Q39" i="27"/>
  <c r="P39" i="27"/>
  <c r="O39" i="27"/>
  <c r="M39" i="27"/>
  <c r="G39" i="27"/>
  <c r="F39" i="27"/>
  <c r="D39" i="27"/>
  <c r="R38" i="27"/>
  <c r="P38" i="27"/>
  <c r="S37" i="27"/>
  <c r="R37" i="27"/>
  <c r="P37" i="27"/>
  <c r="O37" i="27"/>
  <c r="Q37" i="27" s="1"/>
  <c r="M37" i="27"/>
  <c r="N37" i="27" s="1"/>
  <c r="L37" i="27"/>
  <c r="J37" i="27"/>
  <c r="I37" i="27"/>
  <c r="G37" i="27"/>
  <c r="F37" i="27"/>
  <c r="D37" i="27"/>
  <c r="C37" i="27"/>
  <c r="C35" i="27"/>
  <c r="R33" i="27"/>
  <c r="T33" i="27" s="1"/>
  <c r="S32" i="27"/>
  <c r="T32" i="27" s="1"/>
  <c r="R32" i="27"/>
  <c r="P32" i="27"/>
  <c r="O32" i="27"/>
  <c r="M32" i="27"/>
  <c r="L32" i="27"/>
  <c r="N32" i="27" s="1"/>
  <c r="K32" i="27"/>
  <c r="J32" i="27"/>
  <c r="I32" i="27"/>
  <c r="F32" i="27"/>
  <c r="D32" i="27"/>
  <c r="C32" i="27"/>
  <c r="R31" i="27"/>
  <c r="M31" i="27"/>
  <c r="J31" i="27"/>
  <c r="G31" i="27"/>
  <c r="S30" i="27"/>
  <c r="P30" i="27"/>
  <c r="D30" i="27"/>
  <c r="D29" i="27"/>
  <c r="T28" i="27"/>
  <c r="S28" i="27"/>
  <c r="R28" i="27"/>
  <c r="P28" i="27"/>
  <c r="O28" i="27"/>
  <c r="Q28" i="27" s="1"/>
  <c r="L28" i="27"/>
  <c r="G28" i="27"/>
  <c r="D28" i="27"/>
  <c r="O27" i="27"/>
  <c r="J27" i="27"/>
  <c r="G27" i="27"/>
  <c r="S26" i="27"/>
  <c r="R26" i="27"/>
  <c r="D26" i="27"/>
  <c r="R25" i="27"/>
  <c r="O25" i="27"/>
  <c r="L25" i="27"/>
  <c r="J25" i="27"/>
  <c r="G25" i="27"/>
  <c r="M24" i="27"/>
  <c r="S23" i="27"/>
  <c r="P23" i="27"/>
  <c r="O23" i="27"/>
  <c r="I23" i="27"/>
  <c r="S22" i="27"/>
  <c r="T22" i="27" s="1"/>
  <c r="R22" i="27"/>
  <c r="Q22" i="27"/>
  <c r="P22" i="27"/>
  <c r="O22" i="27"/>
  <c r="M22" i="27"/>
  <c r="L22" i="27"/>
  <c r="N22" i="27" s="1"/>
  <c r="I22" i="27"/>
  <c r="S21" i="27"/>
  <c r="R21" i="27"/>
  <c r="T21" i="27" s="1"/>
  <c r="Q21" i="27"/>
  <c r="P21" i="27"/>
  <c r="O21" i="27"/>
  <c r="M21" i="27"/>
  <c r="N21" i="27" s="1"/>
  <c r="L21" i="27"/>
  <c r="K21" i="27"/>
  <c r="J21" i="27"/>
  <c r="I21" i="27"/>
  <c r="G21" i="27"/>
  <c r="F21" i="27"/>
  <c r="H21" i="27" s="1"/>
  <c r="D21" i="27"/>
  <c r="C21" i="27"/>
  <c r="E21" i="27" s="1"/>
  <c r="S20" i="27"/>
  <c r="T20" i="27" s="1"/>
  <c r="R20" i="27"/>
  <c r="P20" i="27"/>
  <c r="O20" i="27"/>
  <c r="Q20" i="27" s="1"/>
  <c r="M20" i="27"/>
  <c r="L20" i="27"/>
  <c r="N20" i="27" s="1"/>
  <c r="K20" i="27"/>
  <c r="J20" i="27"/>
  <c r="I20" i="27"/>
  <c r="G20" i="27"/>
  <c r="H20" i="27" s="1"/>
  <c r="F20" i="27"/>
  <c r="E20" i="27"/>
  <c r="D20" i="27"/>
  <c r="C20" i="27"/>
  <c r="S19" i="27"/>
  <c r="P19" i="27"/>
  <c r="J19" i="27"/>
  <c r="D19" i="27"/>
  <c r="S17" i="27"/>
  <c r="R17" i="27"/>
  <c r="Q17" i="27"/>
  <c r="P17" i="27"/>
  <c r="O17" i="27"/>
  <c r="M17" i="27"/>
  <c r="J17" i="27"/>
  <c r="G17" i="27"/>
  <c r="S16" i="27"/>
  <c r="O16" i="27"/>
  <c r="M16" i="27"/>
  <c r="G16" i="27"/>
  <c r="P12" i="27"/>
  <c r="H33" i="27" l="1"/>
  <c r="E289" i="27"/>
  <c r="Q31" i="27"/>
  <c r="Q289" i="27"/>
  <c r="K31" i="27"/>
  <c r="H289" i="27"/>
  <c r="T30" i="27"/>
  <c r="Q30" i="27"/>
  <c r="E30" i="27"/>
  <c r="I46" i="27"/>
  <c r="I12" i="27" s="1"/>
  <c r="K182" i="27"/>
  <c r="I27" i="27"/>
  <c r="K154" i="27"/>
  <c r="G327" i="27"/>
  <c r="G34" i="27" s="1"/>
  <c r="I33" i="27"/>
  <c r="K33" i="27" s="1"/>
  <c r="E28" i="27"/>
  <c r="K35" i="27"/>
  <c r="K328" i="27"/>
  <c r="M327" i="27"/>
  <c r="M34" i="27" s="1"/>
  <c r="E36" i="27"/>
  <c r="K289" i="27"/>
  <c r="Q25" i="27"/>
  <c r="I25" i="27"/>
  <c r="T26" i="27"/>
  <c r="E265" i="27"/>
  <c r="K259" i="27"/>
  <c r="K28" i="27"/>
  <c r="E259" i="27"/>
  <c r="K25" i="27"/>
  <c r="H231" i="27"/>
  <c r="E24" i="27"/>
  <c r="K214" i="27"/>
  <c r="Q19" i="27"/>
  <c r="Q182" i="27"/>
  <c r="K19" i="27"/>
  <c r="E182" i="27"/>
  <c r="H265" i="27"/>
  <c r="N29" i="27"/>
  <c r="F31" i="27"/>
  <c r="H31" i="27" s="1"/>
  <c r="N15" i="27"/>
  <c r="N148" i="27"/>
  <c r="H16" i="27"/>
  <c r="N25" i="27"/>
  <c r="F25" i="27"/>
  <c r="H25" i="27" s="1"/>
  <c r="C25" i="27"/>
  <c r="H22" i="27"/>
  <c r="K265" i="27"/>
  <c r="T12" i="27"/>
  <c r="K14" i="27"/>
  <c r="H14" i="27"/>
  <c r="H166" i="27"/>
  <c r="T250" i="27"/>
  <c r="E250" i="27"/>
  <c r="N26" i="27"/>
  <c r="T17" i="27"/>
  <c r="K17" i="27"/>
  <c r="E154" i="27"/>
  <c r="T15" i="27"/>
  <c r="T118" i="27"/>
  <c r="E70" i="27"/>
  <c r="N70" i="27"/>
  <c r="E14" i="27"/>
  <c r="N47" i="27"/>
  <c r="J40" i="27"/>
  <c r="G361" i="27"/>
  <c r="G38" i="27" s="1"/>
  <c r="E379" i="27"/>
  <c r="N362" i="27"/>
  <c r="K39" i="27"/>
  <c r="K37" i="27"/>
  <c r="E37" i="27"/>
  <c r="H37" i="27"/>
  <c r="H40" i="27"/>
  <c r="F361" i="27"/>
  <c r="F38" i="27" s="1"/>
  <c r="H38" i="27" s="1"/>
  <c r="D361" i="27"/>
  <c r="D38" i="27" s="1"/>
  <c r="L361" i="27"/>
  <c r="L39" i="27"/>
  <c r="N39" i="27" s="1"/>
  <c r="C361" i="27"/>
  <c r="C39" i="27"/>
  <c r="E39" i="27" s="1"/>
  <c r="O327" i="27"/>
  <c r="O34" i="27" s="1"/>
  <c r="N336" i="27"/>
  <c r="K36" i="27"/>
  <c r="K336" i="27"/>
  <c r="H336" i="27"/>
  <c r="C327" i="27"/>
  <c r="C34" i="27" s="1"/>
  <c r="S327" i="27"/>
  <c r="S34" i="27" s="1"/>
  <c r="P327" i="27"/>
  <c r="P34" i="27" s="1"/>
  <c r="Q35" i="27"/>
  <c r="I327" i="27"/>
  <c r="I34" i="27" s="1"/>
  <c r="J327" i="27"/>
  <c r="J34" i="27" s="1"/>
  <c r="G35" i="27"/>
  <c r="H35" i="27" s="1"/>
  <c r="H328" i="27"/>
  <c r="T31" i="27"/>
  <c r="C31" i="27"/>
  <c r="E31" i="27" s="1"/>
  <c r="T279" i="27"/>
  <c r="Q279" i="27"/>
  <c r="E279" i="27"/>
  <c r="K29" i="27"/>
  <c r="F29" i="27"/>
  <c r="H29" i="27" s="1"/>
  <c r="C29" i="27"/>
  <c r="E29" i="27" s="1"/>
  <c r="F28" i="27"/>
  <c r="H28" i="27" s="1"/>
  <c r="C27" i="27"/>
  <c r="E27" i="27" s="1"/>
  <c r="N27" i="27"/>
  <c r="P27" i="27"/>
  <c r="Q27" i="27" s="1"/>
  <c r="R27" i="27"/>
  <c r="T27" i="27"/>
  <c r="Q26" i="27"/>
  <c r="Q238" i="27"/>
  <c r="N238" i="27"/>
  <c r="I26" i="27"/>
  <c r="K26" i="27" s="1"/>
  <c r="H26" i="27"/>
  <c r="E26" i="27"/>
  <c r="E238" i="27"/>
  <c r="E25" i="27"/>
  <c r="E222" i="27"/>
  <c r="H222" i="27"/>
  <c r="H24" i="27"/>
  <c r="N222" i="27"/>
  <c r="Q24" i="27"/>
  <c r="T23" i="27"/>
  <c r="Q23" i="27"/>
  <c r="N23" i="27"/>
  <c r="N214" i="27"/>
  <c r="K23" i="27"/>
  <c r="E23" i="27"/>
  <c r="E214" i="27"/>
  <c r="K22" i="27"/>
  <c r="K206" i="27"/>
  <c r="E22" i="27"/>
  <c r="E206" i="27"/>
  <c r="F19" i="27"/>
  <c r="H19" i="27" s="1"/>
  <c r="C19" i="27"/>
  <c r="E19" i="27" s="1"/>
  <c r="T166" i="27"/>
  <c r="S18" i="27"/>
  <c r="T18" i="27" s="1"/>
  <c r="Q18" i="27"/>
  <c r="Q166" i="27"/>
  <c r="N18" i="27"/>
  <c r="K18" i="27"/>
  <c r="K166" i="27"/>
  <c r="G18" i="27"/>
  <c r="H18" i="27" s="1"/>
  <c r="E166" i="27"/>
  <c r="E18" i="27"/>
  <c r="H154" i="27"/>
  <c r="H17" i="27"/>
  <c r="C17" i="27"/>
  <c r="E17" i="27" s="1"/>
  <c r="T16" i="27"/>
  <c r="Q16" i="27"/>
  <c r="K16" i="27"/>
  <c r="K148" i="27"/>
  <c r="C16" i="27"/>
  <c r="E16" i="27" s="1"/>
  <c r="E148" i="27"/>
  <c r="Q118" i="27"/>
  <c r="P15" i="27"/>
  <c r="Q15" i="27" s="1"/>
  <c r="K15" i="27"/>
  <c r="K118" i="27"/>
  <c r="E15" i="27"/>
  <c r="E118" i="27"/>
  <c r="Q14" i="27"/>
  <c r="Q70" i="27"/>
  <c r="S14" i="27"/>
  <c r="T70" i="27"/>
  <c r="L14" i="27"/>
  <c r="N14" i="27" s="1"/>
  <c r="K70" i="27"/>
  <c r="J46" i="27"/>
  <c r="J12" i="27" s="1"/>
  <c r="K12" i="27" s="1"/>
  <c r="K55" i="27"/>
  <c r="D46" i="27"/>
  <c r="D12" i="27" s="1"/>
  <c r="E55" i="27"/>
  <c r="T47" i="27"/>
  <c r="L46" i="27"/>
  <c r="L12" i="27" s="1"/>
  <c r="N12" i="27" s="1"/>
  <c r="K47" i="27"/>
  <c r="H47" i="27"/>
  <c r="K27" i="27"/>
  <c r="E47" i="27"/>
  <c r="C46" i="27"/>
  <c r="N282" i="27"/>
  <c r="L279" i="27"/>
  <c r="L289" i="27"/>
  <c r="N298" i="27"/>
  <c r="O12" i="27"/>
  <c r="H23" i="27"/>
  <c r="N24" i="27"/>
  <c r="D35" i="27"/>
  <c r="E35" i="27" s="1"/>
  <c r="D327" i="27"/>
  <c r="D34" i="27" s="1"/>
  <c r="H15" i="27"/>
  <c r="N16" i="27"/>
  <c r="K379" i="27"/>
  <c r="I40" i="27"/>
  <c r="Q379" i="27"/>
  <c r="O361" i="27"/>
  <c r="O40" i="27"/>
  <c r="Q40" i="27" s="1"/>
  <c r="L154" i="27"/>
  <c r="N159" i="27"/>
  <c r="N183" i="27"/>
  <c r="M182" i="27"/>
  <c r="F30" i="27"/>
  <c r="H30" i="27" s="1"/>
  <c r="H279" i="27"/>
  <c r="Q319" i="27"/>
  <c r="O33" i="27"/>
  <c r="Q33" i="27" s="1"/>
  <c r="R35" i="27"/>
  <c r="T35" i="27" s="1"/>
  <c r="T328" i="27"/>
  <c r="K362" i="27"/>
  <c r="I361" i="27"/>
  <c r="T25" i="27"/>
  <c r="N28" i="27"/>
  <c r="T29" i="27"/>
  <c r="E32" i="27"/>
  <c r="G46" i="27"/>
  <c r="G12" i="27" s="1"/>
  <c r="H70" i="27"/>
  <c r="T148" i="27"/>
  <c r="H214" i="27"/>
  <c r="T222" i="27"/>
  <c r="R24" i="27"/>
  <c r="H238" i="27"/>
  <c r="N260" i="27"/>
  <c r="M259" i="27"/>
  <c r="M28" i="27" s="1"/>
  <c r="Q265" i="27"/>
  <c r="O29" i="27"/>
  <c r="Q29" i="27" s="1"/>
  <c r="H311" i="27"/>
  <c r="E319" i="27"/>
  <c r="C33" i="27"/>
  <c r="E328" i="27"/>
  <c r="K350" i="27"/>
  <c r="S361" i="27"/>
  <c r="S38" i="27" s="1"/>
  <c r="T38" i="27" s="1"/>
  <c r="H27" i="27"/>
  <c r="Q32" i="27"/>
  <c r="N118" i="27"/>
  <c r="Q148" i="27"/>
  <c r="O69" i="27"/>
  <c r="T206" i="27"/>
  <c r="N250" i="27"/>
  <c r="R327" i="27"/>
  <c r="R69" i="27" s="1"/>
  <c r="N330" i="27"/>
  <c r="L328" i="27"/>
  <c r="E336" i="27"/>
  <c r="R36" i="27"/>
  <c r="T36" i="27" s="1"/>
  <c r="T336" i="27"/>
  <c r="H350" i="27"/>
  <c r="F327" i="27"/>
  <c r="F69" i="27" s="1"/>
  <c r="H148" i="27"/>
  <c r="N157" i="27"/>
  <c r="N189" i="27"/>
  <c r="T214" i="27"/>
  <c r="K222" i="27"/>
  <c r="N231" i="27"/>
  <c r="T238" i="27"/>
  <c r="T259" i="27"/>
  <c r="N265" i="27"/>
  <c r="T289" i="27"/>
  <c r="T311" i="27"/>
  <c r="N322" i="27"/>
  <c r="L319" i="27"/>
  <c r="Q328" i="27"/>
  <c r="H36" i="27"/>
  <c r="Q336" i="27"/>
  <c r="T361" i="27"/>
  <c r="H379" i="27"/>
  <c r="N387" i="27"/>
  <c r="T37" i="27"/>
  <c r="H39" i="27"/>
  <c r="N40" i="27"/>
  <c r="T46" i="27"/>
  <c r="H55" i="27"/>
  <c r="H118" i="27"/>
  <c r="N156" i="27"/>
  <c r="N166" i="27"/>
  <c r="T182" i="27"/>
  <c r="N188" i="27"/>
  <c r="T191" i="27"/>
  <c r="H206" i="27"/>
  <c r="Q222" i="27"/>
  <c r="T231" i="27"/>
  <c r="H250" i="27"/>
  <c r="T265" i="27"/>
  <c r="K279" i="27"/>
  <c r="H319" i="27"/>
  <c r="N36" i="27"/>
  <c r="E350" i="27"/>
  <c r="H362" i="27"/>
  <c r="T387" i="27"/>
  <c r="T348" i="26"/>
  <c r="Q348" i="26"/>
  <c r="N348" i="26"/>
  <c r="K348" i="26"/>
  <c r="H348" i="26"/>
  <c r="E348" i="26"/>
  <c r="T116" i="26"/>
  <c r="Q116" i="26"/>
  <c r="N116" i="26"/>
  <c r="K116" i="26"/>
  <c r="H116" i="26"/>
  <c r="E116" i="26"/>
  <c r="G69" i="27" l="1"/>
  <c r="M69" i="27"/>
  <c r="P69" i="27"/>
  <c r="Q69" i="27" s="1"/>
  <c r="G13" i="27"/>
  <c r="G11" i="27" s="1"/>
  <c r="G10" i="27" s="1"/>
  <c r="N46" i="27"/>
  <c r="K46" i="27"/>
  <c r="K40" i="27"/>
  <c r="E361" i="27"/>
  <c r="H361" i="27"/>
  <c r="C38" i="27"/>
  <c r="E38" i="27" s="1"/>
  <c r="N361" i="27"/>
  <c r="L38" i="27"/>
  <c r="N38" i="27" s="1"/>
  <c r="Q34" i="27"/>
  <c r="K34" i="27"/>
  <c r="E327" i="27"/>
  <c r="E34" i="27"/>
  <c r="C69" i="27"/>
  <c r="D69" i="27"/>
  <c r="S69" i="27"/>
  <c r="T69" i="27" s="1"/>
  <c r="Q327" i="27"/>
  <c r="K327" i="27"/>
  <c r="I69" i="27"/>
  <c r="J13" i="27"/>
  <c r="J11" i="27" s="1"/>
  <c r="J10" i="27" s="1"/>
  <c r="J69" i="27"/>
  <c r="D13" i="27"/>
  <c r="D11" i="27" s="1"/>
  <c r="D10" i="27" s="1"/>
  <c r="P13" i="27"/>
  <c r="P11" i="27" s="1"/>
  <c r="P10" i="27" s="1"/>
  <c r="I13" i="27"/>
  <c r="I11" i="27" s="1"/>
  <c r="T14" i="27"/>
  <c r="S13" i="27"/>
  <c r="S11" i="27" s="1"/>
  <c r="S10" i="27" s="1"/>
  <c r="E33" i="27"/>
  <c r="C13" i="27"/>
  <c r="T24" i="27"/>
  <c r="N154" i="27"/>
  <c r="L17" i="27"/>
  <c r="H69" i="27"/>
  <c r="F34" i="27"/>
  <c r="H34" i="27" s="1"/>
  <c r="H327" i="27"/>
  <c r="O38" i="27"/>
  <c r="Q38" i="27" s="1"/>
  <c r="Q361" i="27"/>
  <c r="N319" i="27"/>
  <c r="L33" i="27"/>
  <c r="N33" i="27" s="1"/>
  <c r="L35" i="27"/>
  <c r="N35" i="27" s="1"/>
  <c r="L327" i="27"/>
  <c r="N328" i="27"/>
  <c r="N259" i="27"/>
  <c r="I38" i="27"/>
  <c r="K38" i="27" s="1"/>
  <c r="K361" i="27"/>
  <c r="Q12" i="27"/>
  <c r="N289" i="27"/>
  <c r="L31" i="27"/>
  <c r="N31" i="27" s="1"/>
  <c r="E46" i="27"/>
  <c r="C12" i="27"/>
  <c r="R34" i="27"/>
  <c r="T34" i="27" s="1"/>
  <c r="T327" i="27"/>
  <c r="H12" i="27"/>
  <c r="N182" i="27"/>
  <c r="M19" i="27"/>
  <c r="H46" i="27"/>
  <c r="O13" i="27"/>
  <c r="N279" i="27"/>
  <c r="L30" i="27"/>
  <c r="N30" i="27" s="1"/>
  <c r="S387" i="26"/>
  <c r="R387" i="26"/>
  <c r="T387" i="26" s="1"/>
  <c r="Q387" i="26"/>
  <c r="P387" i="26"/>
  <c r="O387" i="26"/>
  <c r="M387" i="26"/>
  <c r="N387" i="26" s="1"/>
  <c r="L387" i="26"/>
  <c r="J387" i="26"/>
  <c r="I387" i="26"/>
  <c r="K387" i="26" s="1"/>
  <c r="G387" i="26"/>
  <c r="F387" i="26"/>
  <c r="H387" i="26" s="1"/>
  <c r="E387" i="26"/>
  <c r="D387" i="26"/>
  <c r="C387" i="26"/>
  <c r="T381" i="26"/>
  <c r="Q381" i="26"/>
  <c r="N381" i="26"/>
  <c r="K381" i="26"/>
  <c r="H381" i="26"/>
  <c r="E381" i="26"/>
  <c r="T380" i="26"/>
  <c r="Q380" i="26"/>
  <c r="N380" i="26"/>
  <c r="K380" i="26"/>
  <c r="H380" i="26"/>
  <c r="E380" i="26"/>
  <c r="T379" i="26"/>
  <c r="S379" i="26"/>
  <c r="S40" i="26" s="1"/>
  <c r="R379" i="26"/>
  <c r="P379" i="26"/>
  <c r="P40" i="26" s="1"/>
  <c r="O379" i="26"/>
  <c r="M379" i="26"/>
  <c r="L379" i="26"/>
  <c r="J379" i="26"/>
  <c r="J40" i="26" s="1"/>
  <c r="I379" i="26"/>
  <c r="I40" i="26" s="1"/>
  <c r="G379" i="26"/>
  <c r="F379" i="26"/>
  <c r="D379" i="26"/>
  <c r="D40" i="26" s="1"/>
  <c r="C379" i="26"/>
  <c r="T377" i="26"/>
  <c r="Q377" i="26"/>
  <c r="N377" i="26"/>
  <c r="K377" i="26"/>
  <c r="H377" i="26"/>
  <c r="E377" i="26"/>
  <c r="T376" i="26"/>
  <c r="Q376" i="26"/>
  <c r="N376" i="26"/>
  <c r="K376" i="26"/>
  <c r="H376" i="26"/>
  <c r="E376" i="26"/>
  <c r="T375" i="26"/>
  <c r="Q375" i="26"/>
  <c r="N375" i="26"/>
  <c r="K375" i="26"/>
  <c r="H375" i="26"/>
  <c r="E375" i="26"/>
  <c r="Q374" i="26"/>
  <c r="N374" i="26"/>
  <c r="K374" i="26"/>
  <c r="H374" i="26"/>
  <c r="E374" i="26"/>
  <c r="T373" i="26"/>
  <c r="Q373" i="26"/>
  <c r="N373" i="26"/>
  <c r="K373" i="26"/>
  <c r="H373" i="26"/>
  <c r="E373" i="26"/>
  <c r="T372" i="26"/>
  <c r="Q372" i="26"/>
  <c r="N372" i="26"/>
  <c r="K372" i="26"/>
  <c r="H372" i="26"/>
  <c r="E372" i="26"/>
  <c r="T371" i="26"/>
  <c r="Q371" i="26"/>
  <c r="N371" i="26"/>
  <c r="K371" i="26"/>
  <c r="H371" i="26"/>
  <c r="E371" i="26"/>
  <c r="T370" i="26"/>
  <c r="Q370" i="26"/>
  <c r="N370" i="26"/>
  <c r="K370" i="26"/>
  <c r="H370" i="26"/>
  <c r="E370" i="26"/>
  <c r="T369" i="26"/>
  <c r="Q369" i="26"/>
  <c r="N369" i="26"/>
  <c r="K369" i="26"/>
  <c r="H369" i="26"/>
  <c r="E369" i="26"/>
  <c r="T368" i="26"/>
  <c r="Q368" i="26"/>
  <c r="N368" i="26"/>
  <c r="K368" i="26"/>
  <c r="H368" i="26"/>
  <c r="E368" i="26"/>
  <c r="T367" i="26"/>
  <c r="Q367" i="26"/>
  <c r="N367" i="26"/>
  <c r="K367" i="26"/>
  <c r="H367" i="26"/>
  <c r="E367" i="26"/>
  <c r="T366" i="26"/>
  <c r="Q366" i="26"/>
  <c r="N366" i="26"/>
  <c r="K366" i="26"/>
  <c r="H366" i="26"/>
  <c r="E366" i="26"/>
  <c r="D362" i="26"/>
  <c r="D39" i="26" s="1"/>
  <c r="T365" i="26"/>
  <c r="Q365" i="26"/>
  <c r="N365" i="26"/>
  <c r="K365" i="26"/>
  <c r="H365" i="26"/>
  <c r="E365" i="26"/>
  <c r="T364" i="26"/>
  <c r="Q364" i="26"/>
  <c r="N364" i="26"/>
  <c r="K364" i="26"/>
  <c r="H364" i="26"/>
  <c r="E364" i="26"/>
  <c r="T363" i="26"/>
  <c r="Q363" i="26"/>
  <c r="K363" i="26"/>
  <c r="H363" i="26"/>
  <c r="E363" i="26"/>
  <c r="S362" i="26"/>
  <c r="S361" i="26" s="1"/>
  <c r="S38" i="26" s="1"/>
  <c r="R362" i="26"/>
  <c r="P362" i="26"/>
  <c r="O362" i="26"/>
  <c r="M362" i="26"/>
  <c r="M39" i="26" s="1"/>
  <c r="L362" i="26"/>
  <c r="J362" i="26"/>
  <c r="I362" i="26"/>
  <c r="G362" i="26"/>
  <c r="G39" i="26" s="1"/>
  <c r="F362" i="26"/>
  <c r="C362" i="26"/>
  <c r="P361" i="26"/>
  <c r="P38" i="26" s="1"/>
  <c r="M361" i="26"/>
  <c r="M38" i="26" s="1"/>
  <c r="L361" i="26"/>
  <c r="L38" i="26" s="1"/>
  <c r="T359" i="26"/>
  <c r="Q359" i="26"/>
  <c r="N359" i="26"/>
  <c r="K359" i="26"/>
  <c r="H359" i="26"/>
  <c r="E359" i="26"/>
  <c r="T358" i="26"/>
  <c r="Q358" i="26"/>
  <c r="N358" i="26"/>
  <c r="K358" i="26"/>
  <c r="H358" i="26"/>
  <c r="E358" i="26"/>
  <c r="T357" i="26"/>
  <c r="Q357" i="26"/>
  <c r="N357" i="26"/>
  <c r="K357" i="26"/>
  <c r="H357" i="26"/>
  <c r="E357" i="26"/>
  <c r="T356" i="26"/>
  <c r="Q356" i="26"/>
  <c r="N356" i="26"/>
  <c r="K356" i="26"/>
  <c r="H356" i="26"/>
  <c r="E356" i="26"/>
  <c r="Q355" i="26"/>
  <c r="N355" i="26"/>
  <c r="K355" i="26"/>
  <c r="H355" i="26"/>
  <c r="E355" i="26"/>
  <c r="T354" i="26"/>
  <c r="Q354" i="26"/>
  <c r="N354" i="26"/>
  <c r="K354" i="26"/>
  <c r="H354" i="26"/>
  <c r="E354" i="26"/>
  <c r="T353" i="26"/>
  <c r="Q353" i="26"/>
  <c r="N353" i="26"/>
  <c r="H353" i="26"/>
  <c r="T352" i="26"/>
  <c r="Q352" i="26"/>
  <c r="N352" i="26"/>
  <c r="K352" i="26"/>
  <c r="H352" i="26"/>
  <c r="E352" i="26"/>
  <c r="T351" i="26"/>
  <c r="Q351" i="26"/>
  <c r="N351" i="26"/>
  <c r="K351" i="26"/>
  <c r="H351" i="26"/>
  <c r="E351" i="26"/>
  <c r="S350" i="26"/>
  <c r="R350" i="26"/>
  <c r="T350" i="26" s="1"/>
  <c r="Q350" i="26"/>
  <c r="P350" i="26"/>
  <c r="O350" i="26"/>
  <c r="M350" i="26"/>
  <c r="N350" i="26" s="1"/>
  <c r="L350" i="26"/>
  <c r="J350" i="26"/>
  <c r="I350" i="26"/>
  <c r="G350" i="26"/>
  <c r="F350" i="26"/>
  <c r="D350" i="26"/>
  <c r="C350" i="26"/>
  <c r="T347" i="26"/>
  <c r="Q347" i="26"/>
  <c r="N347" i="26"/>
  <c r="K347" i="26"/>
  <c r="H347" i="26"/>
  <c r="E347" i="26"/>
  <c r="T346" i="26"/>
  <c r="Q346" i="26"/>
  <c r="N346" i="26"/>
  <c r="K346" i="26"/>
  <c r="H346" i="26"/>
  <c r="E346" i="26"/>
  <c r="T345" i="26"/>
  <c r="Q345" i="26"/>
  <c r="N345" i="26"/>
  <c r="K345" i="26"/>
  <c r="H345" i="26"/>
  <c r="E345" i="26"/>
  <c r="T344" i="26"/>
  <c r="Q344" i="26"/>
  <c r="N344" i="26"/>
  <c r="K344" i="26"/>
  <c r="H344" i="26"/>
  <c r="E344" i="26"/>
  <c r="T343" i="26"/>
  <c r="Q343" i="26"/>
  <c r="N343" i="26"/>
  <c r="K343" i="26"/>
  <c r="H343" i="26"/>
  <c r="E343" i="26"/>
  <c r="T342" i="26"/>
  <c r="Q342" i="26"/>
  <c r="N342" i="26"/>
  <c r="K342" i="26"/>
  <c r="H342" i="26"/>
  <c r="E342" i="26"/>
  <c r="T341" i="26"/>
  <c r="Q341" i="26"/>
  <c r="N341" i="26"/>
  <c r="K341" i="26"/>
  <c r="H341" i="26"/>
  <c r="E341" i="26"/>
  <c r="T340" i="26"/>
  <c r="Q340" i="26"/>
  <c r="N340" i="26"/>
  <c r="K340" i="26"/>
  <c r="H340" i="26"/>
  <c r="E340" i="26"/>
  <c r="T339" i="26"/>
  <c r="Q339" i="26"/>
  <c r="N339" i="26"/>
  <c r="K339" i="26"/>
  <c r="H339" i="26"/>
  <c r="E339" i="26"/>
  <c r="T338" i="26"/>
  <c r="Q338" i="26"/>
  <c r="N338" i="26"/>
  <c r="K338" i="26"/>
  <c r="H338" i="26"/>
  <c r="E338" i="26"/>
  <c r="T337" i="26"/>
  <c r="Q337" i="26"/>
  <c r="N337" i="26"/>
  <c r="K337" i="26"/>
  <c r="H337" i="26"/>
  <c r="E337" i="26"/>
  <c r="S336" i="26"/>
  <c r="S36" i="26" s="1"/>
  <c r="R336" i="26"/>
  <c r="R36" i="26" s="1"/>
  <c r="P336" i="26"/>
  <c r="O336" i="26"/>
  <c r="M336" i="26"/>
  <c r="L336" i="26"/>
  <c r="L36" i="26" s="1"/>
  <c r="J336" i="26"/>
  <c r="J36" i="26" s="1"/>
  <c r="I336" i="26"/>
  <c r="I36" i="26" s="1"/>
  <c r="G336" i="26"/>
  <c r="F336" i="26"/>
  <c r="F36" i="26" s="1"/>
  <c r="D336" i="26"/>
  <c r="D36" i="26" s="1"/>
  <c r="C336" i="26"/>
  <c r="T334" i="26"/>
  <c r="Q334" i="26"/>
  <c r="N334" i="26"/>
  <c r="K334" i="26"/>
  <c r="H334" i="26"/>
  <c r="E334" i="26"/>
  <c r="T333" i="26"/>
  <c r="Q333" i="26"/>
  <c r="N333" i="26"/>
  <c r="K333" i="26"/>
  <c r="H333" i="26"/>
  <c r="E333" i="26"/>
  <c r="T332" i="26"/>
  <c r="Q332" i="26"/>
  <c r="N332" i="26"/>
  <c r="K332" i="26"/>
  <c r="H332" i="26"/>
  <c r="E332" i="26"/>
  <c r="T331" i="26"/>
  <c r="Q331" i="26"/>
  <c r="N331" i="26"/>
  <c r="L331" i="26"/>
  <c r="K331" i="26"/>
  <c r="H331" i="26"/>
  <c r="E331" i="26"/>
  <c r="T330" i="26"/>
  <c r="Q330" i="26"/>
  <c r="L330" i="26"/>
  <c r="K330" i="26"/>
  <c r="H330" i="26"/>
  <c r="E330" i="26"/>
  <c r="T329" i="26"/>
  <c r="Q329" i="26"/>
  <c r="N329" i="26"/>
  <c r="K329" i="26"/>
  <c r="H329" i="26"/>
  <c r="E329" i="26"/>
  <c r="S328" i="26"/>
  <c r="R328" i="26"/>
  <c r="P328" i="26"/>
  <c r="O328" i="26"/>
  <c r="Q328" i="26" s="1"/>
  <c r="M328" i="26"/>
  <c r="J328" i="26"/>
  <c r="J35" i="26" s="1"/>
  <c r="I328" i="26"/>
  <c r="G328" i="26"/>
  <c r="G35" i="26" s="1"/>
  <c r="F328" i="26"/>
  <c r="D328" i="26"/>
  <c r="D35" i="26" s="1"/>
  <c r="C328" i="26"/>
  <c r="T325" i="26"/>
  <c r="Q325" i="26"/>
  <c r="N325" i="26"/>
  <c r="L325" i="26"/>
  <c r="K325" i="26"/>
  <c r="H325" i="26"/>
  <c r="E325" i="26"/>
  <c r="T324" i="26"/>
  <c r="Q324" i="26"/>
  <c r="L324" i="26"/>
  <c r="N324" i="26" s="1"/>
  <c r="K324" i="26"/>
  <c r="H324" i="26"/>
  <c r="E324" i="26"/>
  <c r="T323" i="26"/>
  <c r="Q323" i="26"/>
  <c r="L323" i="26"/>
  <c r="N323" i="26" s="1"/>
  <c r="K323" i="26"/>
  <c r="H323" i="26"/>
  <c r="E323" i="26"/>
  <c r="T322" i="26"/>
  <c r="Q322" i="26"/>
  <c r="N322" i="26"/>
  <c r="L322" i="26"/>
  <c r="K322" i="26"/>
  <c r="H322" i="26"/>
  <c r="E322" i="26"/>
  <c r="T321" i="26"/>
  <c r="Q321" i="26"/>
  <c r="L321" i="26"/>
  <c r="K321" i="26"/>
  <c r="H321" i="26"/>
  <c r="E321" i="26"/>
  <c r="T320" i="26"/>
  <c r="Q320" i="26"/>
  <c r="N320" i="26"/>
  <c r="K320" i="26"/>
  <c r="H320" i="26"/>
  <c r="E320" i="26"/>
  <c r="S319" i="26"/>
  <c r="R319" i="26"/>
  <c r="P319" i="26"/>
  <c r="O319" i="26"/>
  <c r="Q319" i="26" s="1"/>
  <c r="M319" i="26"/>
  <c r="M33" i="26" s="1"/>
  <c r="J319" i="26"/>
  <c r="J33" i="26" s="1"/>
  <c r="I319" i="26"/>
  <c r="I33" i="26" s="1"/>
  <c r="G319" i="26"/>
  <c r="F319" i="26"/>
  <c r="D319" i="26"/>
  <c r="D33" i="26" s="1"/>
  <c r="C319" i="26"/>
  <c r="C33" i="26" s="1"/>
  <c r="T311" i="26"/>
  <c r="S311" i="26"/>
  <c r="R311" i="26"/>
  <c r="Q311" i="26"/>
  <c r="P311" i="26"/>
  <c r="O311" i="26"/>
  <c r="M311" i="26"/>
  <c r="M32" i="26" s="1"/>
  <c r="N32" i="26" s="1"/>
  <c r="L311" i="26"/>
  <c r="J311" i="26"/>
  <c r="I311" i="26"/>
  <c r="K311" i="26" s="1"/>
  <c r="H311" i="26"/>
  <c r="G311" i="26"/>
  <c r="F311" i="26"/>
  <c r="D311" i="26"/>
  <c r="D32" i="26" s="1"/>
  <c r="C311" i="26"/>
  <c r="T309" i="26"/>
  <c r="Q309" i="26"/>
  <c r="N309" i="26"/>
  <c r="M309" i="26"/>
  <c r="L309" i="26"/>
  <c r="K309" i="26"/>
  <c r="H309" i="26"/>
  <c r="E309" i="26"/>
  <c r="T308" i="26"/>
  <c r="Q308" i="26"/>
  <c r="N308" i="26"/>
  <c r="L308" i="26"/>
  <c r="K308" i="26"/>
  <c r="H308" i="26"/>
  <c r="E308" i="26"/>
  <c r="T307" i="26"/>
  <c r="Q307" i="26"/>
  <c r="L307" i="26"/>
  <c r="N307" i="26" s="1"/>
  <c r="K307" i="26"/>
  <c r="H307" i="26"/>
  <c r="E307" i="26"/>
  <c r="T306" i="26"/>
  <c r="Q306" i="26"/>
  <c r="L306" i="26"/>
  <c r="N306" i="26" s="1"/>
  <c r="K306" i="26"/>
  <c r="H306" i="26"/>
  <c r="E306" i="26"/>
  <c r="T305" i="26"/>
  <c r="Q305" i="26"/>
  <c r="L305" i="26"/>
  <c r="N305" i="26" s="1"/>
  <c r="K305" i="26"/>
  <c r="H305" i="26"/>
  <c r="E305" i="26"/>
  <c r="T304" i="26"/>
  <c r="Q304" i="26"/>
  <c r="N304" i="26"/>
  <c r="K304" i="26"/>
  <c r="H304" i="26"/>
  <c r="E304" i="26"/>
  <c r="T303" i="26"/>
  <c r="Q303" i="26"/>
  <c r="N303" i="26"/>
  <c r="K303" i="26"/>
  <c r="H303" i="26"/>
  <c r="E303" i="26"/>
  <c r="T302" i="26"/>
  <c r="Q302" i="26"/>
  <c r="N302" i="26"/>
  <c r="K302" i="26"/>
  <c r="H302" i="26"/>
  <c r="E302" i="26"/>
  <c r="T301" i="26"/>
  <c r="Q301" i="26"/>
  <c r="L301" i="26"/>
  <c r="N301" i="26" s="1"/>
  <c r="K301" i="26"/>
  <c r="H301" i="26"/>
  <c r="E301" i="26"/>
  <c r="T300" i="26"/>
  <c r="Q300" i="26"/>
  <c r="N300" i="26"/>
  <c r="K300" i="26"/>
  <c r="H300" i="26"/>
  <c r="E300" i="26"/>
  <c r="T299" i="26"/>
  <c r="Q299" i="26"/>
  <c r="N299" i="26"/>
  <c r="L299" i="26"/>
  <c r="K299" i="26"/>
  <c r="H299" i="26"/>
  <c r="E299" i="26"/>
  <c r="T298" i="26"/>
  <c r="Q298" i="26"/>
  <c r="L298" i="26"/>
  <c r="N298" i="26" s="1"/>
  <c r="K298" i="26"/>
  <c r="H298" i="26"/>
  <c r="E298" i="26"/>
  <c r="T297" i="26"/>
  <c r="Q297" i="26"/>
  <c r="N297" i="26"/>
  <c r="L297" i="26"/>
  <c r="K297" i="26"/>
  <c r="H297" i="26"/>
  <c r="E297" i="26"/>
  <c r="T296" i="26"/>
  <c r="Q296" i="26"/>
  <c r="N296" i="26"/>
  <c r="K296" i="26"/>
  <c r="H296" i="26"/>
  <c r="E296" i="26"/>
  <c r="T295" i="26"/>
  <c r="Q295" i="26"/>
  <c r="N295" i="26"/>
  <c r="K295" i="26"/>
  <c r="H295" i="26"/>
  <c r="E295" i="26"/>
  <c r="T294" i="26"/>
  <c r="Q294" i="26"/>
  <c r="N294" i="26"/>
  <c r="K294" i="26"/>
  <c r="H294" i="26"/>
  <c r="E294" i="26"/>
  <c r="T293" i="26"/>
  <c r="Q293" i="26"/>
  <c r="N293" i="26"/>
  <c r="K293" i="26"/>
  <c r="H293" i="26"/>
  <c r="E293" i="26"/>
  <c r="T292" i="26"/>
  <c r="Q292" i="26"/>
  <c r="N292" i="26"/>
  <c r="K292" i="26"/>
  <c r="H292" i="26"/>
  <c r="E292" i="26"/>
  <c r="T291" i="26"/>
  <c r="Q291" i="26"/>
  <c r="N291" i="26"/>
  <c r="K291" i="26"/>
  <c r="H291" i="26"/>
  <c r="E291" i="26"/>
  <c r="T290" i="26"/>
  <c r="Q290" i="26"/>
  <c r="N290" i="26"/>
  <c r="K290" i="26"/>
  <c r="H290" i="26"/>
  <c r="E290" i="26"/>
  <c r="S289" i="26"/>
  <c r="S31" i="26" s="1"/>
  <c r="R289" i="26"/>
  <c r="R31" i="26" s="1"/>
  <c r="P289" i="26"/>
  <c r="Q289" i="26" s="1"/>
  <c r="O289" i="26"/>
  <c r="O31" i="26" s="1"/>
  <c r="M289" i="26"/>
  <c r="M31" i="26" s="1"/>
  <c r="J289" i="26"/>
  <c r="J31" i="26" s="1"/>
  <c r="I289" i="26"/>
  <c r="I31" i="26" s="1"/>
  <c r="G289" i="26"/>
  <c r="G31" i="26" s="1"/>
  <c r="F289" i="26"/>
  <c r="F31" i="26" s="1"/>
  <c r="D289" i="26"/>
  <c r="D31" i="26" s="1"/>
  <c r="C289" i="26"/>
  <c r="T287" i="26"/>
  <c r="Q287" i="26"/>
  <c r="N287" i="26"/>
  <c r="L287" i="26"/>
  <c r="K287" i="26"/>
  <c r="H287" i="26"/>
  <c r="E287" i="26"/>
  <c r="T286" i="26"/>
  <c r="Q286" i="26"/>
  <c r="N286" i="26"/>
  <c r="K286" i="26"/>
  <c r="H286" i="26"/>
  <c r="E286" i="26"/>
  <c r="T285" i="26"/>
  <c r="Q285" i="26"/>
  <c r="N285" i="26"/>
  <c r="K285" i="26"/>
  <c r="H285" i="26"/>
  <c r="E285" i="26"/>
  <c r="T284" i="26"/>
  <c r="Q284" i="26"/>
  <c r="N284" i="26"/>
  <c r="K284" i="26"/>
  <c r="H284" i="26"/>
  <c r="E284" i="26"/>
  <c r="T283" i="26"/>
  <c r="Q283" i="26"/>
  <c r="N283" i="26"/>
  <c r="L283" i="26"/>
  <c r="K283" i="26"/>
  <c r="H283" i="26"/>
  <c r="E283" i="26"/>
  <c r="T282" i="26"/>
  <c r="Q282" i="26"/>
  <c r="N282" i="26"/>
  <c r="L282" i="26"/>
  <c r="K282" i="26"/>
  <c r="H282" i="26"/>
  <c r="E282" i="26"/>
  <c r="T281" i="26"/>
  <c r="Q281" i="26"/>
  <c r="N281" i="26"/>
  <c r="K281" i="26"/>
  <c r="H281" i="26"/>
  <c r="E281" i="26"/>
  <c r="T280" i="26"/>
  <c r="Q280" i="26"/>
  <c r="K280" i="26"/>
  <c r="H280" i="26"/>
  <c r="E280" i="26"/>
  <c r="S279" i="26"/>
  <c r="R279" i="26"/>
  <c r="T279" i="26" s="1"/>
  <c r="P279" i="26"/>
  <c r="P30" i="26" s="1"/>
  <c r="O279" i="26"/>
  <c r="M279" i="26"/>
  <c r="J279" i="26"/>
  <c r="J30" i="26" s="1"/>
  <c r="I279" i="26"/>
  <c r="I30" i="26" s="1"/>
  <c r="G279" i="26"/>
  <c r="F279" i="26"/>
  <c r="F30" i="26" s="1"/>
  <c r="D279" i="26"/>
  <c r="D30" i="26" s="1"/>
  <c r="C279" i="26"/>
  <c r="C30" i="26" s="1"/>
  <c r="T277" i="26"/>
  <c r="Q277" i="26"/>
  <c r="N277" i="26"/>
  <c r="K277" i="26"/>
  <c r="H277" i="26"/>
  <c r="E277" i="26"/>
  <c r="T276" i="26"/>
  <c r="Q276" i="26"/>
  <c r="N276" i="26"/>
  <c r="K276" i="26"/>
  <c r="H276" i="26"/>
  <c r="E276" i="26"/>
  <c r="T275" i="26"/>
  <c r="Q275" i="26"/>
  <c r="N275" i="26"/>
  <c r="K275" i="26"/>
  <c r="H275" i="26"/>
  <c r="E275" i="26"/>
  <c r="T274" i="26"/>
  <c r="Q274" i="26"/>
  <c r="N274" i="26"/>
  <c r="L274" i="26"/>
  <c r="K274" i="26"/>
  <c r="H274" i="26"/>
  <c r="E274" i="26"/>
  <c r="T273" i="26"/>
  <c r="Q273" i="26"/>
  <c r="N273" i="26"/>
  <c r="K273" i="26"/>
  <c r="H273" i="26"/>
  <c r="E273" i="26"/>
  <c r="T272" i="26"/>
  <c r="Q272" i="26"/>
  <c r="N272" i="26"/>
  <c r="K272" i="26"/>
  <c r="H272" i="26"/>
  <c r="E272" i="26"/>
  <c r="T271" i="26"/>
  <c r="Q271" i="26"/>
  <c r="N271" i="26"/>
  <c r="K271" i="26"/>
  <c r="H271" i="26"/>
  <c r="E271" i="26"/>
  <c r="T270" i="26"/>
  <c r="Q270" i="26"/>
  <c r="N270" i="26"/>
  <c r="K270" i="26"/>
  <c r="H270" i="26"/>
  <c r="E270" i="26"/>
  <c r="T269" i="26"/>
  <c r="Q269" i="26"/>
  <c r="N269" i="26"/>
  <c r="K269" i="26"/>
  <c r="H269" i="26"/>
  <c r="E269" i="26"/>
  <c r="T268" i="26"/>
  <c r="Q268" i="26"/>
  <c r="N268" i="26"/>
  <c r="K268" i="26"/>
  <c r="H268" i="26"/>
  <c r="E268" i="26"/>
  <c r="T267" i="26"/>
  <c r="Q267" i="26"/>
  <c r="N267" i="26"/>
  <c r="K267" i="26"/>
  <c r="H267" i="26"/>
  <c r="E267" i="26"/>
  <c r="T266" i="26"/>
  <c r="Q266" i="26"/>
  <c r="N266" i="26"/>
  <c r="K266" i="26"/>
  <c r="H266" i="26"/>
  <c r="E266" i="26"/>
  <c r="S265" i="26"/>
  <c r="S29" i="26" s="1"/>
  <c r="R265" i="26"/>
  <c r="R29" i="26" s="1"/>
  <c r="P265" i="26"/>
  <c r="P29" i="26" s="1"/>
  <c r="O265" i="26"/>
  <c r="M265" i="26"/>
  <c r="M29" i="26" s="1"/>
  <c r="L265" i="26"/>
  <c r="L29" i="26" s="1"/>
  <c r="J265" i="26"/>
  <c r="J29" i="26" s="1"/>
  <c r="I265" i="26"/>
  <c r="G265" i="26"/>
  <c r="G29" i="26" s="1"/>
  <c r="F265" i="26"/>
  <c r="D265" i="26"/>
  <c r="D29" i="26" s="1"/>
  <c r="C265" i="26"/>
  <c r="T261" i="26"/>
  <c r="Q261" i="26"/>
  <c r="M261" i="26"/>
  <c r="L261" i="26"/>
  <c r="K261" i="26"/>
  <c r="H261" i="26"/>
  <c r="E261" i="26"/>
  <c r="T260" i="26"/>
  <c r="Q260" i="26"/>
  <c r="M260" i="26"/>
  <c r="M259" i="26" s="1"/>
  <c r="M28" i="26" s="1"/>
  <c r="L260" i="26"/>
  <c r="K260" i="26"/>
  <c r="H260" i="26"/>
  <c r="E260" i="26"/>
  <c r="T259" i="26"/>
  <c r="S259" i="26"/>
  <c r="R259" i="26"/>
  <c r="Q259" i="26"/>
  <c r="P259" i="26"/>
  <c r="P28" i="26" s="1"/>
  <c r="O259" i="26"/>
  <c r="L259" i="26"/>
  <c r="J259" i="26"/>
  <c r="J28" i="26" s="1"/>
  <c r="I259" i="26"/>
  <c r="I28" i="26" s="1"/>
  <c r="G259" i="26"/>
  <c r="F259" i="26"/>
  <c r="D259" i="26"/>
  <c r="C259" i="26"/>
  <c r="T257" i="26"/>
  <c r="Q257" i="26"/>
  <c r="N257" i="26"/>
  <c r="K257" i="26"/>
  <c r="H257" i="26"/>
  <c r="E257" i="26"/>
  <c r="T256" i="26"/>
  <c r="Q256" i="26"/>
  <c r="N256" i="26"/>
  <c r="K256" i="26"/>
  <c r="H256" i="26"/>
  <c r="E256" i="26"/>
  <c r="T255" i="26"/>
  <c r="Q255" i="26"/>
  <c r="N255" i="26"/>
  <c r="K255" i="26"/>
  <c r="H255" i="26"/>
  <c r="E255" i="26"/>
  <c r="T254" i="26"/>
  <c r="Q254" i="26"/>
  <c r="N254" i="26"/>
  <c r="K254" i="26"/>
  <c r="H254" i="26"/>
  <c r="E254" i="26"/>
  <c r="T253" i="26"/>
  <c r="Q253" i="26"/>
  <c r="N253" i="26"/>
  <c r="K253" i="26"/>
  <c r="H253" i="26"/>
  <c r="E253" i="26"/>
  <c r="T252" i="26"/>
  <c r="Q252" i="26"/>
  <c r="N252" i="26"/>
  <c r="K252" i="26"/>
  <c r="H252" i="26"/>
  <c r="E252" i="26"/>
  <c r="T251" i="26"/>
  <c r="Q251" i="26"/>
  <c r="N251" i="26"/>
  <c r="K251" i="26"/>
  <c r="H251" i="26"/>
  <c r="E251" i="26"/>
  <c r="S250" i="26"/>
  <c r="R250" i="26"/>
  <c r="R27" i="26" s="1"/>
  <c r="P250" i="26"/>
  <c r="Q250" i="26" s="1"/>
  <c r="O250" i="26"/>
  <c r="M250" i="26"/>
  <c r="M27" i="26" s="1"/>
  <c r="L250" i="26"/>
  <c r="L27" i="26" s="1"/>
  <c r="J250" i="26"/>
  <c r="J27" i="26" s="1"/>
  <c r="I250" i="26"/>
  <c r="G250" i="26"/>
  <c r="G27" i="26" s="1"/>
  <c r="F250" i="26"/>
  <c r="D250" i="26"/>
  <c r="C250" i="26"/>
  <c r="C27" i="26" s="1"/>
  <c r="T248" i="26"/>
  <c r="Q248" i="26"/>
  <c r="N248" i="26"/>
  <c r="K248" i="26"/>
  <c r="H248" i="26"/>
  <c r="E248" i="26"/>
  <c r="T247" i="26"/>
  <c r="Q247" i="26"/>
  <c r="N247" i="26"/>
  <c r="K247" i="26"/>
  <c r="H247" i="26"/>
  <c r="E247" i="26"/>
  <c r="T246" i="26"/>
  <c r="Q246" i="26"/>
  <c r="N246" i="26"/>
  <c r="K246" i="26"/>
  <c r="E246" i="26"/>
  <c r="T245" i="26"/>
  <c r="Q245" i="26"/>
  <c r="N245" i="26"/>
  <c r="K245" i="26"/>
  <c r="H245" i="26"/>
  <c r="E245" i="26"/>
  <c r="T244" i="26"/>
  <c r="Q244" i="26"/>
  <c r="N244" i="26"/>
  <c r="K244" i="26"/>
  <c r="H244" i="26"/>
  <c r="E244" i="26"/>
  <c r="T243" i="26"/>
  <c r="Q243" i="26"/>
  <c r="N243" i="26"/>
  <c r="K243" i="26"/>
  <c r="H243" i="26"/>
  <c r="E243" i="26"/>
  <c r="T242" i="26"/>
  <c r="Q242" i="26"/>
  <c r="N242" i="26"/>
  <c r="K242" i="26"/>
  <c r="H242" i="26"/>
  <c r="E242" i="26"/>
  <c r="T241" i="26"/>
  <c r="Q241" i="26"/>
  <c r="N241" i="26"/>
  <c r="K241" i="26"/>
  <c r="H241" i="26"/>
  <c r="E241" i="26"/>
  <c r="T240" i="26"/>
  <c r="Q240" i="26"/>
  <c r="N240" i="26"/>
  <c r="K240" i="26"/>
  <c r="H240" i="26"/>
  <c r="E240" i="26"/>
  <c r="T239" i="26"/>
  <c r="Q239" i="26"/>
  <c r="L239" i="26"/>
  <c r="N239" i="26" s="1"/>
  <c r="K239" i="26"/>
  <c r="H239" i="26"/>
  <c r="E239" i="26"/>
  <c r="S238" i="26"/>
  <c r="R238" i="26"/>
  <c r="R26" i="26" s="1"/>
  <c r="P238" i="26"/>
  <c r="P26" i="26" s="1"/>
  <c r="O238" i="26"/>
  <c r="M238" i="26"/>
  <c r="M26" i="26" s="1"/>
  <c r="L238" i="26"/>
  <c r="N238" i="26" s="1"/>
  <c r="J238" i="26"/>
  <c r="I238" i="26"/>
  <c r="K238" i="26" s="1"/>
  <c r="G238" i="26"/>
  <c r="G26" i="26" s="1"/>
  <c r="F238" i="26"/>
  <c r="D238" i="26"/>
  <c r="C238" i="26"/>
  <c r="T235" i="26"/>
  <c r="Q235" i="26"/>
  <c r="N235" i="26"/>
  <c r="K235" i="26"/>
  <c r="H235" i="26"/>
  <c r="E235" i="26"/>
  <c r="T234" i="26"/>
  <c r="Q234" i="26"/>
  <c r="N234" i="26"/>
  <c r="K234" i="26"/>
  <c r="H234" i="26"/>
  <c r="E234" i="26"/>
  <c r="T233" i="26"/>
  <c r="Q233" i="26"/>
  <c r="N233" i="26"/>
  <c r="K233" i="26"/>
  <c r="H233" i="26"/>
  <c r="E233" i="26"/>
  <c r="T232" i="26"/>
  <c r="Q232" i="26"/>
  <c r="N232" i="26"/>
  <c r="K232" i="26"/>
  <c r="H232" i="26"/>
  <c r="E232" i="26"/>
  <c r="S231" i="26"/>
  <c r="T231" i="26" s="1"/>
  <c r="R231" i="26"/>
  <c r="P231" i="26"/>
  <c r="Q231" i="26" s="1"/>
  <c r="O231" i="26"/>
  <c r="M231" i="26"/>
  <c r="M25" i="26" s="1"/>
  <c r="L231" i="26"/>
  <c r="J231" i="26"/>
  <c r="I231" i="26"/>
  <c r="G231" i="26"/>
  <c r="G25" i="26" s="1"/>
  <c r="F231" i="26"/>
  <c r="F25" i="26" s="1"/>
  <c r="D231" i="26"/>
  <c r="C231" i="26"/>
  <c r="C25" i="26" s="1"/>
  <c r="T229" i="26"/>
  <c r="Q229" i="26"/>
  <c r="N229" i="26"/>
  <c r="K229" i="26"/>
  <c r="H229" i="26"/>
  <c r="E229" i="26"/>
  <c r="T228" i="26"/>
  <c r="Q228" i="26"/>
  <c r="N228" i="26"/>
  <c r="K228" i="26"/>
  <c r="H228" i="26"/>
  <c r="E228" i="26"/>
  <c r="T227" i="26"/>
  <c r="Q227" i="26"/>
  <c r="N227" i="26"/>
  <c r="K227" i="26"/>
  <c r="H227" i="26"/>
  <c r="E227" i="26"/>
  <c r="T226" i="26"/>
  <c r="Q226" i="26"/>
  <c r="N226" i="26"/>
  <c r="K226" i="26"/>
  <c r="H226" i="26"/>
  <c r="E226" i="26"/>
  <c r="T225" i="26"/>
  <c r="Q225" i="26"/>
  <c r="N225" i="26"/>
  <c r="L225" i="26"/>
  <c r="K225" i="26"/>
  <c r="H225" i="26"/>
  <c r="E225" i="26"/>
  <c r="T224" i="26"/>
  <c r="Q224" i="26"/>
  <c r="N224" i="26"/>
  <c r="K224" i="26"/>
  <c r="H224" i="26"/>
  <c r="E224" i="26"/>
  <c r="T223" i="26"/>
  <c r="Q223" i="26"/>
  <c r="N223" i="26"/>
  <c r="K223" i="26"/>
  <c r="H223" i="26"/>
  <c r="E223" i="26"/>
  <c r="S222" i="26"/>
  <c r="R222" i="26"/>
  <c r="R24" i="26" s="1"/>
  <c r="P222" i="26"/>
  <c r="O222" i="26"/>
  <c r="O24" i="26" s="1"/>
  <c r="M222" i="26"/>
  <c r="L222" i="26"/>
  <c r="L24" i="26" s="1"/>
  <c r="J222" i="26"/>
  <c r="J24" i="26" s="1"/>
  <c r="I222" i="26"/>
  <c r="I24" i="26" s="1"/>
  <c r="G222" i="26"/>
  <c r="G24" i="26" s="1"/>
  <c r="F222" i="26"/>
  <c r="H222" i="26" s="1"/>
  <c r="D222" i="26"/>
  <c r="C222" i="26"/>
  <c r="E222" i="26" s="1"/>
  <c r="T220" i="26"/>
  <c r="Q220" i="26"/>
  <c r="N220" i="26"/>
  <c r="K220" i="26"/>
  <c r="H220" i="26"/>
  <c r="E220" i="26"/>
  <c r="T219" i="26"/>
  <c r="Q219" i="26"/>
  <c r="N219" i="26"/>
  <c r="L219" i="26"/>
  <c r="K219" i="26"/>
  <c r="H219" i="26"/>
  <c r="E219" i="26"/>
  <c r="T218" i="26"/>
  <c r="Q218" i="26"/>
  <c r="N218" i="26"/>
  <c r="K218" i="26"/>
  <c r="H218" i="26"/>
  <c r="E218" i="26"/>
  <c r="T217" i="26"/>
  <c r="Q217" i="26"/>
  <c r="N217" i="26"/>
  <c r="K217" i="26"/>
  <c r="H217" i="26"/>
  <c r="E217" i="26"/>
  <c r="T216" i="26"/>
  <c r="Q216" i="26"/>
  <c r="N216" i="26"/>
  <c r="K216" i="26"/>
  <c r="H216" i="26"/>
  <c r="E216" i="26"/>
  <c r="T215" i="26"/>
  <c r="Q215" i="26"/>
  <c r="N215" i="26"/>
  <c r="K215" i="26"/>
  <c r="H215" i="26"/>
  <c r="E215" i="26"/>
  <c r="S214" i="26"/>
  <c r="R214" i="26"/>
  <c r="T214" i="26" s="1"/>
  <c r="P214" i="26"/>
  <c r="Q214" i="26" s="1"/>
  <c r="O214" i="26"/>
  <c r="M214" i="26"/>
  <c r="M23" i="26" s="1"/>
  <c r="L214" i="26"/>
  <c r="L23" i="26" s="1"/>
  <c r="J214" i="26"/>
  <c r="J23" i="26" s="1"/>
  <c r="I214" i="26"/>
  <c r="G214" i="26"/>
  <c r="F214" i="26"/>
  <c r="F23" i="26" s="1"/>
  <c r="D214" i="26"/>
  <c r="C214" i="26"/>
  <c r="C23" i="26" s="1"/>
  <c r="T210" i="26"/>
  <c r="T209" i="26"/>
  <c r="Q209" i="26"/>
  <c r="N209" i="26"/>
  <c r="K209" i="26"/>
  <c r="H209" i="26"/>
  <c r="E209" i="26"/>
  <c r="T208" i="26"/>
  <c r="Q208" i="26"/>
  <c r="N208" i="26"/>
  <c r="K208" i="26"/>
  <c r="H208" i="26"/>
  <c r="E208" i="26"/>
  <c r="T207" i="26"/>
  <c r="Q207" i="26"/>
  <c r="N207" i="26"/>
  <c r="K207" i="26"/>
  <c r="H207" i="26"/>
  <c r="E207" i="26"/>
  <c r="S206" i="26"/>
  <c r="R206" i="26"/>
  <c r="T206" i="26" s="1"/>
  <c r="P206" i="26"/>
  <c r="P22" i="26" s="1"/>
  <c r="O206" i="26"/>
  <c r="M206" i="26"/>
  <c r="L206" i="26"/>
  <c r="J206" i="26"/>
  <c r="J22" i="26" s="1"/>
  <c r="I206" i="26"/>
  <c r="G206" i="26"/>
  <c r="F206" i="26"/>
  <c r="F22" i="26" s="1"/>
  <c r="D206" i="26"/>
  <c r="C206" i="26"/>
  <c r="E206" i="26" s="1"/>
  <c r="S200" i="26"/>
  <c r="R200" i="26"/>
  <c r="P200" i="26"/>
  <c r="O200" i="26"/>
  <c r="Q200" i="26" s="1"/>
  <c r="N200" i="26"/>
  <c r="M200" i="26"/>
  <c r="L200" i="26"/>
  <c r="J200" i="26"/>
  <c r="I200" i="26"/>
  <c r="G200" i="26"/>
  <c r="F200" i="26"/>
  <c r="D200" i="26"/>
  <c r="C200" i="26"/>
  <c r="E200" i="26" s="1"/>
  <c r="T191" i="26"/>
  <c r="S191" i="26"/>
  <c r="R191" i="26"/>
  <c r="Q191" i="26"/>
  <c r="P191" i="26"/>
  <c r="O191" i="26"/>
  <c r="M191" i="26"/>
  <c r="L191" i="26"/>
  <c r="J191" i="26"/>
  <c r="I191" i="26"/>
  <c r="K191" i="26" s="1"/>
  <c r="H191" i="26"/>
  <c r="G191" i="26"/>
  <c r="F191" i="26"/>
  <c r="D191" i="26"/>
  <c r="C191" i="26"/>
  <c r="T189" i="26"/>
  <c r="Q189" i="26"/>
  <c r="N189" i="26"/>
  <c r="M189" i="26"/>
  <c r="L189" i="26"/>
  <c r="K189" i="26"/>
  <c r="H189" i="26"/>
  <c r="E189" i="26"/>
  <c r="T188" i="26"/>
  <c r="Q188" i="26"/>
  <c r="N188" i="26"/>
  <c r="M188" i="26"/>
  <c r="L188" i="26"/>
  <c r="K188" i="26"/>
  <c r="H188" i="26"/>
  <c r="E188" i="26"/>
  <c r="T187" i="26"/>
  <c r="Q187" i="26"/>
  <c r="N187" i="26"/>
  <c r="K187" i="26"/>
  <c r="H187" i="26"/>
  <c r="E187" i="26"/>
  <c r="T186" i="26"/>
  <c r="Q186" i="26"/>
  <c r="N186" i="26"/>
  <c r="K186" i="26"/>
  <c r="H186" i="26"/>
  <c r="E186" i="26"/>
  <c r="T185" i="26"/>
  <c r="Q185" i="26"/>
  <c r="N185" i="26"/>
  <c r="K185" i="26"/>
  <c r="H185" i="26"/>
  <c r="E185" i="26"/>
  <c r="T184" i="26"/>
  <c r="Q184" i="26"/>
  <c r="M184" i="26"/>
  <c r="L184" i="26"/>
  <c r="K184" i="26"/>
  <c r="E184" i="26"/>
  <c r="H184" i="26" s="1"/>
  <c r="T183" i="26"/>
  <c r="Q183" i="26"/>
  <c r="M183" i="26"/>
  <c r="M182" i="26" s="1"/>
  <c r="M19" i="26" s="1"/>
  <c r="L183" i="26"/>
  <c r="K183" i="26"/>
  <c r="H183" i="26"/>
  <c r="E183" i="26"/>
  <c r="S182" i="26"/>
  <c r="R182" i="26"/>
  <c r="T182" i="26" s="1"/>
  <c r="P182" i="26"/>
  <c r="P19" i="26" s="1"/>
  <c r="O182" i="26"/>
  <c r="O19" i="26" s="1"/>
  <c r="L182" i="26"/>
  <c r="L19" i="26" s="1"/>
  <c r="N19" i="26" s="1"/>
  <c r="J182" i="26"/>
  <c r="I182" i="26"/>
  <c r="G182" i="26"/>
  <c r="F182" i="26"/>
  <c r="H182" i="26" s="1"/>
  <c r="D182" i="26"/>
  <c r="C182" i="26"/>
  <c r="C19" i="26" s="1"/>
  <c r="T180" i="26"/>
  <c r="Q180" i="26"/>
  <c r="N180" i="26"/>
  <c r="K180" i="26"/>
  <c r="H180" i="26"/>
  <c r="E180" i="26"/>
  <c r="T179" i="26"/>
  <c r="Q179" i="26"/>
  <c r="N179" i="26"/>
  <c r="K179" i="26"/>
  <c r="H179" i="26"/>
  <c r="E179" i="26"/>
  <c r="T178" i="26"/>
  <c r="Q178" i="26"/>
  <c r="N178" i="26"/>
  <c r="K178" i="26"/>
  <c r="H178" i="26"/>
  <c r="E178" i="26"/>
  <c r="T177" i="26"/>
  <c r="Q177" i="26"/>
  <c r="N177" i="26"/>
  <c r="K177" i="26"/>
  <c r="H177" i="26"/>
  <c r="E177" i="26"/>
  <c r="T176" i="26"/>
  <c r="Q176" i="26"/>
  <c r="N176" i="26"/>
  <c r="K176" i="26"/>
  <c r="H176" i="26"/>
  <c r="E176" i="26"/>
  <c r="T175" i="26"/>
  <c r="Q175" i="26"/>
  <c r="N175" i="26"/>
  <c r="K175" i="26"/>
  <c r="H175" i="26"/>
  <c r="E175" i="26"/>
  <c r="T174" i="26"/>
  <c r="Q174" i="26"/>
  <c r="N174" i="26"/>
  <c r="K174" i="26"/>
  <c r="H174" i="26"/>
  <c r="E174" i="26"/>
  <c r="T173" i="26"/>
  <c r="Q173" i="26"/>
  <c r="N173" i="26"/>
  <c r="K173" i="26"/>
  <c r="H173" i="26"/>
  <c r="E173" i="26"/>
  <c r="T172" i="26"/>
  <c r="Q172" i="26"/>
  <c r="N172" i="26"/>
  <c r="K172" i="26"/>
  <c r="H172" i="26"/>
  <c r="E172" i="26"/>
  <c r="T171" i="26"/>
  <c r="Q171" i="26"/>
  <c r="N171" i="26"/>
  <c r="K171" i="26"/>
  <c r="H171" i="26"/>
  <c r="E171" i="26"/>
  <c r="T170" i="26"/>
  <c r="Q170" i="26"/>
  <c r="N170" i="26"/>
  <c r="K170" i="26"/>
  <c r="H170" i="26"/>
  <c r="E170" i="26"/>
  <c r="T169" i="26"/>
  <c r="Q169" i="26"/>
  <c r="N169" i="26"/>
  <c r="K169" i="26"/>
  <c r="H169" i="26"/>
  <c r="E169" i="26"/>
  <c r="T168" i="26"/>
  <c r="Q168" i="26"/>
  <c r="N168" i="26"/>
  <c r="K168" i="26"/>
  <c r="H168" i="26"/>
  <c r="E168" i="26"/>
  <c r="T167" i="26"/>
  <c r="Q167" i="26"/>
  <c r="N167" i="26"/>
  <c r="K167" i="26"/>
  <c r="H167" i="26"/>
  <c r="E167" i="26"/>
  <c r="S166" i="26"/>
  <c r="S18" i="26" s="1"/>
  <c r="R166" i="26"/>
  <c r="R18" i="26" s="1"/>
  <c r="P166" i="26"/>
  <c r="O166" i="26"/>
  <c r="M166" i="26"/>
  <c r="L166" i="26"/>
  <c r="L18" i="26" s="1"/>
  <c r="J166" i="26"/>
  <c r="J18" i="26" s="1"/>
  <c r="I166" i="26"/>
  <c r="I18" i="26" s="1"/>
  <c r="G166" i="26"/>
  <c r="G18" i="26" s="1"/>
  <c r="F166" i="26"/>
  <c r="D166" i="26"/>
  <c r="D18" i="26" s="1"/>
  <c r="C166" i="26"/>
  <c r="C18" i="26" s="1"/>
  <c r="T164" i="26"/>
  <c r="Q164" i="26"/>
  <c r="M164" i="26"/>
  <c r="L164" i="26"/>
  <c r="K164" i="26"/>
  <c r="H164" i="26"/>
  <c r="E164" i="26"/>
  <c r="T163" i="26"/>
  <c r="Q163" i="26"/>
  <c r="M163" i="26"/>
  <c r="L163" i="26"/>
  <c r="N163" i="26" s="1"/>
  <c r="K163" i="26"/>
  <c r="H163" i="26"/>
  <c r="E163" i="26"/>
  <c r="T162" i="26"/>
  <c r="Q162" i="26"/>
  <c r="M162" i="26"/>
  <c r="L162" i="26"/>
  <c r="N162" i="26" s="1"/>
  <c r="K162" i="26"/>
  <c r="H162" i="26"/>
  <c r="E162" i="26"/>
  <c r="T161" i="26"/>
  <c r="Q161" i="26"/>
  <c r="M161" i="26"/>
  <c r="L161" i="26"/>
  <c r="K161" i="26"/>
  <c r="H161" i="26"/>
  <c r="E161" i="26"/>
  <c r="T160" i="26"/>
  <c r="Q160" i="26"/>
  <c r="L160" i="26"/>
  <c r="N160" i="26" s="1"/>
  <c r="K160" i="26"/>
  <c r="H160" i="26"/>
  <c r="E160" i="26"/>
  <c r="T159" i="26"/>
  <c r="Q159" i="26"/>
  <c r="M159" i="26"/>
  <c r="L159" i="26"/>
  <c r="K159" i="26"/>
  <c r="H159" i="26"/>
  <c r="E159" i="26"/>
  <c r="T158" i="26"/>
  <c r="Q158" i="26"/>
  <c r="N158" i="26"/>
  <c r="M158" i="26"/>
  <c r="K158" i="26"/>
  <c r="H158" i="26"/>
  <c r="E158" i="26"/>
  <c r="T157" i="26"/>
  <c r="Q157" i="26"/>
  <c r="N157" i="26"/>
  <c r="M157" i="26"/>
  <c r="L157" i="26"/>
  <c r="K157" i="26"/>
  <c r="H157" i="26"/>
  <c r="E157" i="26"/>
  <c r="T156" i="26"/>
  <c r="Q156" i="26"/>
  <c r="N156" i="26"/>
  <c r="M156" i="26"/>
  <c r="L156" i="26"/>
  <c r="K156" i="26"/>
  <c r="H156" i="26"/>
  <c r="E156" i="26"/>
  <c r="S154" i="26"/>
  <c r="S17" i="26" s="1"/>
  <c r="R154" i="26"/>
  <c r="P154" i="26"/>
  <c r="O154" i="26"/>
  <c r="Q154" i="26" s="1"/>
  <c r="J154" i="26"/>
  <c r="I154" i="26"/>
  <c r="I17" i="26" s="1"/>
  <c r="G154" i="26"/>
  <c r="G17" i="26" s="1"/>
  <c r="F154" i="26"/>
  <c r="D154" i="26"/>
  <c r="C154" i="26"/>
  <c r="T152" i="26"/>
  <c r="Q152" i="26"/>
  <c r="N152" i="26"/>
  <c r="K152" i="26"/>
  <c r="H152" i="26"/>
  <c r="E152" i="26"/>
  <c r="T151" i="26"/>
  <c r="Q151" i="26"/>
  <c r="N151" i="26"/>
  <c r="K151" i="26"/>
  <c r="H151" i="26"/>
  <c r="E151" i="26"/>
  <c r="T150" i="26"/>
  <c r="Q150" i="26"/>
  <c r="N150" i="26"/>
  <c r="K150" i="26"/>
  <c r="H150" i="26"/>
  <c r="E150" i="26"/>
  <c r="T149" i="26"/>
  <c r="Q149" i="26"/>
  <c r="N149" i="26"/>
  <c r="K149" i="26"/>
  <c r="H149" i="26"/>
  <c r="E149" i="26"/>
  <c r="S148" i="26"/>
  <c r="R148" i="26"/>
  <c r="R16" i="26" s="1"/>
  <c r="P148" i="26"/>
  <c r="P16" i="26" s="1"/>
  <c r="O148" i="26"/>
  <c r="Q148" i="26" s="1"/>
  <c r="M148" i="26"/>
  <c r="M16" i="26" s="1"/>
  <c r="L148" i="26"/>
  <c r="J148" i="26"/>
  <c r="I148" i="26"/>
  <c r="G148" i="26"/>
  <c r="F148" i="26"/>
  <c r="F16" i="26" s="1"/>
  <c r="D148" i="26"/>
  <c r="D16" i="26" s="1"/>
  <c r="C148" i="26"/>
  <c r="C16" i="26" s="1"/>
  <c r="T146" i="26"/>
  <c r="Q146" i="26"/>
  <c r="N146" i="26"/>
  <c r="K146" i="26"/>
  <c r="H146" i="26"/>
  <c r="E146" i="26"/>
  <c r="T145" i="26"/>
  <c r="Q145" i="26"/>
  <c r="N145" i="26"/>
  <c r="K145" i="26"/>
  <c r="H145" i="26"/>
  <c r="E145" i="26"/>
  <c r="T144" i="26"/>
  <c r="Q144" i="26"/>
  <c r="N144" i="26"/>
  <c r="K144" i="26"/>
  <c r="H144" i="26"/>
  <c r="E144" i="26"/>
  <c r="T143" i="26"/>
  <c r="Q143" i="26"/>
  <c r="N143" i="26"/>
  <c r="K143" i="26"/>
  <c r="H143" i="26"/>
  <c r="E143" i="26"/>
  <c r="T142" i="26"/>
  <c r="Q142" i="26"/>
  <c r="N142" i="26"/>
  <c r="K142" i="26"/>
  <c r="H142" i="26"/>
  <c r="E142" i="26"/>
  <c r="T141" i="26"/>
  <c r="Q141" i="26"/>
  <c r="N141" i="26"/>
  <c r="K141" i="26"/>
  <c r="H141" i="26"/>
  <c r="E141" i="26"/>
  <c r="T140" i="26"/>
  <c r="Q140" i="26"/>
  <c r="N140" i="26"/>
  <c r="K140" i="26"/>
  <c r="H140" i="26"/>
  <c r="E140" i="26"/>
  <c r="T139" i="26"/>
  <c r="Q139" i="26"/>
  <c r="N139" i="26"/>
  <c r="K139" i="26"/>
  <c r="H139" i="26"/>
  <c r="E139" i="26"/>
  <c r="T138" i="26"/>
  <c r="Q138" i="26"/>
  <c r="N138" i="26"/>
  <c r="K138" i="26"/>
  <c r="H138" i="26"/>
  <c r="E138" i="26"/>
  <c r="T137" i="26"/>
  <c r="Q137" i="26"/>
  <c r="N137" i="26"/>
  <c r="K137" i="26"/>
  <c r="H137" i="26"/>
  <c r="E137" i="26"/>
  <c r="T136" i="26"/>
  <c r="Q136" i="26"/>
  <c r="N136" i="26"/>
  <c r="K136" i="26"/>
  <c r="H136" i="26"/>
  <c r="E136" i="26"/>
  <c r="T135" i="26"/>
  <c r="Q135" i="26"/>
  <c r="N135" i="26"/>
  <c r="K135" i="26"/>
  <c r="H135" i="26"/>
  <c r="E135" i="26"/>
  <c r="T134" i="26"/>
  <c r="Q134" i="26"/>
  <c r="N134" i="26"/>
  <c r="K134" i="26"/>
  <c r="H134" i="26"/>
  <c r="E134" i="26"/>
  <c r="T133" i="26"/>
  <c r="Q133" i="26"/>
  <c r="K133" i="26"/>
  <c r="H133" i="26"/>
  <c r="E133" i="26"/>
  <c r="T132" i="26"/>
  <c r="Q132" i="26"/>
  <c r="N132" i="26"/>
  <c r="K132" i="26"/>
  <c r="H132" i="26"/>
  <c r="E132" i="26"/>
  <c r="T131" i="26"/>
  <c r="Q131" i="26"/>
  <c r="N131" i="26"/>
  <c r="K131" i="26"/>
  <c r="H131" i="26"/>
  <c r="E131" i="26"/>
  <c r="T130" i="26"/>
  <c r="Q130" i="26"/>
  <c r="N130" i="26"/>
  <c r="K130" i="26"/>
  <c r="H130" i="26"/>
  <c r="E130" i="26"/>
  <c r="T129" i="26"/>
  <c r="Q129" i="26"/>
  <c r="N129" i="26"/>
  <c r="K129" i="26"/>
  <c r="H129" i="26"/>
  <c r="E129" i="26"/>
  <c r="T128" i="26"/>
  <c r="Q128" i="26"/>
  <c r="N128" i="26"/>
  <c r="K128" i="26"/>
  <c r="H128" i="26"/>
  <c r="E128" i="26"/>
  <c r="T127" i="26"/>
  <c r="Q127" i="26"/>
  <c r="N127" i="26"/>
  <c r="K127" i="26"/>
  <c r="H127" i="26"/>
  <c r="E127" i="26"/>
  <c r="T126" i="26"/>
  <c r="Q126" i="26"/>
  <c r="N126" i="26"/>
  <c r="K126" i="26"/>
  <c r="H126" i="26"/>
  <c r="E126" i="26"/>
  <c r="T125" i="26"/>
  <c r="Q125" i="26"/>
  <c r="N125" i="26"/>
  <c r="K125" i="26"/>
  <c r="H125" i="26"/>
  <c r="E125" i="26"/>
  <c r="T124" i="26"/>
  <c r="Q124" i="26"/>
  <c r="N124" i="26"/>
  <c r="K124" i="26"/>
  <c r="H124" i="26"/>
  <c r="E124" i="26"/>
  <c r="T123" i="26"/>
  <c r="Q123" i="26"/>
  <c r="N123" i="26"/>
  <c r="K123" i="26"/>
  <c r="H123" i="26"/>
  <c r="E123" i="26"/>
  <c r="T122" i="26"/>
  <c r="Q122" i="26"/>
  <c r="N122" i="26"/>
  <c r="K122" i="26"/>
  <c r="H122" i="26"/>
  <c r="E122" i="26"/>
  <c r="T121" i="26"/>
  <c r="Q121" i="26"/>
  <c r="N121" i="26"/>
  <c r="K121" i="26"/>
  <c r="H121" i="26"/>
  <c r="E121" i="26"/>
  <c r="T120" i="26"/>
  <c r="Q120" i="26"/>
  <c r="N120" i="26"/>
  <c r="K120" i="26"/>
  <c r="H120" i="26"/>
  <c r="E120" i="26"/>
  <c r="T119" i="26"/>
  <c r="Q119" i="26"/>
  <c r="N119" i="26"/>
  <c r="K119" i="26"/>
  <c r="H119" i="26"/>
  <c r="E119" i="26"/>
  <c r="S118" i="26"/>
  <c r="R118" i="26"/>
  <c r="R15" i="26" s="1"/>
  <c r="P118" i="26"/>
  <c r="O118" i="26"/>
  <c r="O15" i="26" s="1"/>
  <c r="L118" i="26"/>
  <c r="L15" i="26" s="1"/>
  <c r="J118" i="26"/>
  <c r="J15" i="26" s="1"/>
  <c r="I118" i="26"/>
  <c r="G118" i="26"/>
  <c r="G15" i="26" s="1"/>
  <c r="F118" i="26"/>
  <c r="F15" i="26" s="1"/>
  <c r="D118" i="26"/>
  <c r="C118" i="26"/>
  <c r="E118" i="26" s="1"/>
  <c r="T115" i="26"/>
  <c r="Q115" i="26"/>
  <c r="N115" i="26"/>
  <c r="K115" i="26"/>
  <c r="H115" i="26"/>
  <c r="E115" i="26"/>
  <c r="T114" i="26"/>
  <c r="Q114" i="26"/>
  <c r="N114" i="26"/>
  <c r="K114" i="26"/>
  <c r="H114" i="26"/>
  <c r="E114" i="26"/>
  <c r="T113" i="26"/>
  <c r="Q113" i="26"/>
  <c r="N113" i="26"/>
  <c r="K113" i="26"/>
  <c r="H113" i="26"/>
  <c r="E113" i="26"/>
  <c r="T112" i="26"/>
  <c r="Q112" i="26"/>
  <c r="N112" i="26"/>
  <c r="K112" i="26"/>
  <c r="H112" i="26"/>
  <c r="E112" i="26"/>
  <c r="T111" i="26"/>
  <c r="Q111" i="26"/>
  <c r="N111" i="26"/>
  <c r="K111" i="26"/>
  <c r="H111" i="26"/>
  <c r="E111" i="26"/>
  <c r="T110" i="26"/>
  <c r="Q110" i="26"/>
  <c r="N110" i="26"/>
  <c r="K110" i="26"/>
  <c r="H110" i="26"/>
  <c r="E110" i="26"/>
  <c r="T109" i="26"/>
  <c r="Q109" i="26"/>
  <c r="N109" i="26"/>
  <c r="K109" i="26"/>
  <c r="H109" i="26"/>
  <c r="E109" i="26"/>
  <c r="T108" i="26"/>
  <c r="Q108" i="26"/>
  <c r="N108" i="26"/>
  <c r="K108" i="26"/>
  <c r="H108" i="26"/>
  <c r="E108" i="26"/>
  <c r="T107" i="26"/>
  <c r="Q107" i="26"/>
  <c r="N107" i="26"/>
  <c r="K107" i="26"/>
  <c r="H107" i="26"/>
  <c r="E107" i="26"/>
  <c r="T106" i="26"/>
  <c r="Q106" i="26"/>
  <c r="N106" i="26"/>
  <c r="K106" i="26"/>
  <c r="H106" i="26"/>
  <c r="E106" i="26"/>
  <c r="T105" i="26"/>
  <c r="Q105" i="26"/>
  <c r="N105" i="26"/>
  <c r="K105" i="26"/>
  <c r="H105" i="26"/>
  <c r="E105" i="26"/>
  <c r="T104" i="26"/>
  <c r="Q104" i="26"/>
  <c r="N104" i="26"/>
  <c r="K104" i="26"/>
  <c r="H104" i="26"/>
  <c r="E104" i="26"/>
  <c r="T103" i="26"/>
  <c r="Q103" i="26"/>
  <c r="N103" i="26"/>
  <c r="K103" i="26"/>
  <c r="H103" i="26"/>
  <c r="E103" i="26"/>
  <c r="T102" i="26"/>
  <c r="Q102" i="26"/>
  <c r="N102" i="26"/>
  <c r="K102" i="26"/>
  <c r="H102" i="26"/>
  <c r="E102" i="26"/>
  <c r="T101" i="26"/>
  <c r="Q101" i="26"/>
  <c r="N101" i="26"/>
  <c r="K101" i="26"/>
  <c r="H101" i="26"/>
  <c r="E101" i="26"/>
  <c r="T100" i="26"/>
  <c r="Q100" i="26"/>
  <c r="N100" i="26"/>
  <c r="K100" i="26"/>
  <c r="H100" i="26"/>
  <c r="E100" i="26"/>
  <c r="T99" i="26"/>
  <c r="Q99" i="26"/>
  <c r="N99" i="26"/>
  <c r="K99" i="26"/>
  <c r="H99" i="26"/>
  <c r="E99" i="26"/>
  <c r="T98" i="26"/>
  <c r="Q98" i="26"/>
  <c r="N98" i="26"/>
  <c r="K98" i="26"/>
  <c r="H98" i="26"/>
  <c r="E98" i="26"/>
  <c r="T97" i="26"/>
  <c r="Q97" i="26"/>
  <c r="N97" i="26"/>
  <c r="K97" i="26"/>
  <c r="H97" i="26"/>
  <c r="E97" i="26"/>
  <c r="T96" i="26"/>
  <c r="Q96" i="26"/>
  <c r="N96" i="26"/>
  <c r="K96" i="26"/>
  <c r="H96" i="26"/>
  <c r="E96" i="26"/>
  <c r="T95" i="26"/>
  <c r="Q95" i="26"/>
  <c r="N95" i="26"/>
  <c r="K95" i="26"/>
  <c r="H95" i="26"/>
  <c r="E95" i="26"/>
  <c r="T94" i="26"/>
  <c r="Q94" i="26"/>
  <c r="N94" i="26"/>
  <c r="K94" i="26"/>
  <c r="H94" i="26"/>
  <c r="E94" i="26"/>
  <c r="T93" i="26"/>
  <c r="Q93" i="26"/>
  <c r="N93" i="26"/>
  <c r="K93" i="26"/>
  <c r="H93" i="26"/>
  <c r="E93" i="26"/>
  <c r="T92" i="26"/>
  <c r="Q92" i="26"/>
  <c r="N92" i="26"/>
  <c r="K92" i="26"/>
  <c r="H92" i="26"/>
  <c r="E92" i="26"/>
  <c r="T91" i="26"/>
  <c r="Q91" i="26"/>
  <c r="N91" i="26"/>
  <c r="K91" i="26"/>
  <c r="H91" i="26"/>
  <c r="E91" i="26"/>
  <c r="T90" i="26"/>
  <c r="Q90" i="26"/>
  <c r="N90" i="26"/>
  <c r="K90" i="26"/>
  <c r="H90" i="26"/>
  <c r="E90" i="26"/>
  <c r="T89" i="26"/>
  <c r="Q89" i="26"/>
  <c r="N89" i="26"/>
  <c r="K89" i="26"/>
  <c r="H89" i="26"/>
  <c r="E89" i="26"/>
  <c r="T88" i="26"/>
  <c r="Q88" i="26"/>
  <c r="N88" i="26"/>
  <c r="K88" i="26"/>
  <c r="H88" i="26"/>
  <c r="E88" i="26"/>
  <c r="T87" i="26"/>
  <c r="Q87" i="26"/>
  <c r="N87" i="26"/>
  <c r="K87" i="26"/>
  <c r="H87" i="26"/>
  <c r="E87" i="26"/>
  <c r="T86" i="26"/>
  <c r="Q86" i="26"/>
  <c r="N86" i="26"/>
  <c r="K86" i="26"/>
  <c r="H86" i="26"/>
  <c r="E86" i="26"/>
  <c r="T85" i="26"/>
  <c r="Q85" i="26"/>
  <c r="N85" i="26"/>
  <c r="K85" i="26"/>
  <c r="H85" i="26"/>
  <c r="E85" i="26"/>
  <c r="T84" i="26"/>
  <c r="Q84" i="26"/>
  <c r="N84" i="26"/>
  <c r="K84" i="26"/>
  <c r="H84" i="26"/>
  <c r="E84" i="26"/>
  <c r="T83" i="26"/>
  <c r="Q83" i="26"/>
  <c r="N83" i="26"/>
  <c r="K83" i="26"/>
  <c r="H83" i="26"/>
  <c r="E83" i="26"/>
  <c r="T82" i="26"/>
  <c r="Q82" i="26"/>
  <c r="N82" i="26"/>
  <c r="K82" i="26"/>
  <c r="H82" i="26"/>
  <c r="E82" i="26"/>
  <c r="T81" i="26"/>
  <c r="Q81" i="26"/>
  <c r="N81" i="26"/>
  <c r="K81" i="26"/>
  <c r="H81" i="26"/>
  <c r="E81" i="26"/>
  <c r="T80" i="26"/>
  <c r="Q80" i="26"/>
  <c r="N80" i="26"/>
  <c r="K80" i="26"/>
  <c r="H80" i="26"/>
  <c r="E80" i="26"/>
  <c r="T79" i="26"/>
  <c r="Q79" i="26"/>
  <c r="N79" i="26"/>
  <c r="K79" i="26"/>
  <c r="H79" i="26"/>
  <c r="E79" i="26"/>
  <c r="T78" i="26"/>
  <c r="Q78" i="26"/>
  <c r="N78" i="26"/>
  <c r="K78" i="26"/>
  <c r="H78" i="26"/>
  <c r="E78" i="26"/>
  <c r="T77" i="26"/>
  <c r="Q77" i="26"/>
  <c r="N77" i="26"/>
  <c r="K77" i="26"/>
  <c r="H77" i="26"/>
  <c r="E77" i="26"/>
  <c r="T76" i="26"/>
  <c r="Q76" i="26"/>
  <c r="N76" i="26"/>
  <c r="K76" i="26"/>
  <c r="H76" i="26"/>
  <c r="E76" i="26"/>
  <c r="T75" i="26"/>
  <c r="Q75" i="26"/>
  <c r="N75" i="26"/>
  <c r="K75" i="26"/>
  <c r="H75" i="26"/>
  <c r="E75" i="26"/>
  <c r="T74" i="26"/>
  <c r="Q74" i="26"/>
  <c r="N74" i="26"/>
  <c r="K74" i="26"/>
  <c r="H74" i="26"/>
  <c r="E74" i="26"/>
  <c r="T73" i="26"/>
  <c r="Q73" i="26"/>
  <c r="N73" i="26"/>
  <c r="K73" i="26"/>
  <c r="H73" i="26"/>
  <c r="E73" i="26"/>
  <c r="T72" i="26"/>
  <c r="Q72" i="26"/>
  <c r="N72" i="26"/>
  <c r="K72" i="26"/>
  <c r="H72" i="26"/>
  <c r="E72" i="26"/>
  <c r="T71" i="26"/>
  <c r="Q71" i="26"/>
  <c r="N71" i="26"/>
  <c r="K71" i="26"/>
  <c r="H71" i="26"/>
  <c r="E71" i="26"/>
  <c r="S70" i="26"/>
  <c r="R70" i="26"/>
  <c r="R14" i="26" s="1"/>
  <c r="P70" i="26"/>
  <c r="P14" i="26" s="1"/>
  <c r="O70" i="26"/>
  <c r="O14" i="26" s="1"/>
  <c r="M70" i="26"/>
  <c r="M14" i="26" s="1"/>
  <c r="L70" i="26"/>
  <c r="J70" i="26"/>
  <c r="J14" i="26" s="1"/>
  <c r="I70" i="26"/>
  <c r="G70" i="26"/>
  <c r="G14" i="26" s="1"/>
  <c r="F70" i="26"/>
  <c r="F14" i="26" s="1"/>
  <c r="D70" i="26"/>
  <c r="C70" i="26"/>
  <c r="T58" i="26"/>
  <c r="Q58" i="26"/>
  <c r="M58" i="26"/>
  <c r="L58" i="26"/>
  <c r="N58" i="26" s="1"/>
  <c r="K58" i="26"/>
  <c r="H58" i="26"/>
  <c r="E58" i="26"/>
  <c r="T57" i="26"/>
  <c r="Q57" i="26"/>
  <c r="M57" i="26"/>
  <c r="L57" i="26"/>
  <c r="N57" i="26" s="1"/>
  <c r="K57" i="26"/>
  <c r="H57" i="26"/>
  <c r="E57" i="26"/>
  <c r="T56" i="26"/>
  <c r="Q56" i="26"/>
  <c r="M56" i="26"/>
  <c r="L56" i="26"/>
  <c r="N56" i="26" s="1"/>
  <c r="K56" i="26"/>
  <c r="H56" i="26"/>
  <c r="E56" i="26"/>
  <c r="S55" i="26"/>
  <c r="R55" i="26"/>
  <c r="P55" i="26"/>
  <c r="P46" i="26" s="1"/>
  <c r="O55" i="26"/>
  <c r="M55" i="26"/>
  <c r="L55" i="26"/>
  <c r="N55" i="26" s="1"/>
  <c r="J55" i="26"/>
  <c r="K55" i="26" s="1"/>
  <c r="I55" i="26"/>
  <c r="G55" i="26"/>
  <c r="G46" i="26" s="1"/>
  <c r="G12" i="26" s="1"/>
  <c r="F55" i="26"/>
  <c r="D55" i="26"/>
  <c r="C55" i="26"/>
  <c r="T53" i="26"/>
  <c r="Q53" i="26"/>
  <c r="N53" i="26"/>
  <c r="K53" i="26"/>
  <c r="H53" i="26"/>
  <c r="E53" i="26"/>
  <c r="T52" i="26"/>
  <c r="Q52" i="26"/>
  <c r="N52" i="26"/>
  <c r="K52" i="26"/>
  <c r="H52" i="26"/>
  <c r="E52" i="26"/>
  <c r="T51" i="26"/>
  <c r="Q51" i="26"/>
  <c r="N51" i="26"/>
  <c r="K51" i="26"/>
  <c r="H51" i="26"/>
  <c r="E51" i="26"/>
  <c r="T50" i="26"/>
  <c r="Q50" i="26"/>
  <c r="N50" i="26"/>
  <c r="K50" i="26"/>
  <c r="H50" i="26"/>
  <c r="E50" i="26"/>
  <c r="T49" i="26"/>
  <c r="Q49" i="26"/>
  <c r="N49" i="26"/>
  <c r="K49" i="26"/>
  <c r="H49" i="26"/>
  <c r="E49" i="26"/>
  <c r="T48" i="26"/>
  <c r="Q48" i="26"/>
  <c r="N48" i="26"/>
  <c r="K48" i="26"/>
  <c r="H48" i="26"/>
  <c r="E48" i="26"/>
  <c r="S47" i="26"/>
  <c r="R47" i="26"/>
  <c r="Q47" i="26"/>
  <c r="P47" i="26"/>
  <c r="O47" i="26"/>
  <c r="M47" i="26"/>
  <c r="L47" i="26"/>
  <c r="J47" i="26"/>
  <c r="I47" i="26"/>
  <c r="G47" i="26"/>
  <c r="F47" i="26"/>
  <c r="D47" i="26"/>
  <c r="C47" i="26"/>
  <c r="O46" i="26"/>
  <c r="Q46" i="26" s="1"/>
  <c r="R40" i="26"/>
  <c r="T40" i="26" s="1"/>
  <c r="M40" i="26"/>
  <c r="F40" i="26"/>
  <c r="S39" i="26"/>
  <c r="P39" i="26"/>
  <c r="L39" i="26"/>
  <c r="I39" i="26"/>
  <c r="T37" i="26"/>
  <c r="S37" i="26"/>
  <c r="R37" i="26"/>
  <c r="P37" i="26"/>
  <c r="O37" i="26"/>
  <c r="M37" i="26"/>
  <c r="L37" i="26"/>
  <c r="N37" i="26" s="1"/>
  <c r="J37" i="26"/>
  <c r="I37" i="26"/>
  <c r="G37" i="26"/>
  <c r="F37" i="26"/>
  <c r="D37" i="26"/>
  <c r="C37" i="26"/>
  <c r="E37" i="26" s="1"/>
  <c r="P36" i="26"/>
  <c r="G36" i="26"/>
  <c r="P35" i="26"/>
  <c r="O35" i="26"/>
  <c r="I35" i="26"/>
  <c r="S33" i="26"/>
  <c r="T33" i="26" s="1"/>
  <c r="R33" i="26"/>
  <c r="P33" i="26"/>
  <c r="G33" i="26"/>
  <c r="S32" i="26"/>
  <c r="R32" i="26"/>
  <c r="T32" i="26" s="1"/>
  <c r="Q32" i="26"/>
  <c r="P32" i="26"/>
  <c r="O32" i="26"/>
  <c r="L32" i="26"/>
  <c r="J32" i="26"/>
  <c r="I32" i="26"/>
  <c r="K32" i="26" s="1"/>
  <c r="G32" i="26"/>
  <c r="F32" i="26"/>
  <c r="H32" i="26" s="1"/>
  <c r="E32" i="26"/>
  <c r="C32" i="26"/>
  <c r="P31" i="26"/>
  <c r="S30" i="26"/>
  <c r="M30" i="26"/>
  <c r="S28" i="26"/>
  <c r="R28" i="26"/>
  <c r="T28" i="26" s="1"/>
  <c r="Q28" i="26"/>
  <c r="O28" i="26"/>
  <c r="F28" i="26"/>
  <c r="D28" i="26"/>
  <c r="C28" i="26"/>
  <c r="O27" i="26"/>
  <c r="S26" i="26"/>
  <c r="J26" i="26"/>
  <c r="D26" i="26"/>
  <c r="R25" i="26"/>
  <c r="P25" i="26"/>
  <c r="O25" i="26"/>
  <c r="Q25" i="26" s="1"/>
  <c r="L25" i="26"/>
  <c r="J25" i="26"/>
  <c r="S24" i="26"/>
  <c r="P24" i="26"/>
  <c r="M24" i="26"/>
  <c r="D24" i="26"/>
  <c r="S23" i="26"/>
  <c r="R23" i="26"/>
  <c r="P23" i="26"/>
  <c r="O23" i="26"/>
  <c r="D23" i="26"/>
  <c r="S22" i="26"/>
  <c r="R22" i="26"/>
  <c r="T22" i="26" s="1"/>
  <c r="Q22" i="26"/>
  <c r="O22" i="26"/>
  <c r="N22" i="26"/>
  <c r="M22" i="26"/>
  <c r="L22" i="26"/>
  <c r="G22" i="26"/>
  <c r="D22" i="26"/>
  <c r="S21" i="26"/>
  <c r="P21" i="26"/>
  <c r="O21" i="26"/>
  <c r="M21" i="26"/>
  <c r="L21" i="26"/>
  <c r="N21" i="26" s="1"/>
  <c r="I21" i="26"/>
  <c r="G21" i="26"/>
  <c r="H21" i="26" s="1"/>
  <c r="F21" i="26"/>
  <c r="D21" i="26"/>
  <c r="C21" i="26"/>
  <c r="E21" i="26" s="1"/>
  <c r="S20" i="26"/>
  <c r="R20" i="26"/>
  <c r="T20" i="26" s="1"/>
  <c r="Q20" i="26"/>
  <c r="P20" i="26"/>
  <c r="O20" i="26"/>
  <c r="M20" i="26"/>
  <c r="J20" i="26"/>
  <c r="I20" i="26"/>
  <c r="K20" i="26" s="1"/>
  <c r="G20" i="26"/>
  <c r="F20" i="26"/>
  <c r="H20" i="26" s="1"/>
  <c r="C20" i="26"/>
  <c r="S19" i="26"/>
  <c r="J19" i="26"/>
  <c r="G19" i="26"/>
  <c r="D19" i="26"/>
  <c r="P18" i="26"/>
  <c r="F18" i="26"/>
  <c r="P17" i="26"/>
  <c r="O17" i="26"/>
  <c r="Q17" i="26" s="1"/>
  <c r="D17" i="26"/>
  <c r="C17" i="26"/>
  <c r="S16" i="26"/>
  <c r="L16" i="26"/>
  <c r="J16" i="26"/>
  <c r="I16" i="26"/>
  <c r="G16" i="26"/>
  <c r="P15" i="26"/>
  <c r="I15" i="26"/>
  <c r="D15" i="26"/>
  <c r="P12" i="26"/>
  <c r="K11" i="27" l="1"/>
  <c r="K13" i="27"/>
  <c r="E69" i="27"/>
  <c r="K69" i="27"/>
  <c r="F13" i="27"/>
  <c r="H13" i="27" s="1"/>
  <c r="E13" i="27"/>
  <c r="Q13" i="27"/>
  <c r="I10" i="27"/>
  <c r="K10" i="27" s="1"/>
  <c r="N327" i="27"/>
  <c r="L34" i="27"/>
  <c r="N34" i="27" s="1"/>
  <c r="C11" i="27"/>
  <c r="E12" i="27"/>
  <c r="O11" i="27"/>
  <c r="N17" i="27"/>
  <c r="R13" i="27"/>
  <c r="N19" i="27"/>
  <c r="M13" i="27"/>
  <c r="M11" i="27" s="1"/>
  <c r="M10" i="27" s="1"/>
  <c r="L69" i="27"/>
  <c r="N69" i="27" s="1"/>
  <c r="K40" i="26"/>
  <c r="K379" i="26"/>
  <c r="K362" i="26"/>
  <c r="S25" i="26"/>
  <c r="P327" i="26"/>
  <c r="P34" i="26" s="1"/>
  <c r="H148" i="26"/>
  <c r="R19" i="26"/>
  <c r="T19" i="26" s="1"/>
  <c r="E231" i="26"/>
  <c r="H206" i="26"/>
  <c r="C22" i="26"/>
  <c r="E22" i="26" s="1"/>
  <c r="C15" i="26"/>
  <c r="T250" i="26"/>
  <c r="H259" i="26"/>
  <c r="E28" i="26"/>
  <c r="E259" i="26"/>
  <c r="F19" i="26"/>
  <c r="H19" i="26" s="1"/>
  <c r="E182" i="26"/>
  <c r="Q222" i="26"/>
  <c r="E18" i="26"/>
  <c r="K35" i="26"/>
  <c r="E250" i="26"/>
  <c r="N16" i="26"/>
  <c r="T118" i="26"/>
  <c r="Q336" i="26"/>
  <c r="K31" i="26"/>
  <c r="K265" i="26"/>
  <c r="E265" i="26"/>
  <c r="K28" i="26"/>
  <c r="K259" i="26"/>
  <c r="G28" i="26"/>
  <c r="H250" i="26"/>
  <c r="E238" i="26"/>
  <c r="T26" i="26"/>
  <c r="N25" i="26"/>
  <c r="H25" i="26"/>
  <c r="H231" i="26"/>
  <c r="D25" i="26"/>
  <c r="T24" i="26"/>
  <c r="T222" i="26"/>
  <c r="Q24" i="26"/>
  <c r="T23" i="26"/>
  <c r="K206" i="26"/>
  <c r="H22" i="26"/>
  <c r="K182" i="26"/>
  <c r="H16" i="26"/>
  <c r="E16" i="26"/>
  <c r="K118" i="26"/>
  <c r="Q14" i="26"/>
  <c r="K70" i="26"/>
  <c r="J46" i="26"/>
  <c r="J12" i="26" s="1"/>
  <c r="H55" i="26"/>
  <c r="K37" i="26"/>
  <c r="H37" i="26"/>
  <c r="N362" i="26"/>
  <c r="N38" i="26"/>
  <c r="N39" i="26"/>
  <c r="I361" i="26"/>
  <c r="I38" i="26" s="1"/>
  <c r="D361" i="26"/>
  <c r="D38" i="26" s="1"/>
  <c r="E350" i="26"/>
  <c r="H350" i="26"/>
  <c r="J327" i="26"/>
  <c r="J34" i="26" s="1"/>
  <c r="E336" i="26"/>
  <c r="C36" i="26"/>
  <c r="E36" i="26" s="1"/>
  <c r="H36" i="26"/>
  <c r="G327" i="26"/>
  <c r="G34" i="26" s="1"/>
  <c r="H336" i="26"/>
  <c r="K336" i="26"/>
  <c r="N336" i="26"/>
  <c r="O36" i="26"/>
  <c r="Q36" i="26" s="1"/>
  <c r="S327" i="26"/>
  <c r="S34" i="26" s="1"/>
  <c r="T336" i="26"/>
  <c r="T36" i="26"/>
  <c r="S35" i="26"/>
  <c r="O327" i="26"/>
  <c r="O34" i="26" s="1"/>
  <c r="Q34" i="26" s="1"/>
  <c r="D327" i="26"/>
  <c r="D34" i="26" s="1"/>
  <c r="E328" i="26"/>
  <c r="C35" i="26"/>
  <c r="C327" i="26"/>
  <c r="C34" i="26" s="1"/>
  <c r="E319" i="26"/>
  <c r="K33" i="26"/>
  <c r="T31" i="26"/>
  <c r="T289" i="26"/>
  <c r="K289" i="26"/>
  <c r="H289" i="26"/>
  <c r="H31" i="26"/>
  <c r="E289" i="26"/>
  <c r="C31" i="26"/>
  <c r="E31" i="26" s="1"/>
  <c r="R30" i="26"/>
  <c r="T30" i="26" s="1"/>
  <c r="K279" i="26"/>
  <c r="E30" i="26"/>
  <c r="Q265" i="26"/>
  <c r="T29" i="26"/>
  <c r="N29" i="26"/>
  <c r="N265" i="26"/>
  <c r="I29" i="26"/>
  <c r="K29" i="26" s="1"/>
  <c r="C29" i="26"/>
  <c r="E29" i="26" s="1"/>
  <c r="H28" i="26"/>
  <c r="S27" i="26"/>
  <c r="T27" i="26" s="1"/>
  <c r="P27" i="26"/>
  <c r="F27" i="26"/>
  <c r="H27" i="26" s="1"/>
  <c r="D27" i="26"/>
  <c r="E27" i="26" s="1"/>
  <c r="L26" i="26"/>
  <c r="N26" i="26" s="1"/>
  <c r="I26" i="26"/>
  <c r="K26" i="26" s="1"/>
  <c r="H238" i="26"/>
  <c r="C26" i="26"/>
  <c r="E26" i="26" s="1"/>
  <c r="T25" i="26"/>
  <c r="E25" i="26"/>
  <c r="C24" i="26"/>
  <c r="E24" i="26" s="1"/>
  <c r="N24" i="26"/>
  <c r="N222" i="26"/>
  <c r="K222" i="26"/>
  <c r="F24" i="26"/>
  <c r="H24" i="26" s="1"/>
  <c r="Q23" i="26"/>
  <c r="H214" i="26"/>
  <c r="G23" i="26"/>
  <c r="H23" i="26" s="1"/>
  <c r="E214" i="26"/>
  <c r="E23" i="26"/>
  <c r="Q182" i="26"/>
  <c r="I19" i="26"/>
  <c r="K19" i="26" s="1"/>
  <c r="N166" i="26"/>
  <c r="M18" i="26"/>
  <c r="N18" i="26" s="1"/>
  <c r="H166" i="26"/>
  <c r="H18" i="26"/>
  <c r="E166" i="26"/>
  <c r="E154" i="26"/>
  <c r="T16" i="26"/>
  <c r="T148" i="26"/>
  <c r="O16" i="26"/>
  <c r="Q16" i="26" s="1"/>
  <c r="K16" i="26"/>
  <c r="K15" i="26"/>
  <c r="S15" i="26"/>
  <c r="T15" i="26" s="1"/>
  <c r="H118" i="26"/>
  <c r="H15" i="26"/>
  <c r="P13" i="26"/>
  <c r="P11" i="26" s="1"/>
  <c r="P10" i="26" s="1"/>
  <c r="I14" i="26"/>
  <c r="K14" i="26" s="1"/>
  <c r="H14" i="26"/>
  <c r="H70" i="26"/>
  <c r="E47" i="26"/>
  <c r="D46" i="26"/>
  <c r="D12" i="26" s="1"/>
  <c r="D20" i="26"/>
  <c r="E20" i="26" s="1"/>
  <c r="E191" i="26"/>
  <c r="Q238" i="26"/>
  <c r="O26" i="26"/>
  <c r="Q26" i="26" s="1"/>
  <c r="H265" i="26"/>
  <c r="F29" i="26"/>
  <c r="H29" i="26" s="1"/>
  <c r="H279" i="26"/>
  <c r="G30" i="26"/>
  <c r="H30" i="26" s="1"/>
  <c r="F26" i="26"/>
  <c r="H26" i="26" s="1"/>
  <c r="H47" i="26"/>
  <c r="F46" i="26"/>
  <c r="J69" i="26"/>
  <c r="J17" i="26"/>
  <c r="N159" i="26"/>
  <c r="L154" i="26"/>
  <c r="Q166" i="26"/>
  <c r="O18" i="26"/>
  <c r="T200" i="26"/>
  <c r="R21" i="26"/>
  <c r="T21" i="26" s="1"/>
  <c r="K231" i="26"/>
  <c r="I25" i="26"/>
  <c r="K25" i="26" s="1"/>
  <c r="K250" i="26"/>
  <c r="I27" i="26"/>
  <c r="K27" i="26" s="1"/>
  <c r="N259" i="26"/>
  <c r="L28" i="26"/>
  <c r="N28" i="26" s="1"/>
  <c r="N280" i="26"/>
  <c r="L279" i="26"/>
  <c r="L319" i="26"/>
  <c r="N321" i="26"/>
  <c r="H328" i="26"/>
  <c r="F327" i="26"/>
  <c r="F35" i="26"/>
  <c r="H35" i="26" s="1"/>
  <c r="M327" i="26"/>
  <c r="M34" i="26" s="1"/>
  <c r="M35" i="26"/>
  <c r="L328" i="26"/>
  <c r="N330" i="26"/>
  <c r="Q379" i="26"/>
  <c r="O40" i="26"/>
  <c r="Q40" i="26" s="1"/>
  <c r="D14" i="26"/>
  <c r="E15" i="26"/>
  <c r="E17" i="26"/>
  <c r="K18" i="26"/>
  <c r="E19" i="26"/>
  <c r="Q21" i="26"/>
  <c r="K24" i="26"/>
  <c r="N27" i="26"/>
  <c r="K30" i="26"/>
  <c r="E33" i="26"/>
  <c r="O33" i="26"/>
  <c r="Q33" i="26" s="1"/>
  <c r="E35" i="26"/>
  <c r="Q35" i="26"/>
  <c r="M36" i="26"/>
  <c r="N36" i="26" s="1"/>
  <c r="M46" i="26"/>
  <c r="M12" i="26" s="1"/>
  <c r="N47" i="26"/>
  <c r="E148" i="26"/>
  <c r="K148" i="26"/>
  <c r="H154" i="26"/>
  <c r="F17" i="26"/>
  <c r="K154" i="26"/>
  <c r="N191" i="26"/>
  <c r="L20" i="26"/>
  <c r="N20" i="26" s="1"/>
  <c r="K214" i="26"/>
  <c r="I23" i="26"/>
  <c r="K23" i="26" s="1"/>
  <c r="L289" i="26"/>
  <c r="E311" i="26"/>
  <c r="H319" i="26"/>
  <c r="F33" i="26"/>
  <c r="H33" i="26" s="1"/>
  <c r="K319" i="26"/>
  <c r="T328" i="26"/>
  <c r="R327" i="26"/>
  <c r="R69" i="26" s="1"/>
  <c r="R35" i="26"/>
  <c r="E362" i="26"/>
  <c r="C361" i="26"/>
  <c r="C39" i="26"/>
  <c r="E39" i="26" s="1"/>
  <c r="J39" i="26"/>
  <c r="K39" i="26" s="1"/>
  <c r="J361" i="26"/>
  <c r="J38" i="26" s="1"/>
  <c r="E55" i="26"/>
  <c r="C46" i="26"/>
  <c r="T70" i="26"/>
  <c r="S14" i="26"/>
  <c r="T14" i="26" s="1"/>
  <c r="T18" i="26"/>
  <c r="O29" i="26"/>
  <c r="Q29" i="26" s="1"/>
  <c r="S46" i="26"/>
  <c r="S12" i="26" s="1"/>
  <c r="T55" i="26"/>
  <c r="T154" i="26"/>
  <c r="R17" i="26"/>
  <c r="T17" i="26" s="1"/>
  <c r="K166" i="26"/>
  <c r="N182" i="26"/>
  <c r="Q279" i="26"/>
  <c r="O30" i="26"/>
  <c r="Q30" i="26" s="1"/>
  <c r="O12" i="26"/>
  <c r="Q15" i="26"/>
  <c r="Q19" i="26"/>
  <c r="I22" i="26"/>
  <c r="K22" i="26" s="1"/>
  <c r="N23" i="26"/>
  <c r="Q27" i="26"/>
  <c r="Q31" i="26"/>
  <c r="K36" i="26"/>
  <c r="Q37" i="26"/>
  <c r="L46" i="26"/>
  <c r="E70" i="26"/>
  <c r="C14" i="26"/>
  <c r="N70" i="26"/>
  <c r="L14" i="26"/>
  <c r="N183" i="26"/>
  <c r="J21" i="26"/>
  <c r="K21" i="26" s="1"/>
  <c r="K200" i="26"/>
  <c r="N260" i="26"/>
  <c r="F39" i="26"/>
  <c r="H39" i="26" s="1"/>
  <c r="H362" i="26"/>
  <c r="F361" i="26"/>
  <c r="Q362" i="26"/>
  <c r="O361" i="26"/>
  <c r="O39" i="26"/>
  <c r="Q39" i="26" s="1"/>
  <c r="G40" i="26"/>
  <c r="H40" i="26" s="1"/>
  <c r="H379" i="26"/>
  <c r="K47" i="26"/>
  <c r="I46" i="26"/>
  <c r="T47" i="26"/>
  <c r="R46" i="26"/>
  <c r="Q55" i="26"/>
  <c r="Q70" i="26"/>
  <c r="Q118" i="26"/>
  <c r="N133" i="26"/>
  <c r="M118" i="26"/>
  <c r="N161" i="26"/>
  <c r="N184" i="26"/>
  <c r="H200" i="26"/>
  <c r="N206" i="26"/>
  <c r="N231" i="26"/>
  <c r="T238" i="26"/>
  <c r="E279" i="26"/>
  <c r="T319" i="26"/>
  <c r="K328" i="26"/>
  <c r="I327" i="26"/>
  <c r="I69" i="26" s="1"/>
  <c r="K350" i="26"/>
  <c r="G361" i="26"/>
  <c r="G38" i="26" s="1"/>
  <c r="E379" i="26"/>
  <c r="C40" i="26"/>
  <c r="E40" i="26" s="1"/>
  <c r="N379" i="26"/>
  <c r="L40" i="26"/>
  <c r="N40" i="26" s="1"/>
  <c r="P69" i="26"/>
  <c r="N148" i="26"/>
  <c r="M154" i="26"/>
  <c r="M17" i="26" s="1"/>
  <c r="N164" i="26"/>
  <c r="T166" i="26"/>
  <c r="N214" i="26"/>
  <c r="N250" i="26"/>
  <c r="N261" i="26"/>
  <c r="T265" i="26"/>
  <c r="N311" i="26"/>
  <c r="N361" i="26"/>
  <c r="R39" i="26"/>
  <c r="T39" i="26" s="1"/>
  <c r="T362" i="26"/>
  <c r="R361" i="26"/>
  <c r="T364" i="25"/>
  <c r="D364" i="25"/>
  <c r="F11" i="27" l="1"/>
  <c r="H11" i="27" s="1"/>
  <c r="T13" i="27"/>
  <c r="R11" i="27"/>
  <c r="L13" i="27"/>
  <c r="E11" i="27"/>
  <c r="C10" i="27"/>
  <c r="E10" i="27" s="1"/>
  <c r="O10" i="27"/>
  <c r="Q10" i="27" s="1"/>
  <c r="Q11" i="27"/>
  <c r="T35" i="26"/>
  <c r="O69" i="26"/>
  <c r="Q69" i="26" s="1"/>
  <c r="S69" i="26"/>
  <c r="T69" i="26" s="1"/>
  <c r="K38" i="26"/>
  <c r="G69" i="26"/>
  <c r="D69" i="26"/>
  <c r="E34" i="26"/>
  <c r="C69" i="26"/>
  <c r="Q327" i="26"/>
  <c r="D13" i="26"/>
  <c r="D11" i="26" s="1"/>
  <c r="D10" i="26" s="1"/>
  <c r="E327" i="26"/>
  <c r="K69" i="26"/>
  <c r="S13" i="26"/>
  <c r="S11" i="26" s="1"/>
  <c r="S10" i="26" s="1"/>
  <c r="F38" i="26"/>
  <c r="H38" i="26" s="1"/>
  <c r="H361" i="26"/>
  <c r="N14" i="26"/>
  <c r="H17" i="26"/>
  <c r="H327" i="26"/>
  <c r="F34" i="26"/>
  <c r="H34" i="26" s="1"/>
  <c r="F69" i="26"/>
  <c r="N279" i="26"/>
  <c r="L30" i="26"/>
  <c r="N30" i="26" s="1"/>
  <c r="N154" i="26"/>
  <c r="L17" i="26"/>
  <c r="N17" i="26" s="1"/>
  <c r="H46" i="26"/>
  <c r="F12" i="26"/>
  <c r="K361" i="26"/>
  <c r="M15" i="26"/>
  <c r="M69" i="26"/>
  <c r="K46" i="26"/>
  <c r="I12" i="26"/>
  <c r="G13" i="26"/>
  <c r="G11" i="26" s="1"/>
  <c r="G10" i="26" s="1"/>
  <c r="Q361" i="26"/>
  <c r="O38" i="26"/>
  <c r="Q38" i="26" s="1"/>
  <c r="N46" i="26"/>
  <c r="L12" i="26"/>
  <c r="E46" i="26"/>
  <c r="C12" i="26"/>
  <c r="R34" i="26"/>
  <c r="T34" i="26" s="1"/>
  <c r="T327" i="26"/>
  <c r="N289" i="26"/>
  <c r="L31" i="26"/>
  <c r="N31" i="26" s="1"/>
  <c r="O13" i="26"/>
  <c r="Q13" i="26" s="1"/>
  <c r="Q18" i="26"/>
  <c r="K17" i="26"/>
  <c r="J13" i="26"/>
  <c r="J11" i="26" s="1"/>
  <c r="J10" i="26" s="1"/>
  <c r="T361" i="26"/>
  <c r="R38" i="26"/>
  <c r="T38" i="26" s="1"/>
  <c r="N328" i="26"/>
  <c r="L327" i="26"/>
  <c r="L35" i="26"/>
  <c r="N35" i="26" s="1"/>
  <c r="K327" i="26"/>
  <c r="I34" i="26"/>
  <c r="K34" i="26" s="1"/>
  <c r="T46" i="26"/>
  <c r="R12" i="26"/>
  <c r="N118" i="26"/>
  <c r="E14" i="26"/>
  <c r="C13" i="26"/>
  <c r="Q12" i="26"/>
  <c r="C38" i="26"/>
  <c r="E38" i="26" s="1"/>
  <c r="E361" i="26"/>
  <c r="N319" i="26"/>
  <c r="L33" i="26"/>
  <c r="N33" i="26" s="1"/>
  <c r="M132" i="25"/>
  <c r="F10" i="27" l="1"/>
  <c r="H10" i="27" s="1"/>
  <c r="N13" i="27"/>
  <c r="L11" i="27"/>
  <c r="T11" i="27"/>
  <c r="R10" i="27"/>
  <c r="T10" i="27" s="1"/>
  <c r="H69" i="26"/>
  <c r="E69" i="26"/>
  <c r="E13" i="26"/>
  <c r="I13" i="26"/>
  <c r="K13" i="26" s="1"/>
  <c r="O11" i="26"/>
  <c r="O10" i="26" s="1"/>
  <c r="Q10" i="26" s="1"/>
  <c r="K12" i="26"/>
  <c r="N327" i="26"/>
  <c r="L34" i="26"/>
  <c r="N12" i="26"/>
  <c r="H12" i="26"/>
  <c r="E12" i="26"/>
  <c r="C11" i="26"/>
  <c r="R13" i="26"/>
  <c r="T13" i="26" s="1"/>
  <c r="F13" i="26"/>
  <c r="H13" i="26" s="1"/>
  <c r="T12" i="26"/>
  <c r="L69" i="26"/>
  <c r="N69" i="26" s="1"/>
  <c r="M13" i="26"/>
  <c r="M11" i="26" s="1"/>
  <c r="M10" i="26" s="1"/>
  <c r="N15" i="26"/>
  <c r="S385" i="25"/>
  <c r="T385" i="25" s="1"/>
  <c r="R385" i="25"/>
  <c r="P385" i="25"/>
  <c r="O385" i="25"/>
  <c r="Q385" i="25" s="1"/>
  <c r="M385" i="25"/>
  <c r="L385" i="25"/>
  <c r="N385" i="25" s="1"/>
  <c r="J385" i="25"/>
  <c r="I385" i="25"/>
  <c r="K385" i="25" s="1"/>
  <c r="G385" i="25"/>
  <c r="F385" i="25"/>
  <c r="H385" i="25" s="1"/>
  <c r="E385" i="25"/>
  <c r="D385" i="25"/>
  <c r="C385" i="25"/>
  <c r="T379" i="25"/>
  <c r="Q379" i="25"/>
  <c r="N379" i="25"/>
  <c r="K379" i="25"/>
  <c r="H379" i="25"/>
  <c r="E379" i="25"/>
  <c r="T378" i="25"/>
  <c r="Q378" i="25"/>
  <c r="N378" i="25"/>
  <c r="K378" i="25"/>
  <c r="H378" i="25"/>
  <c r="E378" i="25"/>
  <c r="S377" i="25"/>
  <c r="R377" i="25"/>
  <c r="P377" i="25"/>
  <c r="O377" i="25"/>
  <c r="M377" i="25"/>
  <c r="L377" i="25"/>
  <c r="I377" i="25"/>
  <c r="G377" i="25"/>
  <c r="G40" i="25" s="1"/>
  <c r="F377" i="25"/>
  <c r="F40" i="25" s="1"/>
  <c r="D377" i="25"/>
  <c r="C377" i="25"/>
  <c r="C40" i="25" s="1"/>
  <c r="T375" i="25"/>
  <c r="Q375" i="25"/>
  <c r="N375" i="25"/>
  <c r="K375" i="25"/>
  <c r="H375" i="25"/>
  <c r="E375" i="25"/>
  <c r="T374" i="25"/>
  <c r="Q374" i="25"/>
  <c r="N374" i="25"/>
  <c r="K374" i="25"/>
  <c r="H374" i="25"/>
  <c r="E374" i="25"/>
  <c r="T373" i="25"/>
  <c r="Q373" i="25"/>
  <c r="N373" i="25"/>
  <c r="K373" i="25"/>
  <c r="H373" i="25"/>
  <c r="E373" i="25"/>
  <c r="Q372" i="25"/>
  <c r="N372" i="25"/>
  <c r="K372" i="25"/>
  <c r="H372" i="25"/>
  <c r="E372" i="25"/>
  <c r="T371" i="25"/>
  <c r="Q371" i="25"/>
  <c r="N371" i="25"/>
  <c r="K371" i="25"/>
  <c r="H371" i="25"/>
  <c r="E371" i="25"/>
  <c r="T370" i="25"/>
  <c r="Q370" i="25"/>
  <c r="N370" i="25"/>
  <c r="H370" i="25"/>
  <c r="E370" i="25"/>
  <c r="T369" i="25"/>
  <c r="Q369" i="25"/>
  <c r="N369" i="25"/>
  <c r="H369" i="25"/>
  <c r="E369" i="25"/>
  <c r="T368" i="25"/>
  <c r="Q368" i="25"/>
  <c r="N368" i="25"/>
  <c r="H368" i="25"/>
  <c r="E368" i="25"/>
  <c r="T367" i="25"/>
  <c r="Q367" i="25"/>
  <c r="N367" i="25"/>
  <c r="K367" i="25"/>
  <c r="H367" i="25"/>
  <c r="E367" i="25"/>
  <c r="T366" i="25"/>
  <c r="Q366" i="25"/>
  <c r="N366" i="25"/>
  <c r="H366" i="25"/>
  <c r="E366" i="25"/>
  <c r="T365" i="25"/>
  <c r="Q365" i="25"/>
  <c r="N365" i="25"/>
  <c r="H365" i="25"/>
  <c r="E365" i="25"/>
  <c r="Q364" i="25"/>
  <c r="N364" i="25"/>
  <c r="H364" i="25"/>
  <c r="T363" i="25"/>
  <c r="Q363" i="25"/>
  <c r="N363" i="25"/>
  <c r="H363" i="25"/>
  <c r="E363" i="25"/>
  <c r="T362" i="25"/>
  <c r="Q362" i="25"/>
  <c r="N362" i="25"/>
  <c r="K362" i="25"/>
  <c r="H362" i="25"/>
  <c r="E362" i="25"/>
  <c r="T361" i="25"/>
  <c r="Q361" i="25"/>
  <c r="I360" i="25"/>
  <c r="I39" i="25" s="1"/>
  <c r="H361" i="25"/>
  <c r="E361" i="25"/>
  <c r="S360" i="25"/>
  <c r="R360" i="25"/>
  <c r="R39" i="25" s="1"/>
  <c r="P360" i="25"/>
  <c r="O360" i="25"/>
  <c r="O39" i="25" s="1"/>
  <c r="M360" i="25"/>
  <c r="M39" i="25" s="1"/>
  <c r="L360" i="25"/>
  <c r="L359" i="25" s="1"/>
  <c r="G360" i="25"/>
  <c r="G39" i="25" s="1"/>
  <c r="F360" i="25"/>
  <c r="F39" i="25" s="1"/>
  <c r="D360" i="25"/>
  <c r="C360" i="25"/>
  <c r="T357" i="25"/>
  <c r="Q357" i="25"/>
  <c r="N357" i="25"/>
  <c r="K357" i="25"/>
  <c r="H357" i="25"/>
  <c r="E357" i="25"/>
  <c r="T356" i="25"/>
  <c r="Q356" i="25"/>
  <c r="N356" i="25"/>
  <c r="K356" i="25"/>
  <c r="H356" i="25"/>
  <c r="E356" i="25"/>
  <c r="T355" i="25"/>
  <c r="Q355" i="25"/>
  <c r="N355" i="25"/>
  <c r="K355" i="25"/>
  <c r="H355" i="25"/>
  <c r="E355" i="25"/>
  <c r="T354" i="25"/>
  <c r="Q354" i="25"/>
  <c r="N354" i="25"/>
  <c r="K354" i="25"/>
  <c r="H354" i="25"/>
  <c r="E354" i="25"/>
  <c r="Q353" i="25"/>
  <c r="N353" i="25"/>
  <c r="K353" i="25"/>
  <c r="H353" i="25"/>
  <c r="E353" i="25"/>
  <c r="T352" i="25"/>
  <c r="Q352" i="25"/>
  <c r="N352" i="25"/>
  <c r="K352" i="25"/>
  <c r="H352" i="25"/>
  <c r="E352" i="25"/>
  <c r="T351" i="25"/>
  <c r="Q351" i="25"/>
  <c r="N351" i="25"/>
  <c r="H351" i="25"/>
  <c r="T350" i="25"/>
  <c r="Q350" i="25"/>
  <c r="N350" i="25"/>
  <c r="K350" i="25"/>
  <c r="H350" i="25"/>
  <c r="E350" i="25"/>
  <c r="T349" i="25"/>
  <c r="Q349" i="25"/>
  <c r="N349" i="25"/>
  <c r="K349" i="25"/>
  <c r="H349" i="25"/>
  <c r="E349" i="25"/>
  <c r="T348" i="25"/>
  <c r="S348" i="25"/>
  <c r="R348" i="25"/>
  <c r="P348" i="25"/>
  <c r="O348" i="25"/>
  <c r="M348" i="25"/>
  <c r="L348" i="25"/>
  <c r="J348" i="25"/>
  <c r="I348" i="25"/>
  <c r="K348" i="25" s="1"/>
  <c r="G348" i="25"/>
  <c r="F348" i="25"/>
  <c r="D348" i="25"/>
  <c r="C348" i="25"/>
  <c r="T346" i="25"/>
  <c r="Q346" i="25"/>
  <c r="N346" i="25"/>
  <c r="K346" i="25"/>
  <c r="H346" i="25"/>
  <c r="E346" i="25"/>
  <c r="T345" i="25"/>
  <c r="Q345" i="25"/>
  <c r="N345" i="25"/>
  <c r="K345" i="25"/>
  <c r="H345" i="25"/>
  <c r="E345" i="25"/>
  <c r="T344" i="25"/>
  <c r="Q344" i="25"/>
  <c r="N344" i="25"/>
  <c r="K344" i="25"/>
  <c r="H344" i="25"/>
  <c r="E344" i="25"/>
  <c r="T343" i="25"/>
  <c r="Q343" i="25"/>
  <c r="N343" i="25"/>
  <c r="K343" i="25"/>
  <c r="H343" i="25"/>
  <c r="E343" i="25"/>
  <c r="T342" i="25"/>
  <c r="Q342" i="25"/>
  <c r="N342" i="25"/>
  <c r="K342" i="25"/>
  <c r="H342" i="25"/>
  <c r="E342" i="25"/>
  <c r="T341" i="25"/>
  <c r="Q341" i="25"/>
  <c r="N341" i="25"/>
  <c r="K341" i="25"/>
  <c r="H341" i="25"/>
  <c r="E341" i="25"/>
  <c r="T340" i="25"/>
  <c r="Q340" i="25"/>
  <c r="N340" i="25"/>
  <c r="K340" i="25"/>
  <c r="H340" i="25"/>
  <c r="E340" i="25"/>
  <c r="T339" i="25"/>
  <c r="Q339" i="25"/>
  <c r="N339" i="25"/>
  <c r="K339" i="25"/>
  <c r="H339" i="25"/>
  <c r="E339" i="25"/>
  <c r="T338" i="25"/>
  <c r="Q338" i="25"/>
  <c r="N338" i="25"/>
  <c r="K338" i="25"/>
  <c r="H338" i="25"/>
  <c r="E338" i="25"/>
  <c r="T337" i="25"/>
  <c r="Q337" i="25"/>
  <c r="N337" i="25"/>
  <c r="K337" i="25"/>
  <c r="H337" i="25"/>
  <c r="E337" i="25"/>
  <c r="T336" i="25"/>
  <c r="Q336" i="25"/>
  <c r="N336" i="25"/>
  <c r="K336" i="25"/>
  <c r="H336" i="25"/>
  <c r="E336" i="25"/>
  <c r="S335" i="25"/>
  <c r="S36" i="25" s="1"/>
  <c r="R335" i="25"/>
  <c r="T335" i="25" s="1"/>
  <c r="P335" i="25"/>
  <c r="O335" i="25"/>
  <c r="M335" i="25"/>
  <c r="L335" i="25"/>
  <c r="J335" i="25"/>
  <c r="J36" i="25" s="1"/>
  <c r="I335" i="25"/>
  <c r="G335" i="25"/>
  <c r="G36" i="25" s="1"/>
  <c r="F335" i="25"/>
  <c r="F36" i="25" s="1"/>
  <c r="D335" i="25"/>
  <c r="C335" i="25"/>
  <c r="T333" i="25"/>
  <c r="Q333" i="25"/>
  <c r="N333" i="25"/>
  <c r="K333" i="25"/>
  <c r="H333" i="25"/>
  <c r="E333" i="25"/>
  <c r="T332" i="25"/>
  <c r="Q332" i="25"/>
  <c r="N332" i="25"/>
  <c r="K332" i="25"/>
  <c r="H332" i="25"/>
  <c r="E332" i="25"/>
  <c r="T331" i="25"/>
  <c r="Q331" i="25"/>
  <c r="N331" i="25"/>
  <c r="K331" i="25"/>
  <c r="H331" i="25"/>
  <c r="E331" i="25"/>
  <c r="T330" i="25"/>
  <c r="Q330" i="25"/>
  <c r="L330" i="25"/>
  <c r="N330" i="25" s="1"/>
  <c r="K330" i="25"/>
  <c r="H330" i="25"/>
  <c r="E330" i="25"/>
  <c r="T329" i="25"/>
  <c r="Q329" i="25"/>
  <c r="L329" i="25"/>
  <c r="N329" i="25" s="1"/>
  <c r="K329" i="25"/>
  <c r="H329" i="25"/>
  <c r="E329" i="25"/>
  <c r="T328" i="25"/>
  <c r="Q328" i="25"/>
  <c r="N328" i="25"/>
  <c r="K328" i="25"/>
  <c r="H328" i="25"/>
  <c r="E328" i="25"/>
  <c r="S327" i="25"/>
  <c r="S35" i="25" s="1"/>
  <c r="R327" i="25"/>
  <c r="R35" i="25" s="1"/>
  <c r="P327" i="25"/>
  <c r="P326" i="25" s="1"/>
  <c r="P34" i="25" s="1"/>
  <c r="O327" i="25"/>
  <c r="M327" i="25"/>
  <c r="J327" i="25"/>
  <c r="I327" i="25"/>
  <c r="I35" i="25" s="1"/>
  <c r="G327" i="25"/>
  <c r="F327" i="25"/>
  <c r="F35" i="25" s="1"/>
  <c r="D327" i="25"/>
  <c r="C327" i="25"/>
  <c r="C35" i="25" s="1"/>
  <c r="T324" i="25"/>
  <c r="Q324" i="25"/>
  <c r="L324" i="25"/>
  <c r="N324" i="25" s="1"/>
  <c r="K324" i="25"/>
  <c r="H324" i="25"/>
  <c r="E324" i="25"/>
  <c r="T323" i="25"/>
  <c r="Q323" i="25"/>
  <c r="L323" i="25"/>
  <c r="N323" i="25" s="1"/>
  <c r="K323" i="25"/>
  <c r="H323" i="25"/>
  <c r="E323" i="25"/>
  <c r="T322" i="25"/>
  <c r="Q322" i="25"/>
  <c r="N322" i="25"/>
  <c r="L322" i="25"/>
  <c r="K322" i="25"/>
  <c r="H322" i="25"/>
  <c r="E322" i="25"/>
  <c r="T321" i="25"/>
  <c r="Q321" i="25"/>
  <c r="L321" i="25"/>
  <c r="N321" i="25" s="1"/>
  <c r="K321" i="25"/>
  <c r="H321" i="25"/>
  <c r="E321" i="25"/>
  <c r="T320" i="25"/>
  <c r="Q320" i="25"/>
  <c r="L320" i="25"/>
  <c r="K320" i="25"/>
  <c r="H320" i="25"/>
  <c r="E320" i="25"/>
  <c r="T319" i="25"/>
  <c r="Q319" i="25"/>
  <c r="N319" i="25"/>
  <c r="K319" i="25"/>
  <c r="H319" i="25"/>
  <c r="E319" i="25"/>
  <c r="S318" i="25"/>
  <c r="R318" i="25"/>
  <c r="T318" i="25" s="1"/>
  <c r="P318" i="25"/>
  <c r="P33" i="25" s="1"/>
  <c r="O318" i="25"/>
  <c r="M318" i="25"/>
  <c r="J318" i="25"/>
  <c r="I318" i="25"/>
  <c r="G318" i="25"/>
  <c r="G33" i="25" s="1"/>
  <c r="F318" i="25"/>
  <c r="D318" i="25"/>
  <c r="D33" i="25" s="1"/>
  <c r="C318" i="25"/>
  <c r="C33" i="25" s="1"/>
  <c r="S310" i="25"/>
  <c r="T310" i="25" s="1"/>
  <c r="R310" i="25"/>
  <c r="Q310" i="25"/>
  <c r="P310" i="25"/>
  <c r="O310" i="25"/>
  <c r="M310" i="25"/>
  <c r="L310" i="25"/>
  <c r="J310" i="25"/>
  <c r="I310" i="25"/>
  <c r="G310" i="25"/>
  <c r="F310" i="25"/>
  <c r="D310" i="25"/>
  <c r="E310" i="25" s="1"/>
  <c r="C310" i="25"/>
  <c r="T308" i="25"/>
  <c r="Q308" i="25"/>
  <c r="M308" i="25"/>
  <c r="N308" i="25" s="1"/>
  <c r="L308" i="25"/>
  <c r="K308" i="25"/>
  <c r="H308" i="25"/>
  <c r="E308" i="25"/>
  <c r="T307" i="25"/>
  <c r="Q307" i="25"/>
  <c r="L307" i="25"/>
  <c r="N307" i="25" s="1"/>
  <c r="K307" i="25"/>
  <c r="H307" i="25"/>
  <c r="E307" i="25"/>
  <c r="T306" i="25"/>
  <c r="Q306" i="25"/>
  <c r="L306" i="25"/>
  <c r="N306" i="25" s="1"/>
  <c r="K306" i="25"/>
  <c r="H306" i="25"/>
  <c r="E306" i="25"/>
  <c r="T305" i="25"/>
  <c r="Q305" i="25"/>
  <c r="L305" i="25"/>
  <c r="N305" i="25" s="1"/>
  <c r="K305" i="25"/>
  <c r="H305" i="25"/>
  <c r="E305" i="25"/>
  <c r="T304" i="25"/>
  <c r="Q304" i="25"/>
  <c r="L304" i="25"/>
  <c r="N304" i="25" s="1"/>
  <c r="K304" i="25"/>
  <c r="H304" i="25"/>
  <c r="E304" i="25"/>
  <c r="T303" i="25"/>
  <c r="Q303" i="25"/>
  <c r="N303" i="25"/>
  <c r="K303" i="25"/>
  <c r="H303" i="25"/>
  <c r="E303" i="25"/>
  <c r="T302" i="25"/>
  <c r="Q302" i="25"/>
  <c r="N302" i="25"/>
  <c r="K302" i="25"/>
  <c r="H302" i="25"/>
  <c r="E302" i="25"/>
  <c r="T301" i="25"/>
  <c r="Q301" i="25"/>
  <c r="N301" i="25"/>
  <c r="K301" i="25"/>
  <c r="H301" i="25"/>
  <c r="E301" i="25"/>
  <c r="T300" i="25"/>
  <c r="Q300" i="25"/>
  <c r="L300" i="25"/>
  <c r="N300" i="25" s="1"/>
  <c r="K300" i="25"/>
  <c r="H300" i="25"/>
  <c r="E300" i="25"/>
  <c r="T299" i="25"/>
  <c r="Q299" i="25"/>
  <c r="N299" i="25"/>
  <c r="K299" i="25"/>
  <c r="H299" i="25"/>
  <c r="E299" i="25"/>
  <c r="T298" i="25"/>
  <c r="Q298" i="25"/>
  <c r="N298" i="25"/>
  <c r="L298" i="25"/>
  <c r="K298" i="25"/>
  <c r="H298" i="25"/>
  <c r="E298" i="25"/>
  <c r="T297" i="25"/>
  <c r="Q297" i="25"/>
  <c r="L297" i="25"/>
  <c r="K297" i="25"/>
  <c r="H297" i="25"/>
  <c r="E297" i="25"/>
  <c r="T296" i="25"/>
  <c r="Q296" i="25"/>
  <c r="N296" i="25"/>
  <c r="L296" i="25"/>
  <c r="K296" i="25"/>
  <c r="H296" i="25"/>
  <c r="E296" i="25"/>
  <c r="T295" i="25"/>
  <c r="Q295" i="25"/>
  <c r="N295" i="25"/>
  <c r="K295" i="25"/>
  <c r="H295" i="25"/>
  <c r="E295" i="25"/>
  <c r="T294" i="25"/>
  <c r="Q294" i="25"/>
  <c r="N294" i="25"/>
  <c r="K294" i="25"/>
  <c r="H294" i="25"/>
  <c r="E294" i="25"/>
  <c r="T293" i="25"/>
  <c r="Q293" i="25"/>
  <c r="N293" i="25"/>
  <c r="K293" i="25"/>
  <c r="H293" i="25"/>
  <c r="E293" i="25"/>
  <c r="T292" i="25"/>
  <c r="Q292" i="25"/>
  <c r="N292" i="25"/>
  <c r="K292" i="25"/>
  <c r="H292" i="25"/>
  <c r="E292" i="25"/>
  <c r="T291" i="25"/>
  <c r="Q291" i="25"/>
  <c r="N291" i="25"/>
  <c r="K291" i="25"/>
  <c r="H291" i="25"/>
  <c r="E291" i="25"/>
  <c r="T290" i="25"/>
  <c r="Q290" i="25"/>
  <c r="N290" i="25"/>
  <c r="K290" i="25"/>
  <c r="H290" i="25"/>
  <c r="E290" i="25"/>
  <c r="T289" i="25"/>
  <c r="Q289" i="25"/>
  <c r="N289" i="25"/>
  <c r="K289" i="25"/>
  <c r="H289" i="25"/>
  <c r="E289" i="25"/>
  <c r="S288" i="25"/>
  <c r="R288" i="25"/>
  <c r="R31" i="25" s="1"/>
  <c r="P288" i="25"/>
  <c r="Q288" i="25" s="1"/>
  <c r="O288" i="25"/>
  <c r="O31" i="25" s="1"/>
  <c r="M288" i="25"/>
  <c r="M31" i="25" s="1"/>
  <c r="J288" i="25"/>
  <c r="J31" i="25" s="1"/>
  <c r="I288" i="25"/>
  <c r="G288" i="25"/>
  <c r="F288" i="25"/>
  <c r="F31" i="25" s="1"/>
  <c r="D288" i="25"/>
  <c r="D31" i="25" s="1"/>
  <c r="C288" i="25"/>
  <c r="T286" i="25"/>
  <c r="Q286" i="25"/>
  <c r="L286" i="25"/>
  <c r="N286" i="25" s="1"/>
  <c r="K286" i="25"/>
  <c r="H286" i="25"/>
  <c r="E286" i="25"/>
  <c r="T285" i="25"/>
  <c r="Q285" i="25"/>
  <c r="N285" i="25"/>
  <c r="K285" i="25"/>
  <c r="H285" i="25"/>
  <c r="E285" i="25"/>
  <c r="T284" i="25"/>
  <c r="Q284" i="25"/>
  <c r="N284" i="25"/>
  <c r="K284" i="25"/>
  <c r="H284" i="25"/>
  <c r="E284" i="25"/>
  <c r="T283" i="25"/>
  <c r="Q283" i="25"/>
  <c r="N283" i="25"/>
  <c r="K283" i="25"/>
  <c r="H283" i="25"/>
  <c r="E283" i="25"/>
  <c r="T282" i="25"/>
  <c r="Q282" i="25"/>
  <c r="L282" i="25"/>
  <c r="N282" i="25" s="1"/>
  <c r="K282" i="25"/>
  <c r="H282" i="25"/>
  <c r="E282" i="25"/>
  <c r="T281" i="25"/>
  <c r="Q281" i="25"/>
  <c r="L281" i="25"/>
  <c r="N281" i="25" s="1"/>
  <c r="K281" i="25"/>
  <c r="H281" i="25"/>
  <c r="E281" i="25"/>
  <c r="T280" i="25"/>
  <c r="Q280" i="25"/>
  <c r="L280" i="25"/>
  <c r="N280" i="25" s="1"/>
  <c r="K280" i="25"/>
  <c r="H280" i="25"/>
  <c r="E280" i="25"/>
  <c r="T279" i="25"/>
  <c r="Q279" i="25"/>
  <c r="L279" i="25"/>
  <c r="N279" i="25" s="1"/>
  <c r="K279" i="25"/>
  <c r="H279" i="25"/>
  <c r="E279" i="25"/>
  <c r="S278" i="25"/>
  <c r="S30" i="25" s="1"/>
  <c r="R278" i="25"/>
  <c r="R30" i="25" s="1"/>
  <c r="P278" i="25"/>
  <c r="P30" i="25" s="1"/>
  <c r="O278" i="25"/>
  <c r="O30" i="25" s="1"/>
  <c r="M278" i="25"/>
  <c r="M30" i="25" s="1"/>
  <c r="J278" i="25"/>
  <c r="J30" i="25" s="1"/>
  <c r="I278" i="25"/>
  <c r="G278" i="25"/>
  <c r="F278" i="25"/>
  <c r="D278" i="25"/>
  <c r="D30" i="25" s="1"/>
  <c r="C278" i="25"/>
  <c r="C30" i="25" s="1"/>
  <c r="T276" i="25"/>
  <c r="Q276" i="25"/>
  <c r="N276" i="25"/>
  <c r="K276" i="25"/>
  <c r="H276" i="25"/>
  <c r="E276" i="25"/>
  <c r="T275" i="25"/>
  <c r="Q275" i="25"/>
  <c r="N275" i="25"/>
  <c r="K275" i="25"/>
  <c r="H275" i="25"/>
  <c r="E275" i="25"/>
  <c r="T274" i="25"/>
  <c r="Q274" i="25"/>
  <c r="N274" i="25"/>
  <c r="K274" i="25"/>
  <c r="H274" i="25"/>
  <c r="E274" i="25"/>
  <c r="T273" i="25"/>
  <c r="Q273" i="25"/>
  <c r="L273" i="25"/>
  <c r="N273" i="25" s="1"/>
  <c r="K273" i="25"/>
  <c r="H273" i="25"/>
  <c r="E273" i="25"/>
  <c r="T272" i="25"/>
  <c r="Q272" i="25"/>
  <c r="N272" i="25"/>
  <c r="K272" i="25"/>
  <c r="H272" i="25"/>
  <c r="E272" i="25"/>
  <c r="T271" i="25"/>
  <c r="Q271" i="25"/>
  <c r="N271" i="25"/>
  <c r="K271" i="25"/>
  <c r="H271" i="25"/>
  <c r="E271" i="25"/>
  <c r="T270" i="25"/>
  <c r="Q270" i="25"/>
  <c r="N270" i="25"/>
  <c r="K270" i="25"/>
  <c r="H270" i="25"/>
  <c r="E270" i="25"/>
  <c r="T269" i="25"/>
  <c r="Q269" i="25"/>
  <c r="N269" i="25"/>
  <c r="K269" i="25"/>
  <c r="H269" i="25"/>
  <c r="E269" i="25"/>
  <c r="T268" i="25"/>
  <c r="Q268" i="25"/>
  <c r="N268" i="25"/>
  <c r="K268" i="25"/>
  <c r="H268" i="25"/>
  <c r="E268" i="25"/>
  <c r="T267" i="25"/>
  <c r="Q267" i="25"/>
  <c r="N267" i="25"/>
  <c r="K267" i="25"/>
  <c r="H267" i="25"/>
  <c r="E267" i="25"/>
  <c r="T266" i="25"/>
  <c r="Q266" i="25"/>
  <c r="N266" i="25"/>
  <c r="K266" i="25"/>
  <c r="H266" i="25"/>
  <c r="E266" i="25"/>
  <c r="T265" i="25"/>
  <c r="Q265" i="25"/>
  <c r="N265" i="25"/>
  <c r="K265" i="25"/>
  <c r="H265" i="25"/>
  <c r="E265" i="25"/>
  <c r="S264" i="25"/>
  <c r="R264" i="25"/>
  <c r="T264" i="25" s="1"/>
  <c r="P264" i="25"/>
  <c r="P29" i="25" s="1"/>
  <c r="O264" i="25"/>
  <c r="M264" i="25"/>
  <c r="M29" i="25" s="1"/>
  <c r="L264" i="25"/>
  <c r="L29" i="25" s="1"/>
  <c r="J264" i="25"/>
  <c r="J29" i="25" s="1"/>
  <c r="I264" i="25"/>
  <c r="G264" i="25"/>
  <c r="G29" i="25" s="1"/>
  <c r="F264" i="25"/>
  <c r="F29" i="25" s="1"/>
  <c r="D264" i="25"/>
  <c r="D29" i="25" s="1"/>
  <c r="C264" i="25"/>
  <c r="T260" i="25"/>
  <c r="Q260" i="25"/>
  <c r="M260" i="25"/>
  <c r="L260" i="25"/>
  <c r="L258" i="25" s="1"/>
  <c r="K260" i="25"/>
  <c r="H260" i="25"/>
  <c r="E260" i="25"/>
  <c r="T259" i="25"/>
  <c r="Q259" i="25"/>
  <c r="M259" i="25"/>
  <c r="L259" i="25"/>
  <c r="K259" i="25"/>
  <c r="H259" i="25"/>
  <c r="E259" i="25"/>
  <c r="S258" i="25"/>
  <c r="R258" i="25"/>
  <c r="P258" i="25"/>
  <c r="P28" i="25" s="1"/>
  <c r="O258" i="25"/>
  <c r="J258" i="25"/>
  <c r="J28" i="25" s="1"/>
  <c r="I258" i="25"/>
  <c r="G258" i="25"/>
  <c r="G28" i="25" s="1"/>
  <c r="F258" i="25"/>
  <c r="F28" i="25" s="1"/>
  <c r="H28" i="25" s="1"/>
  <c r="D258" i="25"/>
  <c r="C258" i="25"/>
  <c r="C28" i="25" s="1"/>
  <c r="T256" i="25"/>
  <c r="Q256" i="25"/>
  <c r="N256" i="25"/>
  <c r="K256" i="25"/>
  <c r="H256" i="25"/>
  <c r="E256" i="25"/>
  <c r="T255" i="25"/>
  <c r="Q255" i="25"/>
  <c r="N255" i="25"/>
  <c r="K255" i="25"/>
  <c r="H255" i="25"/>
  <c r="E255" i="25"/>
  <c r="T254" i="25"/>
  <c r="Q254" i="25"/>
  <c r="N254" i="25"/>
  <c r="K254" i="25"/>
  <c r="H254" i="25"/>
  <c r="E254" i="25"/>
  <c r="T253" i="25"/>
  <c r="Q253" i="25"/>
  <c r="N253" i="25"/>
  <c r="K253" i="25"/>
  <c r="H253" i="25"/>
  <c r="E253" i="25"/>
  <c r="T252" i="25"/>
  <c r="Q252" i="25"/>
  <c r="N252" i="25"/>
  <c r="K252" i="25"/>
  <c r="H252" i="25"/>
  <c r="E252" i="25"/>
  <c r="T251" i="25"/>
  <c r="Q251" i="25"/>
  <c r="N251" i="25"/>
  <c r="K251" i="25"/>
  <c r="H251" i="25"/>
  <c r="E251" i="25"/>
  <c r="T250" i="25"/>
  <c r="Q250" i="25"/>
  <c r="N250" i="25"/>
  <c r="K250" i="25"/>
  <c r="H250" i="25"/>
  <c r="E250" i="25"/>
  <c r="S249" i="25"/>
  <c r="S27" i="25" s="1"/>
  <c r="R249" i="25"/>
  <c r="R27" i="25" s="1"/>
  <c r="P249" i="25"/>
  <c r="O249" i="25"/>
  <c r="O27" i="25" s="1"/>
  <c r="M249" i="25"/>
  <c r="L249" i="25"/>
  <c r="J249" i="25"/>
  <c r="I249" i="25"/>
  <c r="I27" i="25" s="1"/>
  <c r="G249" i="25"/>
  <c r="F249" i="25"/>
  <c r="F27" i="25" s="1"/>
  <c r="D249" i="25"/>
  <c r="D27" i="25" s="1"/>
  <c r="C249" i="25"/>
  <c r="C27" i="25" s="1"/>
  <c r="E27" i="25" s="1"/>
  <c r="T247" i="25"/>
  <c r="Q247" i="25"/>
  <c r="N247" i="25"/>
  <c r="K247" i="25"/>
  <c r="H247" i="25"/>
  <c r="E247" i="25"/>
  <c r="T246" i="25"/>
  <c r="Q246" i="25"/>
  <c r="N246" i="25"/>
  <c r="K246" i="25"/>
  <c r="H246" i="25"/>
  <c r="E246" i="25"/>
  <c r="T245" i="25"/>
  <c r="Q245" i="25"/>
  <c r="N245" i="25"/>
  <c r="K245" i="25"/>
  <c r="E245" i="25"/>
  <c r="T244" i="25"/>
  <c r="Q244" i="25"/>
  <c r="N244" i="25"/>
  <c r="K244" i="25"/>
  <c r="H244" i="25"/>
  <c r="E244" i="25"/>
  <c r="T243" i="25"/>
  <c r="Q243" i="25"/>
  <c r="N243" i="25"/>
  <c r="K243" i="25"/>
  <c r="H243" i="25"/>
  <c r="E243" i="25"/>
  <c r="T242" i="25"/>
  <c r="Q242" i="25"/>
  <c r="N242" i="25"/>
  <c r="K242" i="25"/>
  <c r="H242" i="25"/>
  <c r="E242" i="25"/>
  <c r="T241" i="25"/>
  <c r="Q241" i="25"/>
  <c r="N241" i="25"/>
  <c r="K241" i="25"/>
  <c r="H241" i="25"/>
  <c r="E241" i="25"/>
  <c r="T240" i="25"/>
  <c r="Q240" i="25"/>
  <c r="N240" i="25"/>
  <c r="K240" i="25"/>
  <c r="H240" i="25"/>
  <c r="E240" i="25"/>
  <c r="T239" i="25"/>
  <c r="Q239" i="25"/>
  <c r="N239" i="25"/>
  <c r="K239" i="25"/>
  <c r="H239" i="25"/>
  <c r="E239" i="25"/>
  <c r="T238" i="25"/>
  <c r="Q238" i="25"/>
  <c r="L238" i="25"/>
  <c r="N238" i="25" s="1"/>
  <c r="K238" i="25"/>
  <c r="H238" i="25"/>
  <c r="E238" i="25"/>
  <c r="S237" i="25"/>
  <c r="S26" i="25" s="1"/>
  <c r="R237" i="25"/>
  <c r="P237" i="25"/>
  <c r="P26" i="25" s="1"/>
  <c r="O237" i="25"/>
  <c r="M237" i="25"/>
  <c r="M26" i="25" s="1"/>
  <c r="L237" i="25"/>
  <c r="L26" i="25" s="1"/>
  <c r="J237" i="25"/>
  <c r="I237" i="25"/>
  <c r="I26" i="25" s="1"/>
  <c r="G237" i="25"/>
  <c r="G26" i="25" s="1"/>
  <c r="F237" i="25"/>
  <c r="F26" i="25" s="1"/>
  <c r="D237" i="25"/>
  <c r="D26" i="25" s="1"/>
  <c r="C237" i="25"/>
  <c r="C26" i="25" s="1"/>
  <c r="T234" i="25"/>
  <c r="Q234" i="25"/>
  <c r="N234" i="25"/>
  <c r="K234" i="25"/>
  <c r="H234" i="25"/>
  <c r="E234" i="25"/>
  <c r="T233" i="25"/>
  <c r="Q233" i="25"/>
  <c r="N233" i="25"/>
  <c r="K233" i="25"/>
  <c r="H233" i="25"/>
  <c r="E233" i="25"/>
  <c r="T232" i="25"/>
  <c r="Q232" i="25"/>
  <c r="N232" i="25"/>
  <c r="K232" i="25"/>
  <c r="H232" i="25"/>
  <c r="E232" i="25"/>
  <c r="T231" i="25"/>
  <c r="Q231" i="25"/>
  <c r="N231" i="25"/>
  <c r="K231" i="25"/>
  <c r="H231" i="25"/>
  <c r="E231" i="25"/>
  <c r="S230" i="25"/>
  <c r="R230" i="25"/>
  <c r="R25" i="25" s="1"/>
  <c r="P230" i="25"/>
  <c r="P25" i="25" s="1"/>
  <c r="Q25" i="25" s="1"/>
  <c r="O230" i="25"/>
  <c r="M230" i="25"/>
  <c r="M25" i="25" s="1"/>
  <c r="L230" i="25"/>
  <c r="J230" i="25"/>
  <c r="J25" i="25" s="1"/>
  <c r="I230" i="25"/>
  <c r="I25" i="25" s="1"/>
  <c r="G230" i="25"/>
  <c r="F230" i="25"/>
  <c r="F25" i="25" s="1"/>
  <c r="D230" i="25"/>
  <c r="C230" i="25"/>
  <c r="C25" i="25" s="1"/>
  <c r="T228" i="25"/>
  <c r="Q228" i="25"/>
  <c r="N228" i="25"/>
  <c r="K228" i="25"/>
  <c r="H228" i="25"/>
  <c r="E228" i="25"/>
  <c r="T227" i="25"/>
  <c r="Q227" i="25"/>
  <c r="N227" i="25"/>
  <c r="K227" i="25"/>
  <c r="H227" i="25"/>
  <c r="E227" i="25"/>
  <c r="T226" i="25"/>
  <c r="Q226" i="25"/>
  <c r="N226" i="25"/>
  <c r="K226" i="25"/>
  <c r="H226" i="25"/>
  <c r="E226" i="25"/>
  <c r="T225" i="25"/>
  <c r="Q225" i="25"/>
  <c r="N225" i="25"/>
  <c r="K225" i="25"/>
  <c r="H225" i="25"/>
  <c r="E225" i="25"/>
  <c r="T224" i="25"/>
  <c r="Q224" i="25"/>
  <c r="L224" i="25"/>
  <c r="K224" i="25"/>
  <c r="H224" i="25"/>
  <c r="E224" i="25"/>
  <c r="T223" i="25"/>
  <c r="Q223" i="25"/>
  <c r="N223" i="25"/>
  <c r="K223" i="25"/>
  <c r="H223" i="25"/>
  <c r="E223" i="25"/>
  <c r="T222" i="25"/>
  <c r="Q222" i="25"/>
  <c r="N222" i="25"/>
  <c r="K222" i="25"/>
  <c r="H222" i="25"/>
  <c r="E222" i="25"/>
  <c r="S221" i="25"/>
  <c r="R221" i="25"/>
  <c r="R24" i="25" s="1"/>
  <c r="P221" i="25"/>
  <c r="O221" i="25"/>
  <c r="M221" i="25"/>
  <c r="J221" i="25"/>
  <c r="I221" i="25"/>
  <c r="I24" i="25" s="1"/>
  <c r="G221" i="25"/>
  <c r="G24" i="25" s="1"/>
  <c r="F221" i="25"/>
  <c r="D221" i="25"/>
  <c r="C221" i="25"/>
  <c r="C24" i="25" s="1"/>
  <c r="T219" i="25"/>
  <c r="Q219" i="25"/>
  <c r="N219" i="25"/>
  <c r="K219" i="25"/>
  <c r="H219" i="25"/>
  <c r="E219" i="25"/>
  <c r="T218" i="25"/>
  <c r="Q218" i="25"/>
  <c r="L218" i="25"/>
  <c r="L213" i="25" s="1"/>
  <c r="L23" i="25" s="1"/>
  <c r="K218" i="25"/>
  <c r="H218" i="25"/>
  <c r="E218" i="25"/>
  <c r="T217" i="25"/>
  <c r="Q217" i="25"/>
  <c r="N217" i="25"/>
  <c r="K217" i="25"/>
  <c r="H217" i="25"/>
  <c r="E217" i="25"/>
  <c r="T216" i="25"/>
  <c r="Q216" i="25"/>
  <c r="N216" i="25"/>
  <c r="K216" i="25"/>
  <c r="H216" i="25"/>
  <c r="E216" i="25"/>
  <c r="T215" i="25"/>
  <c r="Q215" i="25"/>
  <c r="N215" i="25"/>
  <c r="K215" i="25"/>
  <c r="H215" i="25"/>
  <c r="E215" i="25"/>
  <c r="T214" i="25"/>
  <c r="Q214" i="25"/>
  <c r="N214" i="25"/>
  <c r="K214" i="25"/>
  <c r="H214" i="25"/>
  <c r="E214" i="25"/>
  <c r="S213" i="25"/>
  <c r="R213" i="25"/>
  <c r="R23" i="25" s="1"/>
  <c r="P213" i="25"/>
  <c r="P23" i="25" s="1"/>
  <c r="O213" i="25"/>
  <c r="M213" i="25"/>
  <c r="M23" i="25" s="1"/>
  <c r="J213" i="25"/>
  <c r="J23" i="25" s="1"/>
  <c r="I213" i="25"/>
  <c r="I23" i="25" s="1"/>
  <c r="G213" i="25"/>
  <c r="G23" i="25" s="1"/>
  <c r="F213" i="25"/>
  <c r="F23" i="25" s="1"/>
  <c r="D213" i="25"/>
  <c r="C213" i="25"/>
  <c r="T209" i="25"/>
  <c r="T208" i="25"/>
  <c r="Q208" i="25"/>
  <c r="N208" i="25"/>
  <c r="K208" i="25"/>
  <c r="H208" i="25"/>
  <c r="E208" i="25"/>
  <c r="T207" i="25"/>
  <c r="Q207" i="25"/>
  <c r="N207" i="25"/>
  <c r="K207" i="25"/>
  <c r="H207" i="25"/>
  <c r="E207" i="25"/>
  <c r="T206" i="25"/>
  <c r="N206" i="25"/>
  <c r="K206" i="25"/>
  <c r="H206" i="25"/>
  <c r="E206" i="25"/>
  <c r="S205" i="25"/>
  <c r="R205" i="25"/>
  <c r="P205" i="25"/>
  <c r="O205" i="25"/>
  <c r="Q206" i="25" s="1"/>
  <c r="M205" i="25"/>
  <c r="L205" i="25"/>
  <c r="J205" i="25"/>
  <c r="J22" i="25" s="1"/>
  <c r="I205" i="25"/>
  <c r="K205" i="25" s="1"/>
  <c r="G205" i="25"/>
  <c r="F205" i="25"/>
  <c r="F22" i="25" s="1"/>
  <c r="H22" i="25" s="1"/>
  <c r="D205" i="25"/>
  <c r="C205" i="25"/>
  <c r="C22" i="25" s="1"/>
  <c r="S199" i="25"/>
  <c r="S21" i="25" s="1"/>
  <c r="R199" i="25"/>
  <c r="P199" i="25"/>
  <c r="P21" i="25" s="1"/>
  <c r="O199" i="25"/>
  <c r="M199" i="25"/>
  <c r="L199" i="25"/>
  <c r="K199" i="25"/>
  <c r="J199" i="25"/>
  <c r="I199" i="25"/>
  <c r="G199" i="25"/>
  <c r="F199" i="25"/>
  <c r="H199" i="25" s="1"/>
  <c r="E199" i="25"/>
  <c r="D199" i="25"/>
  <c r="C199" i="25"/>
  <c r="S190" i="25"/>
  <c r="T190" i="25" s="1"/>
  <c r="R190" i="25"/>
  <c r="P190" i="25"/>
  <c r="O190" i="25"/>
  <c r="Q190" i="25" s="1"/>
  <c r="M190" i="25"/>
  <c r="M20" i="25" s="1"/>
  <c r="L190" i="25"/>
  <c r="J190" i="25"/>
  <c r="I190" i="25"/>
  <c r="G190" i="25"/>
  <c r="H190" i="25" s="1"/>
  <c r="F190" i="25"/>
  <c r="D190" i="25"/>
  <c r="D20" i="25" s="1"/>
  <c r="C190" i="25"/>
  <c r="T188" i="25"/>
  <c r="Q188" i="25"/>
  <c r="M188" i="25"/>
  <c r="N188" i="25" s="1"/>
  <c r="L188" i="25"/>
  <c r="K188" i="25"/>
  <c r="H188" i="25"/>
  <c r="E188" i="25"/>
  <c r="T187" i="25"/>
  <c r="Q187" i="25"/>
  <c r="M187" i="25"/>
  <c r="L187" i="25"/>
  <c r="K187" i="25"/>
  <c r="H187" i="25"/>
  <c r="E187" i="25"/>
  <c r="T186" i="25"/>
  <c r="Q186" i="25"/>
  <c r="N186" i="25"/>
  <c r="K186" i="25"/>
  <c r="H186" i="25"/>
  <c r="E186" i="25"/>
  <c r="T185" i="25"/>
  <c r="Q185" i="25"/>
  <c r="N185" i="25"/>
  <c r="K185" i="25"/>
  <c r="H185" i="25"/>
  <c r="E185" i="25"/>
  <c r="T184" i="25"/>
  <c r="Q184" i="25"/>
  <c r="N184" i="25"/>
  <c r="K184" i="25"/>
  <c r="H184" i="25"/>
  <c r="E184" i="25"/>
  <c r="T183" i="25"/>
  <c r="Q183" i="25"/>
  <c r="M183" i="25"/>
  <c r="L183" i="25"/>
  <c r="L181" i="25" s="1"/>
  <c r="L19" i="25" s="1"/>
  <c r="K183" i="25"/>
  <c r="E183" i="25"/>
  <c r="H183" i="25" s="1"/>
  <c r="T182" i="25"/>
  <c r="Q182" i="25"/>
  <c r="M182" i="25"/>
  <c r="M181" i="25" s="1"/>
  <c r="M19" i="25" s="1"/>
  <c r="L182" i="25"/>
  <c r="K182" i="25"/>
  <c r="H182" i="25"/>
  <c r="E182" i="25"/>
  <c r="S181" i="25"/>
  <c r="R181" i="25"/>
  <c r="P181" i="25"/>
  <c r="O181" i="25"/>
  <c r="Q181" i="25" s="1"/>
  <c r="J181" i="25"/>
  <c r="J19" i="25" s="1"/>
  <c r="I181" i="25"/>
  <c r="G181" i="25"/>
  <c r="F181" i="25"/>
  <c r="F19" i="25" s="1"/>
  <c r="H19" i="25" s="1"/>
  <c r="D181" i="25"/>
  <c r="D19" i="25" s="1"/>
  <c r="C181" i="25"/>
  <c r="T179" i="25"/>
  <c r="Q179" i="25"/>
  <c r="N179" i="25"/>
  <c r="K179" i="25"/>
  <c r="H179" i="25"/>
  <c r="E179" i="25"/>
  <c r="T178" i="25"/>
  <c r="Q178" i="25"/>
  <c r="N178" i="25"/>
  <c r="K178" i="25"/>
  <c r="H178" i="25"/>
  <c r="E178" i="25"/>
  <c r="T177" i="25"/>
  <c r="Q177" i="25"/>
  <c r="N177" i="25"/>
  <c r="K177" i="25"/>
  <c r="H177" i="25"/>
  <c r="E177" i="25"/>
  <c r="T176" i="25"/>
  <c r="Q176" i="25"/>
  <c r="N176" i="25"/>
  <c r="K176" i="25"/>
  <c r="H176" i="25"/>
  <c r="E176" i="25"/>
  <c r="T175" i="25"/>
  <c r="Q175" i="25"/>
  <c r="N175" i="25"/>
  <c r="K175" i="25"/>
  <c r="H175" i="25"/>
  <c r="E175" i="25"/>
  <c r="T174" i="25"/>
  <c r="Q174" i="25"/>
  <c r="N174" i="25"/>
  <c r="K174" i="25"/>
  <c r="H174" i="25"/>
  <c r="E174" i="25"/>
  <c r="T173" i="25"/>
  <c r="Q173" i="25"/>
  <c r="N173" i="25"/>
  <c r="K173" i="25"/>
  <c r="H173" i="25"/>
  <c r="E173" i="25"/>
  <c r="T172" i="25"/>
  <c r="Q172" i="25"/>
  <c r="N172" i="25"/>
  <c r="K172" i="25"/>
  <c r="H172" i="25"/>
  <c r="E172" i="25"/>
  <c r="T171" i="25"/>
  <c r="Q171" i="25"/>
  <c r="N171" i="25"/>
  <c r="K171" i="25"/>
  <c r="H171" i="25"/>
  <c r="E171" i="25"/>
  <c r="T170" i="25"/>
  <c r="Q170" i="25"/>
  <c r="N170" i="25"/>
  <c r="K170" i="25"/>
  <c r="H170" i="25"/>
  <c r="E170" i="25"/>
  <c r="T169" i="25"/>
  <c r="Q169" i="25"/>
  <c r="N169" i="25"/>
  <c r="K169" i="25"/>
  <c r="H169" i="25"/>
  <c r="E169" i="25"/>
  <c r="T168" i="25"/>
  <c r="Q168" i="25"/>
  <c r="N168" i="25"/>
  <c r="K168" i="25"/>
  <c r="H168" i="25"/>
  <c r="E168" i="25"/>
  <c r="T167" i="25"/>
  <c r="Q167" i="25"/>
  <c r="N167" i="25"/>
  <c r="K167" i="25"/>
  <c r="H167" i="25"/>
  <c r="E167" i="25"/>
  <c r="T166" i="25"/>
  <c r="Q166" i="25"/>
  <c r="N166" i="25"/>
  <c r="K166" i="25"/>
  <c r="H166" i="25"/>
  <c r="E166" i="25"/>
  <c r="S165" i="25"/>
  <c r="S18" i="25" s="1"/>
  <c r="R165" i="25"/>
  <c r="P165" i="25"/>
  <c r="P18" i="25" s="1"/>
  <c r="O165" i="25"/>
  <c r="M165" i="25"/>
  <c r="L165" i="25"/>
  <c r="L18" i="25" s="1"/>
  <c r="J165" i="25"/>
  <c r="J18" i="25" s="1"/>
  <c r="I165" i="25"/>
  <c r="I18" i="25" s="1"/>
  <c r="G165" i="25"/>
  <c r="G18" i="25" s="1"/>
  <c r="F165" i="25"/>
  <c r="F18" i="25" s="1"/>
  <c r="D165" i="25"/>
  <c r="D18" i="25" s="1"/>
  <c r="C165" i="25"/>
  <c r="T163" i="25"/>
  <c r="Q163" i="25"/>
  <c r="M163" i="25"/>
  <c r="L163" i="25"/>
  <c r="N163" i="25" s="1"/>
  <c r="K163" i="25"/>
  <c r="H163" i="25"/>
  <c r="E163" i="25"/>
  <c r="T162" i="25"/>
  <c r="Q162" i="25"/>
  <c r="M162" i="25"/>
  <c r="L162" i="25"/>
  <c r="K162" i="25"/>
  <c r="H162" i="25"/>
  <c r="E162" i="25"/>
  <c r="T161" i="25"/>
  <c r="Q161" i="25"/>
  <c r="M161" i="25"/>
  <c r="L161" i="25"/>
  <c r="K161" i="25"/>
  <c r="H161" i="25"/>
  <c r="E161" i="25"/>
  <c r="T160" i="25"/>
  <c r="Q160" i="25"/>
  <c r="M160" i="25"/>
  <c r="L160" i="25"/>
  <c r="K160" i="25"/>
  <c r="H160" i="25"/>
  <c r="E160" i="25"/>
  <c r="T159" i="25"/>
  <c r="Q159" i="25"/>
  <c r="L159" i="25"/>
  <c r="N159" i="25" s="1"/>
  <c r="K159" i="25"/>
  <c r="H159" i="25"/>
  <c r="E159" i="25"/>
  <c r="T158" i="25"/>
  <c r="Q158" i="25"/>
  <c r="M158" i="25"/>
  <c r="L158" i="25"/>
  <c r="K158" i="25"/>
  <c r="H158" i="25"/>
  <c r="E158" i="25"/>
  <c r="T157" i="25"/>
  <c r="Q157" i="25"/>
  <c r="M157" i="25"/>
  <c r="K157" i="25"/>
  <c r="H157" i="25"/>
  <c r="E157" i="25"/>
  <c r="T156" i="25"/>
  <c r="Q156" i="25"/>
  <c r="M156" i="25"/>
  <c r="L156" i="25"/>
  <c r="K156" i="25"/>
  <c r="H156" i="25"/>
  <c r="E156" i="25"/>
  <c r="T155" i="25"/>
  <c r="Q155" i="25"/>
  <c r="M155" i="25"/>
  <c r="L155" i="25"/>
  <c r="N155" i="25" s="1"/>
  <c r="K155" i="25"/>
  <c r="H155" i="25"/>
  <c r="E155" i="25"/>
  <c r="S153" i="25"/>
  <c r="S17" i="25" s="1"/>
  <c r="R153" i="25"/>
  <c r="P153" i="25"/>
  <c r="P17" i="25" s="1"/>
  <c r="O153" i="25"/>
  <c r="L153" i="25"/>
  <c r="L17" i="25" s="1"/>
  <c r="J153" i="25"/>
  <c r="I153" i="25"/>
  <c r="I17" i="25" s="1"/>
  <c r="G153" i="25"/>
  <c r="F153" i="25"/>
  <c r="F17" i="25" s="1"/>
  <c r="D153" i="25"/>
  <c r="D17" i="25" s="1"/>
  <c r="C153" i="25"/>
  <c r="C17" i="25" s="1"/>
  <c r="T151" i="25"/>
  <c r="Q151" i="25"/>
  <c r="N151" i="25"/>
  <c r="K151" i="25"/>
  <c r="H151" i="25"/>
  <c r="E151" i="25"/>
  <c r="T150" i="25"/>
  <c r="Q150" i="25"/>
  <c r="N150" i="25"/>
  <c r="K150" i="25"/>
  <c r="H150" i="25"/>
  <c r="E150" i="25"/>
  <c r="T149" i="25"/>
  <c r="Q149" i="25"/>
  <c r="N149" i="25"/>
  <c r="K149" i="25"/>
  <c r="H149" i="25"/>
  <c r="E149" i="25"/>
  <c r="T148" i="25"/>
  <c r="Q148" i="25"/>
  <c r="N148" i="25"/>
  <c r="K148" i="25"/>
  <c r="H148" i="25"/>
  <c r="E148" i="25"/>
  <c r="S147" i="25"/>
  <c r="R147" i="25"/>
  <c r="R16" i="25" s="1"/>
  <c r="P147" i="25"/>
  <c r="P16" i="25" s="1"/>
  <c r="O147" i="25"/>
  <c r="O16" i="25" s="1"/>
  <c r="M147" i="25"/>
  <c r="L147" i="25"/>
  <c r="J147" i="25"/>
  <c r="J16" i="25" s="1"/>
  <c r="I147" i="25"/>
  <c r="G147" i="25"/>
  <c r="F147" i="25"/>
  <c r="F16" i="25" s="1"/>
  <c r="D147" i="25"/>
  <c r="D16" i="25" s="1"/>
  <c r="C147" i="25"/>
  <c r="C16" i="25" s="1"/>
  <c r="T115" i="25"/>
  <c r="Q115" i="25"/>
  <c r="N115" i="25"/>
  <c r="K115" i="25"/>
  <c r="H115" i="25"/>
  <c r="E115" i="25"/>
  <c r="T145" i="25"/>
  <c r="Q145" i="25"/>
  <c r="N145" i="25"/>
  <c r="K145" i="25"/>
  <c r="H145" i="25"/>
  <c r="E145" i="25"/>
  <c r="T144" i="25"/>
  <c r="Q144" i="25"/>
  <c r="N144" i="25"/>
  <c r="K144" i="25"/>
  <c r="H144" i="25"/>
  <c r="E144" i="25"/>
  <c r="T143" i="25"/>
  <c r="Q143" i="25"/>
  <c r="N143" i="25"/>
  <c r="K143" i="25"/>
  <c r="H143" i="25"/>
  <c r="E143" i="25"/>
  <c r="T142" i="25"/>
  <c r="Q142" i="25"/>
  <c r="N142" i="25"/>
  <c r="K142" i="25"/>
  <c r="H142" i="25"/>
  <c r="E142" i="25"/>
  <c r="T141" i="25"/>
  <c r="Q141" i="25"/>
  <c r="N141" i="25"/>
  <c r="K141" i="25"/>
  <c r="H141" i="25"/>
  <c r="E141" i="25"/>
  <c r="T140" i="25"/>
  <c r="Q140" i="25"/>
  <c r="N140" i="25"/>
  <c r="K140" i="25"/>
  <c r="H140" i="25"/>
  <c r="E140" i="25"/>
  <c r="T139" i="25"/>
  <c r="Q139" i="25"/>
  <c r="N139" i="25"/>
  <c r="K139" i="25"/>
  <c r="H139" i="25"/>
  <c r="E139" i="25"/>
  <c r="T138" i="25"/>
  <c r="Q138" i="25"/>
  <c r="N138" i="25"/>
  <c r="K138" i="25"/>
  <c r="H138" i="25"/>
  <c r="E138" i="25"/>
  <c r="T137" i="25"/>
  <c r="Q137" i="25"/>
  <c r="N137" i="25"/>
  <c r="K137" i="25"/>
  <c r="H137" i="25"/>
  <c r="E137" i="25"/>
  <c r="T136" i="25"/>
  <c r="Q136" i="25"/>
  <c r="N136" i="25"/>
  <c r="K136" i="25"/>
  <c r="H136" i="25"/>
  <c r="E136" i="25"/>
  <c r="T135" i="25"/>
  <c r="Q135" i="25"/>
  <c r="N135" i="25"/>
  <c r="K135" i="25"/>
  <c r="H135" i="25"/>
  <c r="E135" i="25"/>
  <c r="T134" i="25"/>
  <c r="Q134" i="25"/>
  <c r="N134" i="25"/>
  <c r="K134" i="25"/>
  <c r="H134" i="25"/>
  <c r="E134" i="25"/>
  <c r="T133" i="25"/>
  <c r="Q133" i="25"/>
  <c r="N133" i="25"/>
  <c r="K133" i="25"/>
  <c r="H133" i="25"/>
  <c r="E133" i="25"/>
  <c r="T132" i="25"/>
  <c r="Q132" i="25"/>
  <c r="N132" i="25"/>
  <c r="K132" i="25"/>
  <c r="H132" i="25"/>
  <c r="E132" i="25"/>
  <c r="T131" i="25"/>
  <c r="Q131" i="25"/>
  <c r="N131" i="25"/>
  <c r="K131" i="25"/>
  <c r="H131" i="25"/>
  <c r="E131" i="25"/>
  <c r="T130" i="25"/>
  <c r="Q130" i="25"/>
  <c r="N130" i="25"/>
  <c r="K130" i="25"/>
  <c r="H130" i="25"/>
  <c r="E130" i="25"/>
  <c r="T129" i="25"/>
  <c r="Q129" i="25"/>
  <c r="N129" i="25"/>
  <c r="K129" i="25"/>
  <c r="H129" i="25"/>
  <c r="E129" i="25"/>
  <c r="T128" i="25"/>
  <c r="Q128" i="25"/>
  <c r="N128" i="25"/>
  <c r="K128" i="25"/>
  <c r="H128" i="25"/>
  <c r="E128" i="25"/>
  <c r="T127" i="25"/>
  <c r="Q127" i="25"/>
  <c r="N127" i="25"/>
  <c r="K127" i="25"/>
  <c r="H127" i="25"/>
  <c r="E127" i="25"/>
  <c r="T126" i="25"/>
  <c r="Q126" i="25"/>
  <c r="N126" i="25"/>
  <c r="K126" i="25"/>
  <c r="H126" i="25"/>
  <c r="E126" i="25"/>
  <c r="T125" i="25"/>
  <c r="Q125" i="25"/>
  <c r="N125" i="25"/>
  <c r="K125" i="25"/>
  <c r="H125" i="25"/>
  <c r="E125" i="25"/>
  <c r="T124" i="25"/>
  <c r="Q124" i="25"/>
  <c r="N124" i="25"/>
  <c r="K124" i="25"/>
  <c r="H124" i="25"/>
  <c r="E124" i="25"/>
  <c r="T123" i="25"/>
  <c r="Q123" i="25"/>
  <c r="N123" i="25"/>
  <c r="K123" i="25"/>
  <c r="H123" i="25"/>
  <c r="E123" i="25"/>
  <c r="T122" i="25"/>
  <c r="Q122" i="25"/>
  <c r="N122" i="25"/>
  <c r="K122" i="25"/>
  <c r="H122" i="25"/>
  <c r="E122" i="25"/>
  <c r="T121" i="25"/>
  <c r="Q121" i="25"/>
  <c r="N121" i="25"/>
  <c r="K121" i="25"/>
  <c r="H121" i="25"/>
  <c r="E121" i="25"/>
  <c r="T120" i="25"/>
  <c r="Q120" i="25"/>
  <c r="N120" i="25"/>
  <c r="K120" i="25"/>
  <c r="H120" i="25"/>
  <c r="E120" i="25"/>
  <c r="T119" i="25"/>
  <c r="Q119" i="25"/>
  <c r="N119" i="25"/>
  <c r="K119" i="25"/>
  <c r="H119" i="25"/>
  <c r="E119" i="25"/>
  <c r="T118" i="25"/>
  <c r="Q118" i="25"/>
  <c r="N118" i="25"/>
  <c r="K118" i="25"/>
  <c r="H118" i="25"/>
  <c r="E118" i="25"/>
  <c r="S117" i="25"/>
  <c r="R117" i="25"/>
  <c r="R15" i="25" s="1"/>
  <c r="P117" i="25"/>
  <c r="O117" i="25"/>
  <c r="O15" i="25" s="1"/>
  <c r="M117" i="25"/>
  <c r="M15" i="25" s="1"/>
  <c r="L117" i="25"/>
  <c r="L15" i="25" s="1"/>
  <c r="J117" i="25"/>
  <c r="J15" i="25" s="1"/>
  <c r="I117" i="25"/>
  <c r="I15" i="25" s="1"/>
  <c r="G117" i="25"/>
  <c r="G15" i="25" s="1"/>
  <c r="F117" i="25"/>
  <c r="F15" i="25" s="1"/>
  <c r="D117" i="25"/>
  <c r="D15" i="25" s="1"/>
  <c r="C117" i="25"/>
  <c r="C15" i="25" s="1"/>
  <c r="T114" i="25"/>
  <c r="Q114" i="25"/>
  <c r="N114" i="25"/>
  <c r="K114" i="25"/>
  <c r="H114" i="25"/>
  <c r="E114" i="25"/>
  <c r="T113" i="25"/>
  <c r="Q113" i="25"/>
  <c r="N113" i="25"/>
  <c r="K113" i="25"/>
  <c r="H113" i="25"/>
  <c r="E113" i="25"/>
  <c r="T112" i="25"/>
  <c r="Q112" i="25"/>
  <c r="N112" i="25"/>
  <c r="K112" i="25"/>
  <c r="H112" i="25"/>
  <c r="E112" i="25"/>
  <c r="T111" i="25"/>
  <c r="Q111" i="25"/>
  <c r="N111" i="25"/>
  <c r="K111" i="25"/>
  <c r="H111" i="25"/>
  <c r="E111" i="25"/>
  <c r="T110" i="25"/>
  <c r="Q110" i="25"/>
  <c r="N110" i="25"/>
  <c r="K110" i="25"/>
  <c r="H110" i="25"/>
  <c r="E110" i="25"/>
  <c r="T109" i="25"/>
  <c r="Q109" i="25"/>
  <c r="N109" i="25"/>
  <c r="K109" i="25"/>
  <c r="H109" i="25"/>
  <c r="E109" i="25"/>
  <c r="T108" i="25"/>
  <c r="Q108" i="25"/>
  <c r="N108" i="25"/>
  <c r="K108" i="25"/>
  <c r="H108" i="25"/>
  <c r="E108" i="25"/>
  <c r="T107" i="25"/>
  <c r="Q107" i="25"/>
  <c r="N107" i="25"/>
  <c r="K107" i="25"/>
  <c r="H107" i="25"/>
  <c r="E107" i="25"/>
  <c r="T106" i="25"/>
  <c r="Q106" i="25"/>
  <c r="N106" i="25"/>
  <c r="K106" i="25"/>
  <c r="H106" i="25"/>
  <c r="E106" i="25"/>
  <c r="T105" i="25"/>
  <c r="Q105" i="25"/>
  <c r="N105" i="25"/>
  <c r="K105" i="25"/>
  <c r="H105" i="25"/>
  <c r="E105" i="25"/>
  <c r="T104" i="25"/>
  <c r="Q104" i="25"/>
  <c r="N104" i="25"/>
  <c r="K104" i="25"/>
  <c r="H104" i="25"/>
  <c r="E104" i="25"/>
  <c r="T103" i="25"/>
  <c r="Q103" i="25"/>
  <c r="N103" i="25"/>
  <c r="K103" i="25"/>
  <c r="H103" i="25"/>
  <c r="E103" i="25"/>
  <c r="T102" i="25"/>
  <c r="Q102" i="25"/>
  <c r="N102" i="25"/>
  <c r="K102" i="25"/>
  <c r="H102" i="25"/>
  <c r="E102" i="25"/>
  <c r="T101" i="25"/>
  <c r="Q101" i="25"/>
  <c r="N101" i="25"/>
  <c r="K101" i="25"/>
  <c r="H101" i="25"/>
  <c r="E101" i="25"/>
  <c r="T100" i="25"/>
  <c r="Q100" i="25"/>
  <c r="N100" i="25"/>
  <c r="K100" i="25"/>
  <c r="H100" i="25"/>
  <c r="E100" i="25"/>
  <c r="T99" i="25"/>
  <c r="Q99" i="25"/>
  <c r="N99" i="25"/>
  <c r="K99" i="25"/>
  <c r="H99" i="25"/>
  <c r="E99" i="25"/>
  <c r="T98" i="25"/>
  <c r="Q98" i="25"/>
  <c r="N98" i="25"/>
  <c r="K98" i="25"/>
  <c r="H98" i="25"/>
  <c r="E98" i="25"/>
  <c r="T97" i="25"/>
  <c r="Q97" i="25"/>
  <c r="N97" i="25"/>
  <c r="K97" i="25"/>
  <c r="H97" i="25"/>
  <c r="E97" i="25"/>
  <c r="T96" i="25"/>
  <c r="Q96" i="25"/>
  <c r="N96" i="25"/>
  <c r="K96" i="25"/>
  <c r="H96" i="25"/>
  <c r="E96" i="25"/>
  <c r="T95" i="25"/>
  <c r="Q95" i="25"/>
  <c r="N95" i="25"/>
  <c r="K95" i="25"/>
  <c r="H95" i="25"/>
  <c r="E95" i="25"/>
  <c r="T94" i="25"/>
  <c r="Q94" i="25"/>
  <c r="N94" i="25"/>
  <c r="K94" i="25"/>
  <c r="H94" i="25"/>
  <c r="E94" i="25"/>
  <c r="T93" i="25"/>
  <c r="Q93" i="25"/>
  <c r="N93" i="25"/>
  <c r="K93" i="25"/>
  <c r="H93" i="25"/>
  <c r="E93" i="25"/>
  <c r="T92" i="25"/>
  <c r="Q92" i="25"/>
  <c r="N92" i="25"/>
  <c r="K92" i="25"/>
  <c r="H92" i="25"/>
  <c r="E92" i="25"/>
  <c r="T91" i="25"/>
  <c r="Q91" i="25"/>
  <c r="N91" i="25"/>
  <c r="K91" i="25"/>
  <c r="H91" i="25"/>
  <c r="E91" i="25"/>
  <c r="T90" i="25"/>
  <c r="Q90" i="25"/>
  <c r="N90" i="25"/>
  <c r="K90" i="25"/>
  <c r="H90" i="25"/>
  <c r="E90" i="25"/>
  <c r="T89" i="25"/>
  <c r="Q89" i="25"/>
  <c r="N89" i="25"/>
  <c r="K89" i="25"/>
  <c r="H89" i="25"/>
  <c r="E89" i="25"/>
  <c r="T88" i="25"/>
  <c r="Q88" i="25"/>
  <c r="N88" i="25"/>
  <c r="K88" i="25"/>
  <c r="H88" i="25"/>
  <c r="E88" i="25"/>
  <c r="T87" i="25"/>
  <c r="Q87" i="25"/>
  <c r="N87" i="25"/>
  <c r="K87" i="25"/>
  <c r="H87" i="25"/>
  <c r="E87" i="25"/>
  <c r="T86" i="25"/>
  <c r="Q86" i="25"/>
  <c r="N86" i="25"/>
  <c r="K86" i="25"/>
  <c r="H86" i="25"/>
  <c r="E86" i="25"/>
  <c r="T85" i="25"/>
  <c r="Q85" i="25"/>
  <c r="N85" i="25"/>
  <c r="K85" i="25"/>
  <c r="H85" i="25"/>
  <c r="E85" i="25"/>
  <c r="T84" i="25"/>
  <c r="Q84" i="25"/>
  <c r="N84" i="25"/>
  <c r="K84" i="25"/>
  <c r="H84" i="25"/>
  <c r="E84" i="25"/>
  <c r="T83" i="25"/>
  <c r="Q83" i="25"/>
  <c r="N83" i="25"/>
  <c r="K83" i="25"/>
  <c r="H83" i="25"/>
  <c r="E83" i="25"/>
  <c r="T82" i="25"/>
  <c r="Q82" i="25"/>
  <c r="N82" i="25"/>
  <c r="K82" i="25"/>
  <c r="H82" i="25"/>
  <c r="E82" i="25"/>
  <c r="T81" i="25"/>
  <c r="Q81" i="25"/>
  <c r="N81" i="25"/>
  <c r="K81" i="25"/>
  <c r="H81" i="25"/>
  <c r="E81" i="25"/>
  <c r="T80" i="25"/>
  <c r="Q80" i="25"/>
  <c r="N80" i="25"/>
  <c r="K80" i="25"/>
  <c r="H80" i="25"/>
  <c r="E80" i="25"/>
  <c r="T79" i="25"/>
  <c r="Q79" i="25"/>
  <c r="N79" i="25"/>
  <c r="K79" i="25"/>
  <c r="H79" i="25"/>
  <c r="E79" i="25"/>
  <c r="T78" i="25"/>
  <c r="Q78" i="25"/>
  <c r="N78" i="25"/>
  <c r="K78" i="25"/>
  <c r="H78" i="25"/>
  <c r="E78" i="25"/>
  <c r="T77" i="25"/>
  <c r="Q77" i="25"/>
  <c r="N77" i="25"/>
  <c r="K77" i="25"/>
  <c r="H77" i="25"/>
  <c r="E77" i="25"/>
  <c r="T76" i="25"/>
  <c r="Q76" i="25"/>
  <c r="N76" i="25"/>
  <c r="K76" i="25"/>
  <c r="H76" i="25"/>
  <c r="E76" i="25"/>
  <c r="T75" i="25"/>
  <c r="Q75" i="25"/>
  <c r="N75" i="25"/>
  <c r="K75" i="25"/>
  <c r="H75" i="25"/>
  <c r="E75" i="25"/>
  <c r="T74" i="25"/>
  <c r="Q74" i="25"/>
  <c r="N74" i="25"/>
  <c r="K74" i="25"/>
  <c r="H74" i="25"/>
  <c r="E74" i="25"/>
  <c r="T73" i="25"/>
  <c r="Q73" i="25"/>
  <c r="N73" i="25"/>
  <c r="K73" i="25"/>
  <c r="H73" i="25"/>
  <c r="E73" i="25"/>
  <c r="T72" i="25"/>
  <c r="Q72" i="25"/>
  <c r="N72" i="25"/>
  <c r="K72" i="25"/>
  <c r="H72" i="25"/>
  <c r="E72" i="25"/>
  <c r="T71" i="25"/>
  <c r="Q71" i="25"/>
  <c r="N71" i="25"/>
  <c r="K71" i="25"/>
  <c r="H71" i="25"/>
  <c r="E71" i="25"/>
  <c r="S70" i="25"/>
  <c r="S14" i="25" s="1"/>
  <c r="R70" i="25"/>
  <c r="R14" i="25" s="1"/>
  <c r="P70" i="25"/>
  <c r="P14" i="25" s="1"/>
  <c r="O70" i="25"/>
  <c r="O14" i="25" s="1"/>
  <c r="M70" i="25"/>
  <c r="M14" i="25" s="1"/>
  <c r="L70" i="25"/>
  <c r="L14" i="25" s="1"/>
  <c r="J70" i="25"/>
  <c r="J14" i="25" s="1"/>
  <c r="I70" i="25"/>
  <c r="I14" i="25" s="1"/>
  <c r="G70" i="25"/>
  <c r="G14" i="25" s="1"/>
  <c r="F70" i="25"/>
  <c r="F14" i="25" s="1"/>
  <c r="D70" i="25"/>
  <c r="C70" i="25"/>
  <c r="C14" i="25" s="1"/>
  <c r="T58" i="25"/>
  <c r="Q58" i="25"/>
  <c r="M58" i="25"/>
  <c r="L58" i="25"/>
  <c r="N58" i="25" s="1"/>
  <c r="K58" i="25"/>
  <c r="H58" i="25"/>
  <c r="E58" i="25"/>
  <c r="T57" i="25"/>
  <c r="Q57" i="25"/>
  <c r="M57" i="25"/>
  <c r="L57" i="25"/>
  <c r="K57" i="25"/>
  <c r="H57" i="25"/>
  <c r="E57" i="25"/>
  <c r="T56" i="25"/>
  <c r="Q56" i="25"/>
  <c r="M56" i="25"/>
  <c r="M55" i="25" s="1"/>
  <c r="L56" i="25"/>
  <c r="K56" i="25"/>
  <c r="H56" i="25"/>
  <c r="E56" i="25"/>
  <c r="S55" i="25"/>
  <c r="R55" i="25"/>
  <c r="P55" i="25"/>
  <c r="O55" i="25"/>
  <c r="J55" i="25"/>
  <c r="I55" i="25"/>
  <c r="G55" i="25"/>
  <c r="F55" i="25"/>
  <c r="D55" i="25"/>
  <c r="C55" i="25"/>
  <c r="T53" i="25"/>
  <c r="Q53" i="25"/>
  <c r="N53" i="25"/>
  <c r="K53" i="25"/>
  <c r="H53" i="25"/>
  <c r="E53" i="25"/>
  <c r="T52" i="25"/>
  <c r="Q52" i="25"/>
  <c r="N52" i="25"/>
  <c r="K52" i="25"/>
  <c r="H52" i="25"/>
  <c r="E52" i="25"/>
  <c r="T51" i="25"/>
  <c r="Q51" i="25"/>
  <c r="N51" i="25"/>
  <c r="K51" i="25"/>
  <c r="H51" i="25"/>
  <c r="E51" i="25"/>
  <c r="T50" i="25"/>
  <c r="Q50" i="25"/>
  <c r="N50" i="25"/>
  <c r="K50" i="25"/>
  <c r="H50" i="25"/>
  <c r="E50" i="25"/>
  <c r="T49" i="25"/>
  <c r="Q49" i="25"/>
  <c r="N49" i="25"/>
  <c r="K49" i="25"/>
  <c r="H49" i="25"/>
  <c r="E49" i="25"/>
  <c r="T48" i="25"/>
  <c r="Q48" i="25"/>
  <c r="N48" i="25"/>
  <c r="K48" i="25"/>
  <c r="H48" i="25"/>
  <c r="E48" i="25"/>
  <c r="S47" i="25"/>
  <c r="R47" i="25"/>
  <c r="P47" i="25"/>
  <c r="Q47" i="25" s="1"/>
  <c r="O47" i="25"/>
  <c r="M47" i="25"/>
  <c r="L47" i="25"/>
  <c r="J47" i="25"/>
  <c r="I47" i="25"/>
  <c r="G47" i="25"/>
  <c r="F47" i="25"/>
  <c r="D47" i="25"/>
  <c r="C47" i="25"/>
  <c r="C46" i="25" s="1"/>
  <c r="C12" i="25" s="1"/>
  <c r="O46" i="25"/>
  <c r="O12" i="25" s="1"/>
  <c r="S40" i="25"/>
  <c r="R40" i="25"/>
  <c r="T40" i="25" s="1"/>
  <c r="P40" i="25"/>
  <c r="M40" i="25"/>
  <c r="P39" i="25"/>
  <c r="S37" i="25"/>
  <c r="R37" i="25"/>
  <c r="P37" i="25"/>
  <c r="Q37" i="25" s="1"/>
  <c r="O37" i="25"/>
  <c r="M37" i="25"/>
  <c r="L37" i="25"/>
  <c r="J37" i="25"/>
  <c r="I37" i="25"/>
  <c r="G37" i="25"/>
  <c r="F37" i="25"/>
  <c r="D37" i="25"/>
  <c r="C37" i="25"/>
  <c r="E37" i="25" s="1"/>
  <c r="M36" i="25"/>
  <c r="L36" i="25"/>
  <c r="C36" i="25"/>
  <c r="P35" i="25"/>
  <c r="O35" i="25"/>
  <c r="M35" i="25"/>
  <c r="J35" i="25"/>
  <c r="G35" i="25"/>
  <c r="D35" i="25"/>
  <c r="T33" i="25"/>
  <c r="S33" i="25"/>
  <c r="R33" i="25"/>
  <c r="M33" i="25"/>
  <c r="J33" i="25"/>
  <c r="I33" i="25"/>
  <c r="F33" i="25"/>
  <c r="H33" i="25" s="1"/>
  <c r="R32" i="25"/>
  <c r="P32" i="25"/>
  <c r="O32" i="25"/>
  <c r="Q32" i="25" s="1"/>
  <c r="M32" i="25"/>
  <c r="L32" i="25"/>
  <c r="N32" i="25" s="1"/>
  <c r="J32" i="25"/>
  <c r="G32" i="25"/>
  <c r="F32" i="25"/>
  <c r="H32" i="25" s="1"/>
  <c r="C32" i="25"/>
  <c r="S31" i="25"/>
  <c r="I30" i="25"/>
  <c r="G30" i="25"/>
  <c r="F30" i="25"/>
  <c r="S29" i="25"/>
  <c r="O29" i="25"/>
  <c r="C29" i="25"/>
  <c r="R28" i="25"/>
  <c r="O28" i="25"/>
  <c r="L28" i="25"/>
  <c r="I28" i="25"/>
  <c r="P27" i="25"/>
  <c r="M27" i="25"/>
  <c r="J27" i="25"/>
  <c r="R26" i="25"/>
  <c r="J26" i="25"/>
  <c r="S25" i="25"/>
  <c r="O25" i="25"/>
  <c r="L25" i="25"/>
  <c r="G25" i="25"/>
  <c r="S24" i="25"/>
  <c r="P24" i="25"/>
  <c r="O24" i="25"/>
  <c r="M24" i="25"/>
  <c r="D24" i="25"/>
  <c r="D23" i="25"/>
  <c r="C23" i="25"/>
  <c r="E23" i="25" s="1"/>
  <c r="S22" i="25"/>
  <c r="R22" i="25"/>
  <c r="P22" i="25"/>
  <c r="O22" i="25"/>
  <c r="M22" i="25"/>
  <c r="L22" i="25"/>
  <c r="N22" i="25" s="1"/>
  <c r="G22" i="25"/>
  <c r="D22" i="25"/>
  <c r="R21" i="25"/>
  <c r="T21" i="25" s="1"/>
  <c r="M21" i="25"/>
  <c r="N21" i="25" s="1"/>
  <c r="L21" i="25"/>
  <c r="J21" i="25"/>
  <c r="I21" i="25"/>
  <c r="G21" i="25"/>
  <c r="D21" i="25"/>
  <c r="E21" i="25" s="1"/>
  <c r="C21" i="25"/>
  <c r="R20" i="25"/>
  <c r="P20" i="25"/>
  <c r="O20" i="25"/>
  <c r="Q20" i="25" s="1"/>
  <c r="L20" i="25"/>
  <c r="J20" i="25"/>
  <c r="F20" i="25"/>
  <c r="C20" i="25"/>
  <c r="S19" i="25"/>
  <c r="R19" i="25"/>
  <c r="T19" i="25" s="1"/>
  <c r="P19" i="25"/>
  <c r="I19" i="25"/>
  <c r="G19" i="25"/>
  <c r="R17" i="25"/>
  <c r="O17" i="25"/>
  <c r="G17" i="25"/>
  <c r="M16" i="25"/>
  <c r="I16" i="25"/>
  <c r="G16" i="25"/>
  <c r="L10" i="27" l="1"/>
  <c r="N10" i="27" s="1"/>
  <c r="N11" i="27"/>
  <c r="Q11" i="26"/>
  <c r="I11" i="26"/>
  <c r="I10" i="26" s="1"/>
  <c r="K10" i="26" s="1"/>
  <c r="F11" i="26"/>
  <c r="F10" i="26" s="1"/>
  <c r="H10" i="26" s="1"/>
  <c r="R11" i="26"/>
  <c r="N34" i="26"/>
  <c r="L13" i="26"/>
  <c r="E11" i="26"/>
  <c r="C10" i="26"/>
  <c r="E10" i="26" s="1"/>
  <c r="J46" i="25"/>
  <c r="J12" i="25" s="1"/>
  <c r="T230" i="25"/>
  <c r="K288" i="25"/>
  <c r="E377" i="25"/>
  <c r="J377" i="25"/>
  <c r="J40" i="25" s="1"/>
  <c r="K377" i="25"/>
  <c r="O359" i="25"/>
  <c r="O38" i="25" s="1"/>
  <c r="Q360" i="25"/>
  <c r="L39" i="25"/>
  <c r="N39" i="25" s="1"/>
  <c r="E360" i="25"/>
  <c r="K361" i="25"/>
  <c r="K365" i="25"/>
  <c r="K369" i="25"/>
  <c r="E335" i="25"/>
  <c r="K28" i="25"/>
  <c r="E258" i="25"/>
  <c r="E230" i="25"/>
  <c r="N165" i="25"/>
  <c r="H249" i="25"/>
  <c r="T147" i="25"/>
  <c r="T221" i="25"/>
  <c r="T117" i="25"/>
  <c r="H35" i="25"/>
  <c r="G326" i="25"/>
  <c r="G34" i="25" s="1"/>
  <c r="K318" i="25"/>
  <c r="E29" i="25"/>
  <c r="E264" i="25"/>
  <c r="K258" i="25"/>
  <c r="G27" i="25"/>
  <c r="H27" i="25" s="1"/>
  <c r="K237" i="25"/>
  <c r="T25" i="25"/>
  <c r="H221" i="25"/>
  <c r="E213" i="25"/>
  <c r="E181" i="25"/>
  <c r="Q165" i="25"/>
  <c r="K165" i="25"/>
  <c r="E165" i="25"/>
  <c r="S16" i="25"/>
  <c r="T16" i="25" s="1"/>
  <c r="H16" i="25"/>
  <c r="G46" i="25"/>
  <c r="H40" i="25"/>
  <c r="D40" i="25"/>
  <c r="E40" i="25" s="1"/>
  <c r="D359" i="25"/>
  <c r="D38" i="25" s="1"/>
  <c r="I40" i="25"/>
  <c r="C39" i="25"/>
  <c r="D39" i="25"/>
  <c r="C359" i="25"/>
  <c r="C38" i="25" s="1"/>
  <c r="E38" i="25" s="1"/>
  <c r="K363" i="25"/>
  <c r="H348" i="25"/>
  <c r="E348" i="25"/>
  <c r="C326" i="25"/>
  <c r="C34" i="25" s="1"/>
  <c r="R36" i="25"/>
  <c r="T36" i="25" s="1"/>
  <c r="R326" i="25"/>
  <c r="R34" i="25" s="1"/>
  <c r="M326" i="25"/>
  <c r="M34" i="25" s="1"/>
  <c r="K335" i="25"/>
  <c r="I36" i="25"/>
  <c r="K36" i="25" s="1"/>
  <c r="J326" i="25"/>
  <c r="J34" i="25" s="1"/>
  <c r="H36" i="25"/>
  <c r="F326" i="25"/>
  <c r="F69" i="25" s="1"/>
  <c r="T35" i="25"/>
  <c r="Q35" i="25"/>
  <c r="O326" i="25"/>
  <c r="O34" i="25" s="1"/>
  <c r="Q34" i="25" s="1"/>
  <c r="H327" i="25"/>
  <c r="Q318" i="25"/>
  <c r="E33" i="25"/>
  <c r="T31" i="25"/>
  <c r="T288" i="25"/>
  <c r="T30" i="25"/>
  <c r="K30" i="25"/>
  <c r="H30" i="25"/>
  <c r="H278" i="25"/>
  <c r="Q29" i="25"/>
  <c r="N29" i="25"/>
  <c r="H29" i="25"/>
  <c r="T249" i="25"/>
  <c r="T27" i="25"/>
  <c r="N249" i="25"/>
  <c r="K249" i="25"/>
  <c r="N26" i="25"/>
  <c r="K26" i="25"/>
  <c r="H26" i="25"/>
  <c r="H25" i="25"/>
  <c r="H230" i="25"/>
  <c r="D25" i="25"/>
  <c r="E25" i="25" s="1"/>
  <c r="Q221" i="25"/>
  <c r="N23" i="25"/>
  <c r="K213" i="25"/>
  <c r="I22" i="25"/>
  <c r="K22" i="25" s="1"/>
  <c r="O19" i="25"/>
  <c r="Q19" i="25" s="1"/>
  <c r="C19" i="25"/>
  <c r="E19" i="25" s="1"/>
  <c r="T165" i="25"/>
  <c r="O18" i="25"/>
  <c r="Q18" i="25" s="1"/>
  <c r="C18" i="25"/>
  <c r="E18" i="25" s="1"/>
  <c r="K153" i="25"/>
  <c r="J17" i="25"/>
  <c r="H153" i="25"/>
  <c r="H17" i="25"/>
  <c r="N147" i="25"/>
  <c r="L16" i="25"/>
  <c r="N16" i="25" s="1"/>
  <c r="K16" i="25"/>
  <c r="K147" i="25"/>
  <c r="E16" i="25"/>
  <c r="E15" i="25"/>
  <c r="H15" i="25"/>
  <c r="H117" i="25"/>
  <c r="T14" i="25"/>
  <c r="Q14" i="25"/>
  <c r="K70" i="25"/>
  <c r="K14" i="25"/>
  <c r="N25" i="25"/>
  <c r="E26" i="25"/>
  <c r="T32" i="25"/>
  <c r="N56" i="25"/>
  <c r="L55" i="25"/>
  <c r="N55" i="25" s="1"/>
  <c r="T17" i="25"/>
  <c r="H18" i="25"/>
  <c r="Q27" i="25"/>
  <c r="Q30" i="25"/>
  <c r="Q249" i="25"/>
  <c r="P359" i="25"/>
  <c r="P38" i="25" s="1"/>
  <c r="N377" i="25"/>
  <c r="L40" i="25"/>
  <c r="N40" i="25" s="1"/>
  <c r="Q377" i="25"/>
  <c r="N14" i="25"/>
  <c r="N15" i="25"/>
  <c r="S15" i="25"/>
  <c r="T15" i="25" s="1"/>
  <c r="E17" i="25"/>
  <c r="M18" i="25"/>
  <c r="N18" i="25" s="1"/>
  <c r="R18" i="25"/>
  <c r="T18" i="25" s="1"/>
  <c r="K19" i="25"/>
  <c r="N20" i="25"/>
  <c r="S20" i="25"/>
  <c r="T20" i="25" s="1"/>
  <c r="F21" i="25"/>
  <c r="H21" i="25" s="1"/>
  <c r="E22" i="25"/>
  <c r="T22" i="25"/>
  <c r="H23" i="25"/>
  <c r="T24" i="25"/>
  <c r="T26" i="25"/>
  <c r="L27" i="25"/>
  <c r="N27" i="25" s="1"/>
  <c r="D28" i="25"/>
  <c r="R29" i="25"/>
  <c r="T29" i="25" s="1"/>
  <c r="D32" i="25"/>
  <c r="E32" i="25" s="1"/>
  <c r="O33" i="25"/>
  <c r="Q33" i="25" s="1"/>
  <c r="O36" i="25"/>
  <c r="O40" i="25"/>
  <c r="Q40" i="25" s="1"/>
  <c r="N57" i="25"/>
  <c r="N117" i="25"/>
  <c r="T153" i="25"/>
  <c r="N156" i="25"/>
  <c r="E205" i="25"/>
  <c r="N218" i="25"/>
  <c r="K230" i="25"/>
  <c r="Q230" i="25"/>
  <c r="E237" i="25"/>
  <c r="N237" i="25"/>
  <c r="Q258" i="25"/>
  <c r="K278" i="25"/>
  <c r="T278" i="25"/>
  <c r="E318" i="25"/>
  <c r="S326" i="25"/>
  <c r="S34" i="25" s="1"/>
  <c r="L327" i="25"/>
  <c r="T327" i="25"/>
  <c r="Q335" i="25"/>
  <c r="P36" i="25"/>
  <c r="Q348" i="25"/>
  <c r="G359" i="25"/>
  <c r="G38" i="25" s="1"/>
  <c r="S359" i="25"/>
  <c r="S38" i="25" s="1"/>
  <c r="S39" i="25"/>
  <c r="T39" i="25" s="1"/>
  <c r="K366" i="25"/>
  <c r="K370" i="25"/>
  <c r="H377" i="25"/>
  <c r="T377" i="25"/>
  <c r="M46" i="25"/>
  <c r="M12" i="25" s="1"/>
  <c r="N19" i="25"/>
  <c r="L38" i="25"/>
  <c r="H14" i="25"/>
  <c r="K15" i="25"/>
  <c r="Q16" i="25"/>
  <c r="K18" i="25"/>
  <c r="G20" i="25"/>
  <c r="H20" i="25" s="1"/>
  <c r="K23" i="25"/>
  <c r="F24" i="25"/>
  <c r="H24" i="25" s="1"/>
  <c r="Q24" i="25"/>
  <c r="K27" i="25"/>
  <c r="I31" i="25"/>
  <c r="K31" i="25" s="1"/>
  <c r="P31" i="25"/>
  <c r="Q31" i="25" s="1"/>
  <c r="S32" i="25"/>
  <c r="D36" i="25"/>
  <c r="E36" i="25" s="1"/>
  <c r="N36" i="25"/>
  <c r="H37" i="25"/>
  <c r="N37" i="25"/>
  <c r="T37" i="25"/>
  <c r="P69" i="25"/>
  <c r="E117" i="25"/>
  <c r="E147" i="25"/>
  <c r="K181" i="25"/>
  <c r="E190" i="25"/>
  <c r="H237" i="25"/>
  <c r="N264" i="25"/>
  <c r="H318" i="25"/>
  <c r="H335" i="25"/>
  <c r="J360" i="25"/>
  <c r="K360" i="25" s="1"/>
  <c r="E364" i="25"/>
  <c r="E35" i="25"/>
  <c r="K37" i="25"/>
  <c r="H39" i="25"/>
  <c r="T47" i="25"/>
  <c r="H55" i="25"/>
  <c r="G69" i="25"/>
  <c r="N70" i="25"/>
  <c r="Q117" i="25"/>
  <c r="H147" i="25"/>
  <c r="Q147" i="25"/>
  <c r="Q17" i="25"/>
  <c r="N158" i="25"/>
  <c r="N162" i="25"/>
  <c r="H181" i="25"/>
  <c r="T181" i="25"/>
  <c r="N182" i="25"/>
  <c r="N187" i="25"/>
  <c r="N199" i="25"/>
  <c r="H205" i="25"/>
  <c r="N205" i="25"/>
  <c r="T205" i="25"/>
  <c r="H213" i="25"/>
  <c r="E221" i="25"/>
  <c r="Q237" i="25"/>
  <c r="E249" i="25"/>
  <c r="H258" i="25"/>
  <c r="T258" i="25"/>
  <c r="N259" i="25"/>
  <c r="K264" i="25"/>
  <c r="Q264" i="25"/>
  <c r="Q278" i="25"/>
  <c r="H310" i="25"/>
  <c r="L318" i="25"/>
  <c r="D326" i="25"/>
  <c r="D34" i="25" s="1"/>
  <c r="K327" i="25"/>
  <c r="N335" i="25"/>
  <c r="N348" i="25"/>
  <c r="H360" i="25"/>
  <c r="M359" i="25"/>
  <c r="M38" i="25" s="1"/>
  <c r="T360" i="25"/>
  <c r="K368" i="25"/>
  <c r="K55" i="25"/>
  <c r="F46" i="25"/>
  <c r="F12" i="25" s="1"/>
  <c r="R46" i="25"/>
  <c r="R12" i="25" s="1"/>
  <c r="S46" i="25"/>
  <c r="S12" i="25" s="1"/>
  <c r="P46" i="25"/>
  <c r="P12" i="25" s="1"/>
  <c r="Q12" i="25" s="1"/>
  <c r="G12" i="25"/>
  <c r="H47" i="25"/>
  <c r="E47" i="25"/>
  <c r="E288" i="25"/>
  <c r="C31" i="25"/>
  <c r="E31" i="25" s="1"/>
  <c r="D14" i="25"/>
  <c r="J24" i="25"/>
  <c r="K24" i="25" s="1"/>
  <c r="K25" i="25"/>
  <c r="E28" i="25"/>
  <c r="E30" i="25"/>
  <c r="K33" i="25"/>
  <c r="K35" i="25"/>
  <c r="D46" i="25"/>
  <c r="D12" i="25" s="1"/>
  <c r="K47" i="25"/>
  <c r="I46" i="25"/>
  <c r="N47" i="25"/>
  <c r="Q70" i="25"/>
  <c r="T70" i="25"/>
  <c r="Q199" i="25"/>
  <c r="O21" i="25"/>
  <c r="Q21" i="25" s="1"/>
  <c r="T213" i="25"/>
  <c r="S23" i="25"/>
  <c r="T23" i="25" s="1"/>
  <c r="M258" i="25"/>
  <c r="M28" i="25" s="1"/>
  <c r="N28" i="25" s="1"/>
  <c r="S28" i="25"/>
  <c r="T28" i="25" s="1"/>
  <c r="I29" i="25"/>
  <c r="K29" i="25" s="1"/>
  <c r="Q213" i="25"/>
  <c r="O23" i="25"/>
  <c r="Q23" i="25" s="1"/>
  <c r="N224" i="25"/>
  <c r="L221" i="25"/>
  <c r="K310" i="25"/>
  <c r="I32" i="25"/>
  <c r="K32" i="25" s="1"/>
  <c r="P15" i="25"/>
  <c r="K17" i="25"/>
  <c r="E20" i="25"/>
  <c r="K21" i="25"/>
  <c r="Q22" i="25"/>
  <c r="E24" i="25"/>
  <c r="O26" i="25"/>
  <c r="Q26" i="25" s="1"/>
  <c r="Q28" i="25"/>
  <c r="E55" i="25"/>
  <c r="T55" i="25"/>
  <c r="E70" i="25"/>
  <c r="H70" i="25"/>
  <c r="K190" i="25"/>
  <c r="I20" i="25"/>
  <c r="H288" i="25"/>
  <c r="G31" i="25"/>
  <c r="H31" i="25" s="1"/>
  <c r="Q39" i="25"/>
  <c r="Q55" i="25"/>
  <c r="K117" i="25"/>
  <c r="E153" i="25"/>
  <c r="N161" i="25"/>
  <c r="N213" i="25"/>
  <c r="H264" i="25"/>
  <c r="L278" i="25"/>
  <c r="N297" i="25"/>
  <c r="L288" i="25"/>
  <c r="N310" i="25"/>
  <c r="K364" i="25"/>
  <c r="Q153" i="25"/>
  <c r="N157" i="25"/>
  <c r="M153" i="25"/>
  <c r="M17" i="25" s="1"/>
  <c r="N160" i="25"/>
  <c r="H165" i="25"/>
  <c r="N181" i="25"/>
  <c r="N183" i="25"/>
  <c r="N190" i="25"/>
  <c r="T199" i="25"/>
  <c r="K221" i="25"/>
  <c r="N230" i="25"/>
  <c r="T237" i="25"/>
  <c r="N260" i="25"/>
  <c r="E278" i="25"/>
  <c r="E327" i="25"/>
  <c r="Q327" i="25"/>
  <c r="N360" i="25"/>
  <c r="N320" i="25"/>
  <c r="I359" i="25"/>
  <c r="I326" i="25"/>
  <c r="F359" i="25"/>
  <c r="R359" i="25"/>
  <c r="F10" i="3"/>
  <c r="F9" i="3"/>
  <c r="G9" i="3"/>
  <c r="G10" i="3"/>
  <c r="G8" i="3"/>
  <c r="F8" i="3"/>
  <c r="F6" i="3"/>
  <c r="K11" i="26" l="1"/>
  <c r="H11" i="26"/>
  <c r="N13" i="26"/>
  <c r="L11" i="26"/>
  <c r="T11" i="26"/>
  <c r="R10" i="26"/>
  <c r="T10" i="26" s="1"/>
  <c r="K40" i="25"/>
  <c r="Q38" i="25"/>
  <c r="E39" i="25"/>
  <c r="H326" i="25"/>
  <c r="Q326" i="25"/>
  <c r="H46" i="25"/>
  <c r="T34" i="25"/>
  <c r="R69" i="25"/>
  <c r="J69" i="25"/>
  <c r="C69" i="25"/>
  <c r="F34" i="25"/>
  <c r="H34" i="25" s="1"/>
  <c r="E359" i="25"/>
  <c r="Q36" i="25"/>
  <c r="O69" i="25"/>
  <c r="Q69" i="25" s="1"/>
  <c r="S69" i="25"/>
  <c r="E326" i="25"/>
  <c r="E34" i="25"/>
  <c r="D69" i="25"/>
  <c r="R13" i="25"/>
  <c r="R11" i="25" s="1"/>
  <c r="D13" i="25"/>
  <c r="D11" i="25" s="1"/>
  <c r="D10" i="25" s="1"/>
  <c r="H69" i="25"/>
  <c r="Q359" i="25"/>
  <c r="N318" i="25"/>
  <c r="L33" i="25"/>
  <c r="N33" i="25" s="1"/>
  <c r="N327" i="25"/>
  <c r="L35" i="25"/>
  <c r="N35" i="25" s="1"/>
  <c r="L46" i="25"/>
  <c r="H12" i="25"/>
  <c r="N38" i="25"/>
  <c r="T326" i="25"/>
  <c r="L326" i="25"/>
  <c r="N326" i="25" s="1"/>
  <c r="N258" i="25"/>
  <c r="N359" i="25"/>
  <c r="T12" i="25"/>
  <c r="T46" i="25"/>
  <c r="Q46" i="25"/>
  <c r="K326" i="25"/>
  <c r="I34" i="25"/>
  <c r="K34" i="25" s="1"/>
  <c r="I69" i="25"/>
  <c r="N17" i="25"/>
  <c r="M13" i="25"/>
  <c r="M11" i="25" s="1"/>
  <c r="M10" i="25" s="1"/>
  <c r="L30" i="25"/>
  <c r="N30" i="25" s="1"/>
  <c r="N278" i="25"/>
  <c r="P13" i="25"/>
  <c r="P11" i="25" s="1"/>
  <c r="P10" i="25" s="1"/>
  <c r="Q15" i="25"/>
  <c r="O13" i="25"/>
  <c r="E46" i="25"/>
  <c r="E14" i="25"/>
  <c r="J359" i="25"/>
  <c r="J38" i="25" s="1"/>
  <c r="J39" i="25"/>
  <c r="K39" i="25" s="1"/>
  <c r="K20" i="25"/>
  <c r="M69" i="25"/>
  <c r="E12" i="25"/>
  <c r="I38" i="25"/>
  <c r="T359" i="25"/>
  <c r="R38" i="25"/>
  <c r="T38" i="25" s="1"/>
  <c r="N288" i="25"/>
  <c r="L31" i="25"/>
  <c r="N31" i="25" s="1"/>
  <c r="C13" i="25"/>
  <c r="K46" i="25"/>
  <c r="I12" i="25"/>
  <c r="J13" i="25"/>
  <c r="J11" i="25" s="1"/>
  <c r="H359" i="25"/>
  <c r="F38" i="25"/>
  <c r="H38" i="25" s="1"/>
  <c r="N221" i="25"/>
  <c r="L24" i="25"/>
  <c r="L69" i="25"/>
  <c r="N153" i="25"/>
  <c r="S13" i="25"/>
  <c r="S11" i="25" s="1"/>
  <c r="S10" i="25" s="1"/>
  <c r="G13" i="25"/>
  <c r="G11" i="25" s="1"/>
  <c r="G10" i="25" s="1"/>
  <c r="H378" i="24"/>
  <c r="J371" i="24"/>
  <c r="I371" i="24"/>
  <c r="J370" i="24"/>
  <c r="I370" i="24"/>
  <c r="J378" i="24"/>
  <c r="I378" i="24"/>
  <c r="J369" i="24"/>
  <c r="I369" i="24"/>
  <c r="J368" i="24"/>
  <c r="I368" i="24"/>
  <c r="J367" i="24"/>
  <c r="I367" i="24"/>
  <c r="J366" i="24"/>
  <c r="I366" i="24"/>
  <c r="J365" i="24"/>
  <c r="I365" i="24"/>
  <c r="I364" i="24"/>
  <c r="J363" i="24"/>
  <c r="I363" i="24"/>
  <c r="J362" i="24"/>
  <c r="I362" i="24"/>
  <c r="J361" i="24"/>
  <c r="I361" i="24"/>
  <c r="D364" i="24"/>
  <c r="D360" i="24" s="1"/>
  <c r="N11" i="26" l="1"/>
  <c r="L10" i="26"/>
  <c r="N10" i="26" s="1"/>
  <c r="T69" i="25"/>
  <c r="K69" i="25"/>
  <c r="F13" i="25"/>
  <c r="F11" i="25" s="1"/>
  <c r="H11" i="25" s="1"/>
  <c r="E69" i="25"/>
  <c r="K38" i="25"/>
  <c r="L34" i="25"/>
  <c r="N34" i="25" s="1"/>
  <c r="I13" i="25"/>
  <c r="K13" i="25" s="1"/>
  <c r="N69" i="25"/>
  <c r="J10" i="25"/>
  <c r="N46" i="25"/>
  <c r="L12" i="25"/>
  <c r="N12" i="25" s="1"/>
  <c r="J364" i="24"/>
  <c r="T11" i="25"/>
  <c r="R10" i="25"/>
  <c r="T10" i="25" s="1"/>
  <c r="Q13" i="25"/>
  <c r="O11" i="25"/>
  <c r="N24" i="25"/>
  <c r="L13" i="25"/>
  <c r="E13" i="25"/>
  <c r="C11" i="25"/>
  <c r="K359" i="25"/>
  <c r="K12" i="25"/>
  <c r="T13" i="25"/>
  <c r="T115" i="24"/>
  <c r="Q115" i="24"/>
  <c r="N115" i="24"/>
  <c r="K115" i="24"/>
  <c r="H115" i="24"/>
  <c r="E115" i="24"/>
  <c r="F10" i="25" l="1"/>
  <c r="H10" i="25" s="1"/>
  <c r="H13" i="25"/>
  <c r="I11" i="25"/>
  <c r="K11" i="25" s="1"/>
  <c r="E11" i="25"/>
  <c r="C10" i="25"/>
  <c r="E10" i="25" s="1"/>
  <c r="Q11" i="25"/>
  <c r="O10" i="25"/>
  <c r="Q10" i="25" s="1"/>
  <c r="N13" i="25"/>
  <c r="L11" i="25"/>
  <c r="S385" i="24"/>
  <c r="T385" i="24" s="1"/>
  <c r="R385" i="24"/>
  <c r="P385" i="24"/>
  <c r="O385" i="24"/>
  <c r="M385" i="24"/>
  <c r="L385" i="24"/>
  <c r="J385" i="24"/>
  <c r="I385" i="24"/>
  <c r="G385" i="24"/>
  <c r="F385" i="24"/>
  <c r="D385" i="24"/>
  <c r="E385" i="24" s="1"/>
  <c r="C385" i="24"/>
  <c r="T379" i="24"/>
  <c r="Q379" i="24"/>
  <c r="N379" i="24"/>
  <c r="K379" i="24"/>
  <c r="H379" i="24"/>
  <c r="E379" i="24"/>
  <c r="T378" i="24"/>
  <c r="Q378" i="24"/>
  <c r="N378" i="24"/>
  <c r="K378" i="24"/>
  <c r="E378" i="24"/>
  <c r="S377" i="24"/>
  <c r="R377" i="24"/>
  <c r="P377" i="24"/>
  <c r="P359" i="24" s="1"/>
  <c r="P38" i="24" s="1"/>
  <c r="O377" i="24"/>
  <c r="O40" i="24" s="1"/>
  <c r="M377" i="24"/>
  <c r="L377" i="24"/>
  <c r="L40" i="24" s="1"/>
  <c r="J377" i="24"/>
  <c r="J40" i="24" s="1"/>
  <c r="I377" i="24"/>
  <c r="I40" i="24" s="1"/>
  <c r="G377" i="24"/>
  <c r="G40" i="24" s="1"/>
  <c r="F377" i="24"/>
  <c r="F40" i="24" s="1"/>
  <c r="D377" i="24"/>
  <c r="C377" i="24"/>
  <c r="T375" i="24"/>
  <c r="Q375" i="24"/>
  <c r="N375" i="24"/>
  <c r="K375" i="24"/>
  <c r="H375" i="24"/>
  <c r="E375" i="24"/>
  <c r="T374" i="24"/>
  <c r="Q374" i="24"/>
  <c r="N374" i="24"/>
  <c r="K374" i="24"/>
  <c r="H374" i="24"/>
  <c r="E374" i="24"/>
  <c r="T373" i="24"/>
  <c r="Q373" i="24"/>
  <c r="N373" i="24"/>
  <c r="K373" i="24"/>
  <c r="H373" i="24"/>
  <c r="E373" i="24"/>
  <c r="Q372" i="24"/>
  <c r="N372" i="24"/>
  <c r="K372" i="24"/>
  <c r="H372" i="24"/>
  <c r="E372" i="24"/>
  <c r="T371" i="24"/>
  <c r="Q371" i="24"/>
  <c r="N371" i="24"/>
  <c r="K371" i="24"/>
  <c r="H371" i="24"/>
  <c r="E371" i="24"/>
  <c r="T370" i="24"/>
  <c r="Q370" i="24"/>
  <c r="N370" i="24"/>
  <c r="K370" i="24"/>
  <c r="H370" i="24"/>
  <c r="E370" i="24"/>
  <c r="T369" i="24"/>
  <c r="Q369" i="24"/>
  <c r="N369" i="24"/>
  <c r="K369" i="24"/>
  <c r="H369" i="24"/>
  <c r="E369" i="24"/>
  <c r="T368" i="24"/>
  <c r="Q368" i="24"/>
  <c r="N368" i="24"/>
  <c r="K368" i="24"/>
  <c r="H368" i="24"/>
  <c r="E368" i="24"/>
  <c r="T367" i="24"/>
  <c r="Q367" i="24"/>
  <c r="N367" i="24"/>
  <c r="K367" i="24"/>
  <c r="H367" i="24"/>
  <c r="E367" i="24"/>
  <c r="T366" i="24"/>
  <c r="Q366" i="24"/>
  <c r="N366" i="24"/>
  <c r="K366" i="24"/>
  <c r="H366" i="24"/>
  <c r="E366" i="24"/>
  <c r="T365" i="24"/>
  <c r="Q365" i="24"/>
  <c r="N365" i="24"/>
  <c r="K365" i="24"/>
  <c r="H365" i="24"/>
  <c r="E365" i="24"/>
  <c r="Q364" i="24"/>
  <c r="N364" i="24"/>
  <c r="K364" i="24"/>
  <c r="H364" i="24"/>
  <c r="E364" i="24"/>
  <c r="T363" i="24"/>
  <c r="Q363" i="24"/>
  <c r="N363" i="24"/>
  <c r="K363" i="24"/>
  <c r="H363" i="24"/>
  <c r="E363" i="24"/>
  <c r="T362" i="24"/>
  <c r="Q362" i="24"/>
  <c r="N362" i="24"/>
  <c r="K362" i="24"/>
  <c r="H362" i="24"/>
  <c r="E362" i="24"/>
  <c r="T361" i="24"/>
  <c r="Q361" i="24"/>
  <c r="K361" i="24"/>
  <c r="H361" i="24"/>
  <c r="E361" i="24"/>
  <c r="S360" i="24"/>
  <c r="R360" i="24"/>
  <c r="T360" i="24" s="1"/>
  <c r="P360" i="24"/>
  <c r="O360" i="24"/>
  <c r="Q360" i="24" s="1"/>
  <c r="M360" i="24"/>
  <c r="M39" i="24" s="1"/>
  <c r="L360" i="24"/>
  <c r="J360" i="24"/>
  <c r="J39" i="24" s="1"/>
  <c r="I360" i="24"/>
  <c r="I39" i="24" s="1"/>
  <c r="G360" i="24"/>
  <c r="G39" i="24" s="1"/>
  <c r="F360" i="24"/>
  <c r="D39" i="24"/>
  <c r="C360" i="24"/>
  <c r="L359" i="24"/>
  <c r="L38" i="24" s="1"/>
  <c r="T357" i="24"/>
  <c r="Q357" i="24"/>
  <c r="N357" i="24"/>
  <c r="K357" i="24"/>
  <c r="H357" i="24"/>
  <c r="E357" i="24"/>
  <c r="T356" i="24"/>
  <c r="Q356" i="24"/>
  <c r="N356" i="24"/>
  <c r="K356" i="24"/>
  <c r="H356" i="24"/>
  <c r="E356" i="24"/>
  <c r="T355" i="24"/>
  <c r="Q355" i="24"/>
  <c r="N355" i="24"/>
  <c r="K355" i="24"/>
  <c r="H355" i="24"/>
  <c r="E355" i="24"/>
  <c r="T354" i="24"/>
  <c r="Q354" i="24"/>
  <c r="N354" i="24"/>
  <c r="K354" i="24"/>
  <c r="H354" i="24"/>
  <c r="E354" i="24"/>
  <c r="Q353" i="24"/>
  <c r="N353" i="24"/>
  <c r="K353" i="24"/>
  <c r="H353" i="24"/>
  <c r="E353" i="24"/>
  <c r="T352" i="24"/>
  <c r="Q352" i="24"/>
  <c r="N352" i="24"/>
  <c r="K352" i="24"/>
  <c r="H352" i="24"/>
  <c r="E352" i="24"/>
  <c r="T351" i="24"/>
  <c r="Q351" i="24"/>
  <c r="N351" i="24"/>
  <c r="H351" i="24"/>
  <c r="T350" i="24"/>
  <c r="Q350" i="24"/>
  <c r="N350" i="24"/>
  <c r="K350" i="24"/>
  <c r="H350" i="24"/>
  <c r="E350" i="24"/>
  <c r="T349" i="24"/>
  <c r="Q349" i="24"/>
  <c r="N349" i="24"/>
  <c r="K349" i="24"/>
  <c r="H349" i="24"/>
  <c r="E349" i="24"/>
  <c r="S348" i="24"/>
  <c r="R348" i="24"/>
  <c r="P348" i="24"/>
  <c r="Q348" i="24" s="1"/>
  <c r="O348" i="24"/>
  <c r="M348" i="24"/>
  <c r="N348" i="24" s="1"/>
  <c r="L348" i="24"/>
  <c r="J348" i="24"/>
  <c r="I348" i="24"/>
  <c r="G348" i="24"/>
  <c r="F348" i="24"/>
  <c r="D348" i="24"/>
  <c r="C348" i="24"/>
  <c r="T346" i="24"/>
  <c r="Q346" i="24"/>
  <c r="N346" i="24"/>
  <c r="K346" i="24"/>
  <c r="H346" i="24"/>
  <c r="E346" i="24"/>
  <c r="T345" i="24"/>
  <c r="Q345" i="24"/>
  <c r="N345" i="24"/>
  <c r="K345" i="24"/>
  <c r="H345" i="24"/>
  <c r="E345" i="24"/>
  <c r="T344" i="24"/>
  <c r="Q344" i="24"/>
  <c r="N344" i="24"/>
  <c r="K344" i="24"/>
  <c r="H344" i="24"/>
  <c r="E344" i="24"/>
  <c r="T343" i="24"/>
  <c r="Q343" i="24"/>
  <c r="N343" i="24"/>
  <c r="K343" i="24"/>
  <c r="H343" i="24"/>
  <c r="E343" i="24"/>
  <c r="T342" i="24"/>
  <c r="Q342" i="24"/>
  <c r="N342" i="24"/>
  <c r="K342" i="24"/>
  <c r="H342" i="24"/>
  <c r="E342" i="24"/>
  <c r="T341" i="24"/>
  <c r="Q341" i="24"/>
  <c r="N341" i="24"/>
  <c r="K341" i="24"/>
  <c r="H341" i="24"/>
  <c r="E341" i="24"/>
  <c r="T340" i="24"/>
  <c r="Q340" i="24"/>
  <c r="N340" i="24"/>
  <c r="K340" i="24"/>
  <c r="H340" i="24"/>
  <c r="E340" i="24"/>
  <c r="T339" i="24"/>
  <c r="Q339" i="24"/>
  <c r="N339" i="24"/>
  <c r="K339" i="24"/>
  <c r="H339" i="24"/>
  <c r="E339" i="24"/>
  <c r="T338" i="24"/>
  <c r="Q338" i="24"/>
  <c r="N338" i="24"/>
  <c r="K338" i="24"/>
  <c r="H338" i="24"/>
  <c r="E338" i="24"/>
  <c r="T337" i="24"/>
  <c r="Q337" i="24"/>
  <c r="N337" i="24"/>
  <c r="K337" i="24"/>
  <c r="H337" i="24"/>
  <c r="E337" i="24"/>
  <c r="T336" i="24"/>
  <c r="Q336" i="24"/>
  <c r="N336" i="24"/>
  <c r="K336" i="24"/>
  <c r="H336" i="24"/>
  <c r="E336" i="24"/>
  <c r="S335" i="24"/>
  <c r="S36" i="24" s="1"/>
  <c r="R335" i="24"/>
  <c r="P335" i="24"/>
  <c r="O335" i="24"/>
  <c r="O36" i="24" s="1"/>
  <c r="M335" i="24"/>
  <c r="M36" i="24" s="1"/>
  <c r="J335" i="24"/>
  <c r="I335" i="24"/>
  <c r="I36" i="24" s="1"/>
  <c r="G335" i="24"/>
  <c r="G36" i="24" s="1"/>
  <c r="F335" i="24"/>
  <c r="H335" i="24" s="1"/>
  <c r="D335" i="24"/>
  <c r="C335" i="24"/>
  <c r="C36" i="24" s="1"/>
  <c r="T333" i="24"/>
  <c r="Q333" i="24"/>
  <c r="N333" i="24"/>
  <c r="K333" i="24"/>
  <c r="H333" i="24"/>
  <c r="E333" i="24"/>
  <c r="T332" i="24"/>
  <c r="Q332" i="24"/>
  <c r="N332" i="24"/>
  <c r="K332" i="24"/>
  <c r="H332" i="24"/>
  <c r="E332" i="24"/>
  <c r="T331" i="24"/>
  <c r="Q331" i="24"/>
  <c r="N331" i="24"/>
  <c r="K331" i="24"/>
  <c r="H331" i="24"/>
  <c r="E331" i="24"/>
  <c r="T330" i="24"/>
  <c r="Q330" i="24"/>
  <c r="L330" i="24"/>
  <c r="N330" i="24" s="1"/>
  <c r="K330" i="24"/>
  <c r="H330" i="24"/>
  <c r="E330" i="24"/>
  <c r="T329" i="24"/>
  <c r="Q329" i="24"/>
  <c r="L329" i="24"/>
  <c r="N329" i="24" s="1"/>
  <c r="K329" i="24"/>
  <c r="H329" i="24"/>
  <c r="E329" i="24"/>
  <c r="T328" i="24"/>
  <c r="Q328" i="24"/>
  <c r="N328" i="24"/>
  <c r="K328" i="24"/>
  <c r="H328" i="24"/>
  <c r="E328" i="24"/>
  <c r="S327" i="24"/>
  <c r="S35" i="24" s="1"/>
  <c r="R327" i="24"/>
  <c r="R35" i="24" s="1"/>
  <c r="P327" i="24"/>
  <c r="O327" i="24"/>
  <c r="M327" i="24"/>
  <c r="M35" i="24" s="1"/>
  <c r="L327" i="24"/>
  <c r="J327" i="24"/>
  <c r="I327" i="24"/>
  <c r="K327" i="24" s="1"/>
  <c r="G327" i="24"/>
  <c r="F327" i="24"/>
  <c r="D327" i="24"/>
  <c r="C327" i="24"/>
  <c r="C35" i="24" s="1"/>
  <c r="T324" i="24"/>
  <c r="Q324" i="24"/>
  <c r="L324" i="24"/>
  <c r="N324" i="24" s="1"/>
  <c r="K324" i="24"/>
  <c r="H324" i="24"/>
  <c r="E324" i="24"/>
  <c r="T323" i="24"/>
  <c r="Q323" i="24"/>
  <c r="L323" i="24"/>
  <c r="N323" i="24" s="1"/>
  <c r="K323" i="24"/>
  <c r="H323" i="24"/>
  <c r="E323" i="24"/>
  <c r="T322" i="24"/>
  <c r="Q322" i="24"/>
  <c r="L322" i="24"/>
  <c r="N322" i="24" s="1"/>
  <c r="K322" i="24"/>
  <c r="H322" i="24"/>
  <c r="E322" i="24"/>
  <c r="T321" i="24"/>
  <c r="Q321" i="24"/>
  <c r="L321" i="24"/>
  <c r="N321" i="24" s="1"/>
  <c r="K321" i="24"/>
  <c r="H321" i="24"/>
  <c r="E321" i="24"/>
  <c r="T320" i="24"/>
  <c r="Q320" i="24"/>
  <c r="L320" i="24"/>
  <c r="N320" i="24" s="1"/>
  <c r="K320" i="24"/>
  <c r="H320" i="24"/>
  <c r="E320" i="24"/>
  <c r="T319" i="24"/>
  <c r="Q319" i="24"/>
  <c r="N319" i="24"/>
  <c r="K319" i="24"/>
  <c r="H319" i="24"/>
  <c r="E319" i="24"/>
  <c r="S318" i="24"/>
  <c r="R318" i="24"/>
  <c r="R33" i="24" s="1"/>
  <c r="P318" i="24"/>
  <c r="O318" i="24"/>
  <c r="Q318" i="24" s="1"/>
  <c r="M318" i="24"/>
  <c r="L318" i="24"/>
  <c r="J318" i="24"/>
  <c r="I318" i="24"/>
  <c r="I33" i="24" s="1"/>
  <c r="G318" i="24"/>
  <c r="F318" i="24"/>
  <c r="F33" i="24" s="1"/>
  <c r="D318" i="24"/>
  <c r="C318" i="24"/>
  <c r="E318" i="24" s="1"/>
  <c r="S310" i="24"/>
  <c r="R310" i="24"/>
  <c r="T310" i="24" s="1"/>
  <c r="P310" i="24"/>
  <c r="Q310" i="24" s="1"/>
  <c r="O310" i="24"/>
  <c r="O32" i="24" s="1"/>
  <c r="M310" i="24"/>
  <c r="L310" i="24"/>
  <c r="L32" i="24" s="1"/>
  <c r="J310" i="24"/>
  <c r="J32" i="24" s="1"/>
  <c r="I310" i="24"/>
  <c r="G310" i="24"/>
  <c r="G32" i="24" s="1"/>
  <c r="F310" i="24"/>
  <c r="D310" i="24"/>
  <c r="E310" i="24" s="1"/>
  <c r="C310" i="24"/>
  <c r="T308" i="24"/>
  <c r="Q308" i="24"/>
  <c r="M308" i="24"/>
  <c r="M288" i="24" s="1"/>
  <c r="M31" i="24" s="1"/>
  <c r="L308" i="24"/>
  <c r="K308" i="24"/>
  <c r="H308" i="24"/>
  <c r="E308" i="24"/>
  <c r="T307" i="24"/>
  <c r="Q307" i="24"/>
  <c r="L307" i="24"/>
  <c r="N307" i="24" s="1"/>
  <c r="K307" i="24"/>
  <c r="H307" i="24"/>
  <c r="E307" i="24"/>
  <c r="T306" i="24"/>
  <c r="Q306" i="24"/>
  <c r="L306" i="24"/>
  <c r="N306" i="24" s="1"/>
  <c r="K306" i="24"/>
  <c r="H306" i="24"/>
  <c r="E306" i="24"/>
  <c r="T305" i="24"/>
  <c r="Q305" i="24"/>
  <c r="L305" i="24"/>
  <c r="N305" i="24" s="1"/>
  <c r="K305" i="24"/>
  <c r="H305" i="24"/>
  <c r="E305" i="24"/>
  <c r="T304" i="24"/>
  <c r="Q304" i="24"/>
  <c r="L304" i="24"/>
  <c r="N304" i="24" s="1"/>
  <c r="K304" i="24"/>
  <c r="H304" i="24"/>
  <c r="E304" i="24"/>
  <c r="T303" i="24"/>
  <c r="Q303" i="24"/>
  <c r="N303" i="24"/>
  <c r="K303" i="24"/>
  <c r="H303" i="24"/>
  <c r="E303" i="24"/>
  <c r="T302" i="24"/>
  <c r="Q302" i="24"/>
  <c r="N302" i="24"/>
  <c r="K302" i="24"/>
  <c r="H302" i="24"/>
  <c r="E302" i="24"/>
  <c r="T301" i="24"/>
  <c r="Q301" i="24"/>
  <c r="N301" i="24"/>
  <c r="K301" i="24"/>
  <c r="H301" i="24"/>
  <c r="E301" i="24"/>
  <c r="T300" i="24"/>
  <c r="Q300" i="24"/>
  <c r="L300" i="24"/>
  <c r="N300" i="24" s="1"/>
  <c r="K300" i="24"/>
  <c r="H300" i="24"/>
  <c r="E300" i="24"/>
  <c r="T299" i="24"/>
  <c r="Q299" i="24"/>
  <c r="N299" i="24"/>
  <c r="K299" i="24"/>
  <c r="H299" i="24"/>
  <c r="E299" i="24"/>
  <c r="T298" i="24"/>
  <c r="Q298" i="24"/>
  <c r="L298" i="24"/>
  <c r="N298" i="24" s="1"/>
  <c r="K298" i="24"/>
  <c r="H298" i="24"/>
  <c r="E298" i="24"/>
  <c r="T297" i="24"/>
  <c r="Q297" i="24"/>
  <c r="L297" i="24"/>
  <c r="N297" i="24" s="1"/>
  <c r="K297" i="24"/>
  <c r="H297" i="24"/>
  <c r="E297" i="24"/>
  <c r="T296" i="24"/>
  <c r="Q296" i="24"/>
  <c r="L296" i="24"/>
  <c r="N296" i="24" s="1"/>
  <c r="K296" i="24"/>
  <c r="H296" i="24"/>
  <c r="E296" i="24"/>
  <c r="T295" i="24"/>
  <c r="Q295" i="24"/>
  <c r="N295" i="24"/>
  <c r="K295" i="24"/>
  <c r="H295" i="24"/>
  <c r="E295" i="24"/>
  <c r="T294" i="24"/>
  <c r="Q294" i="24"/>
  <c r="N294" i="24"/>
  <c r="K294" i="24"/>
  <c r="H294" i="24"/>
  <c r="E294" i="24"/>
  <c r="T293" i="24"/>
  <c r="Q293" i="24"/>
  <c r="N293" i="24"/>
  <c r="K293" i="24"/>
  <c r="H293" i="24"/>
  <c r="E293" i="24"/>
  <c r="T292" i="24"/>
  <c r="Q292" i="24"/>
  <c r="N292" i="24"/>
  <c r="K292" i="24"/>
  <c r="H292" i="24"/>
  <c r="E292" i="24"/>
  <c r="T291" i="24"/>
  <c r="Q291" i="24"/>
  <c r="N291" i="24"/>
  <c r="K291" i="24"/>
  <c r="H291" i="24"/>
  <c r="E291" i="24"/>
  <c r="T290" i="24"/>
  <c r="Q290" i="24"/>
  <c r="N290" i="24"/>
  <c r="K290" i="24"/>
  <c r="H290" i="24"/>
  <c r="E290" i="24"/>
  <c r="T289" i="24"/>
  <c r="Q289" i="24"/>
  <c r="N289" i="24"/>
  <c r="K289" i="24"/>
  <c r="H289" i="24"/>
  <c r="E289" i="24"/>
  <c r="S288" i="24"/>
  <c r="S31" i="24" s="1"/>
  <c r="R288" i="24"/>
  <c r="P288" i="24"/>
  <c r="Q288" i="24" s="1"/>
  <c r="O288" i="24"/>
  <c r="O31" i="24" s="1"/>
  <c r="J288" i="24"/>
  <c r="J31" i="24" s="1"/>
  <c r="I288" i="24"/>
  <c r="I31" i="24" s="1"/>
  <c r="G288" i="24"/>
  <c r="G31" i="24" s="1"/>
  <c r="F288" i="24"/>
  <c r="F31" i="24" s="1"/>
  <c r="D288" i="24"/>
  <c r="D31" i="24" s="1"/>
  <c r="C288" i="24"/>
  <c r="C31" i="24" s="1"/>
  <c r="T286" i="24"/>
  <c r="Q286" i="24"/>
  <c r="L286" i="24"/>
  <c r="N286" i="24" s="1"/>
  <c r="K286" i="24"/>
  <c r="H286" i="24"/>
  <c r="E286" i="24"/>
  <c r="T285" i="24"/>
  <c r="Q285" i="24"/>
  <c r="N285" i="24"/>
  <c r="K285" i="24"/>
  <c r="H285" i="24"/>
  <c r="E285" i="24"/>
  <c r="T284" i="24"/>
  <c r="Q284" i="24"/>
  <c r="N284" i="24"/>
  <c r="K284" i="24"/>
  <c r="H284" i="24"/>
  <c r="E284" i="24"/>
  <c r="T283" i="24"/>
  <c r="Q283" i="24"/>
  <c r="N283" i="24"/>
  <c r="K283" i="24"/>
  <c r="H283" i="24"/>
  <c r="E283" i="24"/>
  <c r="T282" i="24"/>
  <c r="Q282" i="24"/>
  <c r="L282" i="24"/>
  <c r="N282" i="24" s="1"/>
  <c r="K282" i="24"/>
  <c r="H282" i="24"/>
  <c r="E282" i="24"/>
  <c r="T281" i="24"/>
  <c r="Q281" i="24"/>
  <c r="L281" i="24"/>
  <c r="N281" i="24" s="1"/>
  <c r="K281" i="24"/>
  <c r="H281" i="24"/>
  <c r="E281" i="24"/>
  <c r="T280" i="24"/>
  <c r="Q280" i="24"/>
  <c r="L280" i="24"/>
  <c r="N280" i="24" s="1"/>
  <c r="K280" i="24"/>
  <c r="H280" i="24"/>
  <c r="E280" i="24"/>
  <c r="T279" i="24"/>
  <c r="Q279" i="24"/>
  <c r="L279" i="24"/>
  <c r="N279" i="24" s="1"/>
  <c r="K279" i="24"/>
  <c r="H279" i="24"/>
  <c r="E279" i="24"/>
  <c r="S278" i="24"/>
  <c r="R278" i="24"/>
  <c r="R30" i="24" s="1"/>
  <c r="P278" i="24"/>
  <c r="P30" i="24" s="1"/>
  <c r="O278" i="24"/>
  <c r="M278" i="24"/>
  <c r="M30" i="24" s="1"/>
  <c r="J278" i="24"/>
  <c r="J30" i="24" s="1"/>
  <c r="I278" i="24"/>
  <c r="I30" i="24" s="1"/>
  <c r="G278" i="24"/>
  <c r="G30" i="24" s="1"/>
  <c r="F278" i="24"/>
  <c r="F30" i="24" s="1"/>
  <c r="D278" i="24"/>
  <c r="D30" i="24" s="1"/>
  <c r="C278" i="24"/>
  <c r="C30" i="24" s="1"/>
  <c r="T276" i="24"/>
  <c r="Q276" i="24"/>
  <c r="N276" i="24"/>
  <c r="K276" i="24"/>
  <c r="H276" i="24"/>
  <c r="E276" i="24"/>
  <c r="T275" i="24"/>
  <c r="Q275" i="24"/>
  <c r="N275" i="24"/>
  <c r="K275" i="24"/>
  <c r="H275" i="24"/>
  <c r="E275" i="24"/>
  <c r="T274" i="24"/>
  <c r="Q274" i="24"/>
  <c r="N274" i="24"/>
  <c r="K274" i="24"/>
  <c r="H274" i="24"/>
  <c r="E274" i="24"/>
  <c r="T273" i="24"/>
  <c r="Q273" i="24"/>
  <c r="M264" i="24"/>
  <c r="M29" i="24" s="1"/>
  <c r="L273" i="24"/>
  <c r="N273" i="24" s="1"/>
  <c r="K273" i="24"/>
  <c r="H273" i="24"/>
  <c r="E273" i="24"/>
  <c r="T272" i="24"/>
  <c r="Q272" i="24"/>
  <c r="N272" i="24"/>
  <c r="K272" i="24"/>
  <c r="H272" i="24"/>
  <c r="E272" i="24"/>
  <c r="T271" i="24"/>
  <c r="Q271" i="24"/>
  <c r="N271" i="24"/>
  <c r="K271" i="24"/>
  <c r="H271" i="24"/>
  <c r="E271" i="24"/>
  <c r="T270" i="24"/>
  <c r="Q270" i="24"/>
  <c r="N270" i="24"/>
  <c r="K270" i="24"/>
  <c r="H270" i="24"/>
  <c r="E270" i="24"/>
  <c r="T269" i="24"/>
  <c r="Q269" i="24"/>
  <c r="N269" i="24"/>
  <c r="K269" i="24"/>
  <c r="H269" i="24"/>
  <c r="E269" i="24"/>
  <c r="T268" i="24"/>
  <c r="Q268" i="24"/>
  <c r="N268" i="24"/>
  <c r="K268" i="24"/>
  <c r="H268" i="24"/>
  <c r="E268" i="24"/>
  <c r="T267" i="24"/>
  <c r="Q267" i="24"/>
  <c r="N267" i="24"/>
  <c r="K267" i="24"/>
  <c r="H267" i="24"/>
  <c r="E267" i="24"/>
  <c r="T266" i="24"/>
  <c r="Q266" i="24"/>
  <c r="N266" i="24"/>
  <c r="K266" i="24"/>
  <c r="H266" i="24"/>
  <c r="E266" i="24"/>
  <c r="T265" i="24"/>
  <c r="Q265" i="24"/>
  <c r="N265" i="24"/>
  <c r="K265" i="24"/>
  <c r="H265" i="24"/>
  <c r="E265" i="24"/>
  <c r="S264" i="24"/>
  <c r="S29" i="24" s="1"/>
  <c r="R264" i="24"/>
  <c r="P264" i="24"/>
  <c r="O264" i="24"/>
  <c r="O29" i="24" s="1"/>
  <c r="L264" i="24"/>
  <c r="L29" i="24" s="1"/>
  <c r="J264" i="24"/>
  <c r="J29" i="24" s="1"/>
  <c r="I264" i="24"/>
  <c r="G264" i="24"/>
  <c r="G29" i="24" s="1"/>
  <c r="F264" i="24"/>
  <c r="D264" i="24"/>
  <c r="C264" i="24"/>
  <c r="C29" i="24" s="1"/>
  <c r="T260" i="24"/>
  <c r="Q260" i="24"/>
  <c r="M260" i="24"/>
  <c r="L260" i="24"/>
  <c r="K260" i="24"/>
  <c r="H260" i="24"/>
  <c r="E260" i="24"/>
  <c r="T259" i="24"/>
  <c r="Q259" i="24"/>
  <c r="M259" i="24"/>
  <c r="M258" i="24" s="1"/>
  <c r="M28" i="24" s="1"/>
  <c r="L259" i="24"/>
  <c r="K259" i="24"/>
  <c r="H259" i="24"/>
  <c r="E259" i="24"/>
  <c r="S258" i="24"/>
  <c r="R258" i="24"/>
  <c r="P258" i="24"/>
  <c r="O258" i="24"/>
  <c r="Q258" i="24" s="1"/>
  <c r="J258" i="24"/>
  <c r="I258" i="24"/>
  <c r="I28" i="24" s="1"/>
  <c r="G258" i="24"/>
  <c r="G28" i="24" s="1"/>
  <c r="F258" i="24"/>
  <c r="F28" i="24" s="1"/>
  <c r="D258" i="24"/>
  <c r="C258" i="24"/>
  <c r="C28" i="24" s="1"/>
  <c r="T256" i="24"/>
  <c r="Q256" i="24"/>
  <c r="N256" i="24"/>
  <c r="K256" i="24"/>
  <c r="H256" i="24"/>
  <c r="E256" i="24"/>
  <c r="T255" i="24"/>
  <c r="Q255" i="24"/>
  <c r="N255" i="24"/>
  <c r="K255" i="24"/>
  <c r="H255" i="24"/>
  <c r="E255" i="24"/>
  <c r="T254" i="24"/>
  <c r="Q254" i="24"/>
  <c r="N254" i="24"/>
  <c r="K254" i="24"/>
  <c r="H254" i="24"/>
  <c r="E254" i="24"/>
  <c r="T253" i="24"/>
  <c r="Q253" i="24"/>
  <c r="N253" i="24"/>
  <c r="K253" i="24"/>
  <c r="H253" i="24"/>
  <c r="E253" i="24"/>
  <c r="T252" i="24"/>
  <c r="Q252" i="24"/>
  <c r="N252" i="24"/>
  <c r="K252" i="24"/>
  <c r="H252" i="24"/>
  <c r="E252" i="24"/>
  <c r="T251" i="24"/>
  <c r="Q251" i="24"/>
  <c r="N251" i="24"/>
  <c r="K251" i="24"/>
  <c r="H251" i="24"/>
  <c r="E251" i="24"/>
  <c r="T250" i="24"/>
  <c r="Q250" i="24"/>
  <c r="N250" i="24"/>
  <c r="K250" i="24"/>
  <c r="H250" i="24"/>
  <c r="E250" i="24"/>
  <c r="S249" i="24"/>
  <c r="S27" i="24" s="1"/>
  <c r="R249" i="24"/>
  <c r="P249" i="24"/>
  <c r="O249" i="24"/>
  <c r="O27" i="24" s="1"/>
  <c r="M249" i="24"/>
  <c r="M27" i="24" s="1"/>
  <c r="L249" i="24"/>
  <c r="L27" i="24" s="1"/>
  <c r="J249" i="24"/>
  <c r="I249" i="24"/>
  <c r="I27" i="24" s="1"/>
  <c r="G249" i="24"/>
  <c r="G27" i="24" s="1"/>
  <c r="F249" i="24"/>
  <c r="F27" i="24" s="1"/>
  <c r="D249" i="24"/>
  <c r="D27" i="24" s="1"/>
  <c r="C249" i="24"/>
  <c r="C27" i="24" s="1"/>
  <c r="T247" i="24"/>
  <c r="Q247" i="24"/>
  <c r="N247" i="24"/>
  <c r="K247" i="24"/>
  <c r="H247" i="24"/>
  <c r="E247" i="24"/>
  <c r="T246" i="24"/>
  <c r="Q246" i="24"/>
  <c r="N246" i="24"/>
  <c r="K246" i="24"/>
  <c r="H246" i="24"/>
  <c r="E246" i="24"/>
  <c r="T245" i="24"/>
  <c r="Q245" i="24"/>
  <c r="K245" i="24"/>
  <c r="E245" i="24"/>
  <c r="T244" i="24"/>
  <c r="Q244" i="24"/>
  <c r="N244" i="24"/>
  <c r="K244" i="24"/>
  <c r="H244" i="24"/>
  <c r="E244" i="24"/>
  <c r="T243" i="24"/>
  <c r="Q243" i="24"/>
  <c r="N243" i="24"/>
  <c r="K243" i="24"/>
  <c r="H243" i="24"/>
  <c r="E243" i="24"/>
  <c r="T242" i="24"/>
  <c r="Q242" i="24"/>
  <c r="N242" i="24"/>
  <c r="K242" i="24"/>
  <c r="H242" i="24"/>
  <c r="E242" i="24"/>
  <c r="T241" i="24"/>
  <c r="Q241" i="24"/>
  <c r="N241" i="24"/>
  <c r="K241" i="24"/>
  <c r="H241" i="24"/>
  <c r="E241" i="24"/>
  <c r="T240" i="24"/>
  <c r="Q240" i="24"/>
  <c r="K240" i="24"/>
  <c r="H240" i="24"/>
  <c r="E240" i="24"/>
  <c r="T239" i="24"/>
  <c r="Q239" i="24"/>
  <c r="N239" i="24"/>
  <c r="K239" i="24"/>
  <c r="H239" i="24"/>
  <c r="E239" i="24"/>
  <c r="T238" i="24"/>
  <c r="Q238" i="24"/>
  <c r="L238" i="24"/>
  <c r="N238" i="24" s="1"/>
  <c r="K238" i="24"/>
  <c r="H238" i="24"/>
  <c r="E238" i="24"/>
  <c r="S237" i="24"/>
  <c r="S26" i="24" s="1"/>
  <c r="R237" i="24"/>
  <c r="R26" i="24" s="1"/>
  <c r="P237" i="24"/>
  <c r="P26" i="24" s="1"/>
  <c r="O237" i="24"/>
  <c r="J237" i="24"/>
  <c r="J26" i="24" s="1"/>
  <c r="I237" i="24"/>
  <c r="I26" i="24" s="1"/>
  <c r="G237" i="24"/>
  <c r="G26" i="24" s="1"/>
  <c r="F237" i="24"/>
  <c r="D237" i="24"/>
  <c r="D26" i="24" s="1"/>
  <c r="C237" i="24"/>
  <c r="C26" i="24" s="1"/>
  <c r="T234" i="24"/>
  <c r="Q234" i="24"/>
  <c r="K234" i="24"/>
  <c r="H234" i="24"/>
  <c r="E234" i="24"/>
  <c r="T233" i="24"/>
  <c r="Q233" i="24"/>
  <c r="M230" i="24"/>
  <c r="M25" i="24" s="1"/>
  <c r="K233" i="24"/>
  <c r="H233" i="24"/>
  <c r="E233" i="24"/>
  <c r="T232" i="24"/>
  <c r="Q232" i="24"/>
  <c r="N232" i="24"/>
  <c r="K232" i="24"/>
  <c r="H232" i="24"/>
  <c r="E232" i="24"/>
  <c r="T231" i="24"/>
  <c r="Q231" i="24"/>
  <c r="N231" i="24"/>
  <c r="K231" i="24"/>
  <c r="H231" i="24"/>
  <c r="E231" i="24"/>
  <c r="S230" i="24"/>
  <c r="R230" i="24"/>
  <c r="P230" i="24"/>
  <c r="P25" i="24" s="1"/>
  <c r="O230" i="24"/>
  <c r="J230" i="24"/>
  <c r="J25" i="24" s="1"/>
  <c r="I230" i="24"/>
  <c r="G230" i="24"/>
  <c r="F230" i="24"/>
  <c r="F25" i="24" s="1"/>
  <c r="D230" i="24"/>
  <c r="D25" i="24" s="1"/>
  <c r="C230" i="24"/>
  <c r="C25" i="24" s="1"/>
  <c r="T228" i="24"/>
  <c r="Q228" i="24"/>
  <c r="N228" i="24"/>
  <c r="K228" i="24"/>
  <c r="H228" i="24"/>
  <c r="E228" i="24"/>
  <c r="T227" i="24"/>
  <c r="Q227" i="24"/>
  <c r="N227" i="24"/>
  <c r="K227" i="24"/>
  <c r="H227" i="24"/>
  <c r="E227" i="24"/>
  <c r="T226" i="24"/>
  <c r="Q226" i="24"/>
  <c r="N226" i="24"/>
  <c r="K226" i="24"/>
  <c r="H226" i="24"/>
  <c r="E226" i="24"/>
  <c r="T225" i="24"/>
  <c r="Q225" i="24"/>
  <c r="N225" i="24"/>
  <c r="K225" i="24"/>
  <c r="H225" i="24"/>
  <c r="E225" i="24"/>
  <c r="T224" i="24"/>
  <c r="Q224" i="24"/>
  <c r="L224" i="24"/>
  <c r="N224" i="24" s="1"/>
  <c r="K224" i="24"/>
  <c r="H224" i="24"/>
  <c r="E224" i="24"/>
  <c r="T223" i="24"/>
  <c r="Q223" i="24"/>
  <c r="N223" i="24"/>
  <c r="K223" i="24"/>
  <c r="H223" i="24"/>
  <c r="E223" i="24"/>
  <c r="T222" i="24"/>
  <c r="Q222" i="24"/>
  <c r="N222" i="24"/>
  <c r="K222" i="24"/>
  <c r="H222" i="24"/>
  <c r="E222" i="24"/>
  <c r="S221" i="24"/>
  <c r="S24" i="24" s="1"/>
  <c r="R221" i="24"/>
  <c r="R24" i="24" s="1"/>
  <c r="P221" i="24"/>
  <c r="O221" i="24"/>
  <c r="L221" i="24"/>
  <c r="L24" i="24" s="1"/>
  <c r="J221" i="24"/>
  <c r="J24" i="24" s="1"/>
  <c r="I221" i="24"/>
  <c r="I24" i="24" s="1"/>
  <c r="G221" i="24"/>
  <c r="G24" i="24" s="1"/>
  <c r="F221" i="24"/>
  <c r="F24" i="24" s="1"/>
  <c r="D221" i="24"/>
  <c r="D24" i="24" s="1"/>
  <c r="C221" i="24"/>
  <c r="C24" i="24" s="1"/>
  <c r="T219" i="24"/>
  <c r="Q219" i="24"/>
  <c r="N219" i="24"/>
  <c r="K219" i="24"/>
  <c r="H219" i="24"/>
  <c r="E219" i="24"/>
  <c r="T218" i="24"/>
  <c r="Q218" i="24"/>
  <c r="M213" i="24"/>
  <c r="M23" i="24" s="1"/>
  <c r="L218" i="24"/>
  <c r="K218" i="24"/>
  <c r="H218" i="24"/>
  <c r="E218" i="24"/>
  <c r="T217" i="24"/>
  <c r="Q217" i="24"/>
  <c r="K217" i="24"/>
  <c r="H217" i="24"/>
  <c r="E217" i="24"/>
  <c r="T216" i="24"/>
  <c r="Q216" i="24"/>
  <c r="K216" i="24"/>
  <c r="H216" i="24"/>
  <c r="E216" i="24"/>
  <c r="T215" i="24"/>
  <c r="Q215" i="24"/>
  <c r="N215" i="24"/>
  <c r="K215" i="24"/>
  <c r="H215" i="24"/>
  <c r="E215" i="24"/>
  <c r="T214" i="24"/>
  <c r="Q214" i="24"/>
  <c r="K214" i="24"/>
  <c r="H214" i="24"/>
  <c r="E214" i="24"/>
  <c r="S213" i="24"/>
  <c r="S23" i="24" s="1"/>
  <c r="R213" i="24"/>
  <c r="R23" i="24" s="1"/>
  <c r="P213" i="24"/>
  <c r="P23" i="24" s="1"/>
  <c r="O213" i="24"/>
  <c r="O23" i="24" s="1"/>
  <c r="J213" i="24"/>
  <c r="J23" i="24" s="1"/>
  <c r="I213" i="24"/>
  <c r="G213" i="24"/>
  <c r="G23" i="24" s="1"/>
  <c r="F213" i="24"/>
  <c r="F23" i="24" s="1"/>
  <c r="D213" i="24"/>
  <c r="D23" i="24" s="1"/>
  <c r="C213" i="24"/>
  <c r="C23" i="24" s="1"/>
  <c r="T209" i="24"/>
  <c r="T208" i="24"/>
  <c r="Q208" i="24"/>
  <c r="N208" i="24"/>
  <c r="K208" i="24"/>
  <c r="H208" i="24"/>
  <c r="E208" i="24"/>
  <c r="T207" i="24"/>
  <c r="Q207" i="24"/>
  <c r="N207" i="24"/>
  <c r="K207" i="24"/>
  <c r="H207" i="24"/>
  <c r="E207" i="24"/>
  <c r="T206" i="24"/>
  <c r="N206" i="24"/>
  <c r="K206" i="24"/>
  <c r="H206" i="24"/>
  <c r="E206" i="24"/>
  <c r="S205" i="24"/>
  <c r="S22" i="24" s="1"/>
  <c r="R205" i="24"/>
  <c r="P205" i="24"/>
  <c r="Q206" i="24" s="1"/>
  <c r="O205" i="24"/>
  <c r="M205" i="24"/>
  <c r="M22" i="24" s="1"/>
  <c r="L205" i="24"/>
  <c r="J205" i="24"/>
  <c r="J22" i="24" s="1"/>
  <c r="I205" i="24"/>
  <c r="I22" i="24" s="1"/>
  <c r="G205" i="24"/>
  <c r="F205" i="24"/>
  <c r="F22" i="24" s="1"/>
  <c r="D205" i="24"/>
  <c r="D22" i="24" s="1"/>
  <c r="C205" i="24"/>
  <c r="C22" i="24" s="1"/>
  <c r="S199" i="24"/>
  <c r="S21" i="24" s="1"/>
  <c r="R199" i="24"/>
  <c r="P199" i="24"/>
  <c r="P21" i="24" s="1"/>
  <c r="O199" i="24"/>
  <c r="O21" i="24" s="1"/>
  <c r="M199" i="24"/>
  <c r="L199" i="24"/>
  <c r="L21" i="24" s="1"/>
  <c r="J199" i="24"/>
  <c r="J21" i="24" s="1"/>
  <c r="I199" i="24"/>
  <c r="G199" i="24"/>
  <c r="G21" i="24" s="1"/>
  <c r="F199" i="24"/>
  <c r="D199" i="24"/>
  <c r="D21" i="24" s="1"/>
  <c r="C199" i="24"/>
  <c r="S190" i="24"/>
  <c r="S20" i="24" s="1"/>
  <c r="R190" i="24"/>
  <c r="P190" i="24"/>
  <c r="P20" i="24" s="1"/>
  <c r="O190" i="24"/>
  <c r="M190" i="24"/>
  <c r="M20" i="24" s="1"/>
  <c r="L190" i="24"/>
  <c r="J190" i="24"/>
  <c r="J20" i="24" s="1"/>
  <c r="I190" i="24"/>
  <c r="G190" i="24"/>
  <c r="G20" i="24" s="1"/>
  <c r="F190" i="24"/>
  <c r="D190" i="24"/>
  <c r="C190" i="24"/>
  <c r="T188" i="24"/>
  <c r="Q188" i="24"/>
  <c r="M188" i="24"/>
  <c r="N188" i="24" s="1"/>
  <c r="L188" i="24"/>
  <c r="K188" i="24"/>
  <c r="H188" i="24"/>
  <c r="E188" i="24"/>
  <c r="T187" i="24"/>
  <c r="Q187" i="24"/>
  <c r="M187" i="24"/>
  <c r="L187" i="24"/>
  <c r="L181" i="24" s="1"/>
  <c r="L19" i="24" s="1"/>
  <c r="K187" i="24"/>
  <c r="H187" i="24"/>
  <c r="E187" i="24"/>
  <c r="T186" i="24"/>
  <c r="Q186" i="24"/>
  <c r="N186" i="24"/>
  <c r="K186" i="24"/>
  <c r="H186" i="24"/>
  <c r="E186" i="24"/>
  <c r="T185" i="24"/>
  <c r="Q185" i="24"/>
  <c r="N185" i="24"/>
  <c r="K185" i="24"/>
  <c r="H185" i="24"/>
  <c r="E185" i="24"/>
  <c r="T184" i="24"/>
  <c r="Q184" i="24"/>
  <c r="N184" i="24"/>
  <c r="K184" i="24"/>
  <c r="H184" i="24"/>
  <c r="E184" i="24"/>
  <c r="T183" i="24"/>
  <c r="Q183" i="24"/>
  <c r="M183" i="24"/>
  <c r="N183" i="24" s="1"/>
  <c r="L183" i="24"/>
  <c r="K183" i="24"/>
  <c r="E183" i="24"/>
  <c r="H183" i="24" s="1"/>
  <c r="T182" i="24"/>
  <c r="Q182" i="24"/>
  <c r="M182" i="24"/>
  <c r="L182" i="24"/>
  <c r="K182" i="24"/>
  <c r="H182" i="24"/>
  <c r="E182" i="24"/>
  <c r="S181" i="24"/>
  <c r="S19" i="24" s="1"/>
  <c r="R181" i="24"/>
  <c r="P181" i="24"/>
  <c r="P19" i="24" s="1"/>
  <c r="O181" i="24"/>
  <c r="O19" i="24" s="1"/>
  <c r="J181" i="24"/>
  <c r="I181" i="24"/>
  <c r="I19" i="24" s="1"/>
  <c r="G181" i="24"/>
  <c r="G19" i="24" s="1"/>
  <c r="F181" i="24"/>
  <c r="D181" i="24"/>
  <c r="D19" i="24" s="1"/>
  <c r="C181" i="24"/>
  <c r="C19" i="24" s="1"/>
  <c r="T179" i="24"/>
  <c r="Q179" i="24"/>
  <c r="K179" i="24"/>
  <c r="H179" i="24"/>
  <c r="E179" i="24"/>
  <c r="T178" i="24"/>
  <c r="Q178" i="24"/>
  <c r="K178" i="24"/>
  <c r="H178" i="24"/>
  <c r="E178" i="24"/>
  <c r="T177" i="24"/>
  <c r="Q177" i="24"/>
  <c r="N177" i="24"/>
  <c r="K177" i="24"/>
  <c r="H177" i="24"/>
  <c r="E177" i="24"/>
  <c r="T176" i="24"/>
  <c r="Q176" i="24"/>
  <c r="N176" i="24"/>
  <c r="K176" i="24"/>
  <c r="H176" i="24"/>
  <c r="E176" i="24"/>
  <c r="T175" i="24"/>
  <c r="Q175" i="24"/>
  <c r="K175" i="24"/>
  <c r="H175" i="24"/>
  <c r="E175" i="24"/>
  <c r="T174" i="24"/>
  <c r="Q174" i="24"/>
  <c r="K174" i="24"/>
  <c r="H174" i="24"/>
  <c r="E174" i="24"/>
  <c r="T173" i="24"/>
  <c r="Q173" i="24"/>
  <c r="N173" i="24"/>
  <c r="K173" i="24"/>
  <c r="H173" i="24"/>
  <c r="E173" i="24"/>
  <c r="T172" i="24"/>
  <c r="Q172" i="24"/>
  <c r="N172" i="24"/>
  <c r="K172" i="24"/>
  <c r="H172" i="24"/>
  <c r="E172" i="24"/>
  <c r="T171" i="24"/>
  <c r="Q171" i="24"/>
  <c r="K171" i="24"/>
  <c r="H171" i="24"/>
  <c r="E171" i="24"/>
  <c r="T170" i="24"/>
  <c r="Q170" i="24"/>
  <c r="K170" i="24"/>
  <c r="H170" i="24"/>
  <c r="E170" i="24"/>
  <c r="T169" i="24"/>
  <c r="Q169" i="24"/>
  <c r="N169" i="24"/>
  <c r="K169" i="24"/>
  <c r="H169" i="24"/>
  <c r="E169" i="24"/>
  <c r="T168" i="24"/>
  <c r="Q168" i="24"/>
  <c r="N168" i="24"/>
  <c r="K168" i="24"/>
  <c r="H168" i="24"/>
  <c r="E168" i="24"/>
  <c r="T167" i="24"/>
  <c r="Q167" i="24"/>
  <c r="K167" i="24"/>
  <c r="H167" i="24"/>
  <c r="E167" i="24"/>
  <c r="T166" i="24"/>
  <c r="Q166" i="24"/>
  <c r="M165" i="24"/>
  <c r="M18" i="24" s="1"/>
  <c r="K166" i="24"/>
  <c r="H166" i="24"/>
  <c r="E166" i="24"/>
  <c r="S165" i="24"/>
  <c r="S18" i="24" s="1"/>
  <c r="R165" i="24"/>
  <c r="R18" i="24" s="1"/>
  <c r="P165" i="24"/>
  <c r="P18" i="24" s="1"/>
  <c r="O165" i="24"/>
  <c r="O18" i="24" s="1"/>
  <c r="J165" i="24"/>
  <c r="J18" i="24" s="1"/>
  <c r="I165" i="24"/>
  <c r="G165" i="24"/>
  <c r="G18" i="24" s="1"/>
  <c r="F165" i="24"/>
  <c r="F18" i="24" s="1"/>
  <c r="D165" i="24"/>
  <c r="D18" i="24" s="1"/>
  <c r="C165" i="24"/>
  <c r="C18" i="24" s="1"/>
  <c r="T163" i="24"/>
  <c r="Q163" i="24"/>
  <c r="M163" i="24"/>
  <c r="N163" i="24" s="1"/>
  <c r="L163" i="24"/>
  <c r="K163" i="24"/>
  <c r="H163" i="24"/>
  <c r="E163" i="24"/>
  <c r="T162" i="24"/>
  <c r="Q162" i="24"/>
  <c r="M162" i="24"/>
  <c r="L162" i="24"/>
  <c r="N162" i="24" s="1"/>
  <c r="K162" i="24"/>
  <c r="H162" i="24"/>
  <c r="E162" i="24"/>
  <c r="T161" i="24"/>
  <c r="Q161" i="24"/>
  <c r="N161" i="24"/>
  <c r="M161" i="24"/>
  <c r="L161" i="24"/>
  <c r="K161" i="24"/>
  <c r="H161" i="24"/>
  <c r="E161" i="24"/>
  <c r="T160" i="24"/>
  <c r="Q160" i="24"/>
  <c r="N160" i="24"/>
  <c r="M160" i="24"/>
  <c r="L160" i="24"/>
  <c r="K160" i="24"/>
  <c r="H160" i="24"/>
  <c r="E160" i="24"/>
  <c r="T159" i="24"/>
  <c r="Q159" i="24"/>
  <c r="N159" i="24"/>
  <c r="M159" i="24"/>
  <c r="L159" i="24"/>
  <c r="K159" i="24"/>
  <c r="H159" i="24"/>
  <c r="E159" i="24"/>
  <c r="T158" i="24"/>
  <c r="Q158" i="24"/>
  <c r="N158" i="24"/>
  <c r="M158" i="24"/>
  <c r="L158" i="24"/>
  <c r="K158" i="24"/>
  <c r="H158" i="24"/>
  <c r="E158" i="24"/>
  <c r="T157" i="24"/>
  <c r="Q157" i="24"/>
  <c r="N157" i="24"/>
  <c r="M157" i="24"/>
  <c r="K157" i="24"/>
  <c r="H157" i="24"/>
  <c r="E157" i="24"/>
  <c r="T156" i="24"/>
  <c r="Q156" i="24"/>
  <c r="M156" i="24"/>
  <c r="L156" i="24"/>
  <c r="N156" i="24" s="1"/>
  <c r="K156" i="24"/>
  <c r="H156" i="24"/>
  <c r="E156" i="24"/>
  <c r="T155" i="24"/>
  <c r="Q155" i="24"/>
  <c r="M155" i="24"/>
  <c r="L155" i="24"/>
  <c r="K155" i="24"/>
  <c r="H155" i="24"/>
  <c r="E155" i="24"/>
  <c r="S153" i="24"/>
  <c r="R153" i="24"/>
  <c r="T153" i="24" s="1"/>
  <c r="P153" i="24"/>
  <c r="P17" i="24" s="1"/>
  <c r="O153" i="24"/>
  <c r="J153" i="24"/>
  <c r="J17" i="24" s="1"/>
  <c r="I153" i="24"/>
  <c r="G153" i="24"/>
  <c r="G17" i="24" s="1"/>
  <c r="F153" i="24"/>
  <c r="F17" i="24" s="1"/>
  <c r="D153" i="24"/>
  <c r="D17" i="24" s="1"/>
  <c r="C153" i="24"/>
  <c r="C17" i="24" s="1"/>
  <c r="T151" i="24"/>
  <c r="Q151" i="24"/>
  <c r="M147" i="24"/>
  <c r="M16" i="24" s="1"/>
  <c r="K151" i="24"/>
  <c r="H151" i="24"/>
  <c r="E151" i="24"/>
  <c r="T150" i="24"/>
  <c r="Q150" i="24"/>
  <c r="N150" i="24"/>
  <c r="K150" i="24"/>
  <c r="H150" i="24"/>
  <c r="E150" i="24"/>
  <c r="T149" i="24"/>
  <c r="Q149" i="24"/>
  <c r="N149" i="24"/>
  <c r="K149" i="24"/>
  <c r="H149" i="24"/>
  <c r="E149" i="24"/>
  <c r="T148" i="24"/>
  <c r="Q148" i="24"/>
  <c r="N148" i="24"/>
  <c r="K148" i="24"/>
  <c r="H148" i="24"/>
  <c r="E148" i="24"/>
  <c r="S147" i="24"/>
  <c r="S16" i="24" s="1"/>
  <c r="R147" i="24"/>
  <c r="R16" i="24" s="1"/>
  <c r="P147" i="24"/>
  <c r="P16" i="24" s="1"/>
  <c r="O147" i="24"/>
  <c r="L147" i="24"/>
  <c r="J147" i="24"/>
  <c r="J16" i="24" s="1"/>
  <c r="I147" i="24"/>
  <c r="G147" i="24"/>
  <c r="G16" i="24" s="1"/>
  <c r="F147" i="24"/>
  <c r="F16" i="24" s="1"/>
  <c r="D147" i="24"/>
  <c r="C147" i="24"/>
  <c r="T145" i="24"/>
  <c r="Q145" i="24"/>
  <c r="N145" i="24"/>
  <c r="K145" i="24"/>
  <c r="H145" i="24"/>
  <c r="E145" i="24"/>
  <c r="T144" i="24"/>
  <c r="Q144" i="24"/>
  <c r="N144" i="24"/>
  <c r="K144" i="24"/>
  <c r="H144" i="24"/>
  <c r="E144" i="24"/>
  <c r="T143" i="24"/>
  <c r="Q143" i="24"/>
  <c r="N143" i="24"/>
  <c r="K143" i="24"/>
  <c r="H143" i="24"/>
  <c r="E143" i="24"/>
  <c r="T142" i="24"/>
  <c r="Q142" i="24"/>
  <c r="N142" i="24"/>
  <c r="K142" i="24"/>
  <c r="H142" i="24"/>
  <c r="E142" i="24"/>
  <c r="T141" i="24"/>
  <c r="Q141" i="24"/>
  <c r="N141" i="24"/>
  <c r="K141" i="24"/>
  <c r="H141" i="24"/>
  <c r="E141" i="24"/>
  <c r="T140" i="24"/>
  <c r="Q140" i="24"/>
  <c r="N140" i="24"/>
  <c r="K140" i="24"/>
  <c r="H140" i="24"/>
  <c r="E140" i="24"/>
  <c r="T139" i="24"/>
  <c r="Q139" i="24"/>
  <c r="N139" i="24"/>
  <c r="K139" i="24"/>
  <c r="H139" i="24"/>
  <c r="E139" i="24"/>
  <c r="T138" i="24"/>
  <c r="Q138" i="24"/>
  <c r="N138" i="24"/>
  <c r="K138" i="24"/>
  <c r="H138" i="24"/>
  <c r="E138" i="24"/>
  <c r="T137" i="24"/>
  <c r="Q137" i="24"/>
  <c r="N137" i="24"/>
  <c r="K137" i="24"/>
  <c r="H137" i="24"/>
  <c r="E137" i="24"/>
  <c r="T136" i="24"/>
  <c r="Q136" i="24"/>
  <c r="K136" i="24"/>
  <c r="H136" i="24"/>
  <c r="E136" i="24"/>
  <c r="T135" i="24"/>
  <c r="Q135" i="24"/>
  <c r="N135" i="24"/>
  <c r="K135" i="24"/>
  <c r="H135" i="24"/>
  <c r="E135" i="24"/>
  <c r="T134" i="24"/>
  <c r="Q134" i="24"/>
  <c r="N134" i="24"/>
  <c r="K134" i="24"/>
  <c r="H134" i="24"/>
  <c r="E134" i="24"/>
  <c r="T133" i="24"/>
  <c r="Q133" i="24"/>
  <c r="N133" i="24"/>
  <c r="K133" i="24"/>
  <c r="H133" i="24"/>
  <c r="E133" i="24"/>
  <c r="T132" i="24"/>
  <c r="Q132" i="24"/>
  <c r="K132" i="24"/>
  <c r="H132" i="24"/>
  <c r="E132" i="24"/>
  <c r="T131" i="24"/>
  <c r="Q131" i="24"/>
  <c r="N131" i="24"/>
  <c r="K131" i="24"/>
  <c r="H131" i="24"/>
  <c r="E131" i="24"/>
  <c r="T130" i="24"/>
  <c r="Q130" i="24"/>
  <c r="N130" i="24"/>
  <c r="K130" i="24"/>
  <c r="H130" i="24"/>
  <c r="E130" i="24"/>
  <c r="T129" i="24"/>
  <c r="Q129" i="24"/>
  <c r="N129" i="24"/>
  <c r="K129" i="24"/>
  <c r="H129" i="24"/>
  <c r="E129" i="24"/>
  <c r="T128" i="24"/>
  <c r="Q128" i="24"/>
  <c r="K128" i="24"/>
  <c r="H128" i="24"/>
  <c r="E128" i="24"/>
  <c r="T127" i="24"/>
  <c r="Q127" i="24"/>
  <c r="N127" i="24"/>
  <c r="K127" i="24"/>
  <c r="H127" i="24"/>
  <c r="E127" i="24"/>
  <c r="T126" i="24"/>
  <c r="Q126" i="24"/>
  <c r="N126" i="24"/>
  <c r="K126" i="24"/>
  <c r="H126" i="24"/>
  <c r="E126" i="24"/>
  <c r="T125" i="24"/>
  <c r="Q125" i="24"/>
  <c r="N125" i="24"/>
  <c r="K125" i="24"/>
  <c r="H125" i="24"/>
  <c r="E125" i="24"/>
  <c r="T124" i="24"/>
  <c r="Q124" i="24"/>
  <c r="K124" i="24"/>
  <c r="H124" i="24"/>
  <c r="E124" i="24"/>
  <c r="T123" i="24"/>
  <c r="Q123" i="24"/>
  <c r="N123" i="24"/>
  <c r="K123" i="24"/>
  <c r="H123" i="24"/>
  <c r="E123" i="24"/>
  <c r="T122" i="24"/>
  <c r="Q122" i="24"/>
  <c r="N122" i="24"/>
  <c r="K122" i="24"/>
  <c r="H122" i="24"/>
  <c r="E122" i="24"/>
  <c r="T121" i="24"/>
  <c r="Q121" i="24"/>
  <c r="N121" i="24"/>
  <c r="K121" i="24"/>
  <c r="H121" i="24"/>
  <c r="E121" i="24"/>
  <c r="T120" i="24"/>
  <c r="Q120" i="24"/>
  <c r="K120" i="24"/>
  <c r="H120" i="24"/>
  <c r="E120" i="24"/>
  <c r="T119" i="24"/>
  <c r="Q119" i="24"/>
  <c r="N119" i="24"/>
  <c r="K119" i="24"/>
  <c r="H119" i="24"/>
  <c r="E119" i="24"/>
  <c r="T118" i="24"/>
  <c r="Q118" i="24"/>
  <c r="K118" i="24"/>
  <c r="H118" i="24"/>
  <c r="E118" i="24"/>
  <c r="S117" i="24"/>
  <c r="S15" i="24" s="1"/>
  <c r="R117" i="24"/>
  <c r="P117" i="24"/>
  <c r="P15" i="24" s="1"/>
  <c r="O117" i="24"/>
  <c r="L117" i="24"/>
  <c r="L15" i="24" s="1"/>
  <c r="J117" i="24"/>
  <c r="J15" i="24" s="1"/>
  <c r="I117" i="24"/>
  <c r="I15" i="24" s="1"/>
  <c r="G117" i="24"/>
  <c r="F117" i="24"/>
  <c r="D117" i="24"/>
  <c r="D15" i="24" s="1"/>
  <c r="C117" i="24"/>
  <c r="T114" i="24"/>
  <c r="Q114" i="24"/>
  <c r="N114" i="24"/>
  <c r="K114" i="24"/>
  <c r="H114" i="24"/>
  <c r="E114" i="24"/>
  <c r="T113" i="24"/>
  <c r="Q113" i="24"/>
  <c r="N113" i="24"/>
  <c r="K113" i="24"/>
  <c r="H113" i="24"/>
  <c r="E113" i="24"/>
  <c r="T112" i="24"/>
  <c r="Q112" i="24"/>
  <c r="N112" i="24"/>
  <c r="K112" i="24"/>
  <c r="H112" i="24"/>
  <c r="E112" i="24"/>
  <c r="T111" i="24"/>
  <c r="Q111" i="24"/>
  <c r="N111" i="24"/>
  <c r="K111" i="24"/>
  <c r="H111" i="24"/>
  <c r="E111" i="24"/>
  <c r="T110" i="24"/>
  <c r="Q110" i="24"/>
  <c r="N110" i="24"/>
  <c r="K110" i="24"/>
  <c r="H110" i="24"/>
  <c r="E110" i="24"/>
  <c r="T109" i="24"/>
  <c r="Q109" i="24"/>
  <c r="N109" i="24"/>
  <c r="K109" i="24"/>
  <c r="H109" i="24"/>
  <c r="E109" i="24"/>
  <c r="T108" i="24"/>
  <c r="Q108" i="24"/>
  <c r="N108" i="24"/>
  <c r="K108" i="24"/>
  <c r="H108" i="24"/>
  <c r="E108" i="24"/>
  <c r="T107" i="24"/>
  <c r="Q107" i="24"/>
  <c r="N107" i="24"/>
  <c r="K107" i="24"/>
  <c r="H107" i="24"/>
  <c r="E107" i="24"/>
  <c r="T106" i="24"/>
  <c r="Q106" i="24"/>
  <c r="N106" i="24"/>
  <c r="K106" i="24"/>
  <c r="H106" i="24"/>
  <c r="E106" i="24"/>
  <c r="T105" i="24"/>
  <c r="Q105" i="24"/>
  <c r="N105" i="24"/>
  <c r="K105" i="24"/>
  <c r="H105" i="24"/>
  <c r="E105" i="24"/>
  <c r="T104" i="24"/>
  <c r="Q104" i="24"/>
  <c r="N104" i="24"/>
  <c r="K104" i="24"/>
  <c r="H104" i="24"/>
  <c r="E104" i="24"/>
  <c r="T103" i="24"/>
  <c r="Q103" i="24"/>
  <c r="N103" i="24"/>
  <c r="K103" i="24"/>
  <c r="H103" i="24"/>
  <c r="E103" i="24"/>
  <c r="T102" i="24"/>
  <c r="Q102" i="24"/>
  <c r="N102" i="24"/>
  <c r="K102" i="24"/>
  <c r="H102" i="24"/>
  <c r="E102" i="24"/>
  <c r="T101" i="24"/>
  <c r="Q101" i="24"/>
  <c r="N101" i="24"/>
  <c r="K101" i="24"/>
  <c r="H101" i="24"/>
  <c r="E101" i="24"/>
  <c r="T100" i="24"/>
  <c r="Q100" i="24"/>
  <c r="N100" i="24"/>
  <c r="K100" i="24"/>
  <c r="H100" i="24"/>
  <c r="E100" i="24"/>
  <c r="T99" i="24"/>
  <c r="Q99" i="24"/>
  <c r="N99" i="24"/>
  <c r="K99" i="24"/>
  <c r="H99" i="24"/>
  <c r="E99" i="24"/>
  <c r="T98" i="24"/>
  <c r="Q98" i="24"/>
  <c r="N98" i="24"/>
  <c r="K98" i="24"/>
  <c r="H98" i="24"/>
  <c r="E98" i="24"/>
  <c r="T97" i="24"/>
  <c r="Q97" i="24"/>
  <c r="N97" i="24"/>
  <c r="K97" i="24"/>
  <c r="H97" i="24"/>
  <c r="E97" i="24"/>
  <c r="T96" i="24"/>
  <c r="Q96" i="24"/>
  <c r="N96" i="24"/>
  <c r="K96" i="24"/>
  <c r="H96" i="24"/>
  <c r="E96" i="24"/>
  <c r="T95" i="24"/>
  <c r="Q95" i="24"/>
  <c r="N95" i="24"/>
  <c r="K95" i="24"/>
  <c r="H95" i="24"/>
  <c r="E95" i="24"/>
  <c r="T94" i="24"/>
  <c r="Q94" i="24"/>
  <c r="N94" i="24"/>
  <c r="K94" i="24"/>
  <c r="H94" i="24"/>
  <c r="E94" i="24"/>
  <c r="T93" i="24"/>
  <c r="Q93" i="24"/>
  <c r="N93" i="24"/>
  <c r="K93" i="24"/>
  <c r="H93" i="24"/>
  <c r="E93" i="24"/>
  <c r="T92" i="24"/>
  <c r="Q92" i="24"/>
  <c r="N92" i="24"/>
  <c r="K92" i="24"/>
  <c r="H92" i="24"/>
  <c r="E92" i="24"/>
  <c r="T91" i="24"/>
  <c r="Q91" i="24"/>
  <c r="N91" i="24"/>
  <c r="K91" i="24"/>
  <c r="H91" i="24"/>
  <c r="E91" i="24"/>
  <c r="T90" i="24"/>
  <c r="Q90" i="24"/>
  <c r="N90" i="24"/>
  <c r="K90" i="24"/>
  <c r="H90" i="24"/>
  <c r="E90" i="24"/>
  <c r="T89" i="24"/>
  <c r="Q89" i="24"/>
  <c r="N89" i="24"/>
  <c r="K89" i="24"/>
  <c r="H89" i="24"/>
  <c r="E89" i="24"/>
  <c r="T88" i="24"/>
  <c r="Q88" i="24"/>
  <c r="N88" i="24"/>
  <c r="K88" i="24"/>
  <c r="H88" i="24"/>
  <c r="E88" i="24"/>
  <c r="T87" i="24"/>
  <c r="Q87" i="24"/>
  <c r="N87" i="24"/>
  <c r="K87" i="24"/>
  <c r="H87" i="24"/>
  <c r="E87" i="24"/>
  <c r="T86" i="24"/>
  <c r="Q86" i="24"/>
  <c r="N86" i="24"/>
  <c r="K86" i="24"/>
  <c r="H86" i="24"/>
  <c r="E86" i="24"/>
  <c r="T85" i="24"/>
  <c r="Q85" i="24"/>
  <c r="N85" i="24"/>
  <c r="K85" i="24"/>
  <c r="H85" i="24"/>
  <c r="E85" i="24"/>
  <c r="T84" i="24"/>
  <c r="Q84" i="24"/>
  <c r="N84" i="24"/>
  <c r="K84" i="24"/>
  <c r="H84" i="24"/>
  <c r="E84" i="24"/>
  <c r="T83" i="24"/>
  <c r="Q83" i="24"/>
  <c r="N83" i="24"/>
  <c r="K83" i="24"/>
  <c r="H83" i="24"/>
  <c r="E83" i="24"/>
  <c r="T82" i="24"/>
  <c r="Q82" i="24"/>
  <c r="N82" i="24"/>
  <c r="K82" i="24"/>
  <c r="H82" i="24"/>
  <c r="E82" i="24"/>
  <c r="T81" i="24"/>
  <c r="Q81" i="24"/>
  <c r="N81" i="24"/>
  <c r="K81" i="24"/>
  <c r="H81" i="24"/>
  <c r="E81" i="24"/>
  <c r="T80" i="24"/>
  <c r="Q80" i="24"/>
  <c r="N80" i="24"/>
  <c r="K80" i="24"/>
  <c r="H80" i="24"/>
  <c r="E80" i="24"/>
  <c r="T79" i="24"/>
  <c r="Q79" i="24"/>
  <c r="N79" i="24"/>
  <c r="K79" i="24"/>
  <c r="H79" i="24"/>
  <c r="E79" i="24"/>
  <c r="T78" i="24"/>
  <c r="Q78" i="24"/>
  <c r="N78" i="24"/>
  <c r="K78" i="24"/>
  <c r="H78" i="24"/>
  <c r="E78" i="24"/>
  <c r="T77" i="24"/>
  <c r="Q77" i="24"/>
  <c r="N77" i="24"/>
  <c r="K77" i="24"/>
  <c r="H77" i="24"/>
  <c r="E77" i="24"/>
  <c r="T76" i="24"/>
  <c r="Q76" i="24"/>
  <c r="N76" i="24"/>
  <c r="K76" i="24"/>
  <c r="H76" i="24"/>
  <c r="E76" i="24"/>
  <c r="T75" i="24"/>
  <c r="Q75" i="24"/>
  <c r="N75" i="24"/>
  <c r="K75" i="24"/>
  <c r="H75" i="24"/>
  <c r="E75" i="24"/>
  <c r="T74" i="24"/>
  <c r="Q74" i="24"/>
  <c r="N74" i="24"/>
  <c r="K74" i="24"/>
  <c r="H74" i="24"/>
  <c r="E74" i="24"/>
  <c r="T73" i="24"/>
  <c r="Q73" i="24"/>
  <c r="N73" i="24"/>
  <c r="K73" i="24"/>
  <c r="H73" i="24"/>
  <c r="E73" i="24"/>
  <c r="T72" i="24"/>
  <c r="Q72" i="24"/>
  <c r="N72" i="24"/>
  <c r="K72" i="24"/>
  <c r="H72" i="24"/>
  <c r="E72" i="24"/>
  <c r="T71" i="24"/>
  <c r="Q71" i="24"/>
  <c r="N71" i="24"/>
  <c r="K71" i="24"/>
  <c r="H71" i="24"/>
  <c r="E71" i="24"/>
  <c r="S70" i="24"/>
  <c r="S14" i="24" s="1"/>
  <c r="R70" i="24"/>
  <c r="R14" i="24" s="1"/>
  <c r="P70" i="24"/>
  <c r="P14" i="24" s="1"/>
  <c r="O70" i="24"/>
  <c r="O14" i="24" s="1"/>
  <c r="L70" i="24"/>
  <c r="J70" i="24"/>
  <c r="J14" i="24" s="1"/>
  <c r="I70" i="24"/>
  <c r="I14" i="24" s="1"/>
  <c r="G70" i="24"/>
  <c r="G14" i="24" s="1"/>
  <c r="F70" i="24"/>
  <c r="F14" i="24" s="1"/>
  <c r="D70" i="24"/>
  <c r="C70" i="24"/>
  <c r="C14" i="24" s="1"/>
  <c r="T58" i="24"/>
  <c r="Q58" i="24"/>
  <c r="M58" i="24"/>
  <c r="L58" i="24"/>
  <c r="K58" i="24"/>
  <c r="H58" i="24"/>
  <c r="E58" i="24"/>
  <c r="T57" i="24"/>
  <c r="Q57" i="24"/>
  <c r="M57" i="24"/>
  <c r="L57" i="24"/>
  <c r="L55" i="24" s="1"/>
  <c r="K57" i="24"/>
  <c r="H57" i="24"/>
  <c r="E57" i="24"/>
  <c r="T56" i="24"/>
  <c r="Q56" i="24"/>
  <c r="M56" i="24"/>
  <c r="L56" i="24"/>
  <c r="K56" i="24"/>
  <c r="H56" i="24"/>
  <c r="E56" i="24"/>
  <c r="S55" i="24"/>
  <c r="R55" i="24"/>
  <c r="T55" i="24" s="1"/>
  <c r="P55" i="24"/>
  <c r="O55" i="24"/>
  <c r="J55" i="24"/>
  <c r="I55" i="24"/>
  <c r="G55" i="24"/>
  <c r="F55" i="24"/>
  <c r="D55" i="24"/>
  <c r="C55" i="24"/>
  <c r="T53" i="24"/>
  <c r="Q53" i="24"/>
  <c r="N53" i="24"/>
  <c r="K53" i="24"/>
  <c r="H53" i="24"/>
  <c r="E53" i="24"/>
  <c r="T52" i="24"/>
  <c r="Q52" i="24"/>
  <c r="N52" i="24"/>
  <c r="K52" i="24"/>
  <c r="H52" i="24"/>
  <c r="E52" i="24"/>
  <c r="T51" i="24"/>
  <c r="Q51" i="24"/>
  <c r="N51" i="24"/>
  <c r="K51" i="24"/>
  <c r="H51" i="24"/>
  <c r="E51" i="24"/>
  <c r="T50" i="24"/>
  <c r="Q50" i="24"/>
  <c r="N50" i="24"/>
  <c r="K50" i="24"/>
  <c r="H50" i="24"/>
  <c r="E50" i="24"/>
  <c r="T49" i="24"/>
  <c r="Q49" i="24"/>
  <c r="N49" i="24"/>
  <c r="K49" i="24"/>
  <c r="H49" i="24"/>
  <c r="E49" i="24"/>
  <c r="T48" i="24"/>
  <c r="Q48" i="24"/>
  <c r="N48" i="24"/>
  <c r="K48" i="24"/>
  <c r="H48" i="24"/>
  <c r="E48" i="24"/>
  <c r="S47" i="24"/>
  <c r="S46" i="24" s="1"/>
  <c r="S12" i="24" s="1"/>
  <c r="R47" i="24"/>
  <c r="P47" i="24"/>
  <c r="O47" i="24"/>
  <c r="M47" i="24"/>
  <c r="J47" i="24"/>
  <c r="I47" i="24"/>
  <c r="G47" i="24"/>
  <c r="F47" i="24"/>
  <c r="D47" i="24"/>
  <c r="C47" i="24"/>
  <c r="S40" i="24"/>
  <c r="R40" i="24"/>
  <c r="M40" i="24"/>
  <c r="S39" i="24"/>
  <c r="P39" i="24"/>
  <c r="S37" i="24"/>
  <c r="T37" i="24" s="1"/>
  <c r="R37" i="24"/>
  <c r="P37" i="24"/>
  <c r="Q37" i="24" s="1"/>
  <c r="O37" i="24"/>
  <c r="M37" i="24"/>
  <c r="L37" i="24"/>
  <c r="J37" i="24"/>
  <c r="I37" i="24"/>
  <c r="G37" i="24"/>
  <c r="H37" i="24" s="1"/>
  <c r="F37" i="24"/>
  <c r="D37" i="24"/>
  <c r="C37" i="24"/>
  <c r="P36" i="24"/>
  <c r="J36" i="24"/>
  <c r="J35" i="24"/>
  <c r="G35" i="24"/>
  <c r="P33" i="24"/>
  <c r="M33" i="24"/>
  <c r="D33" i="24"/>
  <c r="S32" i="24"/>
  <c r="P32" i="24"/>
  <c r="M32" i="24"/>
  <c r="F32" i="24"/>
  <c r="C32" i="24"/>
  <c r="S30" i="24"/>
  <c r="R29" i="24"/>
  <c r="D29" i="24"/>
  <c r="S28" i="24"/>
  <c r="R28" i="24"/>
  <c r="T28" i="24" s="1"/>
  <c r="P28" i="24"/>
  <c r="O28" i="24"/>
  <c r="D28" i="24"/>
  <c r="J27" i="24"/>
  <c r="F26" i="24"/>
  <c r="R25" i="24"/>
  <c r="G25" i="24"/>
  <c r="P24" i="24"/>
  <c r="R22" i="24"/>
  <c r="O22" i="24"/>
  <c r="L22" i="24"/>
  <c r="G22" i="24"/>
  <c r="R21" i="24"/>
  <c r="M21" i="24"/>
  <c r="F21" i="24"/>
  <c r="H21" i="24" s="1"/>
  <c r="C21" i="24"/>
  <c r="R20" i="24"/>
  <c r="O20" i="24"/>
  <c r="L20" i="24"/>
  <c r="I20" i="24"/>
  <c r="D20" i="24"/>
  <c r="C20" i="24"/>
  <c r="J19" i="24"/>
  <c r="S17" i="24"/>
  <c r="O16" i="24"/>
  <c r="D16" i="24"/>
  <c r="I10" i="25" l="1"/>
  <c r="K10" i="25" s="1"/>
  <c r="T20" i="24"/>
  <c r="N58" i="24"/>
  <c r="T117" i="24"/>
  <c r="E147" i="24"/>
  <c r="K147" i="24"/>
  <c r="N155" i="24"/>
  <c r="Q190" i="24"/>
  <c r="E199" i="24"/>
  <c r="K199" i="24"/>
  <c r="Q249" i="24"/>
  <c r="T288" i="24"/>
  <c r="N308" i="24"/>
  <c r="T348" i="24"/>
  <c r="N40" i="24"/>
  <c r="Q377" i="24"/>
  <c r="H385" i="24"/>
  <c r="N385" i="24"/>
  <c r="N22" i="24"/>
  <c r="D32" i="24"/>
  <c r="E32" i="24" s="1"/>
  <c r="R39" i="24"/>
  <c r="T39" i="24" s="1"/>
  <c r="P40" i="24"/>
  <c r="R46" i="24"/>
  <c r="N56" i="24"/>
  <c r="M55" i="24"/>
  <c r="H181" i="24"/>
  <c r="H190" i="24"/>
  <c r="E377" i="24"/>
  <c r="K385" i="24"/>
  <c r="N11" i="25"/>
  <c r="L10" i="25"/>
  <c r="N10" i="25" s="1"/>
  <c r="N310" i="24"/>
  <c r="K20" i="24"/>
  <c r="N20" i="24"/>
  <c r="T21" i="24"/>
  <c r="E190" i="24"/>
  <c r="N21" i="24"/>
  <c r="C40" i="24"/>
  <c r="N360" i="24"/>
  <c r="K39" i="24"/>
  <c r="H360" i="24"/>
  <c r="E360" i="24"/>
  <c r="D359" i="24"/>
  <c r="D38" i="24" s="1"/>
  <c r="L153" i="24"/>
  <c r="L17" i="24" s="1"/>
  <c r="Q153" i="24"/>
  <c r="M153" i="24"/>
  <c r="M17" i="24" s="1"/>
  <c r="O17" i="24"/>
  <c r="I46" i="24"/>
  <c r="I12" i="24" s="1"/>
  <c r="H205" i="24"/>
  <c r="Q278" i="24"/>
  <c r="Q20" i="24"/>
  <c r="K22" i="24"/>
  <c r="T30" i="24"/>
  <c r="H32" i="24"/>
  <c r="K40" i="24"/>
  <c r="N55" i="24"/>
  <c r="Q21" i="24"/>
  <c r="T22" i="24"/>
  <c r="H16" i="24"/>
  <c r="K205" i="24"/>
  <c r="R17" i="24"/>
  <c r="T17" i="24" s="1"/>
  <c r="F20" i="24"/>
  <c r="H20" i="24" s="1"/>
  <c r="P27" i="24"/>
  <c r="Q27" i="24" s="1"/>
  <c r="N32" i="24"/>
  <c r="R32" i="24"/>
  <c r="T32" i="24" s="1"/>
  <c r="N37" i="24"/>
  <c r="O39" i="24"/>
  <c r="Q39" i="24" s="1"/>
  <c r="K47" i="24"/>
  <c r="Q55" i="24"/>
  <c r="E22" i="24"/>
  <c r="N205" i="24"/>
  <c r="T205" i="24"/>
  <c r="Q23" i="24"/>
  <c r="Q221" i="24"/>
  <c r="T258" i="24"/>
  <c r="N259" i="24"/>
  <c r="G359" i="24"/>
  <c r="G38" i="24" s="1"/>
  <c r="S359" i="24"/>
  <c r="S38" i="24" s="1"/>
  <c r="H40" i="24"/>
  <c r="N377" i="24"/>
  <c r="T377" i="24"/>
  <c r="Q385" i="24"/>
  <c r="Q199" i="24"/>
  <c r="E20" i="24"/>
  <c r="E21" i="24"/>
  <c r="I21" i="24"/>
  <c r="K21" i="24" s="1"/>
  <c r="P22" i="24"/>
  <c r="Q22" i="24" s="1"/>
  <c r="Q32" i="24"/>
  <c r="K37" i="24"/>
  <c r="L39" i="24"/>
  <c r="N39" i="24" s="1"/>
  <c r="D40" i="24"/>
  <c r="T40" i="24"/>
  <c r="N57" i="24"/>
  <c r="T147" i="24"/>
  <c r="H17" i="24"/>
  <c r="N187" i="24"/>
  <c r="K190" i="24"/>
  <c r="T190" i="24"/>
  <c r="N199" i="24"/>
  <c r="T199" i="24"/>
  <c r="H22" i="24"/>
  <c r="E213" i="24"/>
  <c r="H27" i="24"/>
  <c r="T278" i="24"/>
  <c r="H310" i="24"/>
  <c r="T230" i="24"/>
  <c r="E37" i="24"/>
  <c r="E348" i="24"/>
  <c r="T318" i="24"/>
  <c r="R326" i="24"/>
  <c r="R34" i="24" s="1"/>
  <c r="I35" i="24"/>
  <c r="K35" i="24" s="1"/>
  <c r="O30" i="24"/>
  <c r="Q30" i="24" s="1"/>
  <c r="E335" i="24"/>
  <c r="E19" i="24"/>
  <c r="E70" i="24"/>
  <c r="E117" i="24"/>
  <c r="N249" i="24"/>
  <c r="N27" i="24"/>
  <c r="K258" i="24"/>
  <c r="R15" i="24"/>
  <c r="T15" i="24" s="1"/>
  <c r="H25" i="24"/>
  <c r="K318" i="24"/>
  <c r="Q18" i="24"/>
  <c r="H30" i="24"/>
  <c r="T26" i="24"/>
  <c r="E26" i="24"/>
  <c r="K230" i="24"/>
  <c r="E25" i="24"/>
  <c r="K117" i="24"/>
  <c r="Q19" i="24"/>
  <c r="Q264" i="24"/>
  <c r="Q335" i="24"/>
  <c r="I16" i="24"/>
  <c r="K16" i="24" s="1"/>
  <c r="H147" i="24"/>
  <c r="C16" i="24"/>
  <c r="E16" i="24" s="1"/>
  <c r="I326" i="24"/>
  <c r="I34" i="24" s="1"/>
  <c r="K26" i="24"/>
  <c r="G46" i="24"/>
  <c r="G12" i="24" s="1"/>
  <c r="H55" i="24"/>
  <c r="T335" i="24"/>
  <c r="P326" i="24"/>
  <c r="P34" i="24" s="1"/>
  <c r="K335" i="24"/>
  <c r="J326" i="24"/>
  <c r="J34" i="24" s="1"/>
  <c r="S33" i="24"/>
  <c r="T33" i="24" s="1"/>
  <c r="N318" i="24"/>
  <c r="J33" i="24"/>
  <c r="K33" i="24" s="1"/>
  <c r="K30" i="24"/>
  <c r="H278" i="24"/>
  <c r="P29" i="24"/>
  <c r="Q29" i="24" s="1"/>
  <c r="K264" i="24"/>
  <c r="H264" i="24"/>
  <c r="E28" i="24"/>
  <c r="H28" i="24"/>
  <c r="T249" i="24"/>
  <c r="Q237" i="24"/>
  <c r="E230" i="24"/>
  <c r="T24" i="24"/>
  <c r="H221" i="24"/>
  <c r="H24" i="24"/>
  <c r="E24" i="24"/>
  <c r="E221" i="24"/>
  <c r="T23" i="24"/>
  <c r="Q213" i="24"/>
  <c r="K213" i="24"/>
  <c r="M181" i="24"/>
  <c r="N181" i="24" s="1"/>
  <c r="N182" i="24"/>
  <c r="T181" i="24"/>
  <c r="Q181" i="24"/>
  <c r="M19" i="24"/>
  <c r="N19" i="24" s="1"/>
  <c r="K19" i="24"/>
  <c r="K181" i="24"/>
  <c r="E181" i="24"/>
  <c r="T165" i="24"/>
  <c r="Q165" i="24"/>
  <c r="H165" i="24"/>
  <c r="K165" i="24"/>
  <c r="N147" i="24"/>
  <c r="Q117" i="24"/>
  <c r="K15" i="24"/>
  <c r="T70" i="24"/>
  <c r="T14" i="24"/>
  <c r="H70" i="24"/>
  <c r="H377" i="24"/>
  <c r="K360" i="24"/>
  <c r="I359" i="24"/>
  <c r="I38" i="24" s="1"/>
  <c r="F39" i="24"/>
  <c r="H39" i="24" s="1"/>
  <c r="C39" i="24"/>
  <c r="E39" i="24" s="1"/>
  <c r="K348" i="24"/>
  <c r="H348" i="24"/>
  <c r="R36" i="24"/>
  <c r="T36" i="24" s="1"/>
  <c r="K36" i="24"/>
  <c r="F36" i="24"/>
  <c r="H36" i="24" s="1"/>
  <c r="F326" i="24"/>
  <c r="F34" i="24" s="1"/>
  <c r="D36" i="24"/>
  <c r="E36" i="24" s="1"/>
  <c r="D326" i="24"/>
  <c r="D34" i="24" s="1"/>
  <c r="T35" i="24"/>
  <c r="P35" i="24"/>
  <c r="M326" i="24"/>
  <c r="M34" i="24" s="1"/>
  <c r="N327" i="24"/>
  <c r="L35" i="24"/>
  <c r="N35" i="24" s="1"/>
  <c r="F35" i="24"/>
  <c r="H35" i="24" s="1"/>
  <c r="D35" i="24"/>
  <c r="E35" i="24" s="1"/>
  <c r="O33" i="24"/>
  <c r="Q33" i="24" s="1"/>
  <c r="L33" i="24"/>
  <c r="N33" i="24" s="1"/>
  <c r="C33" i="24"/>
  <c r="E33" i="24" s="1"/>
  <c r="R31" i="24"/>
  <c r="T31" i="24" s="1"/>
  <c r="P31" i="24"/>
  <c r="Q31" i="24" s="1"/>
  <c r="H31" i="24"/>
  <c r="H288" i="24"/>
  <c r="E31" i="24"/>
  <c r="E288" i="24"/>
  <c r="K278" i="24"/>
  <c r="T29" i="24"/>
  <c r="T264" i="24"/>
  <c r="N29" i="24"/>
  <c r="N264" i="24"/>
  <c r="I29" i="24"/>
  <c r="K29" i="24" s="1"/>
  <c r="F29" i="24"/>
  <c r="H29" i="24" s="1"/>
  <c r="E29" i="24"/>
  <c r="E264" i="24"/>
  <c r="J28" i="24"/>
  <c r="K28" i="24" s="1"/>
  <c r="H258" i="24"/>
  <c r="R27" i="24"/>
  <c r="T27" i="24" s="1"/>
  <c r="K27" i="24"/>
  <c r="K249" i="24"/>
  <c r="H249" i="24"/>
  <c r="E27" i="24"/>
  <c r="E249" i="24"/>
  <c r="O26" i="24"/>
  <c r="Q26" i="24" s="1"/>
  <c r="K237" i="24"/>
  <c r="H26" i="24"/>
  <c r="H237" i="24"/>
  <c r="E237" i="24"/>
  <c r="S25" i="24"/>
  <c r="T25" i="24" s="1"/>
  <c r="Q230" i="24"/>
  <c r="I25" i="24"/>
  <c r="K25" i="24" s="1"/>
  <c r="H230" i="24"/>
  <c r="K221" i="24"/>
  <c r="K24" i="24"/>
  <c r="T213" i="24"/>
  <c r="I23" i="24"/>
  <c r="K23" i="24" s="1"/>
  <c r="H23" i="24"/>
  <c r="H213" i="24"/>
  <c r="E23" i="24"/>
  <c r="R19" i="24"/>
  <c r="T19" i="24" s="1"/>
  <c r="F19" i="24"/>
  <c r="H19" i="24" s="1"/>
  <c r="T18" i="24"/>
  <c r="I18" i="24"/>
  <c r="K18" i="24" s="1"/>
  <c r="H18" i="24"/>
  <c r="K153" i="24"/>
  <c r="E153" i="24"/>
  <c r="Q17" i="24"/>
  <c r="I17" i="24"/>
  <c r="K17" i="24" s="1"/>
  <c r="E17" i="24"/>
  <c r="T16" i="24"/>
  <c r="Q16" i="24"/>
  <c r="Q147" i="24"/>
  <c r="O15" i="24"/>
  <c r="Q15" i="24" s="1"/>
  <c r="F15" i="24"/>
  <c r="H117" i="24"/>
  <c r="C15" i="24"/>
  <c r="E15" i="24" s="1"/>
  <c r="Q14" i="24"/>
  <c r="K14" i="24"/>
  <c r="H14" i="24"/>
  <c r="D14" i="24"/>
  <c r="E14" i="24" s="1"/>
  <c r="E55" i="24"/>
  <c r="D46" i="24"/>
  <c r="D12" i="24" s="1"/>
  <c r="T47" i="24"/>
  <c r="M46" i="24"/>
  <c r="M12" i="24" s="1"/>
  <c r="J46" i="24"/>
  <c r="J12" i="24" s="1"/>
  <c r="E18" i="24"/>
  <c r="T46" i="24"/>
  <c r="R12" i="24"/>
  <c r="O24" i="24"/>
  <c r="Q24" i="24" s="1"/>
  <c r="L14" i="24"/>
  <c r="L16" i="24"/>
  <c r="N16" i="24" s="1"/>
  <c r="G15" i="24"/>
  <c r="O25" i="24"/>
  <c r="Q25" i="24" s="1"/>
  <c r="Q28" i="24"/>
  <c r="K31" i="24"/>
  <c r="Q36" i="24"/>
  <c r="Q40" i="24"/>
  <c r="K55" i="24"/>
  <c r="N120" i="24"/>
  <c r="N124" i="24"/>
  <c r="N128" i="24"/>
  <c r="N132" i="24"/>
  <c r="N136" i="24"/>
  <c r="E165" i="24"/>
  <c r="L165" i="24"/>
  <c r="E205" i="24"/>
  <c r="Q47" i="24"/>
  <c r="O46" i="24"/>
  <c r="P46" i="24"/>
  <c r="P12" i="24" s="1"/>
  <c r="E47" i="24"/>
  <c r="C46" i="24"/>
  <c r="H47" i="24"/>
  <c r="L47" i="24"/>
  <c r="M70" i="24"/>
  <c r="Q70" i="24"/>
  <c r="N260" i="24"/>
  <c r="L258" i="24"/>
  <c r="K310" i="24"/>
  <c r="I32" i="24"/>
  <c r="H318" i="24"/>
  <c r="G33" i="24"/>
  <c r="H33" i="24" s="1"/>
  <c r="Q327" i="24"/>
  <c r="O326" i="24"/>
  <c r="O69" i="24" s="1"/>
  <c r="O35" i="24"/>
  <c r="E30" i="24"/>
  <c r="F46" i="24"/>
  <c r="K70" i="24"/>
  <c r="N118" i="24"/>
  <c r="M117" i="24"/>
  <c r="M15" i="24" s="1"/>
  <c r="N15" i="24" s="1"/>
  <c r="N216" i="24"/>
  <c r="L213" i="24"/>
  <c r="N151" i="24"/>
  <c r="N166" i="24"/>
  <c r="N170" i="24"/>
  <c r="N174" i="24"/>
  <c r="N178" i="24"/>
  <c r="N190" i="24"/>
  <c r="N217" i="24"/>
  <c r="T221" i="24"/>
  <c r="N233" i="24"/>
  <c r="T237" i="24"/>
  <c r="L237" i="24"/>
  <c r="E258" i="24"/>
  <c r="E278" i="24"/>
  <c r="L278" i="24"/>
  <c r="K288" i="24"/>
  <c r="E327" i="24"/>
  <c r="C326" i="24"/>
  <c r="T327" i="24"/>
  <c r="S326" i="24"/>
  <c r="N240" i="24"/>
  <c r="H153" i="24"/>
  <c r="N167" i="24"/>
  <c r="N171" i="24"/>
  <c r="N175" i="24"/>
  <c r="N179" i="24"/>
  <c r="H199" i="24"/>
  <c r="N214" i="24"/>
  <c r="N218" i="24"/>
  <c r="M221" i="24"/>
  <c r="L230" i="24"/>
  <c r="N234" i="24"/>
  <c r="M237" i="24"/>
  <c r="M26" i="24" s="1"/>
  <c r="N245" i="24"/>
  <c r="H327" i="24"/>
  <c r="G326" i="24"/>
  <c r="G34" i="24" s="1"/>
  <c r="L288" i="24"/>
  <c r="F359" i="24"/>
  <c r="J359" i="24"/>
  <c r="J38" i="24" s="1"/>
  <c r="R359" i="24"/>
  <c r="K377" i="24"/>
  <c r="L335" i="24"/>
  <c r="L326" i="24" s="1"/>
  <c r="C359" i="24"/>
  <c r="O359" i="24"/>
  <c r="M359" i="24"/>
  <c r="M38" i="24" s="1"/>
  <c r="N38" i="24" s="1"/>
  <c r="T114" i="23"/>
  <c r="Q114" i="23"/>
  <c r="N114" i="23"/>
  <c r="K114" i="23"/>
  <c r="H114" i="23"/>
  <c r="E114" i="23"/>
  <c r="E40" i="24" l="1"/>
  <c r="K12" i="24"/>
  <c r="N17" i="24"/>
  <c r="N153" i="24"/>
  <c r="P69" i="24"/>
  <c r="Q69" i="24" s="1"/>
  <c r="D69" i="24"/>
  <c r="R69" i="24"/>
  <c r="H15" i="24"/>
  <c r="H34" i="24"/>
  <c r="F13" i="24"/>
  <c r="I69" i="24"/>
  <c r="K46" i="24"/>
  <c r="K326" i="24"/>
  <c r="Q35" i="24"/>
  <c r="J69" i="24"/>
  <c r="K34" i="24"/>
  <c r="D13" i="24"/>
  <c r="D11" i="24" s="1"/>
  <c r="D10" i="24" s="1"/>
  <c r="J13" i="24"/>
  <c r="J11" i="24" s="1"/>
  <c r="J10" i="24" s="1"/>
  <c r="P13" i="24"/>
  <c r="P11" i="24" s="1"/>
  <c r="P10" i="24" s="1"/>
  <c r="K359" i="24"/>
  <c r="F69" i="24"/>
  <c r="H326" i="24"/>
  <c r="L69" i="24"/>
  <c r="R13" i="24"/>
  <c r="R11" i="24" s="1"/>
  <c r="N288" i="24"/>
  <c r="L31" i="24"/>
  <c r="N31" i="24" s="1"/>
  <c r="N221" i="24"/>
  <c r="M24" i="24"/>
  <c r="N24" i="24" s="1"/>
  <c r="E359" i="24"/>
  <c r="C38" i="24"/>
  <c r="E38" i="24" s="1"/>
  <c r="T359" i="24"/>
  <c r="R38" i="24"/>
  <c r="T38" i="24" s="1"/>
  <c r="N359" i="24"/>
  <c r="N278" i="24"/>
  <c r="L30" i="24"/>
  <c r="N30" i="24" s="1"/>
  <c r="H46" i="24"/>
  <c r="F12" i="24"/>
  <c r="N258" i="24"/>
  <c r="L28" i="24"/>
  <c r="N28" i="24" s="1"/>
  <c r="M69" i="24"/>
  <c r="M14" i="24"/>
  <c r="N14" i="24" s="1"/>
  <c r="N165" i="24"/>
  <c r="L18" i="24"/>
  <c r="N18" i="24" s="1"/>
  <c r="N70" i="24"/>
  <c r="Q359" i="24"/>
  <c r="O38" i="24"/>
  <c r="Q38" i="24" s="1"/>
  <c r="S69" i="24"/>
  <c r="S34" i="24"/>
  <c r="N335" i="24"/>
  <c r="L36" i="24"/>
  <c r="N36" i="24" s="1"/>
  <c r="C69" i="24"/>
  <c r="E326" i="24"/>
  <c r="C34" i="24"/>
  <c r="Q326" i="24"/>
  <c r="O34" i="24"/>
  <c r="Q34" i="24" s="1"/>
  <c r="E46" i="24"/>
  <c r="C12" i="24"/>
  <c r="Q46" i="24"/>
  <c r="O12" i="24"/>
  <c r="T12" i="24"/>
  <c r="G13" i="24"/>
  <c r="G11" i="24" s="1"/>
  <c r="G10" i="24" s="1"/>
  <c r="N237" i="24"/>
  <c r="L26" i="24"/>
  <c r="N26" i="24" s="1"/>
  <c r="L46" i="24"/>
  <c r="N47" i="24"/>
  <c r="N326" i="24"/>
  <c r="L34" i="24"/>
  <c r="N34" i="24" s="1"/>
  <c r="H359" i="24"/>
  <c r="F38" i="24"/>
  <c r="H38" i="24" s="1"/>
  <c r="T326" i="24"/>
  <c r="N230" i="24"/>
  <c r="L25" i="24"/>
  <c r="N25" i="24" s="1"/>
  <c r="N213" i="24"/>
  <c r="L23" i="24"/>
  <c r="N23" i="24" s="1"/>
  <c r="K32" i="24"/>
  <c r="I13" i="24"/>
  <c r="N117" i="24"/>
  <c r="G69" i="24"/>
  <c r="K38" i="24"/>
  <c r="E113" i="23"/>
  <c r="E115" i="23"/>
  <c r="H113" i="23"/>
  <c r="H115" i="23"/>
  <c r="K113" i="23"/>
  <c r="K115" i="23"/>
  <c r="N113" i="23"/>
  <c r="Q113" i="23"/>
  <c r="T113" i="23"/>
  <c r="Q112" i="23"/>
  <c r="N112" i="23"/>
  <c r="K112" i="23"/>
  <c r="T112" i="23"/>
  <c r="H112" i="23"/>
  <c r="E112" i="23"/>
  <c r="T69" i="24" l="1"/>
  <c r="E69" i="24"/>
  <c r="K69" i="24"/>
  <c r="N69" i="24"/>
  <c r="H69" i="24"/>
  <c r="M13" i="24"/>
  <c r="M11" i="24" s="1"/>
  <c r="M10" i="24" s="1"/>
  <c r="H13" i="24"/>
  <c r="K13" i="24"/>
  <c r="I11" i="24"/>
  <c r="Q12" i="24"/>
  <c r="L13" i="24"/>
  <c r="L12" i="24"/>
  <c r="N46" i="24"/>
  <c r="R10" i="24"/>
  <c r="E12" i="24"/>
  <c r="T34" i="24"/>
  <c r="S13" i="24"/>
  <c r="H12" i="24"/>
  <c r="F11" i="24"/>
  <c r="E34" i="24"/>
  <c r="C13" i="24"/>
  <c r="E13" i="24" s="1"/>
  <c r="O13" i="24"/>
  <c r="Q13" i="24" s="1"/>
  <c r="N13" i="24" l="1"/>
  <c r="S11" i="24"/>
  <c r="T13" i="24"/>
  <c r="O11" i="24"/>
  <c r="H11" i="24"/>
  <c r="F10" i="24"/>
  <c r="H10" i="24" s="1"/>
  <c r="C11" i="24"/>
  <c r="N12" i="24"/>
  <c r="L11" i="24"/>
  <c r="K11" i="24"/>
  <c r="I10" i="24"/>
  <c r="K10" i="24" s="1"/>
  <c r="L57" i="23"/>
  <c r="L58" i="23"/>
  <c r="L56" i="23"/>
  <c r="L214" i="23"/>
  <c r="L215" i="23"/>
  <c r="L216" i="23"/>
  <c r="L218" i="23"/>
  <c r="L219" i="23"/>
  <c r="L217" i="23"/>
  <c r="Q11" i="24" l="1"/>
  <c r="O10" i="24"/>
  <c r="Q10" i="24" s="1"/>
  <c r="E11" i="24"/>
  <c r="C10" i="24"/>
  <c r="E10" i="24" s="1"/>
  <c r="N11" i="24"/>
  <c r="L10" i="24"/>
  <c r="N10" i="24" s="1"/>
  <c r="S10" i="24"/>
  <c r="T10" i="24" s="1"/>
  <c r="T11" i="24"/>
  <c r="L328" i="23"/>
  <c r="L330" i="23"/>
  <c r="L331" i="23"/>
  <c r="L332" i="23"/>
  <c r="L333" i="23"/>
  <c r="L329" i="23"/>
  <c r="L238" i="23"/>
  <c r="L241" i="23"/>
  <c r="L242" i="23"/>
  <c r="L243" i="23"/>
  <c r="L244" i="23"/>
  <c r="L245" i="23"/>
  <c r="L246" i="23"/>
  <c r="L240" i="23"/>
  <c r="L324" i="23"/>
  <c r="L320" i="23"/>
  <c r="L321" i="23"/>
  <c r="L322" i="23"/>
  <c r="L323" i="23"/>
  <c r="L319" i="23"/>
  <c r="L182" i="23"/>
  <c r="L183" i="23"/>
  <c r="L184" i="23"/>
  <c r="L186" i="23"/>
  <c r="L187" i="23"/>
  <c r="L188" i="23"/>
  <c r="L185" i="23"/>
  <c r="L265" i="23"/>
  <c r="L266" i="23"/>
  <c r="L267" i="23"/>
  <c r="L268" i="23"/>
  <c r="L269" i="23"/>
  <c r="L270" i="23"/>
  <c r="L271" i="23"/>
  <c r="L273" i="23"/>
  <c r="L274" i="23"/>
  <c r="L275" i="23"/>
  <c r="L276" i="23"/>
  <c r="L272" i="23"/>
  <c r="L166" i="23" l="1"/>
  <c r="L167" i="23"/>
  <c r="L168" i="23"/>
  <c r="L169" i="23"/>
  <c r="L170" i="23"/>
  <c r="L171" i="23"/>
  <c r="L173" i="23"/>
  <c r="L174" i="23"/>
  <c r="L175" i="23"/>
  <c r="L176" i="23"/>
  <c r="L177" i="23"/>
  <c r="L178" i="23"/>
  <c r="L179" i="23"/>
  <c r="L172" i="23"/>
  <c r="L119" i="23"/>
  <c r="L120" i="23"/>
  <c r="L121" i="23"/>
  <c r="L122" i="23"/>
  <c r="L124" i="23"/>
  <c r="L125" i="23"/>
  <c r="L126" i="23"/>
  <c r="L127" i="23"/>
  <c r="L128" i="23"/>
  <c r="L129" i="23"/>
  <c r="L130" i="23"/>
  <c r="L131" i="23"/>
  <c r="L132" i="23"/>
  <c r="L133" i="23"/>
  <c r="L134" i="23"/>
  <c r="L135" i="23"/>
  <c r="L136" i="23"/>
  <c r="L137" i="23"/>
  <c r="L138" i="23"/>
  <c r="L141" i="23"/>
  <c r="L142" i="23"/>
  <c r="L143" i="23"/>
  <c r="L144" i="23"/>
  <c r="L145" i="23"/>
  <c r="L123" i="23"/>
  <c r="L289" i="23"/>
  <c r="L290" i="23"/>
  <c r="L291" i="23"/>
  <c r="L293" i="23"/>
  <c r="L294" i="23"/>
  <c r="L295" i="23"/>
  <c r="L296" i="23"/>
  <c r="L297" i="23"/>
  <c r="L298" i="23"/>
  <c r="L300" i="23"/>
  <c r="L301" i="23"/>
  <c r="L302" i="23"/>
  <c r="L303" i="23"/>
  <c r="L304" i="23"/>
  <c r="L305" i="23"/>
  <c r="L306" i="23"/>
  <c r="L307" i="23"/>
  <c r="L308" i="23"/>
  <c r="L299" i="23"/>
  <c r="L250" i="23"/>
  <c r="L251" i="23"/>
  <c r="L252" i="23"/>
  <c r="L254" i="23"/>
  <c r="L255" i="23"/>
  <c r="L256" i="23"/>
  <c r="L253" i="23"/>
  <c r="L279" i="23"/>
  <c r="L280" i="23"/>
  <c r="L281" i="23"/>
  <c r="L282" i="23"/>
  <c r="L283" i="23"/>
  <c r="L285" i="23"/>
  <c r="L286" i="23"/>
  <c r="L284" i="23"/>
  <c r="L155" i="23"/>
  <c r="L156" i="23"/>
  <c r="L157" i="23"/>
  <c r="L158" i="23"/>
  <c r="L159" i="23"/>
  <c r="L160" i="23"/>
  <c r="L161" i="23"/>
  <c r="L162" i="23"/>
  <c r="L163" i="23"/>
  <c r="L260" i="23"/>
  <c r="L259" i="23"/>
  <c r="L232" i="23"/>
  <c r="L233" i="23"/>
  <c r="L234" i="23"/>
  <c r="L231" i="23"/>
  <c r="L222" i="23"/>
  <c r="L223" i="23"/>
  <c r="L224" i="23"/>
  <c r="L225" i="23"/>
  <c r="L226" i="23"/>
  <c r="L228" i="23"/>
  <c r="L227" i="23"/>
  <c r="L148" i="23"/>
  <c r="L149" i="23"/>
  <c r="L151" i="23"/>
  <c r="L150" i="23"/>
  <c r="L71" i="23"/>
  <c r="L72" i="23"/>
  <c r="L73" i="23"/>
  <c r="L74" i="23"/>
  <c r="L75" i="23"/>
  <c r="L76" i="23"/>
  <c r="L77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7" i="23"/>
  <c r="L98" i="23"/>
  <c r="L99" i="23"/>
  <c r="L101" i="23"/>
  <c r="L102" i="23"/>
  <c r="L103" i="23"/>
  <c r="L105" i="23"/>
  <c r="L106" i="23"/>
  <c r="L107" i="23"/>
  <c r="L108" i="23"/>
  <c r="L109" i="23"/>
  <c r="L110" i="23"/>
  <c r="L111" i="23"/>
  <c r="L100" i="23"/>
  <c r="L336" i="23"/>
  <c r="L337" i="23"/>
  <c r="L338" i="23"/>
  <c r="L341" i="23"/>
  <c r="L342" i="23"/>
  <c r="L343" i="23"/>
  <c r="L344" i="23"/>
  <c r="L345" i="23"/>
  <c r="L346" i="23"/>
  <c r="L339" i="23"/>
  <c r="M319" i="23" l="1"/>
  <c r="M320" i="23"/>
  <c r="M321" i="23"/>
  <c r="M323" i="23"/>
  <c r="M324" i="23"/>
  <c r="M322" i="23"/>
  <c r="M57" i="23"/>
  <c r="M58" i="23"/>
  <c r="M56" i="23"/>
  <c r="M48" i="23"/>
  <c r="M265" i="23"/>
  <c r="M266" i="23"/>
  <c r="M267" i="23"/>
  <c r="M268" i="23"/>
  <c r="M269" i="23"/>
  <c r="M270" i="23"/>
  <c r="M271" i="23"/>
  <c r="M272" i="23"/>
  <c r="M273" i="23"/>
  <c r="M274" i="23"/>
  <c r="M276" i="23"/>
  <c r="M275" i="23"/>
  <c r="M182" i="23"/>
  <c r="M183" i="23"/>
  <c r="M184" i="23"/>
  <c r="M185" i="23"/>
  <c r="M187" i="23"/>
  <c r="M188" i="23"/>
  <c r="M186" i="23"/>
  <c r="M214" i="23"/>
  <c r="M215" i="23"/>
  <c r="M216" i="23"/>
  <c r="M218" i="23"/>
  <c r="M219" i="23"/>
  <c r="M217" i="23"/>
  <c r="M250" i="23"/>
  <c r="M251" i="23"/>
  <c r="M253" i="23"/>
  <c r="M254" i="23"/>
  <c r="M255" i="23"/>
  <c r="M256" i="23"/>
  <c r="M252" i="23"/>
  <c r="M232" i="23"/>
  <c r="M233" i="23"/>
  <c r="M234" i="23"/>
  <c r="M231" i="23"/>
  <c r="M260" i="23"/>
  <c r="M259" i="23"/>
  <c r="M238" i="23"/>
  <c r="M239" i="23"/>
  <c r="M240" i="23"/>
  <c r="M241" i="23"/>
  <c r="M243" i="23"/>
  <c r="M244" i="23"/>
  <c r="M245" i="23"/>
  <c r="M246" i="23"/>
  <c r="M247" i="23"/>
  <c r="M242" i="23"/>
  <c r="M155" i="23"/>
  <c r="M156" i="23"/>
  <c r="M158" i="23"/>
  <c r="M159" i="23"/>
  <c r="M160" i="23"/>
  <c r="M161" i="23"/>
  <c r="M162" i="23"/>
  <c r="M163" i="23"/>
  <c r="M157" i="23"/>
  <c r="Q157" i="23"/>
  <c r="M222" i="23"/>
  <c r="M224" i="23"/>
  <c r="M225" i="23"/>
  <c r="M226" i="23"/>
  <c r="M227" i="23"/>
  <c r="M228" i="23"/>
  <c r="M223" i="23"/>
  <c r="M166" i="23"/>
  <c r="M167" i="23"/>
  <c r="M168" i="23"/>
  <c r="M169" i="23"/>
  <c r="M170" i="23"/>
  <c r="M171" i="23"/>
  <c r="M172" i="23"/>
  <c r="M173" i="23"/>
  <c r="M174" i="23"/>
  <c r="M175" i="23"/>
  <c r="M177" i="23"/>
  <c r="M178" i="23"/>
  <c r="M179" i="23"/>
  <c r="M176" i="23"/>
  <c r="M336" i="23"/>
  <c r="M337" i="23"/>
  <c r="M338" i="23"/>
  <c r="M339" i="23"/>
  <c r="M341" i="23"/>
  <c r="M343" i="23"/>
  <c r="M344" i="23"/>
  <c r="M345" i="23"/>
  <c r="M346" i="23"/>
  <c r="M342" i="23"/>
  <c r="M280" i="23"/>
  <c r="M281" i="23"/>
  <c r="M282" i="23"/>
  <c r="M283" i="23"/>
  <c r="M284" i="23"/>
  <c r="M285" i="23"/>
  <c r="M286" i="23"/>
  <c r="M279" i="23"/>
  <c r="M71" i="23"/>
  <c r="M72" i="23"/>
  <c r="M73" i="23"/>
  <c r="M74" i="23"/>
  <c r="M75" i="23"/>
  <c r="M76" i="23"/>
  <c r="M77" i="23"/>
  <c r="M78" i="23"/>
  <c r="M80" i="23"/>
  <c r="M81" i="23"/>
  <c r="N81" i="23" s="1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7" i="23"/>
  <c r="M98" i="23"/>
  <c r="M99" i="23"/>
  <c r="M100" i="23"/>
  <c r="M101" i="23"/>
  <c r="M102" i="23"/>
  <c r="M103" i="23"/>
  <c r="N103" i="23" s="1"/>
  <c r="M105" i="23"/>
  <c r="M106" i="23"/>
  <c r="M107" i="23"/>
  <c r="M108" i="23"/>
  <c r="M109" i="23"/>
  <c r="M110" i="23"/>
  <c r="M111" i="23"/>
  <c r="M79" i="23"/>
  <c r="M118" i="23"/>
  <c r="M119" i="23"/>
  <c r="M120" i="23"/>
  <c r="M121" i="23"/>
  <c r="M122" i="23"/>
  <c r="M123" i="23"/>
  <c r="M124" i="23"/>
  <c r="M125" i="23"/>
  <c r="M126" i="23"/>
  <c r="M127" i="23"/>
  <c r="M129" i="23"/>
  <c r="M130" i="23"/>
  <c r="M131" i="23"/>
  <c r="M132" i="23"/>
  <c r="M133" i="23"/>
  <c r="M134" i="23"/>
  <c r="M135" i="23"/>
  <c r="M136" i="23"/>
  <c r="M137" i="23"/>
  <c r="M138" i="23"/>
  <c r="M142" i="23"/>
  <c r="M143" i="23"/>
  <c r="M144" i="23"/>
  <c r="M145" i="23"/>
  <c r="M128" i="23"/>
  <c r="M148" i="23"/>
  <c r="M150" i="23"/>
  <c r="M151" i="23"/>
  <c r="M149" i="23"/>
  <c r="M290" i="23"/>
  <c r="M291" i="23"/>
  <c r="M292" i="23"/>
  <c r="M293" i="23"/>
  <c r="M294" i="23"/>
  <c r="M295" i="23"/>
  <c r="M296" i="23"/>
  <c r="M297" i="23"/>
  <c r="M298" i="23"/>
  <c r="M299" i="23"/>
  <c r="M300" i="23"/>
  <c r="M301" i="23"/>
  <c r="M302" i="23"/>
  <c r="M303" i="23"/>
  <c r="M304" i="23"/>
  <c r="M305" i="23"/>
  <c r="M306" i="23"/>
  <c r="M307" i="23"/>
  <c r="N307" i="23" s="1"/>
  <c r="M308" i="23"/>
  <c r="M289" i="23"/>
  <c r="M329" i="23"/>
  <c r="M330" i="23"/>
  <c r="M331" i="23"/>
  <c r="M332" i="23"/>
  <c r="M333" i="23"/>
  <c r="M328" i="23"/>
  <c r="M49" i="23"/>
  <c r="M50" i="23"/>
  <c r="M51" i="23"/>
  <c r="M52" i="23"/>
  <c r="M53" i="23"/>
  <c r="L49" i="23"/>
  <c r="L50" i="23"/>
  <c r="L51" i="23"/>
  <c r="L52" i="23"/>
  <c r="L47" i="23" s="1"/>
  <c r="L46" i="23" s="1"/>
  <c r="L12" i="23" s="1"/>
  <c r="L53" i="23"/>
  <c r="L48" i="23"/>
  <c r="S385" i="23"/>
  <c r="R385" i="23"/>
  <c r="P385" i="23"/>
  <c r="O385" i="23"/>
  <c r="Q385" i="23" s="1"/>
  <c r="M385" i="23"/>
  <c r="L385" i="23"/>
  <c r="J385" i="23"/>
  <c r="I385" i="23"/>
  <c r="K385" i="23" s="1"/>
  <c r="G385" i="23"/>
  <c r="F385" i="23"/>
  <c r="D385" i="23"/>
  <c r="C385" i="23"/>
  <c r="E385" i="23" s="1"/>
  <c r="T379" i="23"/>
  <c r="Q379" i="23"/>
  <c r="N379" i="23"/>
  <c r="K379" i="23"/>
  <c r="H379" i="23"/>
  <c r="E379" i="23"/>
  <c r="T378" i="23"/>
  <c r="Q378" i="23"/>
  <c r="N378" i="23"/>
  <c r="K378" i="23"/>
  <c r="H378" i="23"/>
  <c r="E378" i="23"/>
  <c r="S377" i="23"/>
  <c r="R377" i="23"/>
  <c r="P377" i="23"/>
  <c r="P359" i="23" s="1"/>
  <c r="P38" i="23" s="1"/>
  <c r="O377" i="23"/>
  <c r="Q377" i="23" s="1"/>
  <c r="M377" i="23"/>
  <c r="L377" i="23"/>
  <c r="J377" i="23"/>
  <c r="J359" i="23" s="1"/>
  <c r="J38" i="23" s="1"/>
  <c r="I377" i="23"/>
  <c r="K377" i="23" s="1"/>
  <c r="G377" i="23"/>
  <c r="F377" i="23"/>
  <c r="D377" i="23"/>
  <c r="C377" i="23"/>
  <c r="E377" i="23" s="1"/>
  <c r="T375" i="23"/>
  <c r="Q375" i="23"/>
  <c r="N375" i="23"/>
  <c r="K375" i="23"/>
  <c r="H375" i="23"/>
  <c r="E375" i="23"/>
  <c r="T374" i="23"/>
  <c r="Q374" i="23"/>
  <c r="N374" i="23"/>
  <c r="K374" i="23"/>
  <c r="H374" i="23"/>
  <c r="E374" i="23"/>
  <c r="T373" i="23"/>
  <c r="Q373" i="23"/>
  <c r="N373" i="23"/>
  <c r="K373" i="23"/>
  <c r="H373" i="23"/>
  <c r="E373" i="23"/>
  <c r="Q372" i="23"/>
  <c r="N372" i="23"/>
  <c r="K372" i="23"/>
  <c r="H372" i="23"/>
  <c r="E372" i="23"/>
  <c r="T371" i="23"/>
  <c r="Q371" i="23"/>
  <c r="N371" i="23"/>
  <c r="K371" i="23"/>
  <c r="H371" i="23"/>
  <c r="E371" i="23"/>
  <c r="T370" i="23"/>
  <c r="Q370" i="23"/>
  <c r="N370" i="23"/>
  <c r="K370" i="23"/>
  <c r="H370" i="23"/>
  <c r="E370" i="23"/>
  <c r="T369" i="23"/>
  <c r="Q369" i="23"/>
  <c r="N369" i="23"/>
  <c r="K369" i="23"/>
  <c r="H369" i="23"/>
  <c r="E369" i="23"/>
  <c r="T368" i="23"/>
  <c r="Q368" i="23"/>
  <c r="N368" i="23"/>
  <c r="K368" i="23"/>
  <c r="H368" i="23"/>
  <c r="E368" i="23"/>
  <c r="T367" i="23"/>
  <c r="Q367" i="23"/>
  <c r="N367" i="23"/>
  <c r="K367" i="23"/>
  <c r="H367" i="23"/>
  <c r="E367" i="23"/>
  <c r="T366" i="23"/>
  <c r="Q366" i="23"/>
  <c r="N366" i="23"/>
  <c r="K366" i="23"/>
  <c r="H366" i="23"/>
  <c r="E366" i="23"/>
  <c r="T365" i="23"/>
  <c r="Q365" i="23"/>
  <c r="N365" i="23"/>
  <c r="K365" i="23"/>
  <c r="H365" i="23"/>
  <c r="E365" i="23"/>
  <c r="Q364" i="23"/>
  <c r="N364" i="23"/>
  <c r="K364" i="23"/>
  <c r="H364" i="23"/>
  <c r="E364" i="23"/>
  <c r="T363" i="23"/>
  <c r="Q363" i="23"/>
  <c r="N363" i="23"/>
  <c r="K363" i="23"/>
  <c r="H363" i="23"/>
  <c r="E363" i="23"/>
  <c r="T362" i="23"/>
  <c r="Q362" i="23"/>
  <c r="N362" i="23"/>
  <c r="K362" i="23"/>
  <c r="H362" i="23"/>
  <c r="E362" i="23"/>
  <c r="T361" i="23"/>
  <c r="Q361" i="23"/>
  <c r="K361" i="23"/>
  <c r="H361" i="23"/>
  <c r="E361" i="23"/>
  <c r="S360" i="23"/>
  <c r="R360" i="23"/>
  <c r="T360" i="23" s="1"/>
  <c r="P360" i="23"/>
  <c r="O360" i="23"/>
  <c r="M360" i="23"/>
  <c r="L360" i="23"/>
  <c r="J360" i="23"/>
  <c r="I360" i="23"/>
  <c r="G360" i="23"/>
  <c r="G359" i="23" s="1"/>
  <c r="G38" i="23" s="1"/>
  <c r="F360" i="23"/>
  <c r="D360" i="23"/>
  <c r="C360" i="23"/>
  <c r="S359" i="23"/>
  <c r="R359" i="23"/>
  <c r="T359" i="23" s="1"/>
  <c r="M359" i="23"/>
  <c r="L359" i="23"/>
  <c r="F359" i="23"/>
  <c r="D359" i="23"/>
  <c r="T357" i="23"/>
  <c r="Q357" i="23"/>
  <c r="N357" i="23"/>
  <c r="K357" i="23"/>
  <c r="H357" i="23"/>
  <c r="E357" i="23"/>
  <c r="T356" i="23"/>
  <c r="Q356" i="23"/>
  <c r="N356" i="23"/>
  <c r="K356" i="23"/>
  <c r="H356" i="23"/>
  <c r="E356" i="23"/>
  <c r="T355" i="23"/>
  <c r="Q355" i="23"/>
  <c r="N355" i="23"/>
  <c r="K355" i="23"/>
  <c r="H355" i="23"/>
  <c r="E355" i="23"/>
  <c r="T354" i="23"/>
  <c r="Q354" i="23"/>
  <c r="N354" i="23"/>
  <c r="K354" i="23"/>
  <c r="H354" i="23"/>
  <c r="E354" i="23"/>
  <c r="Q353" i="23"/>
  <c r="N353" i="23"/>
  <c r="K353" i="23"/>
  <c r="H353" i="23"/>
  <c r="E353" i="23"/>
  <c r="T352" i="23"/>
  <c r="Q352" i="23"/>
  <c r="N352" i="23"/>
  <c r="K352" i="23"/>
  <c r="H352" i="23"/>
  <c r="E352" i="23"/>
  <c r="T351" i="23"/>
  <c r="Q351" i="23"/>
  <c r="N351" i="23"/>
  <c r="H351" i="23"/>
  <c r="T350" i="23"/>
  <c r="Q350" i="23"/>
  <c r="N350" i="23"/>
  <c r="K350" i="23"/>
  <c r="H350" i="23"/>
  <c r="E350" i="23"/>
  <c r="T349" i="23"/>
  <c r="Q349" i="23"/>
  <c r="N349" i="23"/>
  <c r="K349" i="23"/>
  <c r="H349" i="23"/>
  <c r="E349" i="23"/>
  <c r="S348" i="23"/>
  <c r="S326" i="23" s="1"/>
  <c r="S34" i="23" s="1"/>
  <c r="R348" i="23"/>
  <c r="P348" i="23"/>
  <c r="O348" i="23"/>
  <c r="O326" i="23" s="1"/>
  <c r="O34" i="23" s="1"/>
  <c r="M348" i="23"/>
  <c r="M326" i="23" s="1"/>
  <c r="M34" i="23" s="1"/>
  <c r="L348" i="23"/>
  <c r="J348" i="23"/>
  <c r="I348" i="23"/>
  <c r="I326" i="23" s="1"/>
  <c r="I34" i="23" s="1"/>
  <c r="G348" i="23"/>
  <c r="G326" i="23" s="1"/>
  <c r="G34" i="23" s="1"/>
  <c r="F348" i="23"/>
  <c r="D348" i="23"/>
  <c r="C348" i="23"/>
  <c r="T346" i="23"/>
  <c r="Q346" i="23"/>
  <c r="N346" i="23"/>
  <c r="K346" i="23"/>
  <c r="H346" i="23"/>
  <c r="E346" i="23"/>
  <c r="T345" i="23"/>
  <c r="Q345" i="23"/>
  <c r="N345" i="23"/>
  <c r="K345" i="23"/>
  <c r="H345" i="23"/>
  <c r="E345" i="23"/>
  <c r="T344" i="23"/>
  <c r="Q344" i="23"/>
  <c r="N344" i="23"/>
  <c r="K344" i="23"/>
  <c r="H344" i="23"/>
  <c r="E344" i="23"/>
  <c r="T343" i="23"/>
  <c r="Q343" i="23"/>
  <c r="N343" i="23"/>
  <c r="K343" i="23"/>
  <c r="H343" i="23"/>
  <c r="E343" i="23"/>
  <c r="T342" i="23"/>
  <c r="Q342" i="23"/>
  <c r="N342" i="23"/>
  <c r="K342" i="23"/>
  <c r="H342" i="23"/>
  <c r="E342" i="23"/>
  <c r="T341" i="23"/>
  <c r="Q341" i="23"/>
  <c r="N341" i="23"/>
  <c r="K341" i="23"/>
  <c r="H341" i="23"/>
  <c r="E341" i="23"/>
  <c r="T340" i="23"/>
  <c r="Q340" i="23"/>
  <c r="N340" i="23"/>
  <c r="K340" i="23"/>
  <c r="H340" i="23"/>
  <c r="E340" i="23"/>
  <c r="T339" i="23"/>
  <c r="Q339" i="23"/>
  <c r="N339" i="23"/>
  <c r="K339" i="23"/>
  <c r="H339" i="23"/>
  <c r="E339" i="23"/>
  <c r="T338" i="23"/>
  <c r="Q338" i="23"/>
  <c r="N338" i="23"/>
  <c r="K338" i="23"/>
  <c r="H338" i="23"/>
  <c r="E338" i="23"/>
  <c r="T337" i="23"/>
  <c r="Q337" i="23"/>
  <c r="N337" i="23"/>
  <c r="K337" i="23"/>
  <c r="H337" i="23"/>
  <c r="E337" i="23"/>
  <c r="T336" i="23"/>
  <c r="Q336" i="23"/>
  <c r="N336" i="23"/>
  <c r="K336" i="23"/>
  <c r="H336" i="23"/>
  <c r="E336" i="23"/>
  <c r="S335" i="23"/>
  <c r="R335" i="23"/>
  <c r="P335" i="23"/>
  <c r="O335" i="23"/>
  <c r="M335" i="23"/>
  <c r="L335" i="23"/>
  <c r="J335" i="23"/>
  <c r="I335" i="23"/>
  <c r="G335" i="23"/>
  <c r="F335" i="23"/>
  <c r="D335" i="23"/>
  <c r="D36" i="23" s="1"/>
  <c r="C335" i="23"/>
  <c r="C36" i="23" s="1"/>
  <c r="T333" i="23"/>
  <c r="Q333" i="23"/>
  <c r="N333" i="23"/>
  <c r="K333" i="23"/>
  <c r="H333" i="23"/>
  <c r="E333" i="23"/>
  <c r="T332" i="23"/>
  <c r="Q332" i="23"/>
  <c r="N332" i="23"/>
  <c r="K332" i="23"/>
  <c r="H332" i="23"/>
  <c r="E332" i="23"/>
  <c r="T331" i="23"/>
  <c r="Q331" i="23"/>
  <c r="N331" i="23"/>
  <c r="K331" i="23"/>
  <c r="H331" i="23"/>
  <c r="E331" i="23"/>
  <c r="T330" i="23"/>
  <c r="Q330" i="23"/>
  <c r="N330" i="23"/>
  <c r="K330" i="23"/>
  <c r="H330" i="23"/>
  <c r="E330" i="23"/>
  <c r="T329" i="23"/>
  <c r="Q329" i="23"/>
  <c r="N329" i="23"/>
  <c r="K329" i="23"/>
  <c r="H329" i="23"/>
  <c r="E329" i="23"/>
  <c r="T328" i="23"/>
  <c r="Q328" i="23"/>
  <c r="N328" i="23"/>
  <c r="K328" i="23"/>
  <c r="H328" i="23"/>
  <c r="E328" i="23"/>
  <c r="S327" i="23"/>
  <c r="R327" i="23"/>
  <c r="P327" i="23"/>
  <c r="O327" i="23"/>
  <c r="M327" i="23"/>
  <c r="L327" i="23"/>
  <c r="J327" i="23"/>
  <c r="I327" i="23"/>
  <c r="G327" i="23"/>
  <c r="F327" i="23"/>
  <c r="D327" i="23"/>
  <c r="D35" i="23" s="1"/>
  <c r="C327" i="23"/>
  <c r="R326" i="23"/>
  <c r="P326" i="23"/>
  <c r="L326" i="23"/>
  <c r="J326" i="23"/>
  <c r="F326" i="23"/>
  <c r="D326" i="23"/>
  <c r="D34" i="23" s="1"/>
  <c r="T324" i="23"/>
  <c r="Q324" i="23"/>
  <c r="N324" i="23"/>
  <c r="K324" i="23"/>
  <c r="H324" i="23"/>
  <c r="E324" i="23"/>
  <c r="T323" i="23"/>
  <c r="Q323" i="23"/>
  <c r="N323" i="23"/>
  <c r="K323" i="23"/>
  <c r="H323" i="23"/>
  <c r="E323" i="23"/>
  <c r="T322" i="23"/>
  <c r="Q322" i="23"/>
  <c r="N322" i="23"/>
  <c r="K322" i="23"/>
  <c r="H322" i="23"/>
  <c r="E322" i="23"/>
  <c r="T321" i="23"/>
  <c r="Q321" i="23"/>
  <c r="N321" i="23"/>
  <c r="K321" i="23"/>
  <c r="H321" i="23"/>
  <c r="E321" i="23"/>
  <c r="T320" i="23"/>
  <c r="Q320" i="23"/>
  <c r="N320" i="23"/>
  <c r="K320" i="23"/>
  <c r="H320" i="23"/>
  <c r="E320" i="23"/>
  <c r="T319" i="23"/>
  <c r="Q319" i="23"/>
  <c r="N319" i="23"/>
  <c r="K319" i="23"/>
  <c r="H319" i="23"/>
  <c r="E319" i="23"/>
  <c r="S318" i="23"/>
  <c r="R318" i="23"/>
  <c r="P318" i="23"/>
  <c r="O318" i="23"/>
  <c r="M318" i="23"/>
  <c r="L318" i="23"/>
  <c r="J318" i="23"/>
  <c r="I318" i="23"/>
  <c r="G318" i="23"/>
  <c r="F318" i="23"/>
  <c r="D318" i="23"/>
  <c r="C318" i="23"/>
  <c r="S310" i="23"/>
  <c r="R310" i="23"/>
  <c r="T310" i="23" s="1"/>
  <c r="Q310" i="23"/>
  <c r="P310" i="23"/>
  <c r="O310" i="23"/>
  <c r="M310" i="23"/>
  <c r="L310" i="23"/>
  <c r="N310" i="23" s="1"/>
  <c r="J310" i="23"/>
  <c r="I310" i="23"/>
  <c r="K310" i="23" s="1"/>
  <c r="G310" i="23"/>
  <c r="F310" i="23"/>
  <c r="H310" i="23" s="1"/>
  <c r="D310" i="23"/>
  <c r="C310" i="23"/>
  <c r="E310" i="23" s="1"/>
  <c r="T308" i="23"/>
  <c r="Q308" i="23"/>
  <c r="N308" i="23"/>
  <c r="K308" i="23"/>
  <c r="H308" i="23"/>
  <c r="E308" i="23"/>
  <c r="T307" i="23"/>
  <c r="Q307" i="23"/>
  <c r="K307" i="23"/>
  <c r="H307" i="23"/>
  <c r="T306" i="23"/>
  <c r="Q306" i="23"/>
  <c r="N306" i="23"/>
  <c r="K306" i="23"/>
  <c r="H306" i="23"/>
  <c r="E306" i="23"/>
  <c r="T305" i="23"/>
  <c r="Q305" i="23"/>
  <c r="N305" i="23"/>
  <c r="K305" i="23"/>
  <c r="H305" i="23"/>
  <c r="E305" i="23"/>
  <c r="T304" i="23"/>
  <c r="Q304" i="23"/>
  <c r="N304" i="23"/>
  <c r="K304" i="23"/>
  <c r="H304" i="23"/>
  <c r="E304" i="23"/>
  <c r="T303" i="23"/>
  <c r="Q303" i="23"/>
  <c r="N303" i="23"/>
  <c r="K303" i="23"/>
  <c r="H303" i="23"/>
  <c r="E303" i="23"/>
  <c r="T302" i="23"/>
  <c r="Q302" i="23"/>
  <c r="N302" i="23"/>
  <c r="K302" i="23"/>
  <c r="H302" i="23"/>
  <c r="E302" i="23"/>
  <c r="T301" i="23"/>
  <c r="Q301" i="23"/>
  <c r="N301" i="23"/>
  <c r="K301" i="23"/>
  <c r="H301" i="23"/>
  <c r="E301" i="23"/>
  <c r="T300" i="23"/>
  <c r="Q300" i="23"/>
  <c r="N300" i="23"/>
  <c r="K300" i="23"/>
  <c r="H300" i="23"/>
  <c r="E300" i="23"/>
  <c r="T299" i="23"/>
  <c r="Q299" i="23"/>
  <c r="N299" i="23"/>
  <c r="K299" i="23"/>
  <c r="H299" i="23"/>
  <c r="E299" i="23"/>
  <c r="T298" i="23"/>
  <c r="Q298" i="23"/>
  <c r="N298" i="23"/>
  <c r="K298" i="23"/>
  <c r="H298" i="23"/>
  <c r="E298" i="23"/>
  <c r="T297" i="23"/>
  <c r="Q297" i="23"/>
  <c r="N297" i="23"/>
  <c r="K297" i="23"/>
  <c r="H297" i="23"/>
  <c r="E297" i="23"/>
  <c r="T296" i="23"/>
  <c r="Q296" i="23"/>
  <c r="N296" i="23"/>
  <c r="K296" i="23"/>
  <c r="H296" i="23"/>
  <c r="E296" i="23"/>
  <c r="T295" i="23"/>
  <c r="Q295" i="23"/>
  <c r="N295" i="23"/>
  <c r="K295" i="23"/>
  <c r="H295" i="23"/>
  <c r="E295" i="23"/>
  <c r="T294" i="23"/>
  <c r="Q294" i="23"/>
  <c r="N294" i="23"/>
  <c r="K294" i="23"/>
  <c r="H294" i="23"/>
  <c r="E294" i="23"/>
  <c r="T293" i="23"/>
  <c r="Q293" i="23"/>
  <c r="N293" i="23"/>
  <c r="K293" i="23"/>
  <c r="H293" i="23"/>
  <c r="E293" i="23"/>
  <c r="T292" i="23"/>
  <c r="Q292" i="23"/>
  <c r="N292" i="23"/>
  <c r="K292" i="23"/>
  <c r="H292" i="23"/>
  <c r="E292" i="23"/>
  <c r="T291" i="23"/>
  <c r="Q291" i="23"/>
  <c r="N291" i="23"/>
  <c r="K291" i="23"/>
  <c r="H291" i="23"/>
  <c r="E291" i="23"/>
  <c r="T290" i="23"/>
  <c r="Q290" i="23"/>
  <c r="N290" i="23"/>
  <c r="K290" i="23"/>
  <c r="H290" i="23"/>
  <c r="E290" i="23"/>
  <c r="T289" i="23"/>
  <c r="Q289" i="23"/>
  <c r="N289" i="23"/>
  <c r="K289" i="23"/>
  <c r="H289" i="23"/>
  <c r="E289" i="23"/>
  <c r="S288" i="23"/>
  <c r="R288" i="23"/>
  <c r="P288" i="23"/>
  <c r="Q288" i="23" s="1"/>
  <c r="O288" i="23"/>
  <c r="L288" i="23"/>
  <c r="J288" i="23"/>
  <c r="I288" i="23"/>
  <c r="G288" i="23"/>
  <c r="F288" i="23"/>
  <c r="T286" i="23"/>
  <c r="Q286" i="23"/>
  <c r="N286" i="23"/>
  <c r="K286" i="23"/>
  <c r="H286" i="23"/>
  <c r="E286" i="23"/>
  <c r="T285" i="23"/>
  <c r="Q285" i="23"/>
  <c r="N285" i="23"/>
  <c r="K285" i="23"/>
  <c r="H285" i="23"/>
  <c r="E285" i="23"/>
  <c r="T284" i="23"/>
  <c r="Q284" i="23"/>
  <c r="N284" i="23"/>
  <c r="K284" i="23"/>
  <c r="H284" i="23"/>
  <c r="E284" i="23"/>
  <c r="T283" i="23"/>
  <c r="Q283" i="23"/>
  <c r="N283" i="23"/>
  <c r="K283" i="23"/>
  <c r="H283" i="23"/>
  <c r="E283" i="23"/>
  <c r="T282" i="23"/>
  <c r="Q282" i="23"/>
  <c r="N282" i="23"/>
  <c r="K282" i="23"/>
  <c r="H282" i="23"/>
  <c r="E282" i="23"/>
  <c r="T281" i="23"/>
  <c r="Q281" i="23"/>
  <c r="N281" i="23"/>
  <c r="K281" i="23"/>
  <c r="H281" i="23"/>
  <c r="E281" i="23"/>
  <c r="T280" i="23"/>
  <c r="Q280" i="23"/>
  <c r="N280" i="23"/>
  <c r="K280" i="23"/>
  <c r="H280" i="23"/>
  <c r="E280" i="23"/>
  <c r="T279" i="23"/>
  <c r="Q279" i="23"/>
  <c r="N279" i="23"/>
  <c r="K279" i="23"/>
  <c r="H279" i="23"/>
  <c r="E279" i="23"/>
  <c r="S278" i="23"/>
  <c r="R278" i="23"/>
  <c r="P278" i="23"/>
  <c r="O278" i="23"/>
  <c r="M278" i="23"/>
  <c r="L278" i="23"/>
  <c r="J278" i="23"/>
  <c r="I278" i="23"/>
  <c r="K278" i="23" s="1"/>
  <c r="G278" i="23"/>
  <c r="F278" i="23"/>
  <c r="D278" i="23"/>
  <c r="C278" i="23"/>
  <c r="E278" i="23" s="1"/>
  <c r="T276" i="23"/>
  <c r="Q276" i="23"/>
  <c r="N276" i="23"/>
  <c r="K276" i="23"/>
  <c r="H276" i="23"/>
  <c r="E276" i="23"/>
  <c r="T275" i="23"/>
  <c r="Q275" i="23"/>
  <c r="N275" i="23"/>
  <c r="K275" i="23"/>
  <c r="H275" i="23"/>
  <c r="E275" i="23"/>
  <c r="T274" i="23"/>
  <c r="Q274" i="23"/>
  <c r="N274" i="23"/>
  <c r="K274" i="23"/>
  <c r="H274" i="23"/>
  <c r="E274" i="23"/>
  <c r="T273" i="23"/>
  <c r="Q273" i="23"/>
  <c r="N273" i="23"/>
  <c r="K273" i="23"/>
  <c r="H273" i="23"/>
  <c r="E273" i="23"/>
  <c r="T272" i="23"/>
  <c r="Q272" i="23"/>
  <c r="N272" i="23"/>
  <c r="K272" i="23"/>
  <c r="H272" i="23"/>
  <c r="E272" i="23"/>
  <c r="T271" i="23"/>
  <c r="Q271" i="23"/>
  <c r="N271" i="23"/>
  <c r="K271" i="23"/>
  <c r="H271" i="23"/>
  <c r="E271" i="23"/>
  <c r="T270" i="23"/>
  <c r="Q270" i="23"/>
  <c r="N270" i="23"/>
  <c r="K270" i="23"/>
  <c r="H270" i="23"/>
  <c r="E270" i="23"/>
  <c r="T269" i="23"/>
  <c r="Q269" i="23"/>
  <c r="N269" i="23"/>
  <c r="K269" i="23"/>
  <c r="H269" i="23"/>
  <c r="E269" i="23"/>
  <c r="T268" i="23"/>
  <c r="Q268" i="23"/>
  <c r="N268" i="23"/>
  <c r="K268" i="23"/>
  <c r="H268" i="23"/>
  <c r="E268" i="23"/>
  <c r="T267" i="23"/>
  <c r="Q267" i="23"/>
  <c r="N267" i="23"/>
  <c r="K267" i="23"/>
  <c r="H267" i="23"/>
  <c r="E267" i="23"/>
  <c r="T266" i="23"/>
  <c r="Q266" i="23"/>
  <c r="N266" i="23"/>
  <c r="K266" i="23"/>
  <c r="H266" i="23"/>
  <c r="E266" i="23"/>
  <c r="T265" i="23"/>
  <c r="Q265" i="23"/>
  <c r="N265" i="23"/>
  <c r="K265" i="23"/>
  <c r="H265" i="23"/>
  <c r="E265" i="23"/>
  <c r="S264" i="23"/>
  <c r="S29" i="23" s="1"/>
  <c r="R264" i="23"/>
  <c r="P264" i="23"/>
  <c r="P29" i="23" s="1"/>
  <c r="O264" i="23"/>
  <c r="M264" i="23"/>
  <c r="M29" i="23" s="1"/>
  <c r="L264" i="23"/>
  <c r="J264" i="23"/>
  <c r="J29" i="23" s="1"/>
  <c r="I264" i="23"/>
  <c r="G264" i="23"/>
  <c r="G29" i="23" s="1"/>
  <c r="F264" i="23"/>
  <c r="D264" i="23"/>
  <c r="D29" i="23" s="1"/>
  <c r="C264" i="23"/>
  <c r="T260" i="23"/>
  <c r="Q260" i="23"/>
  <c r="N260" i="23"/>
  <c r="K260" i="23"/>
  <c r="H260" i="23"/>
  <c r="E260" i="23"/>
  <c r="T259" i="23"/>
  <c r="Q259" i="23"/>
  <c r="N259" i="23"/>
  <c r="K259" i="23"/>
  <c r="H259" i="23"/>
  <c r="E259" i="23"/>
  <c r="S258" i="23"/>
  <c r="R258" i="23"/>
  <c r="P258" i="23"/>
  <c r="O258" i="23"/>
  <c r="M258" i="23"/>
  <c r="L258" i="23"/>
  <c r="J258" i="23"/>
  <c r="I258" i="23"/>
  <c r="K258" i="23" s="1"/>
  <c r="G258" i="23"/>
  <c r="F258" i="23"/>
  <c r="D258" i="23"/>
  <c r="C258" i="23"/>
  <c r="E258" i="23" s="1"/>
  <c r="T256" i="23"/>
  <c r="Q256" i="23"/>
  <c r="N256" i="23"/>
  <c r="K256" i="23"/>
  <c r="H256" i="23"/>
  <c r="E256" i="23"/>
  <c r="T255" i="23"/>
  <c r="Q255" i="23"/>
  <c r="N255" i="23"/>
  <c r="K255" i="23"/>
  <c r="H255" i="23"/>
  <c r="E255" i="23"/>
  <c r="T254" i="23"/>
  <c r="Q254" i="23"/>
  <c r="N254" i="23"/>
  <c r="K254" i="23"/>
  <c r="H254" i="23"/>
  <c r="E254" i="23"/>
  <c r="T253" i="23"/>
  <c r="Q253" i="23"/>
  <c r="N253" i="23"/>
  <c r="K253" i="23"/>
  <c r="H253" i="23"/>
  <c r="E253" i="23"/>
  <c r="T252" i="23"/>
  <c r="Q252" i="23"/>
  <c r="N252" i="23"/>
  <c r="K252" i="23"/>
  <c r="H252" i="23"/>
  <c r="E252" i="23"/>
  <c r="T251" i="23"/>
  <c r="Q251" i="23"/>
  <c r="N251" i="23"/>
  <c r="K251" i="23"/>
  <c r="H251" i="23"/>
  <c r="E251" i="23"/>
  <c r="T250" i="23"/>
  <c r="Q250" i="23"/>
  <c r="N250" i="23"/>
  <c r="K250" i="23"/>
  <c r="H250" i="23"/>
  <c r="E250" i="23"/>
  <c r="S249" i="23"/>
  <c r="R249" i="23"/>
  <c r="P249" i="23"/>
  <c r="O249" i="23"/>
  <c r="M249" i="23"/>
  <c r="L249" i="23"/>
  <c r="J249" i="23"/>
  <c r="I249" i="23"/>
  <c r="G249" i="23"/>
  <c r="F249" i="23"/>
  <c r="D249" i="23"/>
  <c r="C249" i="23"/>
  <c r="T247" i="23"/>
  <c r="Q247" i="23"/>
  <c r="N247" i="23"/>
  <c r="K247" i="23"/>
  <c r="H247" i="23"/>
  <c r="E247" i="23"/>
  <c r="T246" i="23"/>
  <c r="Q246" i="23"/>
  <c r="N246" i="23"/>
  <c r="K246" i="23"/>
  <c r="H246" i="23"/>
  <c r="E246" i="23"/>
  <c r="T245" i="23"/>
  <c r="Q245" i="23"/>
  <c r="N245" i="23"/>
  <c r="K245" i="23"/>
  <c r="E245" i="23"/>
  <c r="T244" i="23"/>
  <c r="Q244" i="23"/>
  <c r="N244" i="23"/>
  <c r="K244" i="23"/>
  <c r="H244" i="23"/>
  <c r="E244" i="23"/>
  <c r="T243" i="23"/>
  <c r="Q243" i="23"/>
  <c r="N243" i="23"/>
  <c r="K243" i="23"/>
  <c r="H243" i="23"/>
  <c r="E243" i="23"/>
  <c r="T242" i="23"/>
  <c r="Q242" i="23"/>
  <c r="N242" i="23"/>
  <c r="K242" i="23"/>
  <c r="H242" i="23"/>
  <c r="E242" i="23"/>
  <c r="T241" i="23"/>
  <c r="Q241" i="23"/>
  <c r="N241" i="23"/>
  <c r="K241" i="23"/>
  <c r="H241" i="23"/>
  <c r="E241" i="23"/>
  <c r="T240" i="23"/>
  <c r="Q240" i="23"/>
  <c r="N240" i="23"/>
  <c r="K240" i="23"/>
  <c r="H240" i="23"/>
  <c r="E240" i="23"/>
  <c r="T239" i="23"/>
  <c r="Q239" i="23"/>
  <c r="N239" i="23"/>
  <c r="K239" i="23"/>
  <c r="H239" i="23"/>
  <c r="E239" i="23"/>
  <c r="T238" i="23"/>
  <c r="Q238" i="23"/>
  <c r="N238" i="23"/>
  <c r="K238" i="23"/>
  <c r="H238" i="23"/>
  <c r="E238" i="23"/>
  <c r="S237" i="23"/>
  <c r="R237" i="23"/>
  <c r="P237" i="23"/>
  <c r="O237" i="23"/>
  <c r="O26" i="23" s="1"/>
  <c r="M237" i="23"/>
  <c r="L237" i="23"/>
  <c r="J237" i="23"/>
  <c r="I237" i="23"/>
  <c r="I26" i="23" s="1"/>
  <c r="G237" i="23"/>
  <c r="F237" i="23"/>
  <c r="F26" i="23" s="1"/>
  <c r="D237" i="23"/>
  <c r="C237" i="23"/>
  <c r="C26" i="23" s="1"/>
  <c r="T234" i="23"/>
  <c r="Q234" i="23"/>
  <c r="N234" i="23"/>
  <c r="K234" i="23"/>
  <c r="H234" i="23"/>
  <c r="E234" i="23"/>
  <c r="T233" i="23"/>
  <c r="Q233" i="23"/>
  <c r="N233" i="23"/>
  <c r="K233" i="23"/>
  <c r="H233" i="23"/>
  <c r="E233" i="23"/>
  <c r="T232" i="23"/>
  <c r="Q232" i="23"/>
  <c r="N232" i="23"/>
  <c r="K232" i="23"/>
  <c r="H232" i="23"/>
  <c r="E232" i="23"/>
  <c r="T231" i="23"/>
  <c r="Q231" i="23"/>
  <c r="N231" i="23"/>
  <c r="K231" i="23"/>
  <c r="H231" i="23"/>
  <c r="E231" i="23"/>
  <c r="S230" i="23"/>
  <c r="R230" i="23"/>
  <c r="P230" i="23"/>
  <c r="O230" i="23"/>
  <c r="M230" i="23"/>
  <c r="L230" i="23"/>
  <c r="J230" i="23"/>
  <c r="I230" i="23"/>
  <c r="K230" i="23" s="1"/>
  <c r="G230" i="23"/>
  <c r="F230" i="23"/>
  <c r="D230" i="23"/>
  <c r="C230" i="23"/>
  <c r="E230" i="23" s="1"/>
  <c r="T228" i="23"/>
  <c r="Q228" i="23"/>
  <c r="N228" i="23"/>
  <c r="K228" i="23"/>
  <c r="H228" i="23"/>
  <c r="E228" i="23"/>
  <c r="T227" i="23"/>
  <c r="Q227" i="23"/>
  <c r="N227" i="23"/>
  <c r="K227" i="23"/>
  <c r="H227" i="23"/>
  <c r="E227" i="23"/>
  <c r="T226" i="23"/>
  <c r="Q226" i="23"/>
  <c r="N226" i="23"/>
  <c r="K226" i="23"/>
  <c r="H226" i="23"/>
  <c r="E226" i="23"/>
  <c r="T225" i="23"/>
  <c r="Q225" i="23"/>
  <c r="N225" i="23"/>
  <c r="K225" i="23"/>
  <c r="H225" i="23"/>
  <c r="E225" i="23"/>
  <c r="T224" i="23"/>
  <c r="Q224" i="23"/>
  <c r="N224" i="23"/>
  <c r="K224" i="23"/>
  <c r="H224" i="23"/>
  <c r="E224" i="23"/>
  <c r="T223" i="23"/>
  <c r="Q223" i="23"/>
  <c r="N223" i="23"/>
  <c r="K223" i="23"/>
  <c r="H223" i="23"/>
  <c r="E223" i="23"/>
  <c r="T222" i="23"/>
  <c r="Q222" i="23"/>
  <c r="N222" i="23"/>
  <c r="K222" i="23"/>
  <c r="H222" i="23"/>
  <c r="E222" i="23"/>
  <c r="S221" i="23"/>
  <c r="R221" i="23"/>
  <c r="P221" i="23"/>
  <c r="O221" i="23"/>
  <c r="M221" i="23"/>
  <c r="L221" i="23"/>
  <c r="J221" i="23"/>
  <c r="I221" i="23"/>
  <c r="K221" i="23" s="1"/>
  <c r="G221" i="23"/>
  <c r="F221" i="23"/>
  <c r="D221" i="23"/>
  <c r="C221" i="23"/>
  <c r="E221" i="23" s="1"/>
  <c r="T219" i="23"/>
  <c r="Q219" i="23"/>
  <c r="N219" i="23"/>
  <c r="K219" i="23"/>
  <c r="H219" i="23"/>
  <c r="E219" i="23"/>
  <c r="T218" i="23"/>
  <c r="Q218" i="23"/>
  <c r="N218" i="23"/>
  <c r="K218" i="23"/>
  <c r="H218" i="23"/>
  <c r="E218" i="23"/>
  <c r="T217" i="23"/>
  <c r="Q217" i="23"/>
  <c r="N217" i="23"/>
  <c r="K217" i="23"/>
  <c r="H217" i="23"/>
  <c r="E217" i="23"/>
  <c r="T216" i="23"/>
  <c r="Q216" i="23"/>
  <c r="N216" i="23"/>
  <c r="K216" i="23"/>
  <c r="H216" i="23"/>
  <c r="E216" i="23"/>
  <c r="T215" i="23"/>
  <c r="Q215" i="23"/>
  <c r="N215" i="23"/>
  <c r="K215" i="23"/>
  <c r="H215" i="23"/>
  <c r="E215" i="23"/>
  <c r="T214" i="23"/>
  <c r="Q214" i="23"/>
  <c r="N214" i="23"/>
  <c r="K214" i="23"/>
  <c r="H214" i="23"/>
  <c r="E214" i="23"/>
  <c r="S213" i="23"/>
  <c r="R213" i="23"/>
  <c r="P213" i="23"/>
  <c r="O213" i="23"/>
  <c r="M213" i="23"/>
  <c r="L213" i="23"/>
  <c r="J213" i="23"/>
  <c r="I213" i="23"/>
  <c r="K213" i="23" s="1"/>
  <c r="G213" i="23"/>
  <c r="F213" i="23"/>
  <c r="D213" i="23"/>
  <c r="C213" i="23"/>
  <c r="E213" i="23" s="1"/>
  <c r="T209" i="23"/>
  <c r="T208" i="23"/>
  <c r="Q208" i="23"/>
  <c r="N208" i="23"/>
  <c r="K208" i="23"/>
  <c r="H208" i="23"/>
  <c r="E208" i="23"/>
  <c r="T207" i="23"/>
  <c r="Q207" i="23"/>
  <c r="N207" i="23"/>
  <c r="K207" i="23"/>
  <c r="H207" i="23"/>
  <c r="E207" i="23"/>
  <c r="T206" i="23"/>
  <c r="N206" i="23"/>
  <c r="K206" i="23"/>
  <c r="H206" i="23"/>
  <c r="E206" i="23"/>
  <c r="S205" i="23"/>
  <c r="R205" i="23"/>
  <c r="T205" i="23" s="1"/>
  <c r="P205" i="23"/>
  <c r="O205" i="23"/>
  <c r="Q206" i="23" s="1"/>
  <c r="M205" i="23"/>
  <c r="L205" i="23"/>
  <c r="N205" i="23" s="1"/>
  <c r="J205" i="23"/>
  <c r="I205" i="23"/>
  <c r="K205" i="23" s="1"/>
  <c r="G205" i="23"/>
  <c r="F205" i="23"/>
  <c r="H205" i="23" s="1"/>
  <c r="D205" i="23"/>
  <c r="C205" i="23"/>
  <c r="E205" i="23" s="1"/>
  <c r="S199" i="23"/>
  <c r="R199" i="23"/>
  <c r="T199" i="23" s="1"/>
  <c r="P199" i="23"/>
  <c r="O199" i="23"/>
  <c r="Q199" i="23" s="1"/>
  <c r="M199" i="23"/>
  <c r="L199" i="23"/>
  <c r="N199" i="23" s="1"/>
  <c r="J199" i="23"/>
  <c r="I199" i="23"/>
  <c r="K199" i="23" s="1"/>
  <c r="G199" i="23"/>
  <c r="F199" i="23"/>
  <c r="H199" i="23" s="1"/>
  <c r="D199" i="23"/>
  <c r="C199" i="23"/>
  <c r="E199" i="23" s="1"/>
  <c r="S190" i="23"/>
  <c r="R190" i="23"/>
  <c r="T190" i="23" s="1"/>
  <c r="P190" i="23"/>
  <c r="O190" i="23"/>
  <c r="Q190" i="23" s="1"/>
  <c r="M190" i="23"/>
  <c r="L190" i="23"/>
  <c r="N190" i="23" s="1"/>
  <c r="J190" i="23"/>
  <c r="I190" i="23"/>
  <c r="K190" i="23" s="1"/>
  <c r="G190" i="23"/>
  <c r="F190" i="23"/>
  <c r="H190" i="23" s="1"/>
  <c r="D190" i="23"/>
  <c r="C190" i="23"/>
  <c r="E190" i="23" s="1"/>
  <c r="T188" i="23"/>
  <c r="Q188" i="23"/>
  <c r="N188" i="23"/>
  <c r="K188" i="23"/>
  <c r="H188" i="23"/>
  <c r="E188" i="23"/>
  <c r="T187" i="23"/>
  <c r="Q187" i="23"/>
  <c r="N187" i="23"/>
  <c r="K187" i="23"/>
  <c r="H187" i="23"/>
  <c r="E187" i="23"/>
  <c r="T186" i="23"/>
  <c r="Q186" i="23"/>
  <c r="N186" i="23"/>
  <c r="K186" i="23"/>
  <c r="H186" i="23"/>
  <c r="E186" i="23"/>
  <c r="T185" i="23"/>
  <c r="Q185" i="23"/>
  <c r="N185" i="23"/>
  <c r="K185" i="23"/>
  <c r="H185" i="23"/>
  <c r="E185" i="23"/>
  <c r="T184" i="23"/>
  <c r="Q184" i="23"/>
  <c r="N184" i="23"/>
  <c r="K184" i="23"/>
  <c r="H184" i="23"/>
  <c r="E184" i="23"/>
  <c r="T183" i="23"/>
  <c r="Q183" i="23"/>
  <c r="N183" i="23"/>
  <c r="K183" i="23"/>
  <c r="E183" i="23"/>
  <c r="H183" i="23" s="1"/>
  <c r="T182" i="23"/>
  <c r="Q182" i="23"/>
  <c r="N182" i="23"/>
  <c r="K182" i="23"/>
  <c r="H182" i="23"/>
  <c r="E182" i="23"/>
  <c r="S181" i="23"/>
  <c r="R181" i="23"/>
  <c r="P181" i="23"/>
  <c r="O181" i="23"/>
  <c r="M181" i="23"/>
  <c r="L181" i="23"/>
  <c r="J181" i="23"/>
  <c r="I181" i="23"/>
  <c r="G181" i="23"/>
  <c r="F181" i="23"/>
  <c r="D181" i="23"/>
  <c r="C181" i="23"/>
  <c r="T179" i="23"/>
  <c r="Q179" i="23"/>
  <c r="N179" i="23"/>
  <c r="K179" i="23"/>
  <c r="H179" i="23"/>
  <c r="E179" i="23"/>
  <c r="T178" i="23"/>
  <c r="Q178" i="23"/>
  <c r="N178" i="23"/>
  <c r="K178" i="23"/>
  <c r="H178" i="23"/>
  <c r="E178" i="23"/>
  <c r="T177" i="23"/>
  <c r="Q177" i="23"/>
  <c r="N177" i="23"/>
  <c r="K177" i="23"/>
  <c r="H177" i="23"/>
  <c r="E177" i="23"/>
  <c r="T176" i="23"/>
  <c r="Q176" i="23"/>
  <c r="N176" i="23"/>
  <c r="K176" i="23"/>
  <c r="H176" i="23"/>
  <c r="E176" i="23"/>
  <c r="T175" i="23"/>
  <c r="Q175" i="23"/>
  <c r="N175" i="23"/>
  <c r="K175" i="23"/>
  <c r="H175" i="23"/>
  <c r="E175" i="23"/>
  <c r="T174" i="23"/>
  <c r="Q174" i="23"/>
  <c r="N174" i="23"/>
  <c r="K174" i="23"/>
  <c r="H174" i="23"/>
  <c r="E174" i="23"/>
  <c r="T173" i="23"/>
  <c r="Q173" i="23"/>
  <c r="N173" i="23"/>
  <c r="K173" i="23"/>
  <c r="H173" i="23"/>
  <c r="E173" i="23"/>
  <c r="T172" i="23"/>
  <c r="Q172" i="23"/>
  <c r="N172" i="23"/>
  <c r="K172" i="23"/>
  <c r="H172" i="23"/>
  <c r="E172" i="23"/>
  <c r="T171" i="23"/>
  <c r="Q171" i="23"/>
  <c r="N171" i="23"/>
  <c r="K171" i="23"/>
  <c r="H171" i="23"/>
  <c r="E171" i="23"/>
  <c r="T170" i="23"/>
  <c r="Q170" i="23"/>
  <c r="N170" i="23"/>
  <c r="K170" i="23"/>
  <c r="H170" i="23"/>
  <c r="E170" i="23"/>
  <c r="T169" i="23"/>
  <c r="Q169" i="23"/>
  <c r="N169" i="23"/>
  <c r="K169" i="23"/>
  <c r="H169" i="23"/>
  <c r="E169" i="23"/>
  <c r="T168" i="23"/>
  <c r="Q168" i="23"/>
  <c r="N168" i="23"/>
  <c r="K168" i="23"/>
  <c r="H168" i="23"/>
  <c r="E168" i="23"/>
  <c r="T167" i="23"/>
  <c r="Q167" i="23"/>
  <c r="N167" i="23"/>
  <c r="K167" i="23"/>
  <c r="H167" i="23"/>
  <c r="E167" i="23"/>
  <c r="T166" i="23"/>
  <c r="Q166" i="23"/>
  <c r="N166" i="23"/>
  <c r="K166" i="23"/>
  <c r="H166" i="23"/>
  <c r="E166" i="23"/>
  <c r="S165" i="23"/>
  <c r="R165" i="23"/>
  <c r="P165" i="23"/>
  <c r="O165" i="23"/>
  <c r="M165" i="23"/>
  <c r="L165" i="23"/>
  <c r="J165" i="23"/>
  <c r="I165" i="23"/>
  <c r="G165" i="23"/>
  <c r="F165" i="23"/>
  <c r="D165" i="23"/>
  <c r="C165" i="23"/>
  <c r="T163" i="23"/>
  <c r="Q163" i="23"/>
  <c r="N163" i="23"/>
  <c r="K163" i="23"/>
  <c r="H163" i="23"/>
  <c r="E163" i="23"/>
  <c r="T162" i="23"/>
  <c r="Q162" i="23"/>
  <c r="N162" i="23"/>
  <c r="K162" i="23"/>
  <c r="H162" i="23"/>
  <c r="E162" i="23"/>
  <c r="T161" i="23"/>
  <c r="Q161" i="23"/>
  <c r="N161" i="23"/>
  <c r="K161" i="23"/>
  <c r="H161" i="23"/>
  <c r="E161" i="23"/>
  <c r="T160" i="23"/>
  <c r="Q160" i="23"/>
  <c r="N160" i="23"/>
  <c r="K160" i="23"/>
  <c r="H160" i="23"/>
  <c r="E160" i="23"/>
  <c r="T159" i="23"/>
  <c r="Q159" i="23"/>
  <c r="N159" i="23"/>
  <c r="K159" i="23"/>
  <c r="H159" i="23"/>
  <c r="E159" i="23"/>
  <c r="T158" i="23"/>
  <c r="Q158" i="23"/>
  <c r="N158" i="23"/>
  <c r="K158" i="23"/>
  <c r="H158" i="23"/>
  <c r="E158" i="23"/>
  <c r="T157" i="23"/>
  <c r="N157" i="23"/>
  <c r="K157" i="23"/>
  <c r="H157" i="23"/>
  <c r="E157" i="23"/>
  <c r="T156" i="23"/>
  <c r="Q156" i="23"/>
  <c r="N156" i="23"/>
  <c r="K156" i="23"/>
  <c r="H156" i="23"/>
  <c r="E156" i="23"/>
  <c r="T155" i="23"/>
  <c r="Q155" i="23"/>
  <c r="N155" i="23"/>
  <c r="K155" i="23"/>
  <c r="H155" i="23"/>
  <c r="E155" i="23"/>
  <c r="S153" i="23"/>
  <c r="R153" i="23"/>
  <c r="P153" i="23"/>
  <c r="O153" i="23"/>
  <c r="M153" i="23"/>
  <c r="L153" i="23"/>
  <c r="J153" i="23"/>
  <c r="I153" i="23"/>
  <c r="G153" i="23"/>
  <c r="F153" i="23"/>
  <c r="D153" i="23"/>
  <c r="C153" i="23"/>
  <c r="T151" i="23"/>
  <c r="Q151" i="23"/>
  <c r="N151" i="23"/>
  <c r="K151" i="23"/>
  <c r="H151" i="23"/>
  <c r="E151" i="23"/>
  <c r="T150" i="23"/>
  <c r="Q150" i="23"/>
  <c r="N150" i="23"/>
  <c r="K150" i="23"/>
  <c r="H150" i="23"/>
  <c r="E150" i="23"/>
  <c r="T149" i="23"/>
  <c r="Q149" i="23"/>
  <c r="N149" i="23"/>
  <c r="K149" i="23"/>
  <c r="H149" i="23"/>
  <c r="E149" i="23"/>
  <c r="T148" i="23"/>
  <c r="Q148" i="23"/>
  <c r="N148" i="23"/>
  <c r="K148" i="23"/>
  <c r="H148" i="23"/>
  <c r="E148" i="23"/>
  <c r="S147" i="23"/>
  <c r="R147" i="23"/>
  <c r="P147" i="23"/>
  <c r="O147" i="23"/>
  <c r="M147" i="23"/>
  <c r="L147" i="23"/>
  <c r="J147" i="23"/>
  <c r="I147" i="23"/>
  <c r="K147" i="23" s="1"/>
  <c r="G147" i="23"/>
  <c r="F147" i="23"/>
  <c r="D147" i="23"/>
  <c r="C147" i="23"/>
  <c r="E147" i="23" s="1"/>
  <c r="T145" i="23"/>
  <c r="Q145" i="23"/>
  <c r="N145" i="23"/>
  <c r="K145" i="23"/>
  <c r="H145" i="23"/>
  <c r="E145" i="23"/>
  <c r="T144" i="23"/>
  <c r="Q144" i="23"/>
  <c r="N144" i="23"/>
  <c r="K144" i="23"/>
  <c r="H144" i="23"/>
  <c r="E144" i="23"/>
  <c r="T143" i="23"/>
  <c r="Q143" i="23"/>
  <c r="N143" i="23"/>
  <c r="K143" i="23"/>
  <c r="H143" i="23"/>
  <c r="E143" i="23"/>
  <c r="T142" i="23"/>
  <c r="Q142" i="23"/>
  <c r="N142" i="23"/>
  <c r="K142" i="23"/>
  <c r="H142" i="23"/>
  <c r="E142" i="23"/>
  <c r="T141" i="23"/>
  <c r="Q141" i="23"/>
  <c r="N141" i="23"/>
  <c r="K141" i="23"/>
  <c r="H141" i="23"/>
  <c r="E141" i="23"/>
  <c r="T140" i="23"/>
  <c r="Q140" i="23"/>
  <c r="N140" i="23"/>
  <c r="K140" i="23"/>
  <c r="H140" i="23"/>
  <c r="E140" i="23"/>
  <c r="T139" i="23"/>
  <c r="Q139" i="23"/>
  <c r="N139" i="23"/>
  <c r="K139" i="23"/>
  <c r="H139" i="23"/>
  <c r="E139" i="23"/>
  <c r="T138" i="23"/>
  <c r="Q138" i="23"/>
  <c r="N138" i="23"/>
  <c r="K138" i="23"/>
  <c r="H138" i="23"/>
  <c r="E138" i="23"/>
  <c r="T137" i="23"/>
  <c r="Q137" i="23"/>
  <c r="N137" i="23"/>
  <c r="K137" i="23"/>
  <c r="H137" i="23"/>
  <c r="E137" i="23"/>
  <c r="T136" i="23"/>
  <c r="Q136" i="23"/>
  <c r="N136" i="23"/>
  <c r="K136" i="23"/>
  <c r="H136" i="23"/>
  <c r="E136" i="23"/>
  <c r="T135" i="23"/>
  <c r="Q135" i="23"/>
  <c r="N135" i="23"/>
  <c r="K135" i="23"/>
  <c r="H135" i="23"/>
  <c r="E135" i="23"/>
  <c r="T134" i="23"/>
  <c r="Q134" i="23"/>
  <c r="N134" i="23"/>
  <c r="K134" i="23"/>
  <c r="H134" i="23"/>
  <c r="E134" i="23"/>
  <c r="T133" i="23"/>
  <c r="Q133" i="23"/>
  <c r="N133" i="23"/>
  <c r="K133" i="23"/>
  <c r="H133" i="23"/>
  <c r="E133" i="23"/>
  <c r="T132" i="23"/>
  <c r="Q132" i="23"/>
  <c r="N132" i="23"/>
  <c r="K132" i="23"/>
  <c r="H132" i="23"/>
  <c r="E132" i="23"/>
  <c r="T131" i="23"/>
  <c r="Q131" i="23"/>
  <c r="N131" i="23"/>
  <c r="K131" i="23"/>
  <c r="H131" i="23"/>
  <c r="E131" i="23"/>
  <c r="T130" i="23"/>
  <c r="Q130" i="23"/>
  <c r="N130" i="23"/>
  <c r="K130" i="23"/>
  <c r="H130" i="23"/>
  <c r="E130" i="23"/>
  <c r="T129" i="23"/>
  <c r="Q129" i="23"/>
  <c r="N129" i="23"/>
  <c r="K129" i="23"/>
  <c r="H129" i="23"/>
  <c r="E129" i="23"/>
  <c r="T128" i="23"/>
  <c r="Q128" i="23"/>
  <c r="N128" i="23"/>
  <c r="K128" i="23"/>
  <c r="H128" i="23"/>
  <c r="E128" i="23"/>
  <c r="T127" i="23"/>
  <c r="Q127" i="23"/>
  <c r="N127" i="23"/>
  <c r="K127" i="23"/>
  <c r="H127" i="23"/>
  <c r="E127" i="23"/>
  <c r="T126" i="23"/>
  <c r="Q126" i="23"/>
  <c r="N126" i="23"/>
  <c r="K126" i="23"/>
  <c r="H126" i="23"/>
  <c r="E126" i="23"/>
  <c r="T125" i="23"/>
  <c r="Q125" i="23"/>
  <c r="N125" i="23"/>
  <c r="K125" i="23"/>
  <c r="H125" i="23"/>
  <c r="E125" i="23"/>
  <c r="T124" i="23"/>
  <c r="Q124" i="23"/>
  <c r="N124" i="23"/>
  <c r="K124" i="23"/>
  <c r="H124" i="23"/>
  <c r="E124" i="23"/>
  <c r="T123" i="23"/>
  <c r="Q123" i="23"/>
  <c r="N123" i="23"/>
  <c r="K123" i="23"/>
  <c r="H123" i="23"/>
  <c r="E123" i="23"/>
  <c r="T122" i="23"/>
  <c r="Q122" i="23"/>
  <c r="N122" i="23"/>
  <c r="K122" i="23"/>
  <c r="H122" i="23"/>
  <c r="E122" i="23"/>
  <c r="T121" i="23"/>
  <c r="Q121" i="23"/>
  <c r="N121" i="23"/>
  <c r="K121" i="23"/>
  <c r="H121" i="23"/>
  <c r="E121" i="23"/>
  <c r="T120" i="23"/>
  <c r="Q120" i="23"/>
  <c r="N120" i="23"/>
  <c r="K120" i="23"/>
  <c r="H120" i="23"/>
  <c r="E120" i="23"/>
  <c r="T119" i="23"/>
  <c r="Q119" i="23"/>
  <c r="N119" i="23"/>
  <c r="K119" i="23"/>
  <c r="H119" i="23"/>
  <c r="E119" i="23"/>
  <c r="T118" i="23"/>
  <c r="Q118" i="23"/>
  <c r="N118" i="23"/>
  <c r="K118" i="23"/>
  <c r="H118" i="23"/>
  <c r="E118" i="23"/>
  <c r="S117" i="23"/>
  <c r="R117" i="23"/>
  <c r="P117" i="23"/>
  <c r="O117" i="23"/>
  <c r="M117" i="23"/>
  <c r="L117" i="23"/>
  <c r="J117" i="23"/>
  <c r="I117" i="23"/>
  <c r="G117" i="23"/>
  <c r="F117" i="23"/>
  <c r="D117" i="23"/>
  <c r="C117" i="23"/>
  <c r="T115" i="23"/>
  <c r="Q115" i="23"/>
  <c r="N115" i="23"/>
  <c r="T111" i="23"/>
  <c r="Q111" i="23"/>
  <c r="N111" i="23"/>
  <c r="K111" i="23"/>
  <c r="H111" i="23"/>
  <c r="E111" i="23"/>
  <c r="T110" i="23"/>
  <c r="Q110" i="23"/>
  <c r="N110" i="23"/>
  <c r="K110" i="23"/>
  <c r="H110" i="23"/>
  <c r="E110" i="23"/>
  <c r="T109" i="23"/>
  <c r="Q109" i="23"/>
  <c r="N109" i="23"/>
  <c r="K109" i="23"/>
  <c r="H109" i="23"/>
  <c r="E109" i="23"/>
  <c r="T108" i="23"/>
  <c r="Q108" i="23"/>
  <c r="N108" i="23"/>
  <c r="K108" i="23"/>
  <c r="H108" i="23"/>
  <c r="E108" i="23"/>
  <c r="T107" i="23"/>
  <c r="Q107" i="23"/>
  <c r="N107" i="23"/>
  <c r="K107" i="23"/>
  <c r="H107" i="23"/>
  <c r="E107" i="23"/>
  <c r="T106" i="23"/>
  <c r="Q106" i="23"/>
  <c r="N106" i="23"/>
  <c r="K106" i="23"/>
  <c r="H106" i="23"/>
  <c r="E106" i="23"/>
  <c r="T105" i="23"/>
  <c r="Q105" i="23"/>
  <c r="N105" i="23"/>
  <c r="K105" i="23"/>
  <c r="H105" i="23"/>
  <c r="E105" i="23"/>
  <c r="T104" i="23"/>
  <c r="Q104" i="23"/>
  <c r="N104" i="23"/>
  <c r="K104" i="23"/>
  <c r="H104" i="23"/>
  <c r="E104" i="23"/>
  <c r="T103" i="23"/>
  <c r="Q103" i="23"/>
  <c r="K103" i="23"/>
  <c r="H103" i="23"/>
  <c r="E103" i="23"/>
  <c r="T102" i="23"/>
  <c r="Q102" i="23"/>
  <c r="N102" i="23"/>
  <c r="K102" i="23"/>
  <c r="H102" i="23"/>
  <c r="E102" i="23"/>
  <c r="T101" i="23"/>
  <c r="Q101" i="23"/>
  <c r="N101" i="23"/>
  <c r="K101" i="23"/>
  <c r="H101" i="23"/>
  <c r="E101" i="23"/>
  <c r="T100" i="23"/>
  <c r="Q100" i="23"/>
  <c r="N100" i="23"/>
  <c r="K100" i="23"/>
  <c r="H100" i="23"/>
  <c r="E100" i="23"/>
  <c r="T99" i="23"/>
  <c r="Q99" i="23"/>
  <c r="N99" i="23"/>
  <c r="K99" i="23"/>
  <c r="H99" i="23"/>
  <c r="E99" i="23"/>
  <c r="T98" i="23"/>
  <c r="Q98" i="23"/>
  <c r="N98" i="23"/>
  <c r="K98" i="23"/>
  <c r="H98" i="23"/>
  <c r="E98" i="23"/>
  <c r="T97" i="23"/>
  <c r="Q97" i="23"/>
  <c r="N97" i="23"/>
  <c r="K97" i="23"/>
  <c r="H97" i="23"/>
  <c r="E97" i="23"/>
  <c r="T96" i="23"/>
  <c r="Q96" i="23"/>
  <c r="N96" i="23"/>
  <c r="K96" i="23"/>
  <c r="H96" i="23"/>
  <c r="E96" i="23"/>
  <c r="T95" i="23"/>
  <c r="Q95" i="23"/>
  <c r="N95" i="23"/>
  <c r="K95" i="23"/>
  <c r="H95" i="23"/>
  <c r="E95" i="23"/>
  <c r="T94" i="23"/>
  <c r="Q94" i="23"/>
  <c r="N94" i="23"/>
  <c r="K94" i="23"/>
  <c r="H94" i="23"/>
  <c r="E94" i="23"/>
  <c r="T93" i="23"/>
  <c r="Q93" i="23"/>
  <c r="N93" i="23"/>
  <c r="K93" i="23"/>
  <c r="H93" i="23"/>
  <c r="E93" i="23"/>
  <c r="T92" i="23"/>
  <c r="Q92" i="23"/>
  <c r="N92" i="23"/>
  <c r="K92" i="23"/>
  <c r="H92" i="23"/>
  <c r="E92" i="23"/>
  <c r="T91" i="23"/>
  <c r="Q91" i="23"/>
  <c r="N91" i="23"/>
  <c r="K91" i="23"/>
  <c r="H91" i="23"/>
  <c r="E91" i="23"/>
  <c r="T90" i="23"/>
  <c r="Q90" i="23"/>
  <c r="N90" i="23"/>
  <c r="K90" i="23"/>
  <c r="H90" i="23"/>
  <c r="E90" i="23"/>
  <c r="T89" i="23"/>
  <c r="Q89" i="23"/>
  <c r="N89" i="23"/>
  <c r="K89" i="23"/>
  <c r="H89" i="23"/>
  <c r="E89" i="23"/>
  <c r="T88" i="23"/>
  <c r="Q88" i="23"/>
  <c r="N88" i="23"/>
  <c r="K88" i="23"/>
  <c r="H88" i="23"/>
  <c r="E88" i="23"/>
  <c r="T87" i="23"/>
  <c r="Q87" i="23"/>
  <c r="N87" i="23"/>
  <c r="K87" i="23"/>
  <c r="H87" i="23"/>
  <c r="E87" i="23"/>
  <c r="T86" i="23"/>
  <c r="Q86" i="23"/>
  <c r="N86" i="23"/>
  <c r="K86" i="23"/>
  <c r="H86" i="23"/>
  <c r="E86" i="23"/>
  <c r="T85" i="23"/>
  <c r="Q85" i="23"/>
  <c r="N85" i="23"/>
  <c r="K85" i="23"/>
  <c r="H85" i="23"/>
  <c r="E85" i="23"/>
  <c r="T84" i="23"/>
  <c r="Q84" i="23"/>
  <c r="N84" i="23"/>
  <c r="K84" i="23"/>
  <c r="H84" i="23"/>
  <c r="E84" i="23"/>
  <c r="T83" i="23"/>
  <c r="Q83" i="23"/>
  <c r="N83" i="23"/>
  <c r="K83" i="23"/>
  <c r="H83" i="23"/>
  <c r="E83" i="23"/>
  <c r="T82" i="23"/>
  <c r="Q82" i="23"/>
  <c r="N82" i="23"/>
  <c r="K82" i="23"/>
  <c r="H82" i="23"/>
  <c r="E82" i="23"/>
  <c r="T81" i="23"/>
  <c r="Q81" i="23"/>
  <c r="K81" i="23"/>
  <c r="H81" i="23"/>
  <c r="E81" i="23"/>
  <c r="T80" i="23"/>
  <c r="Q80" i="23"/>
  <c r="N80" i="23"/>
  <c r="K80" i="23"/>
  <c r="H80" i="23"/>
  <c r="E80" i="23"/>
  <c r="T79" i="23"/>
  <c r="Q79" i="23"/>
  <c r="N79" i="23"/>
  <c r="K79" i="23"/>
  <c r="H79" i="23"/>
  <c r="E79" i="23"/>
  <c r="T78" i="23"/>
  <c r="Q78" i="23"/>
  <c r="N78" i="23"/>
  <c r="K78" i="23"/>
  <c r="H78" i="23"/>
  <c r="E78" i="23"/>
  <c r="T77" i="23"/>
  <c r="Q77" i="23"/>
  <c r="N77" i="23"/>
  <c r="K77" i="23"/>
  <c r="H77" i="23"/>
  <c r="E77" i="23"/>
  <c r="T76" i="23"/>
  <c r="Q76" i="23"/>
  <c r="N76" i="23"/>
  <c r="K76" i="23"/>
  <c r="H76" i="23"/>
  <c r="E76" i="23"/>
  <c r="T75" i="23"/>
  <c r="Q75" i="23"/>
  <c r="N75" i="23"/>
  <c r="K75" i="23"/>
  <c r="H75" i="23"/>
  <c r="E75" i="23"/>
  <c r="T74" i="23"/>
  <c r="Q74" i="23"/>
  <c r="N74" i="23"/>
  <c r="K74" i="23"/>
  <c r="H74" i="23"/>
  <c r="E74" i="23"/>
  <c r="T73" i="23"/>
  <c r="Q73" i="23"/>
  <c r="N73" i="23"/>
  <c r="K73" i="23"/>
  <c r="H73" i="23"/>
  <c r="E73" i="23"/>
  <c r="T72" i="23"/>
  <c r="Q72" i="23"/>
  <c r="N72" i="23"/>
  <c r="K72" i="23"/>
  <c r="H72" i="23"/>
  <c r="E72" i="23"/>
  <c r="T71" i="23"/>
  <c r="Q71" i="23"/>
  <c r="N71" i="23"/>
  <c r="K71" i="23"/>
  <c r="H71" i="23"/>
  <c r="E71" i="23"/>
  <c r="S70" i="23"/>
  <c r="R70" i="23"/>
  <c r="P70" i="23"/>
  <c r="P69" i="23" s="1"/>
  <c r="O70" i="23"/>
  <c r="O14" i="23" s="1"/>
  <c r="L70" i="23"/>
  <c r="L14" i="23" s="1"/>
  <c r="J70" i="23"/>
  <c r="I70" i="23"/>
  <c r="I14" i="23" s="1"/>
  <c r="G70" i="23"/>
  <c r="G14" i="23" s="1"/>
  <c r="F70" i="23"/>
  <c r="D70" i="23"/>
  <c r="D14" i="23" s="1"/>
  <c r="C70" i="23"/>
  <c r="C14" i="23" s="1"/>
  <c r="T58" i="23"/>
  <c r="Q58" i="23"/>
  <c r="N58" i="23"/>
  <c r="K58" i="23"/>
  <c r="H58" i="23"/>
  <c r="E58" i="23"/>
  <c r="T57" i="23"/>
  <c r="Q57" i="23"/>
  <c r="N57" i="23"/>
  <c r="K57" i="23"/>
  <c r="H57" i="23"/>
  <c r="E57" i="23"/>
  <c r="T56" i="23"/>
  <c r="Q56" i="23"/>
  <c r="N56" i="23"/>
  <c r="K56" i="23"/>
  <c r="H56" i="23"/>
  <c r="E56" i="23"/>
  <c r="S55" i="23"/>
  <c r="R55" i="23"/>
  <c r="T55" i="23" s="1"/>
  <c r="P55" i="23"/>
  <c r="P46" i="23" s="1"/>
  <c r="P12" i="23" s="1"/>
  <c r="O55" i="23"/>
  <c r="M55" i="23"/>
  <c r="L55" i="23"/>
  <c r="J55" i="23"/>
  <c r="I55" i="23"/>
  <c r="G55" i="23"/>
  <c r="F55" i="23"/>
  <c r="D55" i="23"/>
  <c r="C55" i="23"/>
  <c r="T53" i="23"/>
  <c r="Q53" i="23"/>
  <c r="N53" i="23"/>
  <c r="K53" i="23"/>
  <c r="H53" i="23"/>
  <c r="E53" i="23"/>
  <c r="T52" i="23"/>
  <c r="Q52" i="23"/>
  <c r="N52" i="23"/>
  <c r="K52" i="23"/>
  <c r="H52" i="23"/>
  <c r="E52" i="23"/>
  <c r="T51" i="23"/>
  <c r="Q51" i="23"/>
  <c r="N51" i="23"/>
  <c r="K51" i="23"/>
  <c r="H51" i="23"/>
  <c r="E51" i="23"/>
  <c r="T50" i="23"/>
  <c r="Q50" i="23"/>
  <c r="N50" i="23"/>
  <c r="K50" i="23"/>
  <c r="H50" i="23"/>
  <c r="E50" i="23"/>
  <c r="T49" i="23"/>
  <c r="Q49" i="23"/>
  <c r="N49" i="23"/>
  <c r="K49" i="23"/>
  <c r="H49" i="23"/>
  <c r="E49" i="23"/>
  <c r="T48" i="23"/>
  <c r="Q48" i="23"/>
  <c r="N48" i="23"/>
  <c r="K48" i="23"/>
  <c r="H48" i="23"/>
  <c r="E48" i="23"/>
  <c r="S47" i="23"/>
  <c r="R47" i="23"/>
  <c r="P47" i="23"/>
  <c r="O47" i="23"/>
  <c r="M47" i="23"/>
  <c r="M46" i="23" s="1"/>
  <c r="M12" i="23" s="1"/>
  <c r="J47" i="23"/>
  <c r="J46" i="23" s="1"/>
  <c r="J12" i="23" s="1"/>
  <c r="I47" i="23"/>
  <c r="G47" i="23"/>
  <c r="F47" i="23"/>
  <c r="D47" i="23"/>
  <c r="C47" i="23"/>
  <c r="S46" i="23"/>
  <c r="R46" i="23"/>
  <c r="O46" i="23"/>
  <c r="F46" i="23"/>
  <c r="F12" i="23" s="1"/>
  <c r="D46" i="23"/>
  <c r="S40" i="23"/>
  <c r="R40" i="23"/>
  <c r="T40" i="23" s="1"/>
  <c r="P40" i="23"/>
  <c r="O40" i="23"/>
  <c r="Q40" i="23" s="1"/>
  <c r="M40" i="23"/>
  <c r="L40" i="23"/>
  <c r="N40" i="23" s="1"/>
  <c r="J40" i="23"/>
  <c r="I40" i="23"/>
  <c r="G40" i="23"/>
  <c r="F40" i="23"/>
  <c r="D40" i="23"/>
  <c r="C40" i="23"/>
  <c r="S39" i="23"/>
  <c r="R39" i="23"/>
  <c r="T39" i="23" s="1"/>
  <c r="P39" i="23"/>
  <c r="O39" i="23"/>
  <c r="Q39" i="23" s="1"/>
  <c r="M39" i="23"/>
  <c r="L39" i="23"/>
  <c r="J39" i="23"/>
  <c r="I39" i="23"/>
  <c r="G39" i="23"/>
  <c r="F39" i="23"/>
  <c r="D39" i="23"/>
  <c r="C39" i="23"/>
  <c r="S38" i="23"/>
  <c r="R38" i="23"/>
  <c r="T38" i="23" s="1"/>
  <c r="M38" i="23"/>
  <c r="L38" i="23"/>
  <c r="F38" i="23"/>
  <c r="D38" i="23"/>
  <c r="S37" i="23"/>
  <c r="R37" i="23"/>
  <c r="P37" i="23"/>
  <c r="O37" i="23"/>
  <c r="M37" i="23"/>
  <c r="L37" i="23"/>
  <c r="J37" i="23"/>
  <c r="I37" i="23"/>
  <c r="G37" i="23"/>
  <c r="F37" i="23"/>
  <c r="D37" i="23"/>
  <c r="C37" i="23"/>
  <c r="S36" i="23"/>
  <c r="R36" i="23"/>
  <c r="P36" i="23"/>
  <c r="O36" i="23"/>
  <c r="M36" i="23"/>
  <c r="L36" i="23"/>
  <c r="J36" i="23"/>
  <c r="I36" i="23"/>
  <c r="G36" i="23"/>
  <c r="F36" i="23"/>
  <c r="S35" i="23"/>
  <c r="R35" i="23"/>
  <c r="P35" i="23"/>
  <c r="O35" i="23"/>
  <c r="M35" i="23"/>
  <c r="L35" i="23"/>
  <c r="J35" i="23"/>
  <c r="I35" i="23"/>
  <c r="G35" i="23"/>
  <c r="F35" i="23"/>
  <c r="C35" i="23"/>
  <c r="R34" i="23"/>
  <c r="P34" i="23"/>
  <c r="L34" i="23"/>
  <c r="J34" i="23"/>
  <c r="F34" i="23"/>
  <c r="S33" i="23"/>
  <c r="R33" i="23"/>
  <c r="P33" i="23"/>
  <c r="O33" i="23"/>
  <c r="Q33" i="23" s="1"/>
  <c r="M33" i="23"/>
  <c r="L33" i="23"/>
  <c r="J33" i="23"/>
  <c r="I33" i="23"/>
  <c r="G33" i="23"/>
  <c r="F33" i="23"/>
  <c r="D33" i="23"/>
  <c r="C33" i="23"/>
  <c r="S32" i="23"/>
  <c r="R32" i="23"/>
  <c r="T32" i="23" s="1"/>
  <c r="P32" i="23"/>
  <c r="O32" i="23"/>
  <c r="Q32" i="23" s="1"/>
  <c r="M32" i="23"/>
  <c r="L32" i="23"/>
  <c r="N32" i="23" s="1"/>
  <c r="J32" i="23"/>
  <c r="I32" i="23"/>
  <c r="K32" i="23" s="1"/>
  <c r="G32" i="23"/>
  <c r="F32" i="23"/>
  <c r="H32" i="23" s="1"/>
  <c r="D32" i="23"/>
  <c r="C32" i="23"/>
  <c r="E32" i="23" s="1"/>
  <c r="S31" i="23"/>
  <c r="R31" i="23"/>
  <c r="O31" i="23"/>
  <c r="L31" i="23"/>
  <c r="J31" i="23"/>
  <c r="I31" i="23"/>
  <c r="G31" i="23"/>
  <c r="F31" i="23"/>
  <c r="S30" i="23"/>
  <c r="R30" i="23"/>
  <c r="P30" i="23"/>
  <c r="O30" i="23"/>
  <c r="M30" i="23"/>
  <c r="L30" i="23"/>
  <c r="J30" i="23"/>
  <c r="I30" i="23"/>
  <c r="G30" i="23"/>
  <c r="F30" i="23"/>
  <c r="D30" i="23"/>
  <c r="C30" i="23"/>
  <c r="R29" i="23"/>
  <c r="O29" i="23"/>
  <c r="L29" i="23"/>
  <c r="I29" i="23"/>
  <c r="F29" i="23"/>
  <c r="C29" i="23"/>
  <c r="S28" i="23"/>
  <c r="R28" i="23"/>
  <c r="P28" i="23"/>
  <c r="O28" i="23"/>
  <c r="M28" i="23"/>
  <c r="L28" i="23"/>
  <c r="J28" i="23"/>
  <c r="I28" i="23"/>
  <c r="G28" i="23"/>
  <c r="F28" i="23"/>
  <c r="D28" i="23"/>
  <c r="C28" i="23"/>
  <c r="S27" i="23"/>
  <c r="R27" i="23"/>
  <c r="P27" i="23"/>
  <c r="O27" i="23"/>
  <c r="M27" i="23"/>
  <c r="L27" i="23"/>
  <c r="J27" i="23"/>
  <c r="I27" i="23"/>
  <c r="G27" i="23"/>
  <c r="F27" i="23"/>
  <c r="D27" i="23"/>
  <c r="C27" i="23"/>
  <c r="S26" i="23"/>
  <c r="R26" i="23"/>
  <c r="P26" i="23"/>
  <c r="M26" i="23"/>
  <c r="L26" i="23"/>
  <c r="J26" i="23"/>
  <c r="G26" i="23"/>
  <c r="D26" i="23"/>
  <c r="S25" i="23"/>
  <c r="R25" i="23"/>
  <c r="P25" i="23"/>
  <c r="O25" i="23"/>
  <c r="M25" i="23"/>
  <c r="L25" i="23"/>
  <c r="J25" i="23"/>
  <c r="I25" i="23"/>
  <c r="G25" i="23"/>
  <c r="F25" i="23"/>
  <c r="D25" i="23"/>
  <c r="C25" i="23"/>
  <c r="S24" i="23"/>
  <c r="R24" i="23"/>
  <c r="P24" i="23"/>
  <c r="O24" i="23"/>
  <c r="M24" i="23"/>
  <c r="L24" i="23"/>
  <c r="J24" i="23"/>
  <c r="I24" i="23"/>
  <c r="G24" i="23"/>
  <c r="F24" i="23"/>
  <c r="D24" i="23"/>
  <c r="C24" i="23"/>
  <c r="S23" i="23"/>
  <c r="R23" i="23"/>
  <c r="T23" i="23" s="1"/>
  <c r="P23" i="23"/>
  <c r="O23" i="23"/>
  <c r="M23" i="23"/>
  <c r="L23" i="23"/>
  <c r="J23" i="23"/>
  <c r="I23" i="23"/>
  <c r="G23" i="23"/>
  <c r="F23" i="23"/>
  <c r="D23" i="23"/>
  <c r="C23" i="23"/>
  <c r="S22" i="23"/>
  <c r="R22" i="23"/>
  <c r="T22" i="23" s="1"/>
  <c r="P22" i="23"/>
  <c r="O22" i="23"/>
  <c r="Q22" i="23" s="1"/>
  <c r="M22" i="23"/>
  <c r="L22" i="23"/>
  <c r="N22" i="23" s="1"/>
  <c r="J22" i="23"/>
  <c r="I22" i="23"/>
  <c r="K22" i="23" s="1"/>
  <c r="G22" i="23"/>
  <c r="F22" i="23"/>
  <c r="H22" i="23" s="1"/>
  <c r="D22" i="23"/>
  <c r="C22" i="23"/>
  <c r="E22" i="23" s="1"/>
  <c r="S21" i="23"/>
  <c r="R21" i="23"/>
  <c r="T21" i="23" s="1"/>
  <c r="P21" i="23"/>
  <c r="O21" i="23"/>
  <c r="Q21" i="23" s="1"/>
  <c r="M21" i="23"/>
  <c r="L21" i="23"/>
  <c r="N21" i="23" s="1"/>
  <c r="J21" i="23"/>
  <c r="I21" i="23"/>
  <c r="K21" i="23" s="1"/>
  <c r="G21" i="23"/>
  <c r="F21" i="23"/>
  <c r="H21" i="23" s="1"/>
  <c r="D21" i="23"/>
  <c r="C21" i="23"/>
  <c r="E21" i="23" s="1"/>
  <c r="S20" i="23"/>
  <c r="R20" i="23"/>
  <c r="T20" i="23" s="1"/>
  <c r="P20" i="23"/>
  <c r="O20" i="23"/>
  <c r="Q20" i="23" s="1"/>
  <c r="M20" i="23"/>
  <c r="L20" i="23"/>
  <c r="N20" i="23" s="1"/>
  <c r="J20" i="23"/>
  <c r="I20" i="23"/>
  <c r="K20" i="23" s="1"/>
  <c r="G20" i="23"/>
  <c r="F20" i="23"/>
  <c r="H20" i="23" s="1"/>
  <c r="D20" i="23"/>
  <c r="C20" i="23"/>
  <c r="E20" i="23" s="1"/>
  <c r="S19" i="23"/>
  <c r="R19" i="23"/>
  <c r="T19" i="23" s="1"/>
  <c r="P19" i="23"/>
  <c r="O19" i="23"/>
  <c r="M19" i="23"/>
  <c r="L19" i="23"/>
  <c r="J19" i="23"/>
  <c r="I19" i="23"/>
  <c r="G19" i="23"/>
  <c r="F19" i="23"/>
  <c r="D19" i="23"/>
  <c r="C19" i="23"/>
  <c r="S18" i="23"/>
  <c r="R18" i="23"/>
  <c r="P18" i="23"/>
  <c r="O18" i="23"/>
  <c r="M18" i="23"/>
  <c r="L18" i="23"/>
  <c r="J18" i="23"/>
  <c r="I18" i="23"/>
  <c r="G18" i="23"/>
  <c r="F18" i="23"/>
  <c r="D18" i="23"/>
  <c r="C18" i="23"/>
  <c r="S17" i="23"/>
  <c r="R17" i="23"/>
  <c r="P17" i="23"/>
  <c r="O17" i="23"/>
  <c r="M17" i="23"/>
  <c r="L17" i="23"/>
  <c r="J17" i="23"/>
  <c r="I17" i="23"/>
  <c r="G17" i="23"/>
  <c r="F17" i="23"/>
  <c r="D17" i="23"/>
  <c r="C17" i="23"/>
  <c r="S16" i="23"/>
  <c r="R16" i="23"/>
  <c r="P16" i="23"/>
  <c r="O16" i="23"/>
  <c r="M16" i="23"/>
  <c r="L16" i="23"/>
  <c r="J16" i="23"/>
  <c r="I16" i="23"/>
  <c r="G16" i="23"/>
  <c r="F16" i="23"/>
  <c r="D16" i="23"/>
  <c r="C16" i="23"/>
  <c r="S15" i="23"/>
  <c r="R15" i="23"/>
  <c r="P15" i="23"/>
  <c r="O15" i="23"/>
  <c r="M15" i="23"/>
  <c r="L15" i="23"/>
  <c r="J15" i="23"/>
  <c r="I15" i="23"/>
  <c r="G15" i="23"/>
  <c r="F15" i="23"/>
  <c r="D15" i="23"/>
  <c r="C15" i="23"/>
  <c r="R14" i="23"/>
  <c r="P14" i="23"/>
  <c r="J14" i="23"/>
  <c r="F14" i="23"/>
  <c r="S12" i="23"/>
  <c r="R12" i="23"/>
  <c r="O12" i="23"/>
  <c r="D12" i="23"/>
  <c r="C326" i="23" l="1"/>
  <c r="C34" i="23" s="1"/>
  <c r="E34" i="23" s="1"/>
  <c r="J69" i="23"/>
  <c r="K264" i="23"/>
  <c r="F13" i="23"/>
  <c r="F11" i="23" s="1"/>
  <c r="F10" i="23" s="1"/>
  <c r="E264" i="23"/>
  <c r="M288" i="23"/>
  <c r="M31" i="23" s="1"/>
  <c r="P31" i="23"/>
  <c r="I13" i="23"/>
  <c r="J13" i="23"/>
  <c r="J11" i="23" s="1"/>
  <c r="J10" i="23" s="1"/>
  <c r="R13" i="23"/>
  <c r="R11" i="23" s="1"/>
  <c r="R10" i="23" s="1"/>
  <c r="E47" i="23"/>
  <c r="K47" i="23"/>
  <c r="E55" i="23"/>
  <c r="K55" i="23"/>
  <c r="Q55" i="23"/>
  <c r="F69" i="23"/>
  <c r="E165" i="23"/>
  <c r="K165" i="23"/>
  <c r="E249" i="23"/>
  <c r="K249" i="23"/>
  <c r="E318" i="23"/>
  <c r="K318" i="23"/>
  <c r="K327" i="23"/>
  <c r="N377" i="23"/>
  <c r="T377" i="23"/>
  <c r="H385" i="23"/>
  <c r="N385" i="23"/>
  <c r="T385" i="23"/>
  <c r="R69" i="23"/>
  <c r="O359" i="23"/>
  <c r="E327" i="23"/>
  <c r="E237" i="23"/>
  <c r="K237" i="23"/>
  <c r="E181" i="23"/>
  <c r="K181" i="23"/>
  <c r="K19" i="23"/>
  <c r="K40" i="23"/>
  <c r="I359" i="23"/>
  <c r="I38" i="23" s="1"/>
  <c r="K38" i="23" s="1"/>
  <c r="H40" i="23"/>
  <c r="H377" i="23"/>
  <c r="E40" i="23"/>
  <c r="C359" i="23"/>
  <c r="C38" i="23" s="1"/>
  <c r="E38" i="23" s="1"/>
  <c r="K39" i="23"/>
  <c r="N38" i="23"/>
  <c r="N39" i="23"/>
  <c r="N359" i="23"/>
  <c r="N360" i="23"/>
  <c r="H38" i="23"/>
  <c r="H39" i="23"/>
  <c r="H359" i="23"/>
  <c r="H360" i="23"/>
  <c r="E39" i="23"/>
  <c r="O69" i="23"/>
  <c r="Q69" i="23" s="1"/>
  <c r="T37" i="23"/>
  <c r="Q37" i="23"/>
  <c r="N37" i="23"/>
  <c r="K37" i="23"/>
  <c r="H37" i="23"/>
  <c r="E37" i="23"/>
  <c r="Q348" i="23"/>
  <c r="E348" i="23"/>
  <c r="K348" i="23"/>
  <c r="T34" i="23"/>
  <c r="H34" i="23"/>
  <c r="L69" i="23"/>
  <c r="O13" i="23"/>
  <c r="O11" i="23" s="1"/>
  <c r="K335" i="23"/>
  <c r="E326" i="23"/>
  <c r="E335" i="23"/>
  <c r="I69" i="23"/>
  <c r="K23" i="23"/>
  <c r="T33" i="23"/>
  <c r="H29" i="23"/>
  <c r="P13" i="23"/>
  <c r="P11" i="23" s="1"/>
  <c r="P10" i="23" s="1"/>
  <c r="S69" i="23"/>
  <c r="Q318" i="23"/>
  <c r="N19" i="23"/>
  <c r="Q181" i="23"/>
  <c r="N33" i="23"/>
  <c r="K33" i="23"/>
  <c r="H33" i="23"/>
  <c r="E33" i="23"/>
  <c r="N23" i="23"/>
  <c r="Q213" i="23"/>
  <c r="N28" i="23"/>
  <c r="Q258" i="23"/>
  <c r="T28" i="23"/>
  <c r="N25" i="23"/>
  <c r="Q230" i="23"/>
  <c r="T25" i="23"/>
  <c r="T27" i="23"/>
  <c r="K153" i="23"/>
  <c r="E153" i="23"/>
  <c r="K117" i="23"/>
  <c r="E117" i="23"/>
  <c r="Q264" i="23"/>
  <c r="N27" i="23"/>
  <c r="Q249" i="23"/>
  <c r="Q327" i="23"/>
  <c r="N29" i="23"/>
  <c r="Q29" i="23"/>
  <c r="T29" i="23"/>
  <c r="K29" i="23"/>
  <c r="E29" i="23"/>
  <c r="G69" i="23"/>
  <c r="Q326" i="23"/>
  <c r="Q335" i="23"/>
  <c r="T26" i="23"/>
  <c r="T237" i="23"/>
  <c r="Q19" i="23"/>
  <c r="H19" i="23"/>
  <c r="E19" i="23"/>
  <c r="Q23" i="23"/>
  <c r="H23" i="23"/>
  <c r="E23" i="23"/>
  <c r="Q27" i="23"/>
  <c r="K27" i="23"/>
  <c r="H27" i="23"/>
  <c r="E27" i="23"/>
  <c r="Q25" i="23"/>
  <c r="K25" i="23"/>
  <c r="H25" i="23"/>
  <c r="E25" i="23"/>
  <c r="Q28" i="23"/>
  <c r="K28" i="23"/>
  <c r="H28" i="23"/>
  <c r="E28" i="23"/>
  <c r="G46" i="23"/>
  <c r="G12" i="23" s="1"/>
  <c r="Q26" i="23"/>
  <c r="Q237" i="23"/>
  <c r="H26" i="23"/>
  <c r="S14" i="23"/>
  <c r="T14" i="23" s="1"/>
  <c r="N26" i="23"/>
  <c r="K26" i="23"/>
  <c r="E26" i="23"/>
  <c r="M70" i="23"/>
  <c r="N70" i="23" s="1"/>
  <c r="N17" i="23"/>
  <c r="Q17" i="23"/>
  <c r="Q153" i="23"/>
  <c r="T17" i="23"/>
  <c r="K17" i="23"/>
  <c r="H17" i="23"/>
  <c r="E17" i="23"/>
  <c r="Q221" i="23"/>
  <c r="N24" i="23"/>
  <c r="Q24" i="23"/>
  <c r="T24" i="23"/>
  <c r="K24" i="23"/>
  <c r="H24" i="23"/>
  <c r="E24" i="23"/>
  <c r="E70" i="23"/>
  <c r="Q18" i="23"/>
  <c r="Q165" i="23"/>
  <c r="E18" i="23"/>
  <c r="N18" i="23"/>
  <c r="T18" i="23"/>
  <c r="K18" i="23"/>
  <c r="H18" i="23"/>
  <c r="N36" i="23"/>
  <c r="Q36" i="23"/>
  <c r="T36" i="23"/>
  <c r="K36" i="23"/>
  <c r="H36" i="23"/>
  <c r="E36" i="23"/>
  <c r="Q278" i="23"/>
  <c r="N30" i="23"/>
  <c r="Q30" i="23"/>
  <c r="T30" i="23"/>
  <c r="K30" i="23"/>
  <c r="H30" i="23"/>
  <c r="E30" i="23"/>
  <c r="Q16" i="23"/>
  <c r="Q147" i="23"/>
  <c r="G13" i="23"/>
  <c r="Q117" i="23"/>
  <c r="Q70" i="23"/>
  <c r="K70" i="23"/>
  <c r="N15" i="23"/>
  <c r="T15" i="23"/>
  <c r="H15" i="23"/>
  <c r="N16" i="23"/>
  <c r="T16" i="23"/>
  <c r="K16" i="23"/>
  <c r="H16" i="23"/>
  <c r="E16" i="23"/>
  <c r="N31" i="23"/>
  <c r="Q31" i="23"/>
  <c r="K31" i="23"/>
  <c r="H31" i="23"/>
  <c r="H288" i="23"/>
  <c r="N34" i="23"/>
  <c r="N35" i="23"/>
  <c r="Q34" i="23"/>
  <c r="Q35" i="23"/>
  <c r="T35" i="23"/>
  <c r="K326" i="23"/>
  <c r="Q47" i="23"/>
  <c r="Q12" i="23"/>
  <c r="Q46" i="23"/>
  <c r="K34" i="23"/>
  <c r="K35" i="23"/>
  <c r="H35" i="23"/>
  <c r="E35" i="23"/>
  <c r="K360" i="23"/>
  <c r="E360" i="23"/>
  <c r="Q360" i="23"/>
  <c r="T348" i="23"/>
  <c r="N348" i="23"/>
  <c r="H348" i="23"/>
  <c r="H335" i="23"/>
  <c r="N335" i="23"/>
  <c r="T335" i="23"/>
  <c r="T326" i="23"/>
  <c r="T327" i="23"/>
  <c r="N326" i="23"/>
  <c r="N327" i="23"/>
  <c r="H326" i="23"/>
  <c r="H327" i="23"/>
  <c r="H318" i="23"/>
  <c r="N318" i="23"/>
  <c r="T318" i="23"/>
  <c r="T31" i="23"/>
  <c r="T288" i="23"/>
  <c r="K288" i="23"/>
  <c r="H278" i="23"/>
  <c r="N278" i="23"/>
  <c r="T278" i="23"/>
  <c r="T264" i="23"/>
  <c r="N264" i="23"/>
  <c r="H264" i="23"/>
  <c r="T258" i="23"/>
  <c r="N258" i="23"/>
  <c r="H258" i="23"/>
  <c r="T249" i="23"/>
  <c r="N249" i="23"/>
  <c r="H249" i="23"/>
  <c r="N237" i="23"/>
  <c r="H237" i="23"/>
  <c r="T230" i="23"/>
  <c r="N230" i="23"/>
  <c r="H230" i="23"/>
  <c r="T221" i="23"/>
  <c r="N221" i="23"/>
  <c r="H221" i="23"/>
  <c r="T213" i="23"/>
  <c r="N213" i="23"/>
  <c r="H213" i="23"/>
  <c r="T181" i="23"/>
  <c r="N181" i="23"/>
  <c r="H181" i="23"/>
  <c r="T165" i="23"/>
  <c r="N165" i="23"/>
  <c r="H165" i="23"/>
  <c r="T153" i="23"/>
  <c r="N153" i="23"/>
  <c r="H153" i="23"/>
  <c r="T147" i="23"/>
  <c r="N147" i="23"/>
  <c r="H147" i="23"/>
  <c r="T117" i="23"/>
  <c r="Q15" i="23"/>
  <c r="N117" i="23"/>
  <c r="K15" i="23"/>
  <c r="H117" i="23"/>
  <c r="E15" i="23"/>
  <c r="T70" i="23"/>
  <c r="Q14" i="23"/>
  <c r="L13" i="23"/>
  <c r="H70" i="23"/>
  <c r="E14" i="23"/>
  <c r="N55" i="23"/>
  <c r="I46" i="23"/>
  <c r="H55" i="23"/>
  <c r="C46" i="23"/>
  <c r="T46" i="23"/>
  <c r="T47" i="23"/>
  <c r="N12" i="23"/>
  <c r="N46" i="23"/>
  <c r="N47" i="23"/>
  <c r="H46" i="23"/>
  <c r="H47" i="23"/>
  <c r="H12" i="23"/>
  <c r="T12" i="23"/>
  <c r="H14" i="23"/>
  <c r="K14" i="23"/>
  <c r="K69" i="23" l="1"/>
  <c r="H13" i="23"/>
  <c r="N288" i="23"/>
  <c r="T69" i="23"/>
  <c r="S13" i="23"/>
  <c r="S11" i="23" s="1"/>
  <c r="S10" i="23" s="1"/>
  <c r="T10" i="23" s="1"/>
  <c r="H69" i="23"/>
  <c r="K13" i="23"/>
  <c r="K359" i="23"/>
  <c r="Q359" i="23"/>
  <c r="O38" i="23"/>
  <c r="Q38" i="23" s="1"/>
  <c r="E359" i="23"/>
  <c r="Q13" i="23"/>
  <c r="Q11" i="23"/>
  <c r="M69" i="23"/>
  <c r="N69" i="23" s="1"/>
  <c r="M14" i="23"/>
  <c r="G11" i="23"/>
  <c r="G10" i="23" s="1"/>
  <c r="H10" i="23" s="1"/>
  <c r="L11" i="23"/>
  <c r="L10" i="23" s="1"/>
  <c r="K46" i="23"/>
  <c r="I12" i="23"/>
  <c r="E46" i="23"/>
  <c r="C12" i="23"/>
  <c r="T11" i="23" l="1"/>
  <c r="T13" i="23"/>
  <c r="O10" i="23"/>
  <c r="Q10" i="23" s="1"/>
  <c r="M13" i="23"/>
  <c r="N14" i="23"/>
  <c r="H11" i="23"/>
  <c r="I11" i="23"/>
  <c r="K12" i="23"/>
  <c r="E12" i="23"/>
  <c r="T231" i="21"/>
  <c r="Q231" i="21"/>
  <c r="N231" i="21"/>
  <c r="K231" i="21"/>
  <c r="H231" i="21"/>
  <c r="E231" i="21"/>
  <c r="Q249" i="21"/>
  <c r="M11" i="23" l="1"/>
  <c r="N13" i="23"/>
  <c r="I10" i="23"/>
  <c r="K10" i="23" s="1"/>
  <c r="K11" i="23"/>
  <c r="H304" i="21"/>
  <c r="K304" i="21"/>
  <c r="T304" i="21"/>
  <c r="Q304" i="21"/>
  <c r="N304" i="21"/>
  <c r="E304" i="21"/>
  <c r="M10" i="23" l="1"/>
  <c r="N10" i="23" s="1"/>
  <c r="N11" i="23"/>
  <c r="T57" i="21"/>
  <c r="Q57" i="21"/>
  <c r="N57" i="21"/>
  <c r="K57" i="21"/>
  <c r="H57" i="21"/>
  <c r="E57" i="21"/>
  <c r="N48" i="21" l="1"/>
  <c r="Q48" i="21"/>
  <c r="S381" i="22" l="1"/>
  <c r="R381" i="22"/>
  <c r="T381" i="22" s="1"/>
  <c r="P381" i="22"/>
  <c r="O381" i="22"/>
  <c r="Q381" i="22" s="1"/>
  <c r="N381" i="22"/>
  <c r="M381" i="22"/>
  <c r="L381" i="22"/>
  <c r="J381" i="22"/>
  <c r="K381" i="22" s="1"/>
  <c r="I381" i="22"/>
  <c r="H381" i="22"/>
  <c r="G381" i="22"/>
  <c r="F381" i="22"/>
  <c r="D381" i="22"/>
  <c r="C381" i="22"/>
  <c r="E381" i="22" s="1"/>
  <c r="T375" i="22"/>
  <c r="Q375" i="22"/>
  <c r="N375" i="22"/>
  <c r="K375" i="22"/>
  <c r="H375" i="22"/>
  <c r="E375" i="22"/>
  <c r="T374" i="22"/>
  <c r="Q374" i="22"/>
  <c r="N374" i="22"/>
  <c r="J374" i="22"/>
  <c r="I374" i="22"/>
  <c r="H374" i="22"/>
  <c r="E374" i="22"/>
  <c r="S373" i="22"/>
  <c r="R373" i="22"/>
  <c r="R355" i="22" s="1"/>
  <c r="P373" i="22"/>
  <c r="O373" i="22"/>
  <c r="Q373" i="22" s="1"/>
  <c r="N373" i="22"/>
  <c r="M373" i="22"/>
  <c r="L373" i="22"/>
  <c r="J373" i="22"/>
  <c r="I373" i="22"/>
  <c r="H373" i="22"/>
  <c r="G373" i="22"/>
  <c r="F373" i="22"/>
  <c r="D373" i="22"/>
  <c r="C373" i="22"/>
  <c r="E373" i="22" s="1"/>
  <c r="T371" i="22"/>
  <c r="Q371" i="22"/>
  <c r="N371" i="22"/>
  <c r="K371" i="22"/>
  <c r="H371" i="22"/>
  <c r="E371" i="22"/>
  <c r="T370" i="22"/>
  <c r="Q370" i="22"/>
  <c r="N370" i="22"/>
  <c r="K370" i="22"/>
  <c r="H370" i="22"/>
  <c r="E370" i="22"/>
  <c r="T369" i="22"/>
  <c r="Q369" i="22"/>
  <c r="N369" i="22"/>
  <c r="K369" i="22"/>
  <c r="H369" i="22"/>
  <c r="E369" i="22"/>
  <c r="Q368" i="22"/>
  <c r="N368" i="22"/>
  <c r="K368" i="22"/>
  <c r="H368" i="22"/>
  <c r="E368" i="22"/>
  <c r="T367" i="22"/>
  <c r="Q367" i="22"/>
  <c r="N367" i="22"/>
  <c r="K367" i="22"/>
  <c r="J367" i="22"/>
  <c r="I367" i="22"/>
  <c r="H367" i="22"/>
  <c r="E367" i="22"/>
  <c r="T366" i="22"/>
  <c r="Q366" i="22"/>
  <c r="N366" i="22"/>
  <c r="K366" i="22"/>
  <c r="J366" i="22"/>
  <c r="I366" i="22"/>
  <c r="H366" i="22"/>
  <c r="E366" i="22"/>
  <c r="T365" i="22"/>
  <c r="Q365" i="22"/>
  <c r="N365" i="22"/>
  <c r="K365" i="22"/>
  <c r="J365" i="22"/>
  <c r="I365" i="22"/>
  <c r="H365" i="22"/>
  <c r="E365" i="22"/>
  <c r="T364" i="22"/>
  <c r="Q364" i="22"/>
  <c r="N364" i="22"/>
  <c r="K364" i="22"/>
  <c r="J364" i="22"/>
  <c r="I364" i="22"/>
  <c r="H364" i="22"/>
  <c r="E364" i="22"/>
  <c r="T363" i="22"/>
  <c r="Q363" i="22"/>
  <c r="N363" i="22"/>
  <c r="K363" i="22"/>
  <c r="J363" i="22"/>
  <c r="I363" i="22"/>
  <c r="H363" i="22"/>
  <c r="E363" i="22"/>
  <c r="T362" i="22"/>
  <c r="Q362" i="22"/>
  <c r="N362" i="22"/>
  <c r="K362" i="22"/>
  <c r="J362" i="22"/>
  <c r="I362" i="22"/>
  <c r="H362" i="22"/>
  <c r="E362" i="22"/>
  <c r="T361" i="22"/>
  <c r="Q361" i="22"/>
  <c r="N361" i="22"/>
  <c r="K361" i="22"/>
  <c r="J361" i="22"/>
  <c r="I361" i="22"/>
  <c r="H361" i="22"/>
  <c r="E361" i="22"/>
  <c r="Q360" i="22"/>
  <c r="N360" i="22"/>
  <c r="J360" i="22"/>
  <c r="K360" i="22" s="1"/>
  <c r="I360" i="22"/>
  <c r="H360" i="22"/>
  <c r="E360" i="22"/>
  <c r="T359" i="22"/>
  <c r="Q359" i="22"/>
  <c r="N359" i="22"/>
  <c r="J359" i="22"/>
  <c r="I359" i="22"/>
  <c r="K359" i="22" s="1"/>
  <c r="H359" i="22"/>
  <c r="E359" i="22"/>
  <c r="T358" i="22"/>
  <c r="Q358" i="22"/>
  <c r="N358" i="22"/>
  <c r="J358" i="22"/>
  <c r="J356" i="22" s="1"/>
  <c r="I358" i="22"/>
  <c r="H358" i="22"/>
  <c r="E358" i="22"/>
  <c r="T357" i="22"/>
  <c r="Q357" i="22"/>
  <c r="N357" i="22"/>
  <c r="J357" i="22"/>
  <c r="I357" i="22"/>
  <c r="K357" i="22" s="1"/>
  <c r="H357" i="22"/>
  <c r="E357" i="22"/>
  <c r="T356" i="22"/>
  <c r="S356" i="22"/>
  <c r="R356" i="22"/>
  <c r="P356" i="22"/>
  <c r="O356" i="22"/>
  <c r="N356" i="22"/>
  <c r="M356" i="22"/>
  <c r="L356" i="22"/>
  <c r="H356" i="22"/>
  <c r="G356" i="22"/>
  <c r="F356" i="22"/>
  <c r="D356" i="22"/>
  <c r="D355" i="22" s="1"/>
  <c r="C356" i="22"/>
  <c r="E356" i="22" s="1"/>
  <c r="S355" i="22"/>
  <c r="P355" i="22"/>
  <c r="Q355" i="22" s="1"/>
  <c r="O355" i="22"/>
  <c r="M355" i="22"/>
  <c r="L355" i="22"/>
  <c r="N355" i="22" s="1"/>
  <c r="G355" i="22"/>
  <c r="F355" i="22"/>
  <c r="H355" i="22" s="1"/>
  <c r="C355" i="22"/>
  <c r="T353" i="22"/>
  <c r="Q353" i="22"/>
  <c r="N353" i="22"/>
  <c r="K353" i="22"/>
  <c r="H353" i="22"/>
  <c r="E353" i="22"/>
  <c r="T352" i="22"/>
  <c r="Q352" i="22"/>
  <c r="N352" i="22"/>
  <c r="K352" i="22"/>
  <c r="H352" i="22"/>
  <c r="E352" i="22"/>
  <c r="T351" i="22"/>
  <c r="Q351" i="22"/>
  <c r="N351" i="22"/>
  <c r="K351" i="22"/>
  <c r="H351" i="22"/>
  <c r="E351" i="22"/>
  <c r="T350" i="22"/>
  <c r="Q350" i="22"/>
  <c r="N350" i="22"/>
  <c r="K350" i="22"/>
  <c r="H350" i="22"/>
  <c r="E350" i="22"/>
  <c r="T349" i="22"/>
  <c r="Q349" i="22"/>
  <c r="N349" i="22"/>
  <c r="K349" i="22"/>
  <c r="H349" i="22"/>
  <c r="E349" i="22"/>
  <c r="T348" i="22"/>
  <c r="Q348" i="22"/>
  <c r="N348" i="22"/>
  <c r="K348" i="22"/>
  <c r="H348" i="22"/>
  <c r="E348" i="22"/>
  <c r="T347" i="22"/>
  <c r="Q347" i="22"/>
  <c r="N347" i="22"/>
  <c r="K347" i="22"/>
  <c r="H347" i="22"/>
  <c r="E347" i="22"/>
  <c r="T346" i="22"/>
  <c r="Q346" i="22"/>
  <c r="N346" i="22"/>
  <c r="K346" i="22"/>
  <c r="H346" i="22"/>
  <c r="E346" i="22"/>
  <c r="T345" i="22"/>
  <c r="Q345" i="22"/>
  <c r="N345" i="22"/>
  <c r="K345" i="22"/>
  <c r="H345" i="22"/>
  <c r="E345" i="22"/>
  <c r="S344" i="22"/>
  <c r="R344" i="22"/>
  <c r="T344" i="22" s="1"/>
  <c r="P344" i="22"/>
  <c r="O344" i="22"/>
  <c r="M344" i="22"/>
  <c r="L344" i="22"/>
  <c r="N344" i="22" s="1"/>
  <c r="J344" i="22"/>
  <c r="I344" i="22"/>
  <c r="K344" i="22" s="1"/>
  <c r="H344" i="22"/>
  <c r="G344" i="22"/>
  <c r="F344" i="22"/>
  <c r="D344" i="22"/>
  <c r="E344" i="22" s="1"/>
  <c r="C344" i="22"/>
  <c r="T342" i="22"/>
  <c r="Q342" i="22"/>
  <c r="N342" i="22"/>
  <c r="K342" i="22"/>
  <c r="H342" i="22"/>
  <c r="E342" i="22"/>
  <c r="T341" i="22"/>
  <c r="Q341" i="22"/>
  <c r="N341" i="22"/>
  <c r="K341" i="22"/>
  <c r="H341" i="22"/>
  <c r="E341" i="22"/>
  <c r="T340" i="22"/>
  <c r="Q340" i="22"/>
  <c r="N340" i="22"/>
  <c r="K340" i="22"/>
  <c r="H340" i="22"/>
  <c r="E340" i="22"/>
  <c r="T339" i="22"/>
  <c r="Q339" i="22"/>
  <c r="N339" i="22"/>
  <c r="K339" i="22"/>
  <c r="H339" i="22"/>
  <c r="E339" i="22"/>
  <c r="T338" i="22"/>
  <c r="Q338" i="22"/>
  <c r="N338" i="22"/>
  <c r="K338" i="22"/>
  <c r="H338" i="22"/>
  <c r="E338" i="22"/>
  <c r="T337" i="22"/>
  <c r="Q337" i="22"/>
  <c r="N337" i="22"/>
  <c r="K337" i="22"/>
  <c r="H337" i="22"/>
  <c r="E337" i="22"/>
  <c r="T336" i="22"/>
  <c r="Q336" i="22"/>
  <c r="N336" i="22"/>
  <c r="K336" i="22"/>
  <c r="H336" i="22"/>
  <c r="E336" i="22"/>
  <c r="T335" i="22"/>
  <c r="Q335" i="22"/>
  <c r="N335" i="22"/>
  <c r="K335" i="22"/>
  <c r="H335" i="22"/>
  <c r="E335" i="22"/>
  <c r="T334" i="22"/>
  <c r="Q334" i="22"/>
  <c r="N334" i="22"/>
  <c r="K334" i="22"/>
  <c r="H334" i="22"/>
  <c r="E334" i="22"/>
  <c r="T333" i="22"/>
  <c r="Q333" i="22"/>
  <c r="N333" i="22"/>
  <c r="K333" i="22"/>
  <c r="H333" i="22"/>
  <c r="E333" i="22"/>
  <c r="T332" i="22"/>
  <c r="Q332" i="22"/>
  <c r="N332" i="22"/>
  <c r="K332" i="22"/>
  <c r="H332" i="22"/>
  <c r="E332" i="22"/>
  <c r="S331" i="22"/>
  <c r="R331" i="22"/>
  <c r="T331" i="22" s="1"/>
  <c r="P331" i="22"/>
  <c r="O331" i="22"/>
  <c r="Q331" i="22" s="1"/>
  <c r="N331" i="22"/>
  <c r="M331" i="22"/>
  <c r="L331" i="22"/>
  <c r="J331" i="22"/>
  <c r="I331" i="22"/>
  <c r="H331" i="22"/>
  <c r="G331" i="22"/>
  <c r="F331" i="22"/>
  <c r="D331" i="22"/>
  <c r="C331" i="22"/>
  <c r="E331" i="22" s="1"/>
  <c r="T329" i="22"/>
  <c r="Q329" i="22"/>
  <c r="N329" i="22"/>
  <c r="K329" i="22"/>
  <c r="H329" i="22"/>
  <c r="E329" i="22"/>
  <c r="T328" i="22"/>
  <c r="Q328" i="22"/>
  <c r="N328" i="22"/>
  <c r="K328" i="22"/>
  <c r="H328" i="22"/>
  <c r="E328" i="22"/>
  <c r="T327" i="22"/>
  <c r="Q327" i="22"/>
  <c r="N327" i="22"/>
  <c r="K327" i="22"/>
  <c r="H327" i="22"/>
  <c r="E327" i="22"/>
  <c r="T326" i="22"/>
  <c r="Q326" i="22"/>
  <c r="N326" i="22"/>
  <c r="K326" i="22"/>
  <c r="H326" i="22"/>
  <c r="E326" i="22"/>
  <c r="T325" i="22"/>
  <c r="Q325" i="22"/>
  <c r="N325" i="22"/>
  <c r="K325" i="22"/>
  <c r="H325" i="22"/>
  <c r="E325" i="22"/>
  <c r="T324" i="22"/>
  <c r="Q324" i="22"/>
  <c r="N324" i="22"/>
  <c r="K324" i="22"/>
  <c r="H324" i="22"/>
  <c r="E324" i="22"/>
  <c r="S323" i="22"/>
  <c r="R323" i="22"/>
  <c r="T323" i="22" s="1"/>
  <c r="P323" i="22"/>
  <c r="P322" i="22" s="1"/>
  <c r="P34" i="22" s="1"/>
  <c r="O323" i="22"/>
  <c r="M323" i="22"/>
  <c r="L323" i="22"/>
  <c r="L322" i="22" s="1"/>
  <c r="J323" i="22"/>
  <c r="I323" i="22"/>
  <c r="K323" i="22" s="1"/>
  <c r="H323" i="22"/>
  <c r="G323" i="22"/>
  <c r="F323" i="22"/>
  <c r="D323" i="22"/>
  <c r="D322" i="22" s="1"/>
  <c r="D34" i="22" s="1"/>
  <c r="C323" i="22"/>
  <c r="S322" i="22"/>
  <c r="O322" i="22"/>
  <c r="M322" i="22"/>
  <c r="J322" i="22"/>
  <c r="I322" i="22"/>
  <c r="G322" i="22"/>
  <c r="F322" i="22"/>
  <c r="H322" i="22" s="1"/>
  <c r="C322" i="22"/>
  <c r="T320" i="22"/>
  <c r="Q320" i="22"/>
  <c r="N320" i="22"/>
  <c r="K320" i="22"/>
  <c r="H320" i="22"/>
  <c r="E320" i="22"/>
  <c r="T319" i="22"/>
  <c r="Q319" i="22"/>
  <c r="N319" i="22"/>
  <c r="K319" i="22"/>
  <c r="H319" i="22"/>
  <c r="E319" i="22"/>
  <c r="T318" i="22"/>
  <c r="Q318" i="22"/>
  <c r="N318" i="22"/>
  <c r="K318" i="22"/>
  <c r="H318" i="22"/>
  <c r="E318" i="22"/>
  <c r="T317" i="22"/>
  <c r="Q317" i="22"/>
  <c r="N317" i="22"/>
  <c r="K317" i="22"/>
  <c r="H317" i="22"/>
  <c r="E317" i="22"/>
  <c r="T316" i="22"/>
  <c r="Q316" i="22"/>
  <c r="N316" i="22"/>
  <c r="K316" i="22"/>
  <c r="H316" i="22"/>
  <c r="E316" i="22"/>
  <c r="T315" i="22"/>
  <c r="Q315" i="22"/>
  <c r="N315" i="22"/>
  <c r="K315" i="22"/>
  <c r="H315" i="22"/>
  <c r="E315" i="22"/>
  <c r="T314" i="22"/>
  <c r="S314" i="22"/>
  <c r="R314" i="22"/>
  <c r="P314" i="22"/>
  <c r="O314" i="22"/>
  <c r="N314" i="22"/>
  <c r="M314" i="22"/>
  <c r="L314" i="22"/>
  <c r="J314" i="22"/>
  <c r="I314" i="22"/>
  <c r="K314" i="22" s="1"/>
  <c r="G314" i="22"/>
  <c r="F314" i="22"/>
  <c r="H314" i="22" s="1"/>
  <c r="D314" i="22"/>
  <c r="C314" i="22"/>
  <c r="S306" i="22"/>
  <c r="R306" i="22"/>
  <c r="T306" i="22" s="1"/>
  <c r="P306" i="22"/>
  <c r="Q306" i="22" s="1"/>
  <c r="O306" i="22"/>
  <c r="N306" i="22"/>
  <c r="M306" i="22"/>
  <c r="L306" i="22"/>
  <c r="J306" i="22"/>
  <c r="I306" i="22"/>
  <c r="H306" i="22"/>
  <c r="G306" i="22"/>
  <c r="F306" i="22"/>
  <c r="D306" i="22"/>
  <c r="E306" i="22" s="1"/>
  <c r="C306" i="22"/>
  <c r="T304" i="22"/>
  <c r="Q304" i="22"/>
  <c r="N304" i="22"/>
  <c r="K304" i="22"/>
  <c r="H304" i="22"/>
  <c r="E304" i="22"/>
  <c r="T303" i="22"/>
  <c r="Q303" i="22"/>
  <c r="N303" i="22"/>
  <c r="K303" i="22"/>
  <c r="H303" i="22"/>
  <c r="E303" i="22"/>
  <c r="T302" i="22"/>
  <c r="Q302" i="22"/>
  <c r="N302" i="22"/>
  <c r="K302" i="22"/>
  <c r="H302" i="22"/>
  <c r="E302" i="22"/>
  <c r="T301" i="22"/>
  <c r="Q301" i="22"/>
  <c r="N301" i="22"/>
  <c r="K301" i="22"/>
  <c r="H301" i="22"/>
  <c r="E301" i="22"/>
  <c r="T300" i="22"/>
  <c r="Q300" i="22"/>
  <c r="N300" i="22"/>
  <c r="K300" i="22"/>
  <c r="H300" i="22"/>
  <c r="E300" i="22"/>
  <c r="T299" i="22"/>
  <c r="Q299" i="22"/>
  <c r="N299" i="22"/>
  <c r="K299" i="22"/>
  <c r="H299" i="22"/>
  <c r="E299" i="22"/>
  <c r="T298" i="22"/>
  <c r="Q298" i="22"/>
  <c r="N298" i="22"/>
  <c r="K298" i="22"/>
  <c r="H298" i="22"/>
  <c r="E298" i="22"/>
  <c r="T297" i="22"/>
  <c r="Q297" i="22"/>
  <c r="N297" i="22"/>
  <c r="K297" i="22"/>
  <c r="H297" i="22"/>
  <c r="E297" i="22"/>
  <c r="T296" i="22"/>
  <c r="Q296" i="22"/>
  <c r="N296" i="22"/>
  <c r="K296" i="22"/>
  <c r="H296" i="22"/>
  <c r="E296" i="22"/>
  <c r="T295" i="22"/>
  <c r="Q295" i="22"/>
  <c r="N295" i="22"/>
  <c r="K295" i="22"/>
  <c r="H295" i="22"/>
  <c r="E295" i="22"/>
  <c r="T294" i="22"/>
  <c r="Q294" i="22"/>
  <c r="N294" i="22"/>
  <c r="K294" i="22"/>
  <c r="H294" i="22"/>
  <c r="E294" i="22"/>
  <c r="T293" i="22"/>
  <c r="Q293" i="22"/>
  <c r="N293" i="22"/>
  <c r="K293" i="22"/>
  <c r="H293" i="22"/>
  <c r="E293" i="22"/>
  <c r="T292" i="22"/>
  <c r="Q292" i="22"/>
  <c r="N292" i="22"/>
  <c r="K292" i="22"/>
  <c r="H292" i="22"/>
  <c r="E292" i="22"/>
  <c r="T291" i="22"/>
  <c r="Q291" i="22"/>
  <c r="N291" i="22"/>
  <c r="K291" i="22"/>
  <c r="H291" i="22"/>
  <c r="E291" i="22"/>
  <c r="T290" i="22"/>
  <c r="Q290" i="22"/>
  <c r="N290" i="22"/>
  <c r="K290" i="22"/>
  <c r="H290" i="22"/>
  <c r="E290" i="22"/>
  <c r="T289" i="22"/>
  <c r="Q289" i="22"/>
  <c r="N289" i="22"/>
  <c r="K289" i="22"/>
  <c r="H289" i="22"/>
  <c r="E289" i="22"/>
  <c r="T288" i="22"/>
  <c r="Q288" i="22"/>
  <c r="N288" i="22"/>
  <c r="K288" i="22"/>
  <c r="H288" i="22"/>
  <c r="E288" i="22"/>
  <c r="T287" i="22"/>
  <c r="Q287" i="22"/>
  <c r="N287" i="22"/>
  <c r="K287" i="22"/>
  <c r="H287" i="22"/>
  <c r="E287" i="22"/>
  <c r="T286" i="22"/>
  <c r="Q286" i="22"/>
  <c r="N286" i="22"/>
  <c r="K286" i="22"/>
  <c r="H286" i="22"/>
  <c r="E286" i="22"/>
  <c r="T285" i="22"/>
  <c r="S285" i="22"/>
  <c r="R285" i="22"/>
  <c r="P285" i="22"/>
  <c r="Q285" i="22" s="1"/>
  <c r="O285" i="22"/>
  <c r="N285" i="22"/>
  <c r="M285" i="22"/>
  <c r="L285" i="22"/>
  <c r="J285" i="22"/>
  <c r="I285" i="22"/>
  <c r="K285" i="22" s="1"/>
  <c r="G285" i="22"/>
  <c r="F285" i="22"/>
  <c r="H285" i="22" s="1"/>
  <c r="D285" i="22"/>
  <c r="C285" i="22"/>
  <c r="T283" i="22"/>
  <c r="Q283" i="22"/>
  <c r="N283" i="22"/>
  <c r="K283" i="22"/>
  <c r="H283" i="22"/>
  <c r="E283" i="22"/>
  <c r="T282" i="22"/>
  <c r="Q282" i="22"/>
  <c r="N282" i="22"/>
  <c r="K282" i="22"/>
  <c r="H282" i="22"/>
  <c r="E282" i="22"/>
  <c r="T281" i="22"/>
  <c r="Q281" i="22"/>
  <c r="N281" i="22"/>
  <c r="K281" i="22"/>
  <c r="H281" i="22"/>
  <c r="E281" i="22"/>
  <c r="T280" i="22"/>
  <c r="Q280" i="22"/>
  <c r="N280" i="22"/>
  <c r="K280" i="22"/>
  <c r="H280" i="22"/>
  <c r="E280" i="22"/>
  <c r="T279" i="22"/>
  <c r="Q279" i="22"/>
  <c r="N279" i="22"/>
  <c r="K279" i="22"/>
  <c r="H279" i="22"/>
  <c r="E279" i="22"/>
  <c r="T278" i="22"/>
  <c r="Q278" i="22"/>
  <c r="N278" i="22"/>
  <c r="K278" i="22"/>
  <c r="H278" i="22"/>
  <c r="E278" i="22"/>
  <c r="T277" i="22"/>
  <c r="Q277" i="22"/>
  <c r="N277" i="22"/>
  <c r="K277" i="22"/>
  <c r="H277" i="22"/>
  <c r="E277" i="22"/>
  <c r="T276" i="22"/>
  <c r="Q276" i="22"/>
  <c r="N276" i="22"/>
  <c r="K276" i="22"/>
  <c r="H276" i="22"/>
  <c r="E276" i="22"/>
  <c r="S275" i="22"/>
  <c r="R275" i="22"/>
  <c r="T275" i="22" s="1"/>
  <c r="P275" i="22"/>
  <c r="O275" i="22"/>
  <c r="Q275" i="22" s="1"/>
  <c r="N275" i="22"/>
  <c r="M275" i="22"/>
  <c r="L275" i="22"/>
  <c r="J275" i="22"/>
  <c r="I275" i="22"/>
  <c r="H275" i="22"/>
  <c r="G275" i="22"/>
  <c r="F275" i="22"/>
  <c r="D275" i="22"/>
  <c r="C275" i="22"/>
  <c r="E275" i="22" s="1"/>
  <c r="T273" i="22"/>
  <c r="Q273" i="22"/>
  <c r="N273" i="22"/>
  <c r="K273" i="22"/>
  <c r="H273" i="22"/>
  <c r="E273" i="22"/>
  <c r="T272" i="22"/>
  <c r="Q272" i="22"/>
  <c r="N272" i="22"/>
  <c r="K272" i="22"/>
  <c r="H272" i="22"/>
  <c r="E272" i="22"/>
  <c r="T271" i="22"/>
  <c r="Q271" i="22"/>
  <c r="N271" i="22"/>
  <c r="K271" i="22"/>
  <c r="H271" i="22"/>
  <c r="E271" i="22"/>
  <c r="T270" i="22"/>
  <c r="Q270" i="22"/>
  <c r="N270" i="22"/>
  <c r="K270" i="22"/>
  <c r="H270" i="22"/>
  <c r="E270" i="22"/>
  <c r="T269" i="22"/>
  <c r="Q269" i="22"/>
  <c r="N269" i="22"/>
  <c r="K269" i="22"/>
  <c r="H269" i="22"/>
  <c r="E269" i="22"/>
  <c r="T268" i="22"/>
  <c r="Q268" i="22"/>
  <c r="N268" i="22"/>
  <c r="K268" i="22"/>
  <c r="H268" i="22"/>
  <c r="E268" i="22"/>
  <c r="T267" i="22"/>
  <c r="Q267" i="22"/>
  <c r="N267" i="22"/>
  <c r="K267" i="22"/>
  <c r="H267" i="22"/>
  <c r="E267" i="22"/>
  <c r="T266" i="22"/>
  <c r="Q266" i="22"/>
  <c r="N266" i="22"/>
  <c r="K266" i="22"/>
  <c r="H266" i="22"/>
  <c r="E266" i="22"/>
  <c r="T265" i="22"/>
  <c r="Q265" i="22"/>
  <c r="N265" i="22"/>
  <c r="K265" i="22"/>
  <c r="H265" i="22"/>
  <c r="E265" i="22"/>
  <c r="T264" i="22"/>
  <c r="Q264" i="22"/>
  <c r="N264" i="22"/>
  <c r="K264" i="22"/>
  <c r="H264" i="22"/>
  <c r="E264" i="22"/>
  <c r="T263" i="22"/>
  <c r="Q263" i="22"/>
  <c r="N263" i="22"/>
  <c r="K263" i="22"/>
  <c r="H263" i="22"/>
  <c r="E263" i="22"/>
  <c r="T262" i="22"/>
  <c r="Q262" i="22"/>
  <c r="N262" i="22"/>
  <c r="K262" i="22"/>
  <c r="H262" i="22"/>
  <c r="E262" i="22"/>
  <c r="S261" i="22"/>
  <c r="R261" i="22"/>
  <c r="T261" i="22" s="1"/>
  <c r="P261" i="22"/>
  <c r="O261" i="22"/>
  <c r="M261" i="22"/>
  <c r="L261" i="22"/>
  <c r="N261" i="22" s="1"/>
  <c r="J261" i="22"/>
  <c r="I261" i="22"/>
  <c r="K261" i="22" s="1"/>
  <c r="H261" i="22"/>
  <c r="G261" i="22"/>
  <c r="F261" i="22"/>
  <c r="D261" i="22"/>
  <c r="C261" i="22"/>
  <c r="T257" i="22"/>
  <c r="Q257" i="22"/>
  <c r="N257" i="22"/>
  <c r="K257" i="22"/>
  <c r="H257" i="22"/>
  <c r="E257" i="22"/>
  <c r="T256" i="22"/>
  <c r="Q256" i="22"/>
  <c r="N256" i="22"/>
  <c r="K256" i="22"/>
  <c r="H256" i="22"/>
  <c r="E256" i="22"/>
  <c r="T255" i="22"/>
  <c r="S255" i="22"/>
  <c r="R255" i="22"/>
  <c r="P255" i="22"/>
  <c r="O255" i="22"/>
  <c r="Q255" i="22" s="1"/>
  <c r="M255" i="22"/>
  <c r="L255" i="22"/>
  <c r="N255" i="22" s="1"/>
  <c r="J255" i="22"/>
  <c r="I255" i="22"/>
  <c r="G255" i="22"/>
  <c r="F255" i="22"/>
  <c r="H255" i="22" s="1"/>
  <c r="D255" i="22"/>
  <c r="C255" i="22"/>
  <c r="E255" i="22" s="1"/>
  <c r="T253" i="22"/>
  <c r="Q253" i="22"/>
  <c r="N253" i="22"/>
  <c r="K253" i="22"/>
  <c r="H253" i="22"/>
  <c r="E253" i="22"/>
  <c r="T252" i="22"/>
  <c r="Q252" i="22"/>
  <c r="N252" i="22"/>
  <c r="K252" i="22"/>
  <c r="H252" i="22"/>
  <c r="E252" i="22"/>
  <c r="T251" i="22"/>
  <c r="Q251" i="22"/>
  <c r="N251" i="22"/>
  <c r="K251" i="22"/>
  <c r="H251" i="22"/>
  <c r="E251" i="22"/>
  <c r="T250" i="22"/>
  <c r="Q250" i="22"/>
  <c r="N250" i="22"/>
  <c r="K250" i="22"/>
  <c r="H250" i="22"/>
  <c r="E250" i="22"/>
  <c r="T249" i="22"/>
  <c r="Q249" i="22"/>
  <c r="N249" i="22"/>
  <c r="K249" i="22"/>
  <c r="H249" i="22"/>
  <c r="E249" i="22"/>
  <c r="T248" i="22"/>
  <c r="Q248" i="22"/>
  <c r="N248" i="22"/>
  <c r="K248" i="22"/>
  <c r="H248" i="22"/>
  <c r="E248" i="22"/>
  <c r="T247" i="22"/>
  <c r="Q247" i="22"/>
  <c r="N247" i="22"/>
  <c r="K247" i="22"/>
  <c r="H247" i="22"/>
  <c r="E247" i="22"/>
  <c r="S246" i="22"/>
  <c r="R246" i="22"/>
  <c r="T246" i="22" s="1"/>
  <c r="P246" i="22"/>
  <c r="O246" i="22"/>
  <c r="M246" i="22"/>
  <c r="L246" i="22"/>
  <c r="N246" i="22" s="1"/>
  <c r="J246" i="22"/>
  <c r="I246" i="22"/>
  <c r="K246" i="22" s="1"/>
  <c r="H246" i="22"/>
  <c r="G246" i="22"/>
  <c r="F246" i="22"/>
  <c r="D246" i="22"/>
  <c r="C246" i="22"/>
  <c r="T244" i="22"/>
  <c r="Q244" i="22"/>
  <c r="N244" i="22"/>
  <c r="K244" i="22"/>
  <c r="H244" i="22"/>
  <c r="E244" i="22"/>
  <c r="T243" i="22"/>
  <c r="Q243" i="22"/>
  <c r="N243" i="22"/>
  <c r="K243" i="22"/>
  <c r="H243" i="22"/>
  <c r="E243" i="22"/>
  <c r="T242" i="22"/>
  <c r="Q242" i="22"/>
  <c r="N242" i="22"/>
  <c r="K242" i="22"/>
  <c r="H242" i="22"/>
  <c r="E242" i="22"/>
  <c r="T241" i="22"/>
  <c r="Q241" i="22"/>
  <c r="N241" i="22"/>
  <c r="K241" i="22"/>
  <c r="H241" i="22"/>
  <c r="E241" i="22"/>
  <c r="T240" i="22"/>
  <c r="Q240" i="22"/>
  <c r="N240" i="22"/>
  <c r="K240" i="22"/>
  <c r="H240" i="22"/>
  <c r="E240" i="22"/>
  <c r="T239" i="22"/>
  <c r="Q239" i="22"/>
  <c r="N239" i="22"/>
  <c r="K239" i="22"/>
  <c r="H239" i="22"/>
  <c r="E239" i="22"/>
  <c r="T238" i="22"/>
  <c r="Q238" i="22"/>
  <c r="N238" i="22"/>
  <c r="K238" i="22"/>
  <c r="H238" i="22"/>
  <c r="E238" i="22"/>
  <c r="T237" i="22"/>
  <c r="Q237" i="22"/>
  <c r="N237" i="22"/>
  <c r="K237" i="22"/>
  <c r="H237" i="22"/>
  <c r="E237" i="22"/>
  <c r="T236" i="22"/>
  <c r="Q236" i="22"/>
  <c r="N236" i="22"/>
  <c r="K236" i="22"/>
  <c r="H236" i="22"/>
  <c r="E236" i="22"/>
  <c r="T235" i="22"/>
  <c r="Q235" i="22"/>
  <c r="N235" i="22"/>
  <c r="K235" i="22"/>
  <c r="H235" i="22"/>
  <c r="E235" i="22"/>
  <c r="T234" i="22"/>
  <c r="S234" i="22"/>
  <c r="R234" i="22"/>
  <c r="P234" i="22"/>
  <c r="O234" i="22"/>
  <c r="Q234" i="22" s="1"/>
  <c r="M234" i="22"/>
  <c r="L234" i="22"/>
  <c r="N234" i="22" s="1"/>
  <c r="J234" i="22"/>
  <c r="I234" i="22"/>
  <c r="G234" i="22"/>
  <c r="F234" i="22"/>
  <c r="H234" i="22" s="1"/>
  <c r="D234" i="22"/>
  <c r="C234" i="22"/>
  <c r="E234" i="22" s="1"/>
  <c r="T230" i="22"/>
  <c r="Q230" i="22"/>
  <c r="N230" i="22"/>
  <c r="K230" i="22"/>
  <c r="H230" i="22"/>
  <c r="E230" i="22"/>
  <c r="T229" i="22"/>
  <c r="Q229" i="22"/>
  <c r="N229" i="22"/>
  <c r="K229" i="22"/>
  <c r="H229" i="22"/>
  <c r="E229" i="22"/>
  <c r="T228" i="22"/>
  <c r="Q228" i="22"/>
  <c r="N228" i="22"/>
  <c r="K228" i="22"/>
  <c r="H228" i="22"/>
  <c r="E228" i="22"/>
  <c r="S227" i="22"/>
  <c r="R227" i="22"/>
  <c r="T227" i="22" s="1"/>
  <c r="P227" i="22"/>
  <c r="O227" i="22"/>
  <c r="M227" i="22"/>
  <c r="L227" i="22"/>
  <c r="N227" i="22" s="1"/>
  <c r="J227" i="22"/>
  <c r="I227" i="22"/>
  <c r="K227" i="22" s="1"/>
  <c r="H227" i="22"/>
  <c r="G227" i="22"/>
  <c r="F227" i="22"/>
  <c r="D227" i="22"/>
  <c r="C227" i="22"/>
  <c r="T225" i="22"/>
  <c r="Q225" i="22"/>
  <c r="N225" i="22"/>
  <c r="K225" i="22"/>
  <c r="H225" i="22"/>
  <c r="E225" i="22"/>
  <c r="T224" i="22"/>
  <c r="Q224" i="22"/>
  <c r="N224" i="22"/>
  <c r="K224" i="22"/>
  <c r="H224" i="22"/>
  <c r="E224" i="22"/>
  <c r="T223" i="22"/>
  <c r="Q223" i="22"/>
  <c r="N223" i="22"/>
  <c r="K223" i="22"/>
  <c r="H223" i="22"/>
  <c r="E223" i="22"/>
  <c r="T222" i="22"/>
  <c r="Q222" i="22"/>
  <c r="N222" i="22"/>
  <c r="K222" i="22"/>
  <c r="H222" i="22"/>
  <c r="E222" i="22"/>
  <c r="T221" i="22"/>
  <c r="Q221" i="22"/>
  <c r="N221" i="22"/>
  <c r="K221" i="22"/>
  <c r="H221" i="22"/>
  <c r="E221" i="22"/>
  <c r="T220" i="22"/>
  <c r="Q220" i="22"/>
  <c r="N220" i="22"/>
  <c r="K220" i="22"/>
  <c r="H220" i="22"/>
  <c r="E220" i="22"/>
  <c r="T219" i="22"/>
  <c r="Q219" i="22"/>
  <c r="N219" i="22"/>
  <c r="K219" i="22"/>
  <c r="H219" i="22"/>
  <c r="E219" i="22"/>
  <c r="S218" i="22"/>
  <c r="R218" i="22"/>
  <c r="T218" i="22" s="1"/>
  <c r="P218" i="22"/>
  <c r="O218" i="22"/>
  <c r="Q218" i="22" s="1"/>
  <c r="N218" i="22"/>
  <c r="M218" i="22"/>
  <c r="L218" i="22"/>
  <c r="J218" i="22"/>
  <c r="I218" i="22"/>
  <c r="H218" i="22"/>
  <c r="G218" i="22"/>
  <c r="F218" i="22"/>
  <c r="D218" i="22"/>
  <c r="C218" i="22"/>
  <c r="E218" i="22" s="1"/>
  <c r="T216" i="22"/>
  <c r="Q216" i="22"/>
  <c r="N216" i="22"/>
  <c r="K216" i="22"/>
  <c r="H216" i="22"/>
  <c r="E216" i="22"/>
  <c r="T215" i="22"/>
  <c r="Q215" i="22"/>
  <c r="N215" i="22"/>
  <c r="K215" i="22"/>
  <c r="H215" i="22"/>
  <c r="E215" i="22"/>
  <c r="T214" i="22"/>
  <c r="Q214" i="22"/>
  <c r="N214" i="22"/>
  <c r="K214" i="22"/>
  <c r="H214" i="22"/>
  <c r="E214" i="22"/>
  <c r="T213" i="22"/>
  <c r="Q213" i="22"/>
  <c r="N213" i="22"/>
  <c r="K213" i="22"/>
  <c r="H213" i="22"/>
  <c r="E213" i="22"/>
  <c r="T212" i="22"/>
  <c r="Q212" i="22"/>
  <c r="N212" i="22"/>
  <c r="K212" i="22"/>
  <c r="H212" i="22"/>
  <c r="E212" i="22"/>
  <c r="T211" i="22"/>
  <c r="Q211" i="22"/>
  <c r="N211" i="22"/>
  <c r="K211" i="22"/>
  <c r="H211" i="22"/>
  <c r="E211" i="22"/>
  <c r="S210" i="22"/>
  <c r="R210" i="22"/>
  <c r="T210" i="22" s="1"/>
  <c r="P210" i="22"/>
  <c r="O210" i="22"/>
  <c r="M210" i="22"/>
  <c r="L210" i="22"/>
  <c r="N210" i="22" s="1"/>
  <c r="J210" i="22"/>
  <c r="I210" i="22"/>
  <c r="K210" i="22" s="1"/>
  <c r="H210" i="22"/>
  <c r="G210" i="22"/>
  <c r="F210" i="22"/>
  <c r="D210" i="22"/>
  <c r="C210" i="22"/>
  <c r="T206" i="22"/>
  <c r="T205" i="22"/>
  <c r="Q205" i="22"/>
  <c r="N205" i="22"/>
  <c r="K205" i="22"/>
  <c r="H205" i="22"/>
  <c r="E205" i="22"/>
  <c r="T204" i="22"/>
  <c r="Q204" i="22"/>
  <c r="N204" i="22"/>
  <c r="K204" i="22"/>
  <c r="H204" i="22"/>
  <c r="E204" i="22"/>
  <c r="T203" i="22"/>
  <c r="Q203" i="22"/>
  <c r="N203" i="22"/>
  <c r="K203" i="22"/>
  <c r="H203" i="22"/>
  <c r="E203" i="22"/>
  <c r="S202" i="22"/>
  <c r="R202" i="22"/>
  <c r="T202" i="22" s="1"/>
  <c r="P202" i="22"/>
  <c r="O202" i="22"/>
  <c r="N202" i="22"/>
  <c r="M202" i="22"/>
  <c r="L202" i="22"/>
  <c r="J202" i="22"/>
  <c r="J22" i="22" s="1"/>
  <c r="I202" i="22"/>
  <c r="H202" i="22"/>
  <c r="G202" i="22"/>
  <c r="F202" i="22"/>
  <c r="F22" i="22" s="1"/>
  <c r="H22" i="22" s="1"/>
  <c r="D202" i="22"/>
  <c r="C202" i="22"/>
  <c r="E202" i="22" s="1"/>
  <c r="S196" i="22"/>
  <c r="R196" i="22"/>
  <c r="T196" i="22" s="1"/>
  <c r="P196" i="22"/>
  <c r="P21" i="22" s="1"/>
  <c r="Q21" i="22" s="1"/>
  <c r="O196" i="22"/>
  <c r="M196" i="22"/>
  <c r="L196" i="22"/>
  <c r="L21" i="22" s="1"/>
  <c r="N21" i="22" s="1"/>
  <c r="J196" i="22"/>
  <c r="I196" i="22"/>
  <c r="K196" i="22" s="1"/>
  <c r="H196" i="22"/>
  <c r="G196" i="22"/>
  <c r="F196" i="22"/>
  <c r="D196" i="22"/>
  <c r="D21" i="22" s="1"/>
  <c r="C196" i="22"/>
  <c r="T187" i="22"/>
  <c r="S187" i="22"/>
  <c r="R187" i="22"/>
  <c r="R20" i="22" s="1"/>
  <c r="T20" i="22" s="1"/>
  <c r="P187" i="22"/>
  <c r="O187" i="22"/>
  <c r="Q187" i="22" s="1"/>
  <c r="M187" i="22"/>
  <c r="L187" i="22"/>
  <c r="N187" i="22" s="1"/>
  <c r="J187" i="22"/>
  <c r="I187" i="22"/>
  <c r="G187" i="22"/>
  <c r="F187" i="22"/>
  <c r="H187" i="22" s="1"/>
  <c r="D187" i="22"/>
  <c r="C187" i="22"/>
  <c r="E187" i="22" s="1"/>
  <c r="T185" i="22"/>
  <c r="Q185" i="22"/>
  <c r="N185" i="22"/>
  <c r="K185" i="22"/>
  <c r="H185" i="22"/>
  <c r="E185" i="22"/>
  <c r="T184" i="22"/>
  <c r="Q184" i="22"/>
  <c r="N184" i="22"/>
  <c r="K184" i="22"/>
  <c r="H184" i="22"/>
  <c r="E184" i="22"/>
  <c r="T183" i="22"/>
  <c r="Q183" i="22"/>
  <c r="N183" i="22"/>
  <c r="K183" i="22"/>
  <c r="H183" i="22"/>
  <c r="E183" i="22"/>
  <c r="T182" i="22"/>
  <c r="Q182" i="22"/>
  <c r="N182" i="22"/>
  <c r="K182" i="22"/>
  <c r="H182" i="22"/>
  <c r="E182" i="22"/>
  <c r="T181" i="22"/>
  <c r="Q181" i="22"/>
  <c r="N181" i="22"/>
  <c r="K181" i="22"/>
  <c r="H181" i="22"/>
  <c r="E181" i="22"/>
  <c r="T180" i="22"/>
  <c r="Q180" i="22"/>
  <c r="N180" i="22"/>
  <c r="K180" i="22"/>
  <c r="H180" i="22"/>
  <c r="E180" i="22"/>
  <c r="T179" i="22"/>
  <c r="Q179" i="22"/>
  <c r="N179" i="22"/>
  <c r="K179" i="22"/>
  <c r="H179" i="22"/>
  <c r="E179" i="22"/>
  <c r="S178" i="22"/>
  <c r="R178" i="22"/>
  <c r="T178" i="22" s="1"/>
  <c r="P178" i="22"/>
  <c r="O178" i="22"/>
  <c r="M178" i="22"/>
  <c r="L178" i="22"/>
  <c r="N178" i="22" s="1"/>
  <c r="J178" i="22"/>
  <c r="I178" i="22"/>
  <c r="K178" i="22" s="1"/>
  <c r="H178" i="22"/>
  <c r="G178" i="22"/>
  <c r="F178" i="22"/>
  <c r="D178" i="22"/>
  <c r="C178" i="22"/>
  <c r="T176" i="22"/>
  <c r="Q176" i="22"/>
  <c r="N176" i="22"/>
  <c r="K176" i="22"/>
  <c r="H176" i="22"/>
  <c r="E176" i="22"/>
  <c r="T175" i="22"/>
  <c r="Q175" i="22"/>
  <c r="N175" i="22"/>
  <c r="K175" i="22"/>
  <c r="H175" i="22"/>
  <c r="E175" i="22"/>
  <c r="T174" i="22"/>
  <c r="Q174" i="22"/>
  <c r="N174" i="22"/>
  <c r="K174" i="22"/>
  <c r="H174" i="22"/>
  <c r="E174" i="22"/>
  <c r="T173" i="22"/>
  <c r="Q173" i="22"/>
  <c r="N173" i="22"/>
  <c r="K173" i="22"/>
  <c r="H173" i="22"/>
  <c r="E173" i="22"/>
  <c r="T172" i="22"/>
  <c r="Q172" i="22"/>
  <c r="N172" i="22"/>
  <c r="K172" i="22"/>
  <c r="H172" i="22"/>
  <c r="E172" i="22"/>
  <c r="T171" i="22"/>
  <c r="Q171" i="22"/>
  <c r="N171" i="22"/>
  <c r="K171" i="22"/>
  <c r="H171" i="22"/>
  <c r="E171" i="22"/>
  <c r="T170" i="22"/>
  <c r="Q170" i="22"/>
  <c r="N170" i="22"/>
  <c r="K170" i="22"/>
  <c r="H170" i="22"/>
  <c r="E170" i="22"/>
  <c r="T169" i="22"/>
  <c r="Q169" i="22"/>
  <c r="N169" i="22"/>
  <c r="K169" i="22"/>
  <c r="H169" i="22"/>
  <c r="E169" i="22"/>
  <c r="T168" i="22"/>
  <c r="Q168" i="22"/>
  <c r="N168" i="22"/>
  <c r="K168" i="22"/>
  <c r="H168" i="22"/>
  <c r="E168" i="22"/>
  <c r="T167" i="22"/>
  <c r="Q167" i="22"/>
  <c r="N167" i="22"/>
  <c r="K167" i="22"/>
  <c r="H167" i="22"/>
  <c r="E167" i="22"/>
  <c r="T166" i="22"/>
  <c r="Q166" i="22"/>
  <c r="N166" i="22"/>
  <c r="K166" i="22"/>
  <c r="H166" i="22"/>
  <c r="E166" i="22"/>
  <c r="T165" i="22"/>
  <c r="Q165" i="22"/>
  <c r="N165" i="22"/>
  <c r="K165" i="22"/>
  <c r="H165" i="22"/>
  <c r="E165" i="22"/>
  <c r="T164" i="22"/>
  <c r="Q164" i="22"/>
  <c r="N164" i="22"/>
  <c r="K164" i="22"/>
  <c r="H164" i="22"/>
  <c r="E164" i="22"/>
  <c r="T163" i="22"/>
  <c r="Q163" i="22"/>
  <c r="N163" i="22"/>
  <c r="K163" i="22"/>
  <c r="H163" i="22"/>
  <c r="E163" i="22"/>
  <c r="T162" i="22"/>
  <c r="S162" i="22"/>
  <c r="R162" i="22"/>
  <c r="P162" i="22"/>
  <c r="O162" i="22"/>
  <c r="Q162" i="22" s="1"/>
  <c r="M162" i="22"/>
  <c r="L162" i="22"/>
  <c r="N162" i="22" s="1"/>
  <c r="J162" i="22"/>
  <c r="K162" i="22" s="1"/>
  <c r="I162" i="22"/>
  <c r="G162" i="22"/>
  <c r="F162" i="22"/>
  <c r="H162" i="22" s="1"/>
  <c r="D162" i="22"/>
  <c r="C162" i="22"/>
  <c r="E162" i="22" s="1"/>
  <c r="T160" i="22"/>
  <c r="Q160" i="22"/>
  <c r="N160" i="22"/>
  <c r="K160" i="22"/>
  <c r="H160" i="22"/>
  <c r="E160" i="22"/>
  <c r="T159" i="22"/>
  <c r="Q159" i="22"/>
  <c r="N159" i="22"/>
  <c r="K159" i="22"/>
  <c r="H159" i="22"/>
  <c r="E159" i="22"/>
  <c r="T158" i="22"/>
  <c r="Q158" i="22"/>
  <c r="N158" i="22"/>
  <c r="K158" i="22"/>
  <c r="H158" i="22"/>
  <c r="E158" i="22"/>
  <c r="T157" i="22"/>
  <c r="Q157" i="22"/>
  <c r="N157" i="22"/>
  <c r="K157" i="22"/>
  <c r="H157" i="22"/>
  <c r="E157" i="22"/>
  <c r="T156" i="22"/>
  <c r="Q156" i="22"/>
  <c r="N156" i="22"/>
  <c r="K156" i="22"/>
  <c r="H156" i="22"/>
  <c r="E156" i="22"/>
  <c r="T155" i="22"/>
  <c r="Q155" i="22"/>
  <c r="N155" i="22"/>
  <c r="K155" i="22"/>
  <c r="H155" i="22"/>
  <c r="E155" i="22"/>
  <c r="T154" i="22"/>
  <c r="Q154" i="22"/>
  <c r="N154" i="22"/>
  <c r="K154" i="22"/>
  <c r="H154" i="22"/>
  <c r="E154" i="22"/>
  <c r="T153" i="22"/>
  <c r="Q153" i="22"/>
  <c r="N153" i="22"/>
  <c r="K153" i="22"/>
  <c r="H153" i="22"/>
  <c r="E153" i="22"/>
  <c r="T152" i="22"/>
  <c r="Q152" i="22"/>
  <c r="N152" i="22"/>
  <c r="K152" i="22"/>
  <c r="H152" i="22"/>
  <c r="E152" i="22"/>
  <c r="T151" i="22"/>
  <c r="Q151" i="22"/>
  <c r="N151" i="22"/>
  <c r="K151" i="22"/>
  <c r="H151" i="22"/>
  <c r="E151" i="22"/>
  <c r="T149" i="22"/>
  <c r="S149" i="22"/>
  <c r="R149" i="22"/>
  <c r="P149" i="22"/>
  <c r="O149" i="22"/>
  <c r="N149" i="22"/>
  <c r="M149" i="22"/>
  <c r="L149" i="22"/>
  <c r="J149" i="22"/>
  <c r="I149" i="22"/>
  <c r="K149" i="22" s="1"/>
  <c r="G149" i="22"/>
  <c r="F149" i="22"/>
  <c r="H149" i="22" s="1"/>
  <c r="D149" i="22"/>
  <c r="C149" i="22"/>
  <c r="T147" i="22"/>
  <c r="Q147" i="22"/>
  <c r="N147" i="22"/>
  <c r="K147" i="22"/>
  <c r="H147" i="22"/>
  <c r="E147" i="22"/>
  <c r="T146" i="22"/>
  <c r="Q146" i="22"/>
  <c r="N146" i="22"/>
  <c r="K146" i="22"/>
  <c r="H146" i="22"/>
  <c r="E146" i="22"/>
  <c r="T145" i="22"/>
  <c r="Q145" i="22"/>
  <c r="N145" i="22"/>
  <c r="K145" i="22"/>
  <c r="H145" i="22"/>
  <c r="E145" i="22"/>
  <c r="T144" i="22"/>
  <c r="Q144" i="22"/>
  <c r="N144" i="22"/>
  <c r="K144" i="22"/>
  <c r="H144" i="22"/>
  <c r="E144" i="22"/>
  <c r="S143" i="22"/>
  <c r="R143" i="22"/>
  <c r="T143" i="22" s="1"/>
  <c r="P143" i="22"/>
  <c r="O143" i="22"/>
  <c r="Q143" i="22" s="1"/>
  <c r="N143" i="22"/>
  <c r="M143" i="22"/>
  <c r="L143" i="22"/>
  <c r="J143" i="22"/>
  <c r="I143" i="22"/>
  <c r="H143" i="22"/>
  <c r="G143" i="22"/>
  <c r="F143" i="22"/>
  <c r="D143" i="22"/>
  <c r="E143" i="22" s="1"/>
  <c r="C143" i="22"/>
  <c r="T141" i="22"/>
  <c r="Q141" i="22"/>
  <c r="N141" i="22"/>
  <c r="K141" i="22"/>
  <c r="H141" i="22"/>
  <c r="E141" i="22"/>
  <c r="T140" i="22"/>
  <c r="Q140" i="22"/>
  <c r="N140" i="22"/>
  <c r="K140" i="22"/>
  <c r="H140" i="22"/>
  <c r="E140" i="22"/>
  <c r="T139" i="22"/>
  <c r="Q139" i="22"/>
  <c r="N139" i="22"/>
  <c r="K139" i="22"/>
  <c r="H139" i="22"/>
  <c r="E139" i="22"/>
  <c r="T138" i="22"/>
  <c r="Q138" i="22"/>
  <c r="N138" i="22"/>
  <c r="K138" i="22"/>
  <c r="H138" i="22"/>
  <c r="E138" i="22"/>
  <c r="T137" i="22"/>
  <c r="Q137" i="22"/>
  <c r="N137" i="22"/>
  <c r="K137" i="22"/>
  <c r="H137" i="22"/>
  <c r="E137" i="22"/>
  <c r="T136" i="22"/>
  <c r="Q136" i="22"/>
  <c r="N136" i="22"/>
  <c r="K136" i="22"/>
  <c r="H136" i="22"/>
  <c r="E136" i="22"/>
  <c r="T135" i="22"/>
  <c r="Q135" i="22"/>
  <c r="N135" i="22"/>
  <c r="K135" i="22"/>
  <c r="H135" i="22"/>
  <c r="E135" i="22"/>
  <c r="T134" i="22"/>
  <c r="Q134" i="22"/>
  <c r="N134" i="22"/>
  <c r="K134" i="22"/>
  <c r="H134" i="22"/>
  <c r="E134" i="22"/>
  <c r="T133" i="22"/>
  <c r="Q133" i="22"/>
  <c r="N133" i="22"/>
  <c r="K133" i="22"/>
  <c r="H133" i="22"/>
  <c r="E133" i="22"/>
  <c r="T132" i="22"/>
  <c r="Q132" i="22"/>
  <c r="N132" i="22"/>
  <c r="K132" i="22"/>
  <c r="H132" i="22"/>
  <c r="E132" i="22"/>
  <c r="T131" i="22"/>
  <c r="Q131" i="22"/>
  <c r="N131" i="22"/>
  <c r="K131" i="22"/>
  <c r="H131" i="22"/>
  <c r="E131" i="22"/>
  <c r="T130" i="22"/>
  <c r="Q130" i="22"/>
  <c r="N130" i="22"/>
  <c r="K130" i="22"/>
  <c r="H130" i="22"/>
  <c r="E130" i="22"/>
  <c r="T129" i="22"/>
  <c r="Q129" i="22"/>
  <c r="N129" i="22"/>
  <c r="K129" i="22"/>
  <c r="H129" i="22"/>
  <c r="E129" i="22"/>
  <c r="T128" i="22"/>
  <c r="Q128" i="22"/>
  <c r="N128" i="22"/>
  <c r="K128" i="22"/>
  <c r="H128" i="22"/>
  <c r="E128" i="22"/>
  <c r="T127" i="22"/>
  <c r="Q127" i="22"/>
  <c r="N127" i="22"/>
  <c r="K127" i="22"/>
  <c r="H127" i="22"/>
  <c r="E127" i="22"/>
  <c r="T126" i="22"/>
  <c r="Q126" i="22"/>
  <c r="N126" i="22"/>
  <c r="K126" i="22"/>
  <c r="H126" i="22"/>
  <c r="E126" i="22"/>
  <c r="T125" i="22"/>
  <c r="Q125" i="22"/>
  <c r="N125" i="22"/>
  <c r="K125" i="22"/>
  <c r="H125" i="22"/>
  <c r="E125" i="22"/>
  <c r="T124" i="22"/>
  <c r="Q124" i="22"/>
  <c r="N124" i="22"/>
  <c r="K124" i="22"/>
  <c r="H124" i="22"/>
  <c r="E124" i="22"/>
  <c r="T123" i="22"/>
  <c r="Q123" i="22"/>
  <c r="N123" i="22"/>
  <c r="K123" i="22"/>
  <c r="H123" i="22"/>
  <c r="E123" i="22"/>
  <c r="T122" i="22"/>
  <c r="Q122" i="22"/>
  <c r="N122" i="22"/>
  <c r="K122" i="22"/>
  <c r="H122" i="22"/>
  <c r="E122" i="22"/>
  <c r="T121" i="22"/>
  <c r="Q121" i="22"/>
  <c r="N121" i="22"/>
  <c r="K121" i="22"/>
  <c r="H121" i="22"/>
  <c r="E121" i="22"/>
  <c r="T120" i="22"/>
  <c r="Q120" i="22"/>
  <c r="N120" i="22"/>
  <c r="K120" i="22"/>
  <c r="H120" i="22"/>
  <c r="E120" i="22"/>
  <c r="T119" i="22"/>
  <c r="Q119" i="22"/>
  <c r="N119" i="22"/>
  <c r="K119" i="22"/>
  <c r="H119" i="22"/>
  <c r="E119" i="22"/>
  <c r="T118" i="22"/>
  <c r="Q118" i="22"/>
  <c r="N118" i="22"/>
  <c r="K118" i="22"/>
  <c r="H118" i="22"/>
  <c r="E118" i="22"/>
  <c r="T117" i="22"/>
  <c r="Q117" i="22"/>
  <c r="N117" i="22"/>
  <c r="K117" i="22"/>
  <c r="H117" i="22"/>
  <c r="E117" i="22"/>
  <c r="T116" i="22"/>
  <c r="Q116" i="22"/>
  <c r="N116" i="22"/>
  <c r="K116" i="22"/>
  <c r="H116" i="22"/>
  <c r="E116" i="22"/>
  <c r="T115" i="22"/>
  <c r="Q115" i="22"/>
  <c r="N115" i="22"/>
  <c r="K115" i="22"/>
  <c r="H115" i="22"/>
  <c r="E115" i="22"/>
  <c r="T114" i="22"/>
  <c r="Q114" i="22"/>
  <c r="N114" i="22"/>
  <c r="K114" i="22"/>
  <c r="H114" i="22"/>
  <c r="E114" i="22"/>
  <c r="S113" i="22"/>
  <c r="R113" i="22"/>
  <c r="T113" i="22" s="1"/>
  <c r="P113" i="22"/>
  <c r="O113" i="22"/>
  <c r="M113" i="22"/>
  <c r="L113" i="22"/>
  <c r="N113" i="22" s="1"/>
  <c r="J113" i="22"/>
  <c r="I113" i="22"/>
  <c r="K113" i="22" s="1"/>
  <c r="H113" i="22"/>
  <c r="G113" i="22"/>
  <c r="F113" i="22"/>
  <c r="D113" i="22"/>
  <c r="D68" i="22" s="1"/>
  <c r="C113" i="22"/>
  <c r="T111" i="22"/>
  <c r="Q111" i="22"/>
  <c r="N111" i="22"/>
  <c r="K111" i="22"/>
  <c r="H111" i="22"/>
  <c r="E111" i="22"/>
  <c r="T110" i="22"/>
  <c r="Q110" i="22"/>
  <c r="N110" i="22"/>
  <c r="K110" i="22"/>
  <c r="H110" i="22"/>
  <c r="E110" i="22"/>
  <c r="T109" i="22"/>
  <c r="Q109" i="22"/>
  <c r="N109" i="22"/>
  <c r="K109" i="22"/>
  <c r="H109" i="22"/>
  <c r="E109" i="22"/>
  <c r="T108" i="22"/>
  <c r="Q108" i="22"/>
  <c r="N108" i="22"/>
  <c r="K108" i="22"/>
  <c r="H108" i="22"/>
  <c r="E108" i="22"/>
  <c r="T107" i="22"/>
  <c r="Q107" i="22"/>
  <c r="N107" i="22"/>
  <c r="K107" i="22"/>
  <c r="H107" i="22"/>
  <c r="E107" i="22"/>
  <c r="T106" i="22"/>
  <c r="Q106" i="22"/>
  <c r="N106" i="22"/>
  <c r="K106" i="22"/>
  <c r="H106" i="22"/>
  <c r="E106" i="22"/>
  <c r="T105" i="22"/>
  <c r="Q105" i="22"/>
  <c r="N105" i="22"/>
  <c r="K105" i="22"/>
  <c r="H105" i="22"/>
  <c r="E105" i="22"/>
  <c r="T104" i="22"/>
  <c r="Q104" i="22"/>
  <c r="N104" i="22"/>
  <c r="K104" i="22"/>
  <c r="H104" i="22"/>
  <c r="E104" i="22"/>
  <c r="T103" i="22"/>
  <c r="Q103" i="22"/>
  <c r="N103" i="22"/>
  <c r="K103" i="22"/>
  <c r="H103" i="22"/>
  <c r="E103" i="22"/>
  <c r="T102" i="22"/>
  <c r="Q102" i="22"/>
  <c r="N102" i="22"/>
  <c r="K102" i="22"/>
  <c r="H102" i="22"/>
  <c r="E102" i="22"/>
  <c r="T101" i="22"/>
  <c r="Q101" i="22"/>
  <c r="N101" i="22"/>
  <c r="K101" i="22"/>
  <c r="H101" i="22"/>
  <c r="E101" i="22"/>
  <c r="T100" i="22"/>
  <c r="Q100" i="22"/>
  <c r="N100" i="22"/>
  <c r="K100" i="22"/>
  <c r="H100" i="22"/>
  <c r="E100" i="22"/>
  <c r="T99" i="22"/>
  <c r="Q99" i="22"/>
  <c r="N99" i="22"/>
  <c r="K99" i="22"/>
  <c r="H99" i="22"/>
  <c r="E99" i="22"/>
  <c r="T98" i="22"/>
  <c r="Q98" i="22"/>
  <c r="N98" i="22"/>
  <c r="K98" i="22"/>
  <c r="H98" i="22"/>
  <c r="E98" i="22"/>
  <c r="T97" i="22"/>
  <c r="Q97" i="22"/>
  <c r="N97" i="22"/>
  <c r="K97" i="22"/>
  <c r="H97" i="22"/>
  <c r="E97" i="22"/>
  <c r="T96" i="22"/>
  <c r="Q96" i="22"/>
  <c r="N96" i="22"/>
  <c r="K96" i="22"/>
  <c r="H96" i="22"/>
  <c r="E96" i="22"/>
  <c r="T95" i="22"/>
  <c r="Q95" i="22"/>
  <c r="N95" i="22"/>
  <c r="K95" i="22"/>
  <c r="H95" i="22"/>
  <c r="E95" i="22"/>
  <c r="T94" i="22"/>
  <c r="Q94" i="22"/>
  <c r="N94" i="22"/>
  <c r="K94" i="22"/>
  <c r="H94" i="22"/>
  <c r="E94" i="22"/>
  <c r="T93" i="22"/>
  <c r="Q93" i="22"/>
  <c r="N93" i="22"/>
  <c r="K93" i="22"/>
  <c r="H93" i="22"/>
  <c r="E93" i="22"/>
  <c r="T92" i="22"/>
  <c r="Q92" i="22"/>
  <c r="N92" i="22"/>
  <c r="K92" i="22"/>
  <c r="H92" i="22"/>
  <c r="E92" i="22"/>
  <c r="T91" i="22"/>
  <c r="Q91" i="22"/>
  <c r="N91" i="22"/>
  <c r="K91" i="22"/>
  <c r="H91" i="22"/>
  <c r="E91" i="22"/>
  <c r="T90" i="22"/>
  <c r="Q90" i="22"/>
  <c r="N90" i="22"/>
  <c r="K90" i="22"/>
  <c r="H90" i="22"/>
  <c r="E90" i="22"/>
  <c r="T89" i="22"/>
  <c r="Q89" i="22"/>
  <c r="N89" i="22"/>
  <c r="K89" i="22"/>
  <c r="H89" i="22"/>
  <c r="E89" i="22"/>
  <c r="T88" i="22"/>
  <c r="Q88" i="22"/>
  <c r="N88" i="22"/>
  <c r="K88" i="22"/>
  <c r="H88" i="22"/>
  <c r="E88" i="22"/>
  <c r="T87" i="22"/>
  <c r="Q87" i="22"/>
  <c r="N87" i="22"/>
  <c r="K87" i="22"/>
  <c r="H87" i="22"/>
  <c r="E87" i="22"/>
  <c r="T86" i="22"/>
  <c r="Q86" i="22"/>
  <c r="N86" i="22"/>
  <c r="K86" i="22"/>
  <c r="H86" i="22"/>
  <c r="E86" i="22"/>
  <c r="T85" i="22"/>
  <c r="Q85" i="22"/>
  <c r="N85" i="22"/>
  <c r="K85" i="22"/>
  <c r="H85" i="22"/>
  <c r="E85" i="22"/>
  <c r="T84" i="22"/>
  <c r="Q84" i="22"/>
  <c r="N84" i="22"/>
  <c r="K84" i="22"/>
  <c r="H84" i="22"/>
  <c r="E84" i="22"/>
  <c r="T83" i="22"/>
  <c r="Q83" i="22"/>
  <c r="N83" i="22"/>
  <c r="K83" i="22"/>
  <c r="H83" i="22"/>
  <c r="E83" i="22"/>
  <c r="T82" i="22"/>
  <c r="Q82" i="22"/>
  <c r="N82" i="22"/>
  <c r="K82" i="22"/>
  <c r="H82" i="22"/>
  <c r="E82" i="22"/>
  <c r="T81" i="22"/>
  <c r="Q81" i="22"/>
  <c r="N81" i="22"/>
  <c r="K81" i="22"/>
  <c r="H81" i="22"/>
  <c r="E81" i="22"/>
  <c r="T80" i="22"/>
  <c r="Q80" i="22"/>
  <c r="N80" i="22"/>
  <c r="K80" i="22"/>
  <c r="H80" i="22"/>
  <c r="E80" i="22"/>
  <c r="T79" i="22"/>
  <c r="Q79" i="22"/>
  <c r="N79" i="22"/>
  <c r="K79" i="22"/>
  <c r="H79" i="22"/>
  <c r="E79" i="22"/>
  <c r="T78" i="22"/>
  <c r="Q78" i="22"/>
  <c r="N78" i="22"/>
  <c r="K78" i="22"/>
  <c r="H78" i="22"/>
  <c r="E78" i="22"/>
  <c r="T77" i="22"/>
  <c r="Q77" i="22"/>
  <c r="N77" i="22"/>
  <c r="K77" i="22"/>
  <c r="H77" i="22"/>
  <c r="E77" i="22"/>
  <c r="T76" i="22"/>
  <c r="Q76" i="22"/>
  <c r="N76" i="22"/>
  <c r="K76" i="22"/>
  <c r="H76" i="22"/>
  <c r="E76" i="22"/>
  <c r="T75" i="22"/>
  <c r="Q75" i="22"/>
  <c r="N75" i="22"/>
  <c r="K75" i="22"/>
  <c r="H75" i="22"/>
  <c r="E75" i="22"/>
  <c r="T74" i="22"/>
  <c r="Q74" i="22"/>
  <c r="N74" i="22"/>
  <c r="K74" i="22"/>
  <c r="H74" i="22"/>
  <c r="E74" i="22"/>
  <c r="T73" i="22"/>
  <c r="Q73" i="22"/>
  <c r="N73" i="22"/>
  <c r="K73" i="22"/>
  <c r="H73" i="22"/>
  <c r="E73" i="22"/>
  <c r="T72" i="22"/>
  <c r="Q72" i="22"/>
  <c r="N72" i="22"/>
  <c r="K72" i="22"/>
  <c r="H72" i="22"/>
  <c r="E72" i="22"/>
  <c r="T71" i="22"/>
  <c r="Q71" i="22"/>
  <c r="N71" i="22"/>
  <c r="K71" i="22"/>
  <c r="H71" i="22"/>
  <c r="E71" i="22"/>
  <c r="T70" i="22"/>
  <c r="Q70" i="22"/>
  <c r="N70" i="22"/>
  <c r="K70" i="22"/>
  <c r="H70" i="22"/>
  <c r="E70" i="22"/>
  <c r="T69" i="22"/>
  <c r="S69" i="22"/>
  <c r="R69" i="22"/>
  <c r="P69" i="22"/>
  <c r="P68" i="22" s="1"/>
  <c r="O69" i="22"/>
  <c r="Q69" i="22" s="1"/>
  <c r="M69" i="22"/>
  <c r="L69" i="22"/>
  <c r="N69" i="22" s="1"/>
  <c r="J69" i="22"/>
  <c r="J68" i="22" s="1"/>
  <c r="I69" i="22"/>
  <c r="G69" i="22"/>
  <c r="F69" i="22"/>
  <c r="D69" i="22"/>
  <c r="C69" i="22"/>
  <c r="E69" i="22" s="1"/>
  <c r="O68" i="22"/>
  <c r="M68" i="22"/>
  <c r="I68" i="22"/>
  <c r="G68" i="22"/>
  <c r="C68" i="22"/>
  <c r="T57" i="22"/>
  <c r="Q57" i="22"/>
  <c r="N57" i="22"/>
  <c r="K57" i="22"/>
  <c r="H57" i="22"/>
  <c r="E57" i="22"/>
  <c r="T56" i="22"/>
  <c r="Q56" i="22"/>
  <c r="N56" i="22"/>
  <c r="K56" i="22"/>
  <c r="H56" i="22"/>
  <c r="E56" i="22"/>
  <c r="S55" i="22"/>
  <c r="R55" i="22"/>
  <c r="T55" i="22" s="1"/>
  <c r="P55" i="22"/>
  <c r="O55" i="22"/>
  <c r="M55" i="22"/>
  <c r="L55" i="22"/>
  <c r="J55" i="22"/>
  <c r="I55" i="22"/>
  <c r="K55" i="22" s="1"/>
  <c r="H55" i="22"/>
  <c r="G55" i="22"/>
  <c r="F55" i="22"/>
  <c r="D55" i="22"/>
  <c r="E55" i="22" s="1"/>
  <c r="C55" i="22"/>
  <c r="T53" i="22"/>
  <c r="Q53" i="22"/>
  <c r="N53" i="22"/>
  <c r="K53" i="22"/>
  <c r="H53" i="22"/>
  <c r="E53" i="22"/>
  <c r="T52" i="22"/>
  <c r="Q52" i="22"/>
  <c r="N52" i="22"/>
  <c r="K52" i="22"/>
  <c r="H52" i="22"/>
  <c r="E52" i="22"/>
  <c r="T51" i="22"/>
  <c r="Q51" i="22"/>
  <c r="N51" i="22"/>
  <c r="K51" i="22"/>
  <c r="H51" i="22"/>
  <c r="E51" i="22"/>
  <c r="T50" i="22"/>
  <c r="Q50" i="22"/>
  <c r="N50" i="22"/>
  <c r="K50" i="22"/>
  <c r="H50" i="22"/>
  <c r="E50" i="22"/>
  <c r="T49" i="22"/>
  <c r="Q49" i="22"/>
  <c r="N49" i="22"/>
  <c r="K49" i="22"/>
  <c r="H49" i="22"/>
  <c r="E49" i="22"/>
  <c r="T48" i="22"/>
  <c r="Q48" i="22"/>
  <c r="N48" i="22"/>
  <c r="K48" i="22"/>
  <c r="H48" i="22"/>
  <c r="E48" i="22"/>
  <c r="T47" i="22"/>
  <c r="S47" i="22"/>
  <c r="R47" i="22"/>
  <c r="R46" i="22" s="1"/>
  <c r="T46" i="22" s="1"/>
  <c r="P47" i="22"/>
  <c r="O47" i="22"/>
  <c r="Q47" i="22" s="1"/>
  <c r="M47" i="22"/>
  <c r="L47" i="22"/>
  <c r="N47" i="22" s="1"/>
  <c r="J47" i="22"/>
  <c r="J46" i="22" s="1"/>
  <c r="I47" i="22"/>
  <c r="G47" i="22"/>
  <c r="F47" i="22"/>
  <c r="D47" i="22"/>
  <c r="C47" i="22"/>
  <c r="E47" i="22" s="1"/>
  <c r="S46" i="22"/>
  <c r="O46" i="22"/>
  <c r="M46" i="22"/>
  <c r="I46" i="22"/>
  <c r="K46" i="22" s="1"/>
  <c r="G46" i="22"/>
  <c r="D46" i="22"/>
  <c r="D12" i="22" s="1"/>
  <c r="C46" i="22"/>
  <c r="S40" i="22"/>
  <c r="R40" i="22"/>
  <c r="T40" i="22" s="1"/>
  <c r="P40" i="22"/>
  <c r="Q40" i="22" s="1"/>
  <c r="O40" i="22"/>
  <c r="N40" i="22"/>
  <c r="M40" i="22"/>
  <c r="L40" i="22"/>
  <c r="J40" i="22"/>
  <c r="I40" i="22"/>
  <c r="H40" i="22"/>
  <c r="G40" i="22"/>
  <c r="F40" i="22"/>
  <c r="D40" i="22"/>
  <c r="C40" i="22"/>
  <c r="E40" i="22" s="1"/>
  <c r="S39" i="22"/>
  <c r="R39" i="22"/>
  <c r="T39" i="22" s="1"/>
  <c r="P39" i="22"/>
  <c r="O39" i="22"/>
  <c r="M39" i="22"/>
  <c r="L39" i="22"/>
  <c r="N39" i="22" s="1"/>
  <c r="G39" i="22"/>
  <c r="F39" i="22"/>
  <c r="H39" i="22" s="1"/>
  <c r="D39" i="22"/>
  <c r="C39" i="22"/>
  <c r="E39" i="22" s="1"/>
  <c r="S38" i="22"/>
  <c r="P38" i="22"/>
  <c r="O38" i="22"/>
  <c r="N38" i="22"/>
  <c r="M38" i="22"/>
  <c r="L38" i="22"/>
  <c r="H38" i="22"/>
  <c r="G38" i="22"/>
  <c r="F38" i="22"/>
  <c r="C38" i="22"/>
  <c r="S37" i="22"/>
  <c r="R37" i="22"/>
  <c r="T37" i="22" s="1"/>
  <c r="P37" i="22"/>
  <c r="O37" i="22"/>
  <c r="M37" i="22"/>
  <c r="L37" i="22"/>
  <c r="N37" i="22" s="1"/>
  <c r="J37" i="22"/>
  <c r="I37" i="22"/>
  <c r="K37" i="22" s="1"/>
  <c r="H37" i="22"/>
  <c r="G37" i="22"/>
  <c r="F37" i="22"/>
  <c r="D37" i="22"/>
  <c r="C37" i="22"/>
  <c r="T36" i="22"/>
  <c r="S36" i="22"/>
  <c r="R36" i="22"/>
  <c r="P36" i="22"/>
  <c r="O36" i="22"/>
  <c r="Q36" i="22" s="1"/>
  <c r="M36" i="22"/>
  <c r="L36" i="22"/>
  <c r="N36" i="22" s="1"/>
  <c r="J36" i="22"/>
  <c r="I36" i="22"/>
  <c r="G36" i="22"/>
  <c r="F36" i="22"/>
  <c r="H36" i="22" s="1"/>
  <c r="D36" i="22"/>
  <c r="C36" i="22"/>
  <c r="E36" i="22" s="1"/>
  <c r="T35" i="22"/>
  <c r="S35" i="22"/>
  <c r="R35" i="22"/>
  <c r="P35" i="22"/>
  <c r="O35" i="22"/>
  <c r="N35" i="22"/>
  <c r="M35" i="22"/>
  <c r="L35" i="22"/>
  <c r="J35" i="22"/>
  <c r="I35" i="22"/>
  <c r="K35" i="22" s="1"/>
  <c r="G35" i="22"/>
  <c r="F35" i="22"/>
  <c r="H35" i="22" s="1"/>
  <c r="D35" i="22"/>
  <c r="E35" i="22" s="1"/>
  <c r="C35" i="22"/>
  <c r="S34" i="22"/>
  <c r="O34" i="22"/>
  <c r="M34" i="22"/>
  <c r="J34" i="22"/>
  <c r="K34" i="22" s="1"/>
  <c r="I34" i="22"/>
  <c r="H34" i="22"/>
  <c r="G34" i="22"/>
  <c r="F34" i="22"/>
  <c r="C34" i="22"/>
  <c r="S33" i="22"/>
  <c r="R33" i="22"/>
  <c r="T33" i="22" s="1"/>
  <c r="P33" i="22"/>
  <c r="O33" i="22"/>
  <c r="M33" i="22"/>
  <c r="L33" i="22"/>
  <c r="N33" i="22" s="1"/>
  <c r="J33" i="22"/>
  <c r="I33" i="22"/>
  <c r="K33" i="22" s="1"/>
  <c r="H33" i="22"/>
  <c r="G33" i="22"/>
  <c r="F33" i="22"/>
  <c r="D33" i="22"/>
  <c r="C33" i="22"/>
  <c r="T32" i="22"/>
  <c r="S32" i="22"/>
  <c r="R32" i="22"/>
  <c r="P32" i="22"/>
  <c r="Q32" i="22" s="1"/>
  <c r="O32" i="22"/>
  <c r="M32" i="22"/>
  <c r="L32" i="22"/>
  <c r="N32" i="22" s="1"/>
  <c r="J32" i="22"/>
  <c r="I32" i="22"/>
  <c r="G32" i="22"/>
  <c r="F32" i="22"/>
  <c r="H32" i="22" s="1"/>
  <c r="D32" i="22"/>
  <c r="E32" i="22" s="1"/>
  <c r="C32" i="22"/>
  <c r="T31" i="22"/>
  <c r="S31" i="22"/>
  <c r="R31" i="22"/>
  <c r="P31" i="22"/>
  <c r="O31" i="22"/>
  <c r="N31" i="22"/>
  <c r="M31" i="22"/>
  <c r="L31" i="22"/>
  <c r="J31" i="22"/>
  <c r="K31" i="22" s="1"/>
  <c r="I31" i="22"/>
  <c r="G31" i="22"/>
  <c r="F31" i="22"/>
  <c r="H31" i="22" s="1"/>
  <c r="D31" i="22"/>
  <c r="C31" i="22"/>
  <c r="S30" i="22"/>
  <c r="R30" i="22"/>
  <c r="T30" i="22" s="1"/>
  <c r="P30" i="22"/>
  <c r="Q30" i="22" s="1"/>
  <c r="O30" i="22"/>
  <c r="N30" i="22"/>
  <c r="M30" i="22"/>
  <c r="L30" i="22"/>
  <c r="J30" i="22"/>
  <c r="I30" i="22"/>
  <c r="H30" i="22"/>
  <c r="G30" i="22"/>
  <c r="F30" i="22"/>
  <c r="D30" i="22"/>
  <c r="E30" i="22" s="1"/>
  <c r="C30" i="22"/>
  <c r="S29" i="22"/>
  <c r="R29" i="22"/>
  <c r="T29" i="22" s="1"/>
  <c r="P29" i="22"/>
  <c r="O29" i="22"/>
  <c r="M29" i="22"/>
  <c r="L29" i="22"/>
  <c r="N29" i="22" s="1"/>
  <c r="J29" i="22"/>
  <c r="K29" i="22" s="1"/>
  <c r="I29" i="22"/>
  <c r="H29" i="22"/>
  <c r="G29" i="22"/>
  <c r="F29" i="22"/>
  <c r="D29" i="22"/>
  <c r="C29" i="22"/>
  <c r="T28" i="22"/>
  <c r="S28" i="22"/>
  <c r="R28" i="22"/>
  <c r="P28" i="22"/>
  <c r="Q28" i="22" s="1"/>
  <c r="O28" i="22"/>
  <c r="M28" i="22"/>
  <c r="L28" i="22"/>
  <c r="N28" i="22" s="1"/>
  <c r="J28" i="22"/>
  <c r="I28" i="22"/>
  <c r="G28" i="22"/>
  <c r="F28" i="22"/>
  <c r="H28" i="22" s="1"/>
  <c r="D28" i="22"/>
  <c r="C28" i="22"/>
  <c r="E28" i="22" s="1"/>
  <c r="T27" i="22"/>
  <c r="S27" i="22"/>
  <c r="R27" i="22"/>
  <c r="P27" i="22"/>
  <c r="O27" i="22"/>
  <c r="N27" i="22"/>
  <c r="M27" i="22"/>
  <c r="L27" i="22"/>
  <c r="J27" i="22"/>
  <c r="I27" i="22"/>
  <c r="K27" i="22" s="1"/>
  <c r="G27" i="22"/>
  <c r="F27" i="22"/>
  <c r="H27" i="22" s="1"/>
  <c r="D27" i="22"/>
  <c r="C27" i="22"/>
  <c r="S26" i="22"/>
  <c r="R26" i="22"/>
  <c r="T26" i="22" s="1"/>
  <c r="P26" i="22"/>
  <c r="O26" i="22"/>
  <c r="Q26" i="22" s="1"/>
  <c r="N26" i="22"/>
  <c r="M26" i="22"/>
  <c r="L26" i="22"/>
  <c r="J26" i="22"/>
  <c r="I26" i="22"/>
  <c r="H26" i="22"/>
  <c r="G26" i="22"/>
  <c r="F26" i="22"/>
  <c r="D26" i="22"/>
  <c r="C26" i="22"/>
  <c r="E26" i="22" s="1"/>
  <c r="S25" i="22"/>
  <c r="R25" i="22"/>
  <c r="T25" i="22" s="1"/>
  <c r="P25" i="22"/>
  <c r="O25" i="22"/>
  <c r="M25" i="22"/>
  <c r="L25" i="22"/>
  <c r="N25" i="22" s="1"/>
  <c r="J25" i="22"/>
  <c r="I25" i="22"/>
  <c r="K25" i="22" s="1"/>
  <c r="H25" i="22"/>
  <c r="G25" i="22"/>
  <c r="F25" i="22"/>
  <c r="D25" i="22"/>
  <c r="C25" i="22"/>
  <c r="T24" i="22"/>
  <c r="S24" i="22"/>
  <c r="R24" i="22"/>
  <c r="P24" i="22"/>
  <c r="O24" i="22"/>
  <c r="Q24" i="22" s="1"/>
  <c r="M24" i="22"/>
  <c r="L24" i="22"/>
  <c r="N24" i="22" s="1"/>
  <c r="J24" i="22"/>
  <c r="I24" i="22"/>
  <c r="G24" i="22"/>
  <c r="F24" i="22"/>
  <c r="H24" i="22" s="1"/>
  <c r="D24" i="22"/>
  <c r="C24" i="22"/>
  <c r="E24" i="22" s="1"/>
  <c r="T23" i="22"/>
  <c r="S23" i="22"/>
  <c r="R23" i="22"/>
  <c r="P23" i="22"/>
  <c r="Q23" i="22" s="1"/>
  <c r="O23" i="22"/>
  <c r="N23" i="22"/>
  <c r="M23" i="22"/>
  <c r="L23" i="22"/>
  <c r="J23" i="22"/>
  <c r="I23" i="22"/>
  <c r="K23" i="22" s="1"/>
  <c r="G23" i="22"/>
  <c r="F23" i="22"/>
  <c r="H23" i="22" s="1"/>
  <c r="D23" i="22"/>
  <c r="C23" i="22"/>
  <c r="R22" i="22"/>
  <c r="P22" i="22"/>
  <c r="O22" i="22"/>
  <c r="M22" i="22"/>
  <c r="L22" i="22"/>
  <c r="N22" i="22" s="1"/>
  <c r="I22" i="22"/>
  <c r="G22" i="22"/>
  <c r="D22" i="22"/>
  <c r="C22" i="22"/>
  <c r="T21" i="22"/>
  <c r="S21" i="22"/>
  <c r="R21" i="22"/>
  <c r="O21" i="22"/>
  <c r="M21" i="22"/>
  <c r="J21" i="22"/>
  <c r="I21" i="22"/>
  <c r="G21" i="22"/>
  <c r="F21" i="22"/>
  <c r="H21" i="22" s="1"/>
  <c r="C21" i="22"/>
  <c r="S20" i="22"/>
  <c r="P20" i="22"/>
  <c r="O20" i="22"/>
  <c r="N20" i="22"/>
  <c r="M20" i="22"/>
  <c r="L20" i="22"/>
  <c r="J20" i="22"/>
  <c r="K20" i="22" s="1"/>
  <c r="I20" i="22"/>
  <c r="G20" i="22"/>
  <c r="F20" i="22"/>
  <c r="H20" i="22" s="1"/>
  <c r="D20" i="22"/>
  <c r="C20" i="22"/>
  <c r="E20" i="22" s="1"/>
  <c r="T19" i="22"/>
  <c r="S19" i="22"/>
  <c r="R19" i="22"/>
  <c r="P19" i="22"/>
  <c r="Q19" i="22" s="1"/>
  <c r="O19" i="22"/>
  <c r="M19" i="22"/>
  <c r="L19" i="22"/>
  <c r="N19" i="22" s="1"/>
  <c r="J19" i="22"/>
  <c r="I19" i="22"/>
  <c r="K19" i="22" s="1"/>
  <c r="H19" i="22"/>
  <c r="G19" i="22"/>
  <c r="F19" i="22"/>
  <c r="D19" i="22"/>
  <c r="E19" i="22" s="1"/>
  <c r="C19" i="22"/>
  <c r="S18" i="22"/>
  <c r="R18" i="22"/>
  <c r="T18" i="22" s="1"/>
  <c r="P18" i="22"/>
  <c r="O18" i="22"/>
  <c r="Q18" i="22" s="1"/>
  <c r="N18" i="22"/>
  <c r="M18" i="22"/>
  <c r="L18" i="22"/>
  <c r="J18" i="22"/>
  <c r="K18" i="22" s="1"/>
  <c r="I18" i="22"/>
  <c r="G18" i="22"/>
  <c r="F18" i="22"/>
  <c r="H18" i="22" s="1"/>
  <c r="D18" i="22"/>
  <c r="C18" i="22"/>
  <c r="E18" i="22" s="1"/>
  <c r="T17" i="22"/>
  <c r="S17" i="22"/>
  <c r="R17" i="22"/>
  <c r="P17" i="22"/>
  <c r="Q17" i="22" s="1"/>
  <c r="O17" i="22"/>
  <c r="M17" i="22"/>
  <c r="L17" i="22"/>
  <c r="N17" i="22" s="1"/>
  <c r="J17" i="22"/>
  <c r="I17" i="22"/>
  <c r="K17" i="22" s="1"/>
  <c r="H17" i="22"/>
  <c r="G17" i="22"/>
  <c r="F17" i="22"/>
  <c r="D17" i="22"/>
  <c r="E17" i="22" s="1"/>
  <c r="C17" i="22"/>
  <c r="S16" i="22"/>
  <c r="R16" i="22"/>
  <c r="T16" i="22" s="1"/>
  <c r="P16" i="22"/>
  <c r="O16" i="22"/>
  <c r="Q16" i="22" s="1"/>
  <c r="N16" i="22"/>
  <c r="M16" i="22"/>
  <c r="L16" i="22"/>
  <c r="J16" i="22"/>
  <c r="K16" i="22" s="1"/>
  <c r="I16" i="22"/>
  <c r="G16" i="22"/>
  <c r="F16" i="22"/>
  <c r="H16" i="22" s="1"/>
  <c r="D16" i="22"/>
  <c r="C16" i="22"/>
  <c r="E16" i="22" s="1"/>
  <c r="S15" i="22"/>
  <c r="R15" i="22"/>
  <c r="T15" i="22" s="1"/>
  <c r="P15" i="22"/>
  <c r="Q15" i="22" s="1"/>
  <c r="O15" i="22"/>
  <c r="M15" i="22"/>
  <c r="L15" i="22"/>
  <c r="N15" i="22" s="1"/>
  <c r="J15" i="22"/>
  <c r="I15" i="22"/>
  <c r="K15" i="22" s="1"/>
  <c r="H15" i="22"/>
  <c r="G15" i="22"/>
  <c r="F15" i="22"/>
  <c r="D15" i="22"/>
  <c r="E15" i="22" s="1"/>
  <c r="C15" i="22"/>
  <c r="T14" i="22"/>
  <c r="S14" i="22"/>
  <c r="R14" i="22"/>
  <c r="P14" i="22"/>
  <c r="P13" i="22" s="1"/>
  <c r="O14" i="22"/>
  <c r="Q14" i="22" s="1"/>
  <c r="M14" i="22"/>
  <c r="L14" i="22"/>
  <c r="N14" i="22" s="1"/>
  <c r="J14" i="22"/>
  <c r="K14" i="22" s="1"/>
  <c r="I14" i="22"/>
  <c r="G14" i="22"/>
  <c r="G13" i="22" s="1"/>
  <c r="F14" i="22"/>
  <c r="H14" i="22" s="1"/>
  <c r="D14" i="22"/>
  <c r="C14" i="22"/>
  <c r="E14" i="22" s="1"/>
  <c r="M13" i="22"/>
  <c r="I13" i="22"/>
  <c r="F13" i="22"/>
  <c r="H13" i="22" s="1"/>
  <c r="S12" i="22"/>
  <c r="R12" i="22"/>
  <c r="T12" i="22" s="1"/>
  <c r="O12" i="22"/>
  <c r="M12" i="22"/>
  <c r="J12" i="22"/>
  <c r="K12" i="22" s="1"/>
  <c r="I12" i="22"/>
  <c r="G12" i="22"/>
  <c r="C12" i="22"/>
  <c r="M11" i="22"/>
  <c r="M10" i="22" s="1"/>
  <c r="I11" i="22"/>
  <c r="D11" i="22" l="1"/>
  <c r="D10" i="22" s="1"/>
  <c r="Q55" i="22"/>
  <c r="P46" i="22"/>
  <c r="P12" i="22" s="1"/>
  <c r="P11" i="22" s="1"/>
  <c r="P10" i="22" s="1"/>
  <c r="H69" i="22"/>
  <c r="F68" i="22"/>
  <c r="H68" i="22" s="1"/>
  <c r="Q12" i="22"/>
  <c r="N322" i="22"/>
  <c r="L34" i="22"/>
  <c r="J355" i="22"/>
  <c r="J38" i="22" s="1"/>
  <c r="J39" i="22"/>
  <c r="T355" i="22"/>
  <c r="R38" i="22"/>
  <c r="T38" i="22" s="1"/>
  <c r="G11" i="22"/>
  <c r="G10" i="22" s="1"/>
  <c r="D13" i="22"/>
  <c r="J13" i="22"/>
  <c r="K13" i="22" s="1"/>
  <c r="E38" i="22"/>
  <c r="F46" i="22"/>
  <c r="H47" i="22"/>
  <c r="E68" i="22"/>
  <c r="E12" i="22"/>
  <c r="E355" i="22"/>
  <c r="D38" i="22"/>
  <c r="J11" i="22"/>
  <c r="J10" i="22" s="1"/>
  <c r="E34" i="22"/>
  <c r="N55" i="22"/>
  <c r="L46" i="22"/>
  <c r="E21" i="22"/>
  <c r="K22" i="22"/>
  <c r="Q34" i="22"/>
  <c r="Q68" i="22"/>
  <c r="N196" i="22"/>
  <c r="E322" i="22"/>
  <c r="R322" i="22"/>
  <c r="N323" i="22"/>
  <c r="T373" i="22"/>
  <c r="C11" i="22"/>
  <c r="O11" i="22"/>
  <c r="C13" i="22"/>
  <c r="E13" i="22" s="1"/>
  <c r="O13" i="22"/>
  <c r="Q13" i="22" s="1"/>
  <c r="K21" i="22"/>
  <c r="Q22" i="22"/>
  <c r="E23" i="22"/>
  <c r="K24" i="22"/>
  <c r="Q25" i="22"/>
  <c r="E27" i="22"/>
  <c r="K28" i="22"/>
  <c r="Q29" i="22"/>
  <c r="E31" i="22"/>
  <c r="K32" i="22"/>
  <c r="Q33" i="22"/>
  <c r="K36" i="22"/>
  <c r="Q37" i="22"/>
  <c r="Q39" i="22"/>
  <c r="E46" i="22"/>
  <c r="K47" i="22"/>
  <c r="L68" i="22"/>
  <c r="N68" i="22" s="1"/>
  <c r="K69" i="22"/>
  <c r="Q113" i="22"/>
  <c r="E149" i="22"/>
  <c r="Q178" i="22"/>
  <c r="K187" i="22"/>
  <c r="Q196" i="22"/>
  <c r="Q210" i="22"/>
  <c r="Q227" i="22"/>
  <c r="K234" i="22"/>
  <c r="Q246" i="22"/>
  <c r="K255" i="22"/>
  <c r="Q261" i="22"/>
  <c r="E285" i="22"/>
  <c r="E314" i="22"/>
  <c r="K322" i="22"/>
  <c r="Q323" i="22"/>
  <c r="Q344" i="22"/>
  <c r="K358" i="22"/>
  <c r="Q322" i="22"/>
  <c r="Q20" i="22"/>
  <c r="E22" i="22"/>
  <c r="E25" i="22"/>
  <c r="K26" i="22"/>
  <c r="Q27" i="22"/>
  <c r="E29" i="22"/>
  <c r="K30" i="22"/>
  <c r="Q31" i="22"/>
  <c r="E33" i="22"/>
  <c r="Q35" i="22"/>
  <c r="E37" i="22"/>
  <c r="Q38" i="22"/>
  <c r="K40" i="22"/>
  <c r="Q46" i="22"/>
  <c r="K68" i="22"/>
  <c r="E113" i="22"/>
  <c r="K143" i="22"/>
  <c r="Q149" i="22"/>
  <c r="E178" i="22"/>
  <c r="E196" i="22"/>
  <c r="K202" i="22"/>
  <c r="S68" i="22"/>
  <c r="S22" i="22"/>
  <c r="T22" i="22" s="1"/>
  <c r="E210" i="22"/>
  <c r="K218" i="22"/>
  <c r="E227" i="22"/>
  <c r="E246" i="22"/>
  <c r="E261" i="22"/>
  <c r="K275" i="22"/>
  <c r="K306" i="22"/>
  <c r="Q314" i="22"/>
  <c r="E323" i="22"/>
  <c r="K331" i="22"/>
  <c r="Q356" i="22"/>
  <c r="K373" i="22"/>
  <c r="K374" i="22"/>
  <c r="I356" i="22"/>
  <c r="H46" i="22" l="1"/>
  <c r="F12" i="22"/>
  <c r="Q11" i="22"/>
  <c r="O10" i="22"/>
  <c r="Q10" i="22" s="1"/>
  <c r="L12" i="22"/>
  <c r="N46" i="22"/>
  <c r="K11" i="22"/>
  <c r="K356" i="22"/>
  <c r="I355" i="22"/>
  <c r="I39" i="22"/>
  <c r="K39" i="22" s="1"/>
  <c r="E11" i="22"/>
  <c r="C10" i="22"/>
  <c r="E10" i="22" s="1"/>
  <c r="T322" i="22"/>
  <c r="R68" i="22"/>
  <c r="T68" i="22" s="1"/>
  <c r="R34" i="22"/>
  <c r="S13" i="22"/>
  <c r="S11" i="22" s="1"/>
  <c r="S10" i="22" s="1"/>
  <c r="N34" i="22"/>
  <c r="L13" i="22"/>
  <c r="N13" i="22" s="1"/>
  <c r="T34" i="22" l="1"/>
  <c r="R13" i="22"/>
  <c r="K355" i="22"/>
  <c r="I38" i="22"/>
  <c r="N12" i="22"/>
  <c r="L11" i="22"/>
  <c r="H12" i="22"/>
  <c r="F11" i="22"/>
  <c r="F10" i="22" l="1"/>
  <c r="H10" i="22" s="1"/>
  <c r="H11" i="22"/>
  <c r="K38" i="22"/>
  <c r="I10" i="22"/>
  <c r="K10" i="22" s="1"/>
  <c r="N11" i="22"/>
  <c r="L10" i="22"/>
  <c r="N10" i="22" s="1"/>
  <c r="T13" i="22"/>
  <c r="R11" i="22"/>
  <c r="T11" i="22" l="1"/>
  <c r="R10" i="22"/>
  <c r="T10" i="22" s="1"/>
  <c r="T72" i="21" l="1"/>
  <c r="Q72" i="21"/>
  <c r="N72" i="21"/>
  <c r="K72" i="21"/>
  <c r="H72" i="21"/>
  <c r="E72" i="21"/>
  <c r="Q85" i="21" l="1"/>
  <c r="Q127" i="21"/>
  <c r="N138" i="21"/>
  <c r="T165" i="21"/>
  <c r="Q165" i="21"/>
  <c r="N165" i="21"/>
  <c r="K165" i="21"/>
  <c r="H165" i="21"/>
  <c r="E165" i="21"/>
  <c r="S382" i="21" l="1"/>
  <c r="R382" i="21"/>
  <c r="P382" i="21"/>
  <c r="O382" i="21"/>
  <c r="M382" i="21"/>
  <c r="L382" i="21"/>
  <c r="J382" i="21"/>
  <c r="I382" i="21"/>
  <c r="K382" i="21" s="1"/>
  <c r="G382" i="21"/>
  <c r="F382" i="21"/>
  <c r="D382" i="21"/>
  <c r="C382" i="21"/>
  <c r="E382" i="21" s="1"/>
  <c r="T376" i="21"/>
  <c r="Q376" i="21"/>
  <c r="N376" i="21"/>
  <c r="K376" i="21"/>
  <c r="H376" i="21"/>
  <c r="E376" i="21"/>
  <c r="T375" i="21"/>
  <c r="Q375" i="21"/>
  <c r="N375" i="21"/>
  <c r="K375" i="21"/>
  <c r="H375" i="21"/>
  <c r="E375" i="21"/>
  <c r="T374" i="21"/>
  <c r="S374" i="21"/>
  <c r="R374" i="21"/>
  <c r="P374" i="21"/>
  <c r="O374" i="21"/>
  <c r="M374" i="21"/>
  <c r="L374" i="21"/>
  <c r="J374" i="21"/>
  <c r="J40" i="21" s="1"/>
  <c r="I374" i="21"/>
  <c r="G374" i="21"/>
  <c r="G40" i="21" s="1"/>
  <c r="F374" i="21"/>
  <c r="H374" i="21" s="1"/>
  <c r="D374" i="21"/>
  <c r="D40" i="21" s="1"/>
  <c r="C374" i="21"/>
  <c r="T372" i="21"/>
  <c r="Q372" i="21"/>
  <c r="N372" i="21"/>
  <c r="K372" i="21"/>
  <c r="H372" i="21"/>
  <c r="E372" i="21"/>
  <c r="T371" i="21"/>
  <c r="Q371" i="21"/>
  <c r="N371" i="21"/>
  <c r="K371" i="21"/>
  <c r="H371" i="21"/>
  <c r="E371" i="21"/>
  <c r="T370" i="21"/>
  <c r="Q370" i="21"/>
  <c r="N370" i="21"/>
  <c r="K370" i="21"/>
  <c r="H370" i="21"/>
  <c r="E370" i="21"/>
  <c r="Q369" i="21"/>
  <c r="N369" i="21"/>
  <c r="K369" i="21"/>
  <c r="H369" i="21"/>
  <c r="E369" i="21"/>
  <c r="T368" i="21"/>
  <c r="Q368" i="21"/>
  <c r="N368" i="21"/>
  <c r="K368" i="21"/>
  <c r="H368" i="21"/>
  <c r="E368" i="21"/>
  <c r="T367" i="21"/>
  <c r="Q367" i="21"/>
  <c r="N367" i="21"/>
  <c r="K367" i="21"/>
  <c r="H367" i="21"/>
  <c r="E367" i="21"/>
  <c r="T366" i="21"/>
  <c r="Q366" i="21"/>
  <c r="N366" i="21"/>
  <c r="K366" i="21"/>
  <c r="H366" i="21"/>
  <c r="E366" i="21"/>
  <c r="T365" i="21"/>
  <c r="Q365" i="21"/>
  <c r="N365" i="21"/>
  <c r="K365" i="21"/>
  <c r="H365" i="21"/>
  <c r="E365" i="21"/>
  <c r="T364" i="21"/>
  <c r="Q364" i="21"/>
  <c r="N364" i="21"/>
  <c r="K364" i="21"/>
  <c r="H364" i="21"/>
  <c r="E364" i="21"/>
  <c r="T363" i="21"/>
  <c r="Q363" i="21"/>
  <c r="N363" i="21"/>
  <c r="K363" i="21"/>
  <c r="H363" i="21"/>
  <c r="E363" i="21"/>
  <c r="T362" i="21"/>
  <c r="Q362" i="21"/>
  <c r="N362" i="21"/>
  <c r="K362" i="21"/>
  <c r="H362" i="21"/>
  <c r="E362" i="21"/>
  <c r="Q361" i="21"/>
  <c r="N361" i="21"/>
  <c r="K361" i="21"/>
  <c r="H361" i="21"/>
  <c r="E361" i="21"/>
  <c r="T360" i="21"/>
  <c r="Q360" i="21"/>
  <c r="N360" i="21"/>
  <c r="K360" i="21"/>
  <c r="H360" i="21"/>
  <c r="E360" i="21"/>
  <c r="T359" i="21"/>
  <c r="Q359" i="21"/>
  <c r="N359" i="21"/>
  <c r="K359" i="21"/>
  <c r="H359" i="21"/>
  <c r="E359" i="21"/>
  <c r="T358" i="21"/>
  <c r="Q358" i="21"/>
  <c r="N358" i="21"/>
  <c r="K358" i="21"/>
  <c r="H358" i="21"/>
  <c r="E358" i="21"/>
  <c r="S357" i="21"/>
  <c r="S356" i="21" s="1"/>
  <c r="S38" i="21" s="1"/>
  <c r="R357" i="21"/>
  <c r="T357" i="21" s="1"/>
  <c r="P357" i="21"/>
  <c r="O357" i="21"/>
  <c r="M357" i="21"/>
  <c r="M356" i="21" s="1"/>
  <c r="M38" i="21" s="1"/>
  <c r="L357" i="21"/>
  <c r="L39" i="21" s="1"/>
  <c r="J357" i="21"/>
  <c r="J356" i="21" s="1"/>
  <c r="J38" i="21" s="1"/>
  <c r="I357" i="21"/>
  <c r="G357" i="21"/>
  <c r="F357" i="21"/>
  <c r="F39" i="21" s="1"/>
  <c r="D357" i="21"/>
  <c r="D39" i="21" s="1"/>
  <c r="C357" i="21"/>
  <c r="T354" i="21"/>
  <c r="Q354" i="21"/>
  <c r="N354" i="21"/>
  <c r="K354" i="21"/>
  <c r="H354" i="21"/>
  <c r="E354" i="21"/>
  <c r="T353" i="21"/>
  <c r="Q353" i="21"/>
  <c r="N353" i="21"/>
  <c r="K353" i="21"/>
  <c r="H353" i="21"/>
  <c r="E353" i="21"/>
  <c r="T352" i="21"/>
  <c r="Q352" i="21"/>
  <c r="N352" i="21"/>
  <c r="K352" i="21"/>
  <c r="H352" i="21"/>
  <c r="E352" i="21"/>
  <c r="T351" i="21"/>
  <c r="Q351" i="21"/>
  <c r="N351" i="21"/>
  <c r="K351" i="21"/>
  <c r="H351" i="21"/>
  <c r="E351" i="21"/>
  <c r="T350" i="21"/>
  <c r="Q350" i="21"/>
  <c r="N350" i="21"/>
  <c r="K350" i="21"/>
  <c r="H350" i="21"/>
  <c r="E350" i="21"/>
  <c r="T349" i="21"/>
  <c r="Q349" i="21"/>
  <c r="N349" i="21"/>
  <c r="K349" i="21"/>
  <c r="H349" i="21"/>
  <c r="E349" i="21"/>
  <c r="T348" i="21"/>
  <c r="Q348" i="21"/>
  <c r="N348" i="21"/>
  <c r="K348" i="21"/>
  <c r="H348" i="21"/>
  <c r="E348" i="21"/>
  <c r="T347" i="21"/>
  <c r="Q347" i="21"/>
  <c r="N347" i="21"/>
  <c r="K347" i="21"/>
  <c r="H347" i="21"/>
  <c r="E347" i="21"/>
  <c r="T346" i="21"/>
  <c r="Q346" i="21"/>
  <c r="N346" i="21"/>
  <c r="K346" i="21"/>
  <c r="H346" i="21"/>
  <c r="E346" i="21"/>
  <c r="S345" i="21"/>
  <c r="R345" i="21"/>
  <c r="T345" i="21" s="1"/>
  <c r="P345" i="21"/>
  <c r="O345" i="21"/>
  <c r="Q345" i="21" s="1"/>
  <c r="M345" i="21"/>
  <c r="L345" i="21"/>
  <c r="J345" i="21"/>
  <c r="I345" i="21"/>
  <c r="G345" i="21"/>
  <c r="F345" i="21"/>
  <c r="D345" i="21"/>
  <c r="C345" i="21"/>
  <c r="T343" i="21"/>
  <c r="Q343" i="21"/>
  <c r="N343" i="21"/>
  <c r="K343" i="21"/>
  <c r="H343" i="21"/>
  <c r="E343" i="21"/>
  <c r="T342" i="21"/>
  <c r="Q342" i="21"/>
  <c r="N342" i="21"/>
  <c r="K342" i="21"/>
  <c r="H342" i="21"/>
  <c r="E342" i="21"/>
  <c r="T341" i="21"/>
  <c r="Q341" i="21"/>
  <c r="N341" i="21"/>
  <c r="K341" i="21"/>
  <c r="H341" i="21"/>
  <c r="E341" i="21"/>
  <c r="T340" i="21"/>
  <c r="Q340" i="21"/>
  <c r="N340" i="21"/>
  <c r="K340" i="21"/>
  <c r="H340" i="21"/>
  <c r="E340" i="21"/>
  <c r="T339" i="21"/>
  <c r="Q339" i="21"/>
  <c r="N339" i="21"/>
  <c r="K339" i="21"/>
  <c r="H339" i="21"/>
  <c r="E339" i="21"/>
  <c r="T338" i="21"/>
  <c r="Q338" i="21"/>
  <c r="N338" i="21"/>
  <c r="K338" i="21"/>
  <c r="H338" i="21"/>
  <c r="E338" i="21"/>
  <c r="T337" i="21"/>
  <c r="Q337" i="21"/>
  <c r="N337" i="21"/>
  <c r="K337" i="21"/>
  <c r="H337" i="21"/>
  <c r="E337" i="21"/>
  <c r="T336" i="21"/>
  <c r="Q336" i="21"/>
  <c r="N336" i="21"/>
  <c r="K336" i="21"/>
  <c r="H336" i="21"/>
  <c r="E336" i="21"/>
  <c r="T335" i="21"/>
  <c r="Q335" i="21"/>
  <c r="N335" i="21"/>
  <c r="K335" i="21"/>
  <c r="H335" i="21"/>
  <c r="E335" i="21"/>
  <c r="T334" i="21"/>
  <c r="Q334" i="21"/>
  <c r="N334" i="21"/>
  <c r="K334" i="21"/>
  <c r="H334" i="21"/>
  <c r="E334" i="21"/>
  <c r="T333" i="21"/>
  <c r="Q333" i="21"/>
  <c r="N333" i="21"/>
  <c r="K333" i="21"/>
  <c r="H333" i="21"/>
  <c r="E333" i="21"/>
  <c r="S332" i="21"/>
  <c r="S36" i="21" s="1"/>
  <c r="R332" i="21"/>
  <c r="P332" i="21"/>
  <c r="P36" i="21" s="1"/>
  <c r="O332" i="21"/>
  <c r="M332" i="21"/>
  <c r="M36" i="21" s="1"/>
  <c r="L332" i="21"/>
  <c r="L36" i="21" s="1"/>
  <c r="J332" i="21"/>
  <c r="I332" i="21"/>
  <c r="G332" i="21"/>
  <c r="F332" i="21"/>
  <c r="F36" i="21" s="1"/>
  <c r="D332" i="21"/>
  <c r="D36" i="21" s="1"/>
  <c r="C332" i="21"/>
  <c r="T330" i="21"/>
  <c r="Q330" i="21"/>
  <c r="N330" i="21"/>
  <c r="K330" i="21"/>
  <c r="H330" i="21"/>
  <c r="E330" i="21"/>
  <c r="T329" i="21"/>
  <c r="Q329" i="21"/>
  <c r="N329" i="21"/>
  <c r="K329" i="21"/>
  <c r="H329" i="21"/>
  <c r="E329" i="21"/>
  <c r="T328" i="21"/>
  <c r="Q328" i="21"/>
  <c r="N328" i="21"/>
  <c r="K328" i="21"/>
  <c r="H328" i="21"/>
  <c r="E328" i="21"/>
  <c r="T327" i="21"/>
  <c r="Q327" i="21"/>
  <c r="N327" i="21"/>
  <c r="K327" i="21"/>
  <c r="H327" i="21"/>
  <c r="E327" i="21"/>
  <c r="T326" i="21"/>
  <c r="Q326" i="21"/>
  <c r="N326" i="21"/>
  <c r="K326" i="21"/>
  <c r="H326" i="21"/>
  <c r="E326" i="21"/>
  <c r="T325" i="21"/>
  <c r="Q325" i="21"/>
  <c r="N325" i="21"/>
  <c r="K325" i="21"/>
  <c r="H325" i="21"/>
  <c r="E325" i="21"/>
  <c r="S324" i="21"/>
  <c r="R324" i="21"/>
  <c r="R35" i="21" s="1"/>
  <c r="P324" i="21"/>
  <c r="P323" i="21" s="1"/>
  <c r="P34" i="21" s="1"/>
  <c r="O324" i="21"/>
  <c r="O35" i="21" s="1"/>
  <c r="M324" i="21"/>
  <c r="M35" i="21" s="1"/>
  <c r="L324" i="21"/>
  <c r="J324" i="21"/>
  <c r="J35" i="21" s="1"/>
  <c r="I324" i="21"/>
  <c r="I35" i="21" s="1"/>
  <c r="G324" i="21"/>
  <c r="G35" i="21" s="1"/>
  <c r="F324" i="21"/>
  <c r="F35" i="21" s="1"/>
  <c r="D324" i="21"/>
  <c r="D35" i="21" s="1"/>
  <c r="C324" i="21"/>
  <c r="T321" i="21"/>
  <c r="Q321" i="21"/>
  <c r="N321" i="21"/>
  <c r="K321" i="21"/>
  <c r="H321" i="21"/>
  <c r="E321" i="21"/>
  <c r="T320" i="21"/>
  <c r="Q320" i="21"/>
  <c r="N320" i="21"/>
  <c r="K320" i="21"/>
  <c r="H320" i="21"/>
  <c r="E320" i="21"/>
  <c r="T319" i="21"/>
  <c r="Q319" i="21"/>
  <c r="N319" i="21"/>
  <c r="K319" i="21"/>
  <c r="H319" i="21"/>
  <c r="E319" i="21"/>
  <c r="T318" i="21"/>
  <c r="Q318" i="21"/>
  <c r="N318" i="21"/>
  <c r="K318" i="21"/>
  <c r="H318" i="21"/>
  <c r="E318" i="21"/>
  <c r="T317" i="21"/>
  <c r="Q317" i="21"/>
  <c r="N317" i="21"/>
  <c r="K317" i="21"/>
  <c r="H317" i="21"/>
  <c r="E317" i="21"/>
  <c r="T316" i="21"/>
  <c r="Q316" i="21"/>
  <c r="N316" i="21"/>
  <c r="K316" i="21"/>
  <c r="H316" i="21"/>
  <c r="E316" i="21"/>
  <c r="S315" i="21"/>
  <c r="R315" i="21"/>
  <c r="T315" i="21" s="1"/>
  <c r="P315" i="21"/>
  <c r="P33" i="21" s="1"/>
  <c r="O315" i="21"/>
  <c r="M315" i="21"/>
  <c r="L315" i="21"/>
  <c r="N315" i="21" s="1"/>
  <c r="J315" i="21"/>
  <c r="J33" i="21" s="1"/>
  <c r="I315" i="21"/>
  <c r="G315" i="21"/>
  <c r="F315" i="21"/>
  <c r="F33" i="21" s="1"/>
  <c r="D315" i="21"/>
  <c r="D33" i="21" s="1"/>
  <c r="C315" i="21"/>
  <c r="C33" i="21" s="1"/>
  <c r="S307" i="21"/>
  <c r="R307" i="21"/>
  <c r="T307" i="21" s="1"/>
  <c r="Q307" i="21"/>
  <c r="P307" i="21"/>
  <c r="O307" i="21"/>
  <c r="M307" i="21"/>
  <c r="N307" i="21" s="1"/>
  <c r="L307" i="21"/>
  <c r="J307" i="21"/>
  <c r="J32" i="21" s="1"/>
  <c r="I307" i="21"/>
  <c r="I32" i="21" s="1"/>
  <c r="G307" i="21"/>
  <c r="F307" i="21"/>
  <c r="D307" i="21"/>
  <c r="C307" i="21"/>
  <c r="T305" i="21"/>
  <c r="Q305" i="21"/>
  <c r="N305" i="21"/>
  <c r="K305" i="21"/>
  <c r="H305" i="21"/>
  <c r="E305" i="21"/>
  <c r="T303" i="21"/>
  <c r="Q303" i="21"/>
  <c r="N303" i="21"/>
  <c r="K303" i="21"/>
  <c r="H303" i="21"/>
  <c r="E303" i="21"/>
  <c r="T302" i="21"/>
  <c r="Q302" i="21"/>
  <c r="N302" i="21"/>
  <c r="K302" i="21"/>
  <c r="H302" i="21"/>
  <c r="E302" i="21"/>
  <c r="T301" i="21"/>
  <c r="Q301" i="21"/>
  <c r="N301" i="21"/>
  <c r="K301" i="21"/>
  <c r="H301" i="21"/>
  <c r="E301" i="21"/>
  <c r="T300" i="21"/>
  <c r="Q300" i="21"/>
  <c r="N300" i="21"/>
  <c r="K300" i="21"/>
  <c r="H300" i="21"/>
  <c r="E300" i="21"/>
  <c r="T299" i="21"/>
  <c r="Q299" i="21"/>
  <c r="N299" i="21"/>
  <c r="K299" i="21"/>
  <c r="H299" i="21"/>
  <c r="E299" i="21"/>
  <c r="T298" i="21"/>
  <c r="Q298" i="21"/>
  <c r="N298" i="21"/>
  <c r="K298" i="21"/>
  <c r="H298" i="21"/>
  <c r="E298" i="21"/>
  <c r="T297" i="21"/>
  <c r="Q297" i="21"/>
  <c r="N297" i="21"/>
  <c r="K297" i="21"/>
  <c r="H297" i="21"/>
  <c r="E297" i="21"/>
  <c r="T296" i="21"/>
  <c r="Q296" i="21"/>
  <c r="N296" i="21"/>
  <c r="K296" i="21"/>
  <c r="H296" i="21"/>
  <c r="E296" i="21"/>
  <c r="T295" i="21"/>
  <c r="Q295" i="21"/>
  <c r="N295" i="21"/>
  <c r="K295" i="21"/>
  <c r="H295" i="21"/>
  <c r="E295" i="21"/>
  <c r="T294" i="21"/>
  <c r="Q294" i="21"/>
  <c r="N294" i="21"/>
  <c r="K294" i="21"/>
  <c r="H294" i="21"/>
  <c r="E294" i="21"/>
  <c r="T293" i="21"/>
  <c r="Q293" i="21"/>
  <c r="N293" i="21"/>
  <c r="K293" i="21"/>
  <c r="H293" i="21"/>
  <c r="E293" i="21"/>
  <c r="T292" i="21"/>
  <c r="Q292" i="21"/>
  <c r="N292" i="21"/>
  <c r="K292" i="21"/>
  <c r="H292" i="21"/>
  <c r="E292" i="21"/>
  <c r="T291" i="21"/>
  <c r="Q291" i="21"/>
  <c r="N291" i="21"/>
  <c r="K291" i="21"/>
  <c r="H291" i="21"/>
  <c r="E291" i="21"/>
  <c r="T290" i="21"/>
  <c r="Q290" i="21"/>
  <c r="N290" i="21"/>
  <c r="K290" i="21"/>
  <c r="H290" i="21"/>
  <c r="E290" i="21"/>
  <c r="T289" i="21"/>
  <c r="Q289" i="21"/>
  <c r="N289" i="21"/>
  <c r="K289" i="21"/>
  <c r="H289" i="21"/>
  <c r="E289" i="21"/>
  <c r="T288" i="21"/>
  <c r="Q288" i="21"/>
  <c r="N288" i="21"/>
  <c r="K288" i="21"/>
  <c r="H288" i="21"/>
  <c r="E288" i="21"/>
  <c r="T287" i="21"/>
  <c r="Q287" i="21"/>
  <c r="N287" i="21"/>
  <c r="K287" i="21"/>
  <c r="H287" i="21"/>
  <c r="E287" i="21"/>
  <c r="T286" i="21"/>
  <c r="Q286" i="21"/>
  <c r="N286" i="21"/>
  <c r="K286" i="21"/>
  <c r="H286" i="21"/>
  <c r="E286" i="21"/>
  <c r="S285" i="21"/>
  <c r="S31" i="21" s="1"/>
  <c r="R285" i="21"/>
  <c r="P285" i="21"/>
  <c r="Q285" i="21" s="1"/>
  <c r="O285" i="21"/>
  <c r="O31" i="21" s="1"/>
  <c r="M285" i="21"/>
  <c r="M31" i="21" s="1"/>
  <c r="L285" i="21"/>
  <c r="J285" i="21"/>
  <c r="J31" i="21" s="1"/>
  <c r="I285" i="21"/>
  <c r="I31" i="21" s="1"/>
  <c r="G285" i="21"/>
  <c r="G31" i="21" s="1"/>
  <c r="F285" i="21"/>
  <c r="D285" i="21"/>
  <c r="D31" i="21" s="1"/>
  <c r="C285" i="21"/>
  <c r="T283" i="21"/>
  <c r="Q283" i="21"/>
  <c r="N283" i="21"/>
  <c r="K283" i="21"/>
  <c r="H283" i="21"/>
  <c r="E283" i="21"/>
  <c r="T282" i="21"/>
  <c r="Q282" i="21"/>
  <c r="N282" i="21"/>
  <c r="K282" i="21"/>
  <c r="H282" i="21"/>
  <c r="E282" i="21"/>
  <c r="T281" i="21"/>
  <c r="Q281" i="21"/>
  <c r="N281" i="21"/>
  <c r="K281" i="21"/>
  <c r="H281" i="21"/>
  <c r="E281" i="21"/>
  <c r="T280" i="21"/>
  <c r="Q280" i="21"/>
  <c r="N280" i="21"/>
  <c r="K280" i="21"/>
  <c r="H280" i="21"/>
  <c r="E280" i="21"/>
  <c r="T279" i="21"/>
  <c r="Q279" i="21"/>
  <c r="N279" i="21"/>
  <c r="K279" i="21"/>
  <c r="H279" i="21"/>
  <c r="E279" i="21"/>
  <c r="T278" i="21"/>
  <c r="Q278" i="21"/>
  <c r="N278" i="21"/>
  <c r="K278" i="21"/>
  <c r="H278" i="21"/>
  <c r="E278" i="21"/>
  <c r="T277" i="21"/>
  <c r="Q277" i="21"/>
  <c r="N277" i="21"/>
  <c r="K277" i="21"/>
  <c r="H277" i="21"/>
  <c r="E277" i="21"/>
  <c r="T276" i="21"/>
  <c r="Q276" i="21"/>
  <c r="N276" i="21"/>
  <c r="K276" i="21"/>
  <c r="H276" i="21"/>
  <c r="E276" i="21"/>
  <c r="S275" i="21"/>
  <c r="R275" i="21"/>
  <c r="R30" i="21" s="1"/>
  <c r="P275" i="21"/>
  <c r="P30" i="21" s="1"/>
  <c r="O275" i="21"/>
  <c r="O30" i="21" s="1"/>
  <c r="M275" i="21"/>
  <c r="M30" i="21" s="1"/>
  <c r="L275" i="21"/>
  <c r="L30" i="21" s="1"/>
  <c r="J275" i="21"/>
  <c r="J30" i="21" s="1"/>
  <c r="I275" i="21"/>
  <c r="I30" i="21" s="1"/>
  <c r="G275" i="21"/>
  <c r="F275" i="21"/>
  <c r="D275" i="21"/>
  <c r="D30" i="21" s="1"/>
  <c r="C275" i="21"/>
  <c r="C30" i="21" s="1"/>
  <c r="T273" i="21"/>
  <c r="Q273" i="21"/>
  <c r="N273" i="21"/>
  <c r="K273" i="21"/>
  <c r="H273" i="21"/>
  <c r="E273" i="21"/>
  <c r="T272" i="21"/>
  <c r="Q272" i="21"/>
  <c r="N272" i="21"/>
  <c r="K272" i="21"/>
  <c r="H272" i="21"/>
  <c r="E272" i="21"/>
  <c r="T271" i="21"/>
  <c r="Q271" i="21"/>
  <c r="N271" i="21"/>
  <c r="K271" i="21"/>
  <c r="H271" i="21"/>
  <c r="E271" i="21"/>
  <c r="T270" i="21"/>
  <c r="Q270" i="21"/>
  <c r="N270" i="21"/>
  <c r="K270" i="21"/>
  <c r="H270" i="21"/>
  <c r="E270" i="21"/>
  <c r="T269" i="21"/>
  <c r="Q269" i="21"/>
  <c r="N269" i="21"/>
  <c r="K269" i="21"/>
  <c r="H269" i="21"/>
  <c r="E269" i="21"/>
  <c r="T268" i="21"/>
  <c r="Q268" i="21"/>
  <c r="N268" i="21"/>
  <c r="K268" i="21"/>
  <c r="H268" i="21"/>
  <c r="E268" i="21"/>
  <c r="T267" i="21"/>
  <c r="Q267" i="21"/>
  <c r="N267" i="21"/>
  <c r="K267" i="21"/>
  <c r="H267" i="21"/>
  <c r="E267" i="21"/>
  <c r="T266" i="21"/>
  <c r="Q266" i="21"/>
  <c r="N266" i="21"/>
  <c r="K266" i="21"/>
  <c r="H266" i="21"/>
  <c r="E266" i="21"/>
  <c r="T265" i="21"/>
  <c r="Q265" i="21"/>
  <c r="N265" i="21"/>
  <c r="K265" i="21"/>
  <c r="H265" i="21"/>
  <c r="E265" i="21"/>
  <c r="T264" i="21"/>
  <c r="Q264" i="21"/>
  <c r="N264" i="21"/>
  <c r="K264" i="21"/>
  <c r="H264" i="21"/>
  <c r="E264" i="21"/>
  <c r="T263" i="21"/>
  <c r="Q263" i="21"/>
  <c r="N263" i="21"/>
  <c r="K263" i="21"/>
  <c r="H263" i="21"/>
  <c r="E263" i="21"/>
  <c r="T262" i="21"/>
  <c r="Q262" i="21"/>
  <c r="N262" i="21"/>
  <c r="K262" i="21"/>
  <c r="H262" i="21"/>
  <c r="E262" i="21"/>
  <c r="S261" i="21"/>
  <c r="S29" i="21" s="1"/>
  <c r="R261" i="21"/>
  <c r="P261" i="21"/>
  <c r="O261" i="21"/>
  <c r="O29" i="21" s="1"/>
  <c r="M261" i="21"/>
  <c r="L261" i="21"/>
  <c r="L29" i="21" s="1"/>
  <c r="J261" i="21"/>
  <c r="J29" i="21" s="1"/>
  <c r="I261" i="21"/>
  <c r="G261" i="21"/>
  <c r="G29" i="21" s="1"/>
  <c r="F261" i="21"/>
  <c r="F29" i="21" s="1"/>
  <c r="D261" i="21"/>
  <c r="D29" i="21" s="1"/>
  <c r="C261" i="21"/>
  <c r="C29" i="21" s="1"/>
  <c r="T257" i="21"/>
  <c r="Q257" i="21"/>
  <c r="N257" i="21"/>
  <c r="K257" i="21"/>
  <c r="H257" i="21"/>
  <c r="E257" i="21"/>
  <c r="T256" i="21"/>
  <c r="Q256" i="21"/>
  <c r="N256" i="21"/>
  <c r="K256" i="21"/>
  <c r="H256" i="21"/>
  <c r="E256" i="21"/>
  <c r="S255" i="21"/>
  <c r="R255" i="21"/>
  <c r="R28" i="21" s="1"/>
  <c r="P255" i="21"/>
  <c r="O255" i="21"/>
  <c r="O28" i="21" s="1"/>
  <c r="M255" i="21"/>
  <c r="L255" i="21"/>
  <c r="N255" i="21" s="1"/>
  <c r="J255" i="21"/>
  <c r="J28" i="21" s="1"/>
  <c r="I255" i="21"/>
  <c r="G255" i="21"/>
  <c r="G28" i="21" s="1"/>
  <c r="F255" i="21"/>
  <c r="F28" i="21" s="1"/>
  <c r="D255" i="21"/>
  <c r="C255" i="21"/>
  <c r="T253" i="21"/>
  <c r="Q253" i="21"/>
  <c r="N253" i="21"/>
  <c r="K253" i="21"/>
  <c r="H253" i="21"/>
  <c r="E253" i="21"/>
  <c r="T252" i="21"/>
  <c r="Q252" i="21"/>
  <c r="N252" i="21"/>
  <c r="K252" i="21"/>
  <c r="H252" i="21"/>
  <c r="E252" i="21"/>
  <c r="T251" i="21"/>
  <c r="Q251" i="21"/>
  <c r="N251" i="21"/>
  <c r="K251" i="21"/>
  <c r="H251" i="21"/>
  <c r="E251" i="21"/>
  <c r="T250" i="21"/>
  <c r="Q250" i="21"/>
  <c r="N250" i="21"/>
  <c r="K250" i="21"/>
  <c r="H250" i="21"/>
  <c r="E250" i="21"/>
  <c r="T249" i="21"/>
  <c r="N249" i="21"/>
  <c r="K249" i="21"/>
  <c r="H249" i="21"/>
  <c r="E249" i="21"/>
  <c r="T248" i="21"/>
  <c r="Q248" i="21"/>
  <c r="N248" i="21"/>
  <c r="K248" i="21"/>
  <c r="H248" i="21"/>
  <c r="E248" i="21"/>
  <c r="T247" i="21"/>
  <c r="Q247" i="21"/>
  <c r="N247" i="21"/>
  <c r="K247" i="21"/>
  <c r="H247" i="21"/>
  <c r="E247" i="21"/>
  <c r="S246" i="21"/>
  <c r="R246" i="21"/>
  <c r="R27" i="21" s="1"/>
  <c r="P246" i="21"/>
  <c r="P27" i="21" s="1"/>
  <c r="O246" i="21"/>
  <c r="O27" i="21" s="1"/>
  <c r="M246" i="21"/>
  <c r="L246" i="21"/>
  <c r="J246" i="21"/>
  <c r="J27" i="21" s="1"/>
  <c r="I246" i="21"/>
  <c r="G246" i="21"/>
  <c r="G27" i="21" s="1"/>
  <c r="F246" i="21"/>
  <c r="D246" i="21"/>
  <c r="D27" i="21" s="1"/>
  <c r="C246" i="21"/>
  <c r="T244" i="21"/>
  <c r="Q244" i="21"/>
  <c r="N244" i="21"/>
  <c r="K244" i="21"/>
  <c r="H244" i="21"/>
  <c r="E244" i="21"/>
  <c r="T243" i="21"/>
  <c r="Q243" i="21"/>
  <c r="N243" i="21"/>
  <c r="K243" i="21"/>
  <c r="H243" i="21"/>
  <c r="E243" i="21"/>
  <c r="T242" i="21"/>
  <c r="Q242" i="21"/>
  <c r="N242" i="21"/>
  <c r="K242" i="21"/>
  <c r="H242" i="21"/>
  <c r="E242" i="21"/>
  <c r="T241" i="21"/>
  <c r="Q241" i="21"/>
  <c r="N241" i="21"/>
  <c r="K241" i="21"/>
  <c r="H241" i="21"/>
  <c r="E241" i="21"/>
  <c r="T240" i="21"/>
  <c r="Q240" i="21"/>
  <c r="N240" i="21"/>
  <c r="K240" i="21"/>
  <c r="H240" i="21"/>
  <c r="E240" i="21"/>
  <c r="T239" i="21"/>
  <c r="Q239" i="21"/>
  <c r="N239" i="21"/>
  <c r="K239" i="21"/>
  <c r="H239" i="21"/>
  <c r="E239" i="21"/>
  <c r="T238" i="21"/>
  <c r="Q238" i="21"/>
  <c r="N238" i="21"/>
  <c r="K238" i="21"/>
  <c r="H238" i="21"/>
  <c r="E238" i="21"/>
  <c r="T237" i="21"/>
  <c r="Q237" i="21"/>
  <c r="N237" i="21"/>
  <c r="K237" i="21"/>
  <c r="H237" i="21"/>
  <c r="E237" i="21"/>
  <c r="T236" i="21"/>
  <c r="Q236" i="21"/>
  <c r="N236" i="21"/>
  <c r="K236" i="21"/>
  <c r="H236" i="21"/>
  <c r="E236" i="21"/>
  <c r="T235" i="21"/>
  <c r="Q235" i="21"/>
  <c r="N235" i="21"/>
  <c r="K235" i="21"/>
  <c r="H235" i="21"/>
  <c r="E235" i="21"/>
  <c r="S234" i="21"/>
  <c r="S26" i="21" s="1"/>
  <c r="R234" i="21"/>
  <c r="R26" i="21" s="1"/>
  <c r="P234" i="21"/>
  <c r="P26" i="21" s="1"/>
  <c r="O234" i="21"/>
  <c r="O26" i="21" s="1"/>
  <c r="M234" i="21"/>
  <c r="L234" i="21"/>
  <c r="L26" i="21" s="1"/>
  <c r="J234" i="21"/>
  <c r="J26" i="21" s="1"/>
  <c r="I234" i="21"/>
  <c r="I26" i="21" s="1"/>
  <c r="G234" i="21"/>
  <c r="G26" i="21" s="1"/>
  <c r="F234" i="21"/>
  <c r="F26" i="21" s="1"/>
  <c r="D234" i="21"/>
  <c r="D26" i="21" s="1"/>
  <c r="C234" i="21"/>
  <c r="C26" i="21" s="1"/>
  <c r="T230" i="21"/>
  <c r="Q230" i="21"/>
  <c r="N230" i="21"/>
  <c r="K230" i="21"/>
  <c r="H230" i="21"/>
  <c r="E230" i="21"/>
  <c r="T229" i="21"/>
  <c r="Q229" i="21"/>
  <c r="N229" i="21"/>
  <c r="K229" i="21"/>
  <c r="H229" i="21"/>
  <c r="E229" i="21"/>
  <c r="T228" i="21"/>
  <c r="Q228" i="21"/>
  <c r="N228" i="21"/>
  <c r="K228" i="21"/>
  <c r="H228" i="21"/>
  <c r="E228" i="21"/>
  <c r="S227" i="21"/>
  <c r="S25" i="21" s="1"/>
  <c r="R227" i="21"/>
  <c r="R25" i="21" s="1"/>
  <c r="P227" i="21"/>
  <c r="Q227" i="21" s="1"/>
  <c r="O227" i="21"/>
  <c r="M227" i="21"/>
  <c r="L227" i="21"/>
  <c r="L25" i="21" s="1"/>
  <c r="J227" i="21"/>
  <c r="J25" i="21" s="1"/>
  <c r="I227" i="21"/>
  <c r="I25" i="21" s="1"/>
  <c r="G227" i="21"/>
  <c r="G25" i="21" s="1"/>
  <c r="F227" i="21"/>
  <c r="F25" i="21" s="1"/>
  <c r="D227" i="21"/>
  <c r="D25" i="21" s="1"/>
  <c r="C227" i="21"/>
  <c r="C25" i="21" s="1"/>
  <c r="T225" i="21"/>
  <c r="Q225" i="21"/>
  <c r="N225" i="21"/>
  <c r="K225" i="21"/>
  <c r="H225" i="21"/>
  <c r="E225" i="21"/>
  <c r="T224" i="21"/>
  <c r="Q224" i="21"/>
  <c r="N224" i="21"/>
  <c r="K224" i="21"/>
  <c r="H224" i="21"/>
  <c r="E224" i="21"/>
  <c r="T223" i="21"/>
  <c r="Q223" i="21"/>
  <c r="N223" i="21"/>
  <c r="K223" i="21"/>
  <c r="H223" i="21"/>
  <c r="E223" i="21"/>
  <c r="T222" i="21"/>
  <c r="Q222" i="21"/>
  <c r="N222" i="21"/>
  <c r="K222" i="21"/>
  <c r="H222" i="21"/>
  <c r="E222" i="21"/>
  <c r="T221" i="21"/>
  <c r="Q221" i="21"/>
  <c r="N221" i="21"/>
  <c r="K221" i="21"/>
  <c r="H221" i="21"/>
  <c r="E221" i="21"/>
  <c r="T220" i="21"/>
  <c r="Q220" i="21"/>
  <c r="N220" i="21"/>
  <c r="K220" i="21"/>
  <c r="H220" i="21"/>
  <c r="E220" i="21"/>
  <c r="T219" i="21"/>
  <c r="Q219" i="21"/>
  <c r="N219" i="21"/>
  <c r="K219" i="21"/>
  <c r="H219" i="21"/>
  <c r="E219" i="21"/>
  <c r="S218" i="21"/>
  <c r="S24" i="21" s="1"/>
  <c r="R218" i="21"/>
  <c r="P218" i="21"/>
  <c r="P24" i="21" s="1"/>
  <c r="O218" i="21"/>
  <c r="O24" i="21" s="1"/>
  <c r="M218" i="21"/>
  <c r="M24" i="21" s="1"/>
  <c r="L218" i="21"/>
  <c r="J218" i="21"/>
  <c r="J24" i="21" s="1"/>
  <c r="I218" i="21"/>
  <c r="G218" i="21"/>
  <c r="G24" i="21" s="1"/>
  <c r="F218" i="21"/>
  <c r="F24" i="21" s="1"/>
  <c r="D218" i="21"/>
  <c r="D24" i="21" s="1"/>
  <c r="C218" i="21"/>
  <c r="C24" i="21" s="1"/>
  <c r="T216" i="21"/>
  <c r="Q216" i="21"/>
  <c r="N216" i="21"/>
  <c r="K216" i="21"/>
  <c r="H216" i="21"/>
  <c r="E216" i="21"/>
  <c r="T215" i="21"/>
  <c r="Q215" i="21"/>
  <c r="N215" i="21"/>
  <c r="K215" i="21"/>
  <c r="H215" i="21"/>
  <c r="E215" i="21"/>
  <c r="T214" i="21"/>
  <c r="Q214" i="21"/>
  <c r="N214" i="21"/>
  <c r="K214" i="21"/>
  <c r="H214" i="21"/>
  <c r="E214" i="21"/>
  <c r="T213" i="21"/>
  <c r="Q213" i="21"/>
  <c r="N213" i="21"/>
  <c r="K213" i="21"/>
  <c r="H213" i="21"/>
  <c r="E213" i="21"/>
  <c r="T212" i="21"/>
  <c r="Q212" i="21"/>
  <c r="N212" i="21"/>
  <c r="K212" i="21"/>
  <c r="H212" i="21"/>
  <c r="E212" i="21"/>
  <c r="T211" i="21"/>
  <c r="Q211" i="21"/>
  <c r="N211" i="21"/>
  <c r="K211" i="21"/>
  <c r="H211" i="21"/>
  <c r="E211" i="21"/>
  <c r="S210" i="21"/>
  <c r="R210" i="21"/>
  <c r="R23" i="21" s="1"/>
  <c r="P210" i="21"/>
  <c r="P23" i="21" s="1"/>
  <c r="O210" i="21"/>
  <c r="O23" i="21" s="1"/>
  <c r="M210" i="21"/>
  <c r="M23" i="21" s="1"/>
  <c r="L210" i="21"/>
  <c r="L23" i="21" s="1"/>
  <c r="J210" i="21"/>
  <c r="J23" i="21" s="1"/>
  <c r="I210" i="21"/>
  <c r="G210" i="21"/>
  <c r="G23" i="21" s="1"/>
  <c r="F210" i="21"/>
  <c r="D210" i="21"/>
  <c r="D23" i="21" s="1"/>
  <c r="C210" i="21"/>
  <c r="T206" i="21"/>
  <c r="T205" i="21"/>
  <c r="Q205" i="21"/>
  <c r="N205" i="21"/>
  <c r="K205" i="21"/>
  <c r="H205" i="21"/>
  <c r="E205" i="21"/>
  <c r="T204" i="21"/>
  <c r="Q204" i="21"/>
  <c r="N204" i="21"/>
  <c r="K204" i="21"/>
  <c r="H204" i="21"/>
  <c r="E204" i="21"/>
  <c r="T203" i="21"/>
  <c r="N203" i="21"/>
  <c r="K203" i="21"/>
  <c r="H203" i="21"/>
  <c r="E203" i="21"/>
  <c r="S202" i="21"/>
  <c r="R202" i="21"/>
  <c r="T202" i="21" s="1"/>
  <c r="P202" i="21"/>
  <c r="O202" i="21"/>
  <c r="M202" i="21"/>
  <c r="L202" i="21"/>
  <c r="N202" i="21" s="1"/>
  <c r="J202" i="21"/>
  <c r="I202" i="21"/>
  <c r="G202" i="21"/>
  <c r="F202" i="21"/>
  <c r="F22" i="21" s="1"/>
  <c r="D202" i="21"/>
  <c r="C202" i="21"/>
  <c r="C22" i="21" s="1"/>
  <c r="S196" i="21"/>
  <c r="R196" i="21"/>
  <c r="T196" i="21" s="1"/>
  <c r="P196" i="21"/>
  <c r="O196" i="21"/>
  <c r="M196" i="21"/>
  <c r="L196" i="21"/>
  <c r="N196" i="21" s="1"/>
  <c r="J196" i="21"/>
  <c r="J21" i="21" s="1"/>
  <c r="I196" i="21"/>
  <c r="I21" i="21" s="1"/>
  <c r="K21" i="21" s="1"/>
  <c r="G196" i="21"/>
  <c r="F196" i="21"/>
  <c r="D196" i="21"/>
  <c r="C196" i="21"/>
  <c r="S187" i="21"/>
  <c r="T187" i="21" s="1"/>
  <c r="R187" i="21"/>
  <c r="P187" i="21"/>
  <c r="P20" i="21" s="1"/>
  <c r="O187" i="21"/>
  <c r="M187" i="21"/>
  <c r="M20" i="21" s="1"/>
  <c r="L187" i="21"/>
  <c r="J187" i="21"/>
  <c r="I187" i="21"/>
  <c r="I20" i="21" s="1"/>
  <c r="G187" i="21"/>
  <c r="F187" i="21"/>
  <c r="D187" i="21"/>
  <c r="D20" i="21" s="1"/>
  <c r="C187" i="21"/>
  <c r="T185" i="21"/>
  <c r="Q185" i="21"/>
  <c r="N185" i="21"/>
  <c r="K185" i="21"/>
  <c r="H185" i="21"/>
  <c r="E185" i="21"/>
  <c r="T184" i="21"/>
  <c r="Q184" i="21"/>
  <c r="N184" i="21"/>
  <c r="K184" i="21"/>
  <c r="H184" i="21"/>
  <c r="E184" i="21"/>
  <c r="T183" i="21"/>
  <c r="Q183" i="21"/>
  <c r="N183" i="21"/>
  <c r="K183" i="21"/>
  <c r="H183" i="21"/>
  <c r="E183" i="21"/>
  <c r="T182" i="21"/>
  <c r="Q182" i="21"/>
  <c r="N182" i="21"/>
  <c r="K182" i="21"/>
  <c r="H182" i="21"/>
  <c r="E182" i="21"/>
  <c r="T181" i="21"/>
  <c r="Q181" i="21"/>
  <c r="N181" i="21"/>
  <c r="K181" i="21"/>
  <c r="H181" i="21"/>
  <c r="E181" i="21"/>
  <c r="T180" i="21"/>
  <c r="Q180" i="21"/>
  <c r="N180" i="21"/>
  <c r="K180" i="21"/>
  <c r="H180" i="21"/>
  <c r="E180" i="21"/>
  <c r="T179" i="21"/>
  <c r="Q179" i="21"/>
  <c r="N179" i="21"/>
  <c r="K179" i="21"/>
  <c r="H179" i="21"/>
  <c r="E179" i="21"/>
  <c r="S178" i="21"/>
  <c r="S19" i="21" s="1"/>
  <c r="R178" i="21"/>
  <c r="R19" i="21" s="1"/>
  <c r="P178" i="21"/>
  <c r="P19" i="21" s="1"/>
  <c r="O178" i="21"/>
  <c r="M178" i="21"/>
  <c r="M19" i="21" s="1"/>
  <c r="L178" i="21"/>
  <c r="L19" i="21" s="1"/>
  <c r="J178" i="21"/>
  <c r="I178" i="21"/>
  <c r="I19" i="21" s="1"/>
  <c r="G178" i="21"/>
  <c r="G19" i="21" s="1"/>
  <c r="F178" i="21"/>
  <c r="F19" i="21" s="1"/>
  <c r="D178" i="21"/>
  <c r="D19" i="21" s="1"/>
  <c r="C178" i="21"/>
  <c r="C19" i="21" s="1"/>
  <c r="T176" i="21"/>
  <c r="Q176" i="21"/>
  <c r="N176" i="21"/>
  <c r="K176" i="21"/>
  <c r="H176" i="21"/>
  <c r="E176" i="21"/>
  <c r="T175" i="21"/>
  <c r="Q175" i="21"/>
  <c r="N175" i="21"/>
  <c r="K175" i="21"/>
  <c r="H175" i="21"/>
  <c r="E175" i="21"/>
  <c r="T174" i="21"/>
  <c r="Q174" i="21"/>
  <c r="N174" i="21"/>
  <c r="K174" i="21"/>
  <c r="H174" i="21"/>
  <c r="E174" i="21"/>
  <c r="T173" i="21"/>
  <c r="Q173" i="21"/>
  <c r="N173" i="21"/>
  <c r="K173" i="21"/>
  <c r="H173" i="21"/>
  <c r="E173" i="21"/>
  <c r="T172" i="21"/>
  <c r="Q172" i="21"/>
  <c r="N172" i="21"/>
  <c r="K172" i="21"/>
  <c r="H172" i="21"/>
  <c r="E172" i="21"/>
  <c r="T171" i="21"/>
  <c r="Q171" i="21"/>
  <c r="N171" i="21"/>
  <c r="K171" i="21"/>
  <c r="H171" i="21"/>
  <c r="E171" i="21"/>
  <c r="T170" i="21"/>
  <c r="Q170" i="21"/>
  <c r="N170" i="21"/>
  <c r="K170" i="21"/>
  <c r="H170" i="21"/>
  <c r="E170" i="21"/>
  <c r="T169" i="21"/>
  <c r="Q169" i="21"/>
  <c r="N169" i="21"/>
  <c r="K169" i="21"/>
  <c r="H169" i="21"/>
  <c r="E169" i="21"/>
  <c r="T168" i="21"/>
  <c r="Q168" i="21"/>
  <c r="N168" i="21"/>
  <c r="K168" i="21"/>
  <c r="H168" i="21"/>
  <c r="E168" i="21"/>
  <c r="T167" i="21"/>
  <c r="Q167" i="21"/>
  <c r="N167" i="21"/>
  <c r="K167" i="21"/>
  <c r="H167" i="21"/>
  <c r="E167" i="21"/>
  <c r="T166" i="21"/>
  <c r="Q166" i="21"/>
  <c r="N166" i="21"/>
  <c r="K166" i="21"/>
  <c r="H166" i="21"/>
  <c r="E166" i="21"/>
  <c r="T164" i="21"/>
  <c r="Q164" i="21"/>
  <c r="N164" i="21"/>
  <c r="K164" i="21"/>
  <c r="H164" i="21"/>
  <c r="E164" i="21"/>
  <c r="T163" i="21"/>
  <c r="Q163" i="21"/>
  <c r="N163" i="21"/>
  <c r="K163" i="21"/>
  <c r="H163" i="21"/>
  <c r="E163" i="21"/>
  <c r="S162" i="21"/>
  <c r="S18" i="21" s="1"/>
  <c r="R162" i="21"/>
  <c r="P162" i="21"/>
  <c r="P18" i="21" s="1"/>
  <c r="O162" i="21"/>
  <c r="M162" i="21"/>
  <c r="M18" i="21" s="1"/>
  <c r="L162" i="21"/>
  <c r="L18" i="21" s="1"/>
  <c r="J162" i="21"/>
  <c r="J18" i="21" s="1"/>
  <c r="I162" i="21"/>
  <c r="I18" i="21" s="1"/>
  <c r="G162" i="21"/>
  <c r="G18" i="21" s="1"/>
  <c r="F162" i="21"/>
  <c r="F18" i="21" s="1"/>
  <c r="D162" i="21"/>
  <c r="D18" i="21" s="1"/>
  <c r="C162" i="21"/>
  <c r="C18" i="21" s="1"/>
  <c r="T160" i="21"/>
  <c r="Q160" i="21"/>
  <c r="N160" i="21"/>
  <c r="K160" i="21"/>
  <c r="H160" i="21"/>
  <c r="E160" i="21"/>
  <c r="T159" i="21"/>
  <c r="Q159" i="21"/>
  <c r="N159" i="21"/>
  <c r="K159" i="21"/>
  <c r="H159" i="21"/>
  <c r="E159" i="21"/>
  <c r="T158" i="21"/>
  <c r="Q158" i="21"/>
  <c r="N158" i="21"/>
  <c r="K158" i="21"/>
  <c r="H158" i="21"/>
  <c r="E158" i="21"/>
  <c r="T157" i="21"/>
  <c r="Q157" i="21"/>
  <c r="N157" i="21"/>
  <c r="K157" i="21"/>
  <c r="H157" i="21"/>
  <c r="E157" i="21"/>
  <c r="T156" i="21"/>
  <c r="Q156" i="21"/>
  <c r="N156" i="21"/>
  <c r="K156" i="21"/>
  <c r="H156" i="21"/>
  <c r="E156" i="21"/>
  <c r="T155" i="21"/>
  <c r="Q155" i="21"/>
  <c r="N155" i="21"/>
  <c r="K155" i="21"/>
  <c r="H155" i="21"/>
  <c r="E155" i="21"/>
  <c r="T154" i="21"/>
  <c r="Q154" i="21"/>
  <c r="N154" i="21"/>
  <c r="K154" i="21"/>
  <c r="H154" i="21"/>
  <c r="E154" i="21"/>
  <c r="T153" i="21"/>
  <c r="Q153" i="21"/>
  <c r="N153" i="21"/>
  <c r="K153" i="21"/>
  <c r="H153" i="21"/>
  <c r="E153" i="21"/>
  <c r="T152" i="21"/>
  <c r="Q152" i="21"/>
  <c r="N152" i="21"/>
  <c r="K152" i="21"/>
  <c r="H152" i="21"/>
  <c r="E152" i="21"/>
  <c r="S150" i="21"/>
  <c r="R150" i="21"/>
  <c r="P150" i="21"/>
  <c r="O150" i="21"/>
  <c r="Q150" i="21" s="1"/>
  <c r="M150" i="21"/>
  <c r="L150" i="21"/>
  <c r="J150" i="21"/>
  <c r="I150" i="21"/>
  <c r="G150" i="21"/>
  <c r="G17" i="21" s="1"/>
  <c r="F150" i="21"/>
  <c r="F17" i="21" s="1"/>
  <c r="D150" i="21"/>
  <c r="D17" i="21" s="1"/>
  <c r="C150" i="21"/>
  <c r="C17" i="21" s="1"/>
  <c r="T148" i="21"/>
  <c r="Q148" i="21"/>
  <c r="N148" i="21"/>
  <c r="K148" i="21"/>
  <c r="H148" i="21"/>
  <c r="E148" i="21"/>
  <c r="T147" i="21"/>
  <c r="Q147" i="21"/>
  <c r="N147" i="21"/>
  <c r="K147" i="21"/>
  <c r="H147" i="21"/>
  <c r="E147" i="21"/>
  <c r="T146" i="21"/>
  <c r="Q146" i="21"/>
  <c r="N146" i="21"/>
  <c r="K146" i="21"/>
  <c r="H146" i="21"/>
  <c r="E146" i="21"/>
  <c r="T145" i="21"/>
  <c r="Q145" i="21"/>
  <c r="N145" i="21"/>
  <c r="K145" i="21"/>
  <c r="H145" i="21"/>
  <c r="E145" i="21"/>
  <c r="S144" i="21"/>
  <c r="S16" i="21" s="1"/>
  <c r="R144" i="21"/>
  <c r="R16" i="21" s="1"/>
  <c r="P144" i="21"/>
  <c r="P16" i="21" s="1"/>
  <c r="O144" i="21"/>
  <c r="O16" i="21" s="1"/>
  <c r="M144" i="21"/>
  <c r="M16" i="21" s="1"/>
  <c r="L144" i="21"/>
  <c r="L16" i="21" s="1"/>
  <c r="J144" i="21"/>
  <c r="J16" i="21" s="1"/>
  <c r="I144" i="21"/>
  <c r="G144" i="21"/>
  <c r="G16" i="21" s="1"/>
  <c r="F144" i="21"/>
  <c r="F16" i="21" s="1"/>
  <c r="D144" i="21"/>
  <c r="D16" i="21" s="1"/>
  <c r="C144" i="21"/>
  <c r="C16" i="21" s="1"/>
  <c r="T142" i="21"/>
  <c r="Q142" i="21"/>
  <c r="N142" i="21"/>
  <c r="K142" i="21"/>
  <c r="H142" i="21"/>
  <c r="E142" i="21"/>
  <c r="T141" i="21"/>
  <c r="Q141" i="21"/>
  <c r="N141" i="21"/>
  <c r="K141" i="21"/>
  <c r="H141" i="21"/>
  <c r="E141" i="21"/>
  <c r="T140" i="21"/>
  <c r="Q140" i="21"/>
  <c r="N140" i="21"/>
  <c r="K140" i="21"/>
  <c r="H140" i="21"/>
  <c r="E140" i="21"/>
  <c r="T139" i="21"/>
  <c r="Q139" i="21"/>
  <c r="N139" i="21"/>
  <c r="K139" i="21"/>
  <c r="H139" i="21"/>
  <c r="E139" i="21"/>
  <c r="T138" i="21"/>
  <c r="Q138" i="21"/>
  <c r="K138" i="21"/>
  <c r="H138" i="21"/>
  <c r="E138" i="21"/>
  <c r="T137" i="21"/>
  <c r="Q137" i="21"/>
  <c r="N137" i="21"/>
  <c r="K137" i="21"/>
  <c r="H137" i="21"/>
  <c r="E137" i="21"/>
  <c r="T136" i="21"/>
  <c r="Q136" i="21"/>
  <c r="N136" i="21"/>
  <c r="K136" i="21"/>
  <c r="H136" i="21"/>
  <c r="E136" i="21"/>
  <c r="T135" i="21"/>
  <c r="Q135" i="21"/>
  <c r="N135" i="21"/>
  <c r="K135" i="21"/>
  <c r="H135" i="21"/>
  <c r="E135" i="21"/>
  <c r="T134" i="21"/>
  <c r="Q134" i="21"/>
  <c r="N134" i="21"/>
  <c r="K134" i="21"/>
  <c r="H134" i="21"/>
  <c r="E134" i="21"/>
  <c r="T133" i="21"/>
  <c r="Q133" i="21"/>
  <c r="N133" i="21"/>
  <c r="K133" i="21"/>
  <c r="H133" i="21"/>
  <c r="E133" i="21"/>
  <c r="T132" i="21"/>
  <c r="Q132" i="21"/>
  <c r="N132" i="21"/>
  <c r="K132" i="21"/>
  <c r="H132" i="21"/>
  <c r="E132" i="21"/>
  <c r="T131" i="21"/>
  <c r="Q131" i="21"/>
  <c r="N131" i="21"/>
  <c r="K131" i="21"/>
  <c r="H131" i="21"/>
  <c r="E131" i="21"/>
  <c r="T130" i="21"/>
  <c r="Q130" i="21"/>
  <c r="N130" i="21"/>
  <c r="K130" i="21"/>
  <c r="H130" i="21"/>
  <c r="E130" i="21"/>
  <c r="T129" i="21"/>
  <c r="Q129" i="21"/>
  <c r="N129" i="21"/>
  <c r="K129" i="21"/>
  <c r="H129" i="21"/>
  <c r="E129" i="21"/>
  <c r="T128" i="21"/>
  <c r="Q128" i="21"/>
  <c r="N128" i="21"/>
  <c r="K128" i="21"/>
  <c r="H128" i="21"/>
  <c r="E128" i="21"/>
  <c r="T127" i="21"/>
  <c r="N127" i="21"/>
  <c r="K127" i="21"/>
  <c r="H127" i="21"/>
  <c r="E127" i="21"/>
  <c r="T126" i="21"/>
  <c r="Q126" i="21"/>
  <c r="N126" i="21"/>
  <c r="K126" i="21"/>
  <c r="H126" i="21"/>
  <c r="E126" i="21"/>
  <c r="T125" i="21"/>
  <c r="Q125" i="21"/>
  <c r="N125" i="21"/>
  <c r="K125" i="21"/>
  <c r="H125" i="21"/>
  <c r="E125" i="21"/>
  <c r="T124" i="21"/>
  <c r="Q124" i="21"/>
  <c r="N124" i="21"/>
  <c r="K124" i="21"/>
  <c r="H124" i="21"/>
  <c r="E124" i="21"/>
  <c r="T123" i="21"/>
  <c r="Q123" i="21"/>
  <c r="N123" i="21"/>
  <c r="K123" i="21"/>
  <c r="H123" i="21"/>
  <c r="E123" i="21"/>
  <c r="T122" i="21"/>
  <c r="Q122" i="21"/>
  <c r="N122" i="21"/>
  <c r="K122" i="21"/>
  <c r="H122" i="21"/>
  <c r="E122" i="21"/>
  <c r="T121" i="21"/>
  <c r="Q121" i="21"/>
  <c r="N121" i="21"/>
  <c r="K121" i="21"/>
  <c r="H121" i="21"/>
  <c r="E121" i="21"/>
  <c r="T120" i="21"/>
  <c r="Q120" i="21"/>
  <c r="N120" i="21"/>
  <c r="K120" i="21"/>
  <c r="H120" i="21"/>
  <c r="E120" i="21"/>
  <c r="T119" i="21"/>
  <c r="Q119" i="21"/>
  <c r="N119" i="21"/>
  <c r="K119" i="21"/>
  <c r="H119" i="21"/>
  <c r="E119" i="21"/>
  <c r="T118" i="21"/>
  <c r="Q118" i="21"/>
  <c r="N118" i="21"/>
  <c r="K118" i="21"/>
  <c r="H118" i="21"/>
  <c r="E118" i="21"/>
  <c r="T117" i="21"/>
  <c r="Q117" i="21"/>
  <c r="N117" i="21"/>
  <c r="K117" i="21"/>
  <c r="H117" i="21"/>
  <c r="E117" i="21"/>
  <c r="T116" i="21"/>
  <c r="Q116" i="21"/>
  <c r="N116" i="21"/>
  <c r="K116" i="21"/>
  <c r="H116" i="21"/>
  <c r="E116" i="21"/>
  <c r="T115" i="21"/>
  <c r="Q115" i="21"/>
  <c r="N115" i="21"/>
  <c r="K115" i="21"/>
  <c r="H115" i="21"/>
  <c r="E115" i="21"/>
  <c r="S114" i="21"/>
  <c r="S15" i="21" s="1"/>
  <c r="R114" i="21"/>
  <c r="R15" i="21" s="1"/>
  <c r="P114" i="21"/>
  <c r="P15" i="21" s="1"/>
  <c r="O114" i="21"/>
  <c r="M114" i="21"/>
  <c r="M15" i="21" s="1"/>
  <c r="L114" i="21"/>
  <c r="L15" i="21" s="1"/>
  <c r="J114" i="21"/>
  <c r="J15" i="21" s="1"/>
  <c r="I114" i="21"/>
  <c r="I15" i="21" s="1"/>
  <c r="G114" i="21"/>
  <c r="G15" i="21" s="1"/>
  <c r="F114" i="21"/>
  <c r="F15" i="21" s="1"/>
  <c r="D114" i="21"/>
  <c r="D15" i="21" s="1"/>
  <c r="C114" i="21"/>
  <c r="C15" i="21" s="1"/>
  <c r="T112" i="21"/>
  <c r="Q112" i="21"/>
  <c r="N112" i="21"/>
  <c r="K112" i="21"/>
  <c r="H112" i="21"/>
  <c r="E112" i="21"/>
  <c r="T111" i="21"/>
  <c r="Q111" i="21"/>
  <c r="N111" i="21"/>
  <c r="K111" i="21"/>
  <c r="H111" i="21"/>
  <c r="E111" i="21"/>
  <c r="T110" i="21"/>
  <c r="Q110" i="21"/>
  <c r="N110" i="21"/>
  <c r="K110" i="21"/>
  <c r="H110" i="21"/>
  <c r="E110" i="21"/>
  <c r="T109" i="21"/>
  <c r="Q109" i="21"/>
  <c r="N109" i="21"/>
  <c r="K109" i="21"/>
  <c r="H109" i="21"/>
  <c r="E109" i="21"/>
  <c r="T108" i="21"/>
  <c r="Q108" i="21"/>
  <c r="N108" i="21"/>
  <c r="K108" i="21"/>
  <c r="H108" i="21"/>
  <c r="E108" i="21"/>
  <c r="T107" i="21"/>
  <c r="Q107" i="21"/>
  <c r="N107" i="21"/>
  <c r="K107" i="21"/>
  <c r="H107" i="21"/>
  <c r="E107" i="21"/>
  <c r="T106" i="21"/>
  <c r="Q106" i="21"/>
  <c r="N106" i="21"/>
  <c r="K106" i="21"/>
  <c r="H106" i="21"/>
  <c r="E106" i="21"/>
  <c r="T105" i="21"/>
  <c r="Q105" i="21"/>
  <c r="N105" i="21"/>
  <c r="K105" i="21"/>
  <c r="H105" i="21"/>
  <c r="E105" i="21"/>
  <c r="T104" i="21"/>
  <c r="Q104" i="21"/>
  <c r="N104" i="21"/>
  <c r="K104" i="21"/>
  <c r="H104" i="21"/>
  <c r="E104" i="21"/>
  <c r="T103" i="21"/>
  <c r="Q103" i="21"/>
  <c r="N103" i="21"/>
  <c r="K103" i="21"/>
  <c r="H103" i="21"/>
  <c r="E103" i="21"/>
  <c r="T102" i="21"/>
  <c r="Q102" i="21"/>
  <c r="N102" i="21"/>
  <c r="K102" i="21"/>
  <c r="H102" i="21"/>
  <c r="E102" i="21"/>
  <c r="T101" i="21"/>
  <c r="Q101" i="21"/>
  <c r="N101" i="21"/>
  <c r="K101" i="21"/>
  <c r="H101" i="21"/>
  <c r="E101" i="21"/>
  <c r="T100" i="21"/>
  <c r="Q100" i="21"/>
  <c r="N100" i="21"/>
  <c r="K100" i="21"/>
  <c r="H100" i="21"/>
  <c r="E100" i="21"/>
  <c r="T99" i="21"/>
  <c r="Q99" i="21"/>
  <c r="N99" i="21"/>
  <c r="K99" i="21"/>
  <c r="H99" i="21"/>
  <c r="E99" i="21"/>
  <c r="T98" i="21"/>
  <c r="Q98" i="21"/>
  <c r="N98" i="21"/>
  <c r="K98" i="21"/>
  <c r="H98" i="21"/>
  <c r="E98" i="21"/>
  <c r="T97" i="21"/>
  <c r="Q97" i="21"/>
  <c r="N97" i="21"/>
  <c r="K97" i="21"/>
  <c r="H97" i="21"/>
  <c r="E97" i="21"/>
  <c r="T96" i="21"/>
  <c r="Q96" i="21"/>
  <c r="N96" i="21"/>
  <c r="K96" i="21"/>
  <c r="H96" i="21"/>
  <c r="E96" i="21"/>
  <c r="T95" i="21"/>
  <c r="Q95" i="21"/>
  <c r="N95" i="21"/>
  <c r="K95" i="21"/>
  <c r="H95" i="21"/>
  <c r="E95" i="21"/>
  <c r="T94" i="21"/>
  <c r="Q94" i="21"/>
  <c r="N94" i="21"/>
  <c r="K94" i="21"/>
  <c r="H94" i="21"/>
  <c r="E94" i="21"/>
  <c r="T93" i="21"/>
  <c r="Q93" i="21"/>
  <c r="N93" i="21"/>
  <c r="K93" i="21"/>
  <c r="H93" i="21"/>
  <c r="E93" i="21"/>
  <c r="T92" i="21"/>
  <c r="Q92" i="21"/>
  <c r="N92" i="21"/>
  <c r="K92" i="21"/>
  <c r="H92" i="21"/>
  <c r="E92" i="21"/>
  <c r="T91" i="21"/>
  <c r="Q91" i="21"/>
  <c r="N91" i="21"/>
  <c r="K91" i="21"/>
  <c r="H91" i="21"/>
  <c r="E91" i="21"/>
  <c r="T90" i="21"/>
  <c r="Q90" i="21"/>
  <c r="N90" i="21"/>
  <c r="K90" i="21"/>
  <c r="H90" i="21"/>
  <c r="E90" i="21"/>
  <c r="T89" i="21"/>
  <c r="Q89" i="21"/>
  <c r="N89" i="21"/>
  <c r="K89" i="21"/>
  <c r="H89" i="21"/>
  <c r="E89" i="21"/>
  <c r="T88" i="21"/>
  <c r="Q88" i="21"/>
  <c r="N88" i="21"/>
  <c r="K88" i="21"/>
  <c r="H88" i="21"/>
  <c r="E88" i="21"/>
  <c r="T87" i="21"/>
  <c r="Q87" i="21"/>
  <c r="N87" i="21"/>
  <c r="K87" i="21"/>
  <c r="H87" i="21"/>
  <c r="E87" i="21"/>
  <c r="T86" i="21"/>
  <c r="Q86" i="21"/>
  <c r="N86" i="21"/>
  <c r="K86" i="21"/>
  <c r="H86" i="21"/>
  <c r="E86" i="21"/>
  <c r="T85" i="21"/>
  <c r="N85" i="21"/>
  <c r="K85" i="21"/>
  <c r="H85" i="21"/>
  <c r="E85" i="21"/>
  <c r="T84" i="21"/>
  <c r="Q84" i="21"/>
  <c r="N84" i="21"/>
  <c r="K84" i="21"/>
  <c r="H84" i="21"/>
  <c r="E84" i="21"/>
  <c r="T83" i="21"/>
  <c r="Q83" i="21"/>
  <c r="N83" i="21"/>
  <c r="K83" i="21"/>
  <c r="H83" i="21"/>
  <c r="E83" i="21"/>
  <c r="T82" i="21"/>
  <c r="Q82" i="21"/>
  <c r="N82" i="21"/>
  <c r="K82" i="21"/>
  <c r="H82" i="21"/>
  <c r="E82" i="21"/>
  <c r="T81" i="21"/>
  <c r="Q81" i="21"/>
  <c r="N81" i="21"/>
  <c r="K81" i="21"/>
  <c r="H81" i="21"/>
  <c r="E81" i="21"/>
  <c r="T80" i="21"/>
  <c r="Q80" i="21"/>
  <c r="N80" i="21"/>
  <c r="K80" i="21"/>
  <c r="H80" i="21"/>
  <c r="E80" i="21"/>
  <c r="T79" i="21"/>
  <c r="Q79" i="21"/>
  <c r="N79" i="21"/>
  <c r="K79" i="21"/>
  <c r="H79" i="21"/>
  <c r="E79" i="21"/>
  <c r="T78" i="21"/>
  <c r="Q78" i="21"/>
  <c r="N78" i="21"/>
  <c r="K78" i="21"/>
  <c r="H78" i="21"/>
  <c r="E78" i="21"/>
  <c r="T77" i="21"/>
  <c r="Q77" i="21"/>
  <c r="N77" i="21"/>
  <c r="K77" i="21"/>
  <c r="H77" i="21"/>
  <c r="E77" i="21"/>
  <c r="T76" i="21"/>
  <c r="Q76" i="21"/>
  <c r="N76" i="21"/>
  <c r="K76" i="21"/>
  <c r="H76" i="21"/>
  <c r="E76" i="21"/>
  <c r="T75" i="21"/>
  <c r="Q75" i="21"/>
  <c r="N75" i="21"/>
  <c r="K75" i="21"/>
  <c r="H75" i="21"/>
  <c r="E75" i="21"/>
  <c r="T74" i="21"/>
  <c r="Q74" i="21"/>
  <c r="N74" i="21"/>
  <c r="K74" i="21"/>
  <c r="H74" i="21"/>
  <c r="E74" i="21"/>
  <c r="T73" i="21"/>
  <c r="Q73" i="21"/>
  <c r="N73" i="21"/>
  <c r="K73" i="21"/>
  <c r="H73" i="21"/>
  <c r="E73" i="21"/>
  <c r="T71" i="21"/>
  <c r="Q71" i="21"/>
  <c r="N71" i="21"/>
  <c r="K71" i="21"/>
  <c r="H71" i="21"/>
  <c r="E71" i="21"/>
  <c r="S70" i="21"/>
  <c r="S14" i="21" s="1"/>
  <c r="R70" i="21"/>
  <c r="P70" i="21"/>
  <c r="P14" i="21" s="1"/>
  <c r="O70" i="21"/>
  <c r="O14" i="21" s="1"/>
  <c r="M70" i="21"/>
  <c r="M14" i="21" s="1"/>
  <c r="L70" i="21"/>
  <c r="L14" i="21" s="1"/>
  <c r="J70" i="21"/>
  <c r="J14" i="21" s="1"/>
  <c r="I70" i="21"/>
  <c r="I14" i="21" s="1"/>
  <c r="G70" i="21"/>
  <c r="F70" i="21"/>
  <c r="F14" i="21" s="1"/>
  <c r="D70" i="21"/>
  <c r="D14" i="21" s="1"/>
  <c r="C70" i="21"/>
  <c r="C14" i="21" s="1"/>
  <c r="T58" i="21"/>
  <c r="Q58" i="21"/>
  <c r="N58" i="21"/>
  <c r="K58" i="21"/>
  <c r="H58" i="21"/>
  <c r="E58" i="21"/>
  <c r="T56" i="21"/>
  <c r="Q56" i="21"/>
  <c r="N56" i="21"/>
  <c r="K56" i="21"/>
  <c r="H56" i="21"/>
  <c r="E56" i="21"/>
  <c r="S55" i="21"/>
  <c r="R55" i="21"/>
  <c r="P55" i="21"/>
  <c r="O55" i="21"/>
  <c r="M55" i="21"/>
  <c r="L55" i="21"/>
  <c r="J55" i="21"/>
  <c r="I55" i="21"/>
  <c r="G55" i="21"/>
  <c r="F55" i="21"/>
  <c r="D55" i="21"/>
  <c r="C55" i="21"/>
  <c r="T53" i="21"/>
  <c r="Q53" i="21"/>
  <c r="N53" i="21"/>
  <c r="K53" i="21"/>
  <c r="H53" i="21"/>
  <c r="E53" i="21"/>
  <c r="T52" i="21"/>
  <c r="Q52" i="21"/>
  <c r="N52" i="21"/>
  <c r="K52" i="21"/>
  <c r="H52" i="21"/>
  <c r="E52" i="21"/>
  <c r="T51" i="21"/>
  <c r="Q51" i="21"/>
  <c r="N51" i="21"/>
  <c r="K51" i="21"/>
  <c r="H51" i="21"/>
  <c r="E51" i="21"/>
  <c r="T50" i="21"/>
  <c r="Q50" i="21"/>
  <c r="N50" i="21"/>
  <c r="K50" i="21"/>
  <c r="H50" i="21"/>
  <c r="E50" i="21"/>
  <c r="T49" i="21"/>
  <c r="Q49" i="21"/>
  <c r="N49" i="21"/>
  <c r="K49" i="21"/>
  <c r="H49" i="21"/>
  <c r="E49" i="21"/>
  <c r="T48" i="21"/>
  <c r="K48" i="21"/>
  <c r="H48" i="21"/>
  <c r="E48" i="21"/>
  <c r="S47" i="21"/>
  <c r="R47" i="21"/>
  <c r="P47" i="21"/>
  <c r="P46" i="21" s="1"/>
  <c r="P12" i="21" s="1"/>
  <c r="O47" i="21"/>
  <c r="M47" i="21"/>
  <c r="L47" i="21"/>
  <c r="J47" i="21"/>
  <c r="I47" i="21"/>
  <c r="G47" i="21"/>
  <c r="F47" i="21"/>
  <c r="D47" i="21"/>
  <c r="C47" i="21"/>
  <c r="S40" i="21"/>
  <c r="R40" i="21"/>
  <c r="O40" i="21"/>
  <c r="M40" i="21"/>
  <c r="C40" i="21"/>
  <c r="S39" i="21"/>
  <c r="O39" i="21"/>
  <c r="C39" i="21"/>
  <c r="S37" i="21"/>
  <c r="R37" i="21"/>
  <c r="P37" i="21"/>
  <c r="O37" i="21"/>
  <c r="M37" i="21"/>
  <c r="L37" i="21"/>
  <c r="N37" i="21" s="1"/>
  <c r="J37" i="21"/>
  <c r="I37" i="21"/>
  <c r="G37" i="21"/>
  <c r="F37" i="21"/>
  <c r="D37" i="21"/>
  <c r="C37" i="21"/>
  <c r="G36" i="21"/>
  <c r="S33" i="21"/>
  <c r="O33" i="21"/>
  <c r="M33" i="21"/>
  <c r="I33" i="21"/>
  <c r="S32" i="21"/>
  <c r="P32" i="21"/>
  <c r="O32" i="21"/>
  <c r="Q32" i="21" s="1"/>
  <c r="M32" i="21"/>
  <c r="L32" i="21"/>
  <c r="G32" i="21"/>
  <c r="F32" i="21"/>
  <c r="C32" i="21"/>
  <c r="G30" i="21"/>
  <c r="P29" i="21"/>
  <c r="S28" i="21"/>
  <c r="P28" i="21"/>
  <c r="M28" i="21"/>
  <c r="I28" i="21"/>
  <c r="D28" i="21"/>
  <c r="M27" i="21"/>
  <c r="O25" i="21"/>
  <c r="F23" i="21"/>
  <c r="S22" i="21"/>
  <c r="R22" i="21"/>
  <c r="P22" i="21"/>
  <c r="O22" i="21"/>
  <c r="M22" i="21"/>
  <c r="J22" i="21"/>
  <c r="D22" i="21"/>
  <c r="S21" i="21"/>
  <c r="R21" i="21"/>
  <c r="T21" i="21" s="1"/>
  <c r="P21" i="21"/>
  <c r="O21" i="21"/>
  <c r="Q21" i="21" s="1"/>
  <c r="M21" i="21"/>
  <c r="L21" i="21"/>
  <c r="N21" i="21" s="1"/>
  <c r="G21" i="21"/>
  <c r="C21" i="21"/>
  <c r="R20" i="21"/>
  <c r="O20" i="21"/>
  <c r="J20" i="21"/>
  <c r="G20" i="21"/>
  <c r="F20" i="21"/>
  <c r="S17" i="21"/>
  <c r="R17" i="21"/>
  <c r="P17" i="21"/>
  <c r="O17" i="21"/>
  <c r="M17" i="21"/>
  <c r="L17" i="21"/>
  <c r="J17" i="21"/>
  <c r="H187" i="21" l="1"/>
  <c r="H196" i="21"/>
  <c r="T28" i="21"/>
  <c r="N345" i="21"/>
  <c r="T22" i="21"/>
  <c r="N150" i="21"/>
  <c r="T255" i="21"/>
  <c r="E307" i="21"/>
  <c r="N382" i="21"/>
  <c r="Q17" i="21"/>
  <c r="K144" i="21"/>
  <c r="K187" i="21"/>
  <c r="E196" i="21"/>
  <c r="Q196" i="21"/>
  <c r="K202" i="21"/>
  <c r="T55" i="21"/>
  <c r="O46" i="21"/>
  <c r="O12" i="21" s="1"/>
  <c r="Q12" i="21" s="1"/>
  <c r="M46" i="21"/>
  <c r="M12" i="21" s="1"/>
  <c r="D46" i="21"/>
  <c r="D12" i="21" s="1"/>
  <c r="G46" i="21"/>
  <c r="G12" i="21" s="1"/>
  <c r="H37" i="21"/>
  <c r="N17" i="21"/>
  <c r="F40" i="21"/>
  <c r="H40" i="21" s="1"/>
  <c r="E40" i="21"/>
  <c r="L33" i="21"/>
  <c r="N33" i="21" s="1"/>
  <c r="N246" i="21"/>
  <c r="K55" i="21"/>
  <c r="M39" i="21"/>
  <c r="N39" i="21" s="1"/>
  <c r="J39" i="21"/>
  <c r="K357" i="21"/>
  <c r="K37" i="21"/>
  <c r="E345" i="21"/>
  <c r="I16" i="21"/>
  <c r="K16" i="21" s="1"/>
  <c r="T275" i="21"/>
  <c r="K30" i="21"/>
  <c r="H29" i="21"/>
  <c r="N19" i="21"/>
  <c r="K178" i="21"/>
  <c r="H20" i="21"/>
  <c r="S20" i="21"/>
  <c r="T20" i="21" s="1"/>
  <c r="F21" i="21"/>
  <c r="H21" i="21" s="1"/>
  <c r="Q23" i="21"/>
  <c r="P25" i="21"/>
  <c r="Q25" i="21" s="1"/>
  <c r="D32" i="21"/>
  <c r="E32" i="21" s="1"/>
  <c r="T37" i="21"/>
  <c r="R39" i="21"/>
  <c r="T39" i="21" s="1"/>
  <c r="T40" i="21"/>
  <c r="H55" i="21"/>
  <c r="N55" i="21"/>
  <c r="T150" i="21"/>
  <c r="Q203" i="21"/>
  <c r="T261" i="21"/>
  <c r="H275" i="21"/>
  <c r="N275" i="21"/>
  <c r="H285" i="21"/>
  <c r="N285" i="21"/>
  <c r="D356" i="21"/>
  <c r="D38" i="21" s="1"/>
  <c r="Q382" i="21"/>
  <c r="K20" i="21"/>
  <c r="Q27" i="21"/>
  <c r="Q20" i="21"/>
  <c r="T17" i="21"/>
  <c r="D21" i="21"/>
  <c r="E21" i="21" s="1"/>
  <c r="L22" i="21"/>
  <c r="N22" i="21" s="1"/>
  <c r="L28" i="21"/>
  <c r="N28" i="21" s="1"/>
  <c r="S30" i="21"/>
  <c r="T30" i="21" s="1"/>
  <c r="H32" i="21"/>
  <c r="N32" i="21"/>
  <c r="R32" i="21"/>
  <c r="T32" i="21" s="1"/>
  <c r="R33" i="21"/>
  <c r="T33" i="21" s="1"/>
  <c r="Q55" i="21"/>
  <c r="N144" i="21"/>
  <c r="E187" i="21"/>
  <c r="N187" i="21"/>
  <c r="H25" i="21"/>
  <c r="K261" i="21"/>
  <c r="Q275" i="21"/>
  <c r="E285" i="21"/>
  <c r="R356" i="21"/>
  <c r="E374" i="21"/>
  <c r="H307" i="21"/>
  <c r="Q114" i="21"/>
  <c r="K26" i="21"/>
  <c r="T26" i="21"/>
  <c r="Q33" i="21"/>
  <c r="E33" i="21"/>
  <c r="Q30" i="21"/>
  <c r="N30" i="21"/>
  <c r="E255" i="21"/>
  <c r="K28" i="21"/>
  <c r="K255" i="21"/>
  <c r="H28" i="21"/>
  <c r="K246" i="21"/>
  <c r="H246" i="21"/>
  <c r="H234" i="21"/>
  <c r="H26" i="21"/>
  <c r="H227" i="21"/>
  <c r="T25" i="21"/>
  <c r="E227" i="21"/>
  <c r="E25" i="21"/>
  <c r="N218" i="21"/>
  <c r="H24" i="21"/>
  <c r="H218" i="21"/>
  <c r="E218" i="21"/>
  <c r="K210" i="21"/>
  <c r="H23" i="21"/>
  <c r="H210" i="21"/>
  <c r="H19" i="21"/>
  <c r="H178" i="21"/>
  <c r="F27" i="21"/>
  <c r="H255" i="21"/>
  <c r="C28" i="21"/>
  <c r="E28" i="21" s="1"/>
  <c r="I27" i="21"/>
  <c r="K27" i="21" s="1"/>
  <c r="H27" i="21"/>
  <c r="K324" i="21"/>
  <c r="J323" i="21"/>
  <c r="J34" i="21" s="1"/>
  <c r="K35" i="21"/>
  <c r="R323" i="21"/>
  <c r="R34" i="21" s="1"/>
  <c r="J36" i="21"/>
  <c r="E332" i="21"/>
  <c r="Q332" i="21"/>
  <c r="T162" i="21"/>
  <c r="N18" i="21"/>
  <c r="N162" i="21"/>
  <c r="H18" i="21"/>
  <c r="K150" i="21"/>
  <c r="H17" i="21"/>
  <c r="E17" i="21"/>
  <c r="N16" i="21"/>
  <c r="E234" i="21"/>
  <c r="T70" i="21"/>
  <c r="N47" i="21"/>
  <c r="E47" i="21"/>
  <c r="I39" i="21"/>
  <c r="H345" i="21"/>
  <c r="D323" i="21"/>
  <c r="D34" i="21" s="1"/>
  <c r="D13" i="21" s="1"/>
  <c r="S323" i="21"/>
  <c r="S34" i="21" s="1"/>
  <c r="O36" i="21"/>
  <c r="Q36" i="21" s="1"/>
  <c r="N36" i="21"/>
  <c r="N332" i="21"/>
  <c r="M323" i="21"/>
  <c r="M34" i="21" s="1"/>
  <c r="H36" i="21"/>
  <c r="G323" i="21"/>
  <c r="G34" i="21" s="1"/>
  <c r="H332" i="21"/>
  <c r="C36" i="21"/>
  <c r="E36" i="21" s="1"/>
  <c r="S35" i="21"/>
  <c r="T35" i="21" s="1"/>
  <c r="T324" i="21"/>
  <c r="P35" i="21"/>
  <c r="Q35" i="21" s="1"/>
  <c r="H35" i="21"/>
  <c r="Q315" i="21"/>
  <c r="K33" i="21"/>
  <c r="K315" i="21"/>
  <c r="P31" i="21"/>
  <c r="Q31" i="21" s="1"/>
  <c r="L31" i="21"/>
  <c r="N31" i="21" s="1"/>
  <c r="F31" i="21"/>
  <c r="H31" i="21" s="1"/>
  <c r="C31" i="21"/>
  <c r="E31" i="21" s="1"/>
  <c r="K275" i="21"/>
  <c r="F30" i="21"/>
  <c r="H30" i="21" s="1"/>
  <c r="E30" i="21"/>
  <c r="Q261" i="21"/>
  <c r="N261" i="21"/>
  <c r="M29" i="21"/>
  <c r="N29" i="21" s="1"/>
  <c r="Q29" i="21"/>
  <c r="H261" i="21"/>
  <c r="E29" i="21"/>
  <c r="E261" i="21"/>
  <c r="L27" i="21"/>
  <c r="N27" i="21" s="1"/>
  <c r="T234" i="21"/>
  <c r="Q234" i="21"/>
  <c r="Q26" i="21"/>
  <c r="K227" i="21"/>
  <c r="N227" i="21"/>
  <c r="T227" i="21"/>
  <c r="T218" i="21"/>
  <c r="Q218" i="21"/>
  <c r="Q24" i="21"/>
  <c r="L24" i="21"/>
  <c r="N24" i="21" s="1"/>
  <c r="N23" i="21"/>
  <c r="N210" i="21"/>
  <c r="I23" i="21"/>
  <c r="K23" i="21" s="1"/>
  <c r="I22" i="21"/>
  <c r="K22" i="21" s="1"/>
  <c r="H202" i="21"/>
  <c r="T19" i="21"/>
  <c r="N178" i="21"/>
  <c r="J19" i="21"/>
  <c r="K19" i="21" s="1"/>
  <c r="E19" i="21"/>
  <c r="R18" i="21"/>
  <c r="T18" i="21" s="1"/>
  <c r="Q162" i="21"/>
  <c r="K18" i="21"/>
  <c r="K162" i="21"/>
  <c r="H162" i="21"/>
  <c r="I17" i="21"/>
  <c r="K17" i="21" s="1"/>
  <c r="H150" i="21"/>
  <c r="E150" i="21"/>
  <c r="H16" i="21"/>
  <c r="H144" i="21"/>
  <c r="Q16" i="21"/>
  <c r="P69" i="21"/>
  <c r="T144" i="21"/>
  <c r="N15" i="21"/>
  <c r="H15" i="21"/>
  <c r="H114" i="21"/>
  <c r="T15" i="21"/>
  <c r="T114" i="21"/>
  <c r="O15" i="21"/>
  <c r="Q15" i="21" s="1"/>
  <c r="E15" i="21"/>
  <c r="E114" i="21"/>
  <c r="K14" i="21"/>
  <c r="R14" i="21"/>
  <c r="T14" i="21" s="1"/>
  <c r="K70" i="21"/>
  <c r="J46" i="21"/>
  <c r="J12" i="21" s="1"/>
  <c r="S46" i="21"/>
  <c r="S12" i="21" s="1"/>
  <c r="Q47" i="21"/>
  <c r="N14" i="21"/>
  <c r="E14" i="21"/>
  <c r="Q14" i="21"/>
  <c r="T16" i="21"/>
  <c r="H22" i="21"/>
  <c r="E246" i="21"/>
  <c r="C27" i="21"/>
  <c r="E27" i="21" s="1"/>
  <c r="H315" i="21"/>
  <c r="G33" i="21"/>
  <c r="H33" i="21" s="1"/>
  <c r="H382" i="21"/>
  <c r="F356" i="21"/>
  <c r="E55" i="21"/>
  <c r="C46" i="21"/>
  <c r="T178" i="21"/>
  <c r="K218" i="21"/>
  <c r="I24" i="21"/>
  <c r="K24" i="21" s="1"/>
  <c r="T246" i="21"/>
  <c r="S27" i="21"/>
  <c r="T27" i="21" s="1"/>
  <c r="Q357" i="21"/>
  <c r="O356" i="21"/>
  <c r="K374" i="21"/>
  <c r="I40" i="21"/>
  <c r="K40" i="21" s="1"/>
  <c r="E16" i="21"/>
  <c r="O18" i="21"/>
  <c r="C20" i="21"/>
  <c r="L20" i="21"/>
  <c r="N20" i="21" s="1"/>
  <c r="G22" i="21"/>
  <c r="Q22" i="21"/>
  <c r="E24" i="21"/>
  <c r="R24" i="21"/>
  <c r="T24" i="21" s="1"/>
  <c r="M25" i="21"/>
  <c r="N25" i="21" s="1"/>
  <c r="E26" i="21"/>
  <c r="I29" i="21"/>
  <c r="K29" i="21" s="1"/>
  <c r="R29" i="21"/>
  <c r="T29" i="21" s="1"/>
  <c r="L46" i="21"/>
  <c r="E144" i="21"/>
  <c r="E210" i="21"/>
  <c r="C23" i="21"/>
  <c r="E23" i="21" s="1"/>
  <c r="N234" i="21"/>
  <c r="M26" i="21"/>
  <c r="N26" i="21" s="1"/>
  <c r="P356" i="21"/>
  <c r="P38" i="21" s="1"/>
  <c r="P39" i="21"/>
  <c r="Q39" i="21" s="1"/>
  <c r="P40" i="21"/>
  <c r="Q40" i="21" s="1"/>
  <c r="Q374" i="21"/>
  <c r="N114" i="21"/>
  <c r="H47" i="21"/>
  <c r="F46" i="21"/>
  <c r="H70" i="21"/>
  <c r="Q178" i="21"/>
  <c r="O19" i="21"/>
  <c r="Q19" i="21" s="1"/>
  <c r="G14" i="21"/>
  <c r="K15" i="21"/>
  <c r="E18" i="21"/>
  <c r="E22" i="21"/>
  <c r="K25" i="21"/>
  <c r="Q28" i="21"/>
  <c r="K31" i="21"/>
  <c r="K32" i="21"/>
  <c r="E37" i="21"/>
  <c r="E39" i="21"/>
  <c r="K47" i="21"/>
  <c r="I46" i="21"/>
  <c r="T47" i="21"/>
  <c r="R46" i="21"/>
  <c r="Q70" i="21"/>
  <c r="K196" i="21"/>
  <c r="T210" i="21"/>
  <c r="S23" i="21"/>
  <c r="K307" i="21"/>
  <c r="E324" i="21"/>
  <c r="C323" i="21"/>
  <c r="C35" i="21"/>
  <c r="E35" i="21" s="1"/>
  <c r="H324" i="21"/>
  <c r="N324" i="21"/>
  <c r="L323" i="21"/>
  <c r="L69" i="21" s="1"/>
  <c r="L35" i="21"/>
  <c r="N35" i="21" s="1"/>
  <c r="K332" i="21"/>
  <c r="I323" i="21"/>
  <c r="I36" i="21"/>
  <c r="T332" i="21"/>
  <c r="R36" i="21"/>
  <c r="T36" i="21" s="1"/>
  <c r="I356" i="21"/>
  <c r="T356" i="21"/>
  <c r="R38" i="21"/>
  <c r="T38" i="21" s="1"/>
  <c r="G356" i="21"/>
  <c r="G38" i="21" s="1"/>
  <c r="H357" i="21"/>
  <c r="G39" i="21"/>
  <c r="H39" i="21" s="1"/>
  <c r="Q37" i="21"/>
  <c r="E70" i="21"/>
  <c r="N70" i="21"/>
  <c r="K114" i="21"/>
  <c r="Q144" i="21"/>
  <c r="E162" i="21"/>
  <c r="Q187" i="21"/>
  <c r="E202" i="21"/>
  <c r="Q210" i="21"/>
  <c r="K234" i="21"/>
  <c r="Q246" i="21"/>
  <c r="E315" i="21"/>
  <c r="F323" i="21"/>
  <c r="K345" i="21"/>
  <c r="E357" i="21"/>
  <c r="C356" i="21"/>
  <c r="N357" i="21"/>
  <c r="L356" i="21"/>
  <c r="N374" i="21"/>
  <c r="L40" i="21"/>
  <c r="N40" i="21" s="1"/>
  <c r="T382" i="21"/>
  <c r="E178" i="21"/>
  <c r="Q255" i="21"/>
  <c r="E275" i="21"/>
  <c r="K285" i="21"/>
  <c r="T285" i="21"/>
  <c r="R31" i="21"/>
  <c r="T31" i="21" s="1"/>
  <c r="Q324" i="21"/>
  <c r="O323" i="21"/>
  <c r="D359" i="20"/>
  <c r="Q46" i="21" l="1"/>
  <c r="D11" i="21"/>
  <c r="D10" i="21" s="1"/>
  <c r="J13" i="21"/>
  <c r="J11" i="21" s="1"/>
  <c r="J10" i="21" s="1"/>
  <c r="K39" i="21"/>
  <c r="J69" i="21"/>
  <c r="G69" i="21"/>
  <c r="K36" i="21"/>
  <c r="D69" i="21"/>
  <c r="P13" i="21"/>
  <c r="P11" i="21" s="1"/>
  <c r="P10" i="21" s="1"/>
  <c r="R69" i="21"/>
  <c r="T34" i="21"/>
  <c r="M69" i="21"/>
  <c r="N69" i="21" s="1"/>
  <c r="S69" i="21"/>
  <c r="T323" i="21"/>
  <c r="S13" i="21"/>
  <c r="S11" i="21" s="1"/>
  <c r="S10" i="21" s="1"/>
  <c r="T23" i="21"/>
  <c r="L38" i="21"/>
  <c r="N38" i="21" s="1"/>
  <c r="N356" i="21"/>
  <c r="O34" i="21"/>
  <c r="Q34" i="21" s="1"/>
  <c r="Q323" i="21"/>
  <c r="H323" i="21"/>
  <c r="F69" i="21"/>
  <c r="F34" i="21"/>
  <c r="K323" i="21"/>
  <c r="I34" i="21"/>
  <c r="R12" i="21"/>
  <c r="T46" i="21"/>
  <c r="F12" i="21"/>
  <c r="H46" i="21"/>
  <c r="E20" i="21"/>
  <c r="H356" i="21"/>
  <c r="F38" i="21"/>
  <c r="H38" i="21" s="1"/>
  <c r="O69" i="21"/>
  <c r="Q69" i="21" s="1"/>
  <c r="K46" i="21"/>
  <c r="I12" i="21"/>
  <c r="G13" i="21"/>
  <c r="G11" i="21" s="1"/>
  <c r="G10" i="21" s="1"/>
  <c r="H14" i="21"/>
  <c r="E46" i="21"/>
  <c r="C12" i="21"/>
  <c r="L34" i="21"/>
  <c r="N34" i="21" s="1"/>
  <c r="N323" i="21"/>
  <c r="C34" i="21"/>
  <c r="E34" i="21" s="1"/>
  <c r="E323" i="21"/>
  <c r="N46" i="21"/>
  <c r="L12" i="21"/>
  <c r="C69" i="21"/>
  <c r="K356" i="21"/>
  <c r="I38" i="21"/>
  <c r="K38" i="21" s="1"/>
  <c r="M13" i="21"/>
  <c r="M11" i="21" s="1"/>
  <c r="M10" i="21" s="1"/>
  <c r="C38" i="21"/>
  <c r="E38" i="21" s="1"/>
  <c r="E356" i="21"/>
  <c r="Q18" i="21"/>
  <c r="O38" i="21"/>
  <c r="Q38" i="21" s="1"/>
  <c r="Q356" i="21"/>
  <c r="I69" i="21"/>
  <c r="R13" i="21"/>
  <c r="K335" i="20"/>
  <c r="K69" i="21" l="1"/>
  <c r="H69" i="21"/>
  <c r="E69" i="21"/>
  <c r="T69" i="21"/>
  <c r="O13" i="21"/>
  <c r="O11" i="21" s="1"/>
  <c r="T13" i="21"/>
  <c r="N12" i="21"/>
  <c r="C13" i="21"/>
  <c r="E13" i="21" s="1"/>
  <c r="H34" i="21"/>
  <c r="F13" i="21"/>
  <c r="H13" i="21" s="1"/>
  <c r="L13" i="21"/>
  <c r="N13" i="21" s="1"/>
  <c r="T12" i="21"/>
  <c r="R11" i="21"/>
  <c r="H12" i="21"/>
  <c r="E12" i="21"/>
  <c r="K12" i="21"/>
  <c r="K34" i="21"/>
  <c r="I13" i="21"/>
  <c r="K13" i="21" s="1"/>
  <c r="S380" i="20"/>
  <c r="T380" i="20" s="1"/>
  <c r="R380" i="20"/>
  <c r="P380" i="20"/>
  <c r="O380" i="20"/>
  <c r="Q380" i="20" s="1"/>
  <c r="M380" i="20"/>
  <c r="L380" i="20"/>
  <c r="J380" i="20"/>
  <c r="I380" i="20"/>
  <c r="K380" i="20" s="1"/>
  <c r="G380" i="20"/>
  <c r="H380" i="20" s="1"/>
  <c r="F380" i="20"/>
  <c r="E380" i="20"/>
  <c r="D380" i="20"/>
  <c r="C380" i="20"/>
  <c r="T374" i="20"/>
  <c r="Q374" i="20"/>
  <c r="N374" i="20"/>
  <c r="K374" i="20"/>
  <c r="H374" i="20"/>
  <c r="E374" i="20"/>
  <c r="T373" i="20"/>
  <c r="Q373" i="20"/>
  <c r="N373" i="20"/>
  <c r="K373" i="20"/>
  <c r="H373" i="20"/>
  <c r="E373" i="20"/>
  <c r="S372" i="20"/>
  <c r="R372" i="20"/>
  <c r="Q372" i="20"/>
  <c r="P372" i="20"/>
  <c r="O372" i="20"/>
  <c r="M372" i="20"/>
  <c r="L372" i="20"/>
  <c r="N372" i="20" s="1"/>
  <c r="J372" i="20"/>
  <c r="J40" i="20" s="1"/>
  <c r="I372" i="20"/>
  <c r="K372" i="20" s="1"/>
  <c r="G372" i="20"/>
  <c r="G40" i="20" s="1"/>
  <c r="F372" i="20"/>
  <c r="F40" i="20" s="1"/>
  <c r="D372" i="20"/>
  <c r="D40" i="20" s="1"/>
  <c r="C372" i="20"/>
  <c r="T370" i="20"/>
  <c r="Q370" i="20"/>
  <c r="N370" i="20"/>
  <c r="K370" i="20"/>
  <c r="H370" i="20"/>
  <c r="E370" i="20"/>
  <c r="T369" i="20"/>
  <c r="Q369" i="20"/>
  <c r="N369" i="20"/>
  <c r="K369" i="20"/>
  <c r="H369" i="20"/>
  <c r="E369" i="20"/>
  <c r="T368" i="20"/>
  <c r="Q368" i="20"/>
  <c r="N368" i="20"/>
  <c r="K368" i="20"/>
  <c r="H368" i="20"/>
  <c r="E368" i="20"/>
  <c r="Q367" i="20"/>
  <c r="N367" i="20"/>
  <c r="K367" i="20"/>
  <c r="H367" i="20"/>
  <c r="E367" i="20"/>
  <c r="T366" i="20"/>
  <c r="Q366" i="20"/>
  <c r="N366" i="20"/>
  <c r="K366" i="20"/>
  <c r="H366" i="20"/>
  <c r="E366" i="20"/>
  <c r="T365" i="20"/>
  <c r="Q365" i="20"/>
  <c r="N365" i="20"/>
  <c r="K365" i="20"/>
  <c r="H365" i="20"/>
  <c r="E365" i="20"/>
  <c r="T364" i="20"/>
  <c r="Q364" i="20"/>
  <c r="N364" i="20"/>
  <c r="K364" i="20"/>
  <c r="H364" i="20"/>
  <c r="E364" i="20"/>
  <c r="T363" i="20"/>
  <c r="Q363" i="20"/>
  <c r="N363" i="20"/>
  <c r="K363" i="20"/>
  <c r="H363" i="20"/>
  <c r="E363" i="20"/>
  <c r="T362" i="20"/>
  <c r="Q362" i="20"/>
  <c r="N362" i="20"/>
  <c r="K362" i="20"/>
  <c r="H362" i="20"/>
  <c r="E362" i="20"/>
  <c r="T361" i="20"/>
  <c r="Q361" i="20"/>
  <c r="N361" i="20"/>
  <c r="K361" i="20"/>
  <c r="H361" i="20"/>
  <c r="E361" i="20"/>
  <c r="T360" i="20"/>
  <c r="Q360" i="20"/>
  <c r="N360" i="20"/>
  <c r="K360" i="20"/>
  <c r="H360" i="20"/>
  <c r="E360" i="20"/>
  <c r="Q359" i="20"/>
  <c r="N359" i="20"/>
  <c r="K359" i="20"/>
  <c r="H359" i="20"/>
  <c r="E359" i="20"/>
  <c r="T358" i="20"/>
  <c r="Q358" i="20"/>
  <c r="N358" i="20"/>
  <c r="K358" i="20"/>
  <c r="H358" i="20"/>
  <c r="E358" i="20"/>
  <c r="T357" i="20"/>
  <c r="Q357" i="20"/>
  <c r="N357" i="20"/>
  <c r="K357" i="20"/>
  <c r="H357" i="20"/>
  <c r="E357" i="20"/>
  <c r="T356" i="20"/>
  <c r="Q356" i="20"/>
  <c r="N356" i="20"/>
  <c r="K356" i="20"/>
  <c r="H356" i="20"/>
  <c r="E356" i="20"/>
  <c r="S355" i="20"/>
  <c r="R355" i="20"/>
  <c r="T355" i="20" s="1"/>
  <c r="Q355" i="20"/>
  <c r="P355" i="20"/>
  <c r="O355" i="20"/>
  <c r="M355" i="20"/>
  <c r="M354" i="20" s="1"/>
  <c r="M38" i="20" s="1"/>
  <c r="L355" i="20"/>
  <c r="L39" i="20" s="1"/>
  <c r="J355" i="20"/>
  <c r="J354" i="20" s="1"/>
  <c r="J38" i="20" s="1"/>
  <c r="I355" i="20"/>
  <c r="G355" i="20"/>
  <c r="G39" i="20" s="1"/>
  <c r="F355" i="20"/>
  <c r="D355" i="20"/>
  <c r="D39" i="20" s="1"/>
  <c r="C355" i="20"/>
  <c r="C39" i="20" s="1"/>
  <c r="S354" i="20"/>
  <c r="R354" i="20"/>
  <c r="Q354" i="20"/>
  <c r="P354" i="20"/>
  <c r="O354" i="20"/>
  <c r="L354" i="20"/>
  <c r="L38" i="20" s="1"/>
  <c r="T352" i="20"/>
  <c r="Q352" i="20"/>
  <c r="N352" i="20"/>
  <c r="K352" i="20"/>
  <c r="H352" i="20"/>
  <c r="E352" i="20"/>
  <c r="T351" i="20"/>
  <c r="Q351" i="20"/>
  <c r="N351" i="20"/>
  <c r="K351" i="20"/>
  <c r="H351" i="20"/>
  <c r="E351" i="20"/>
  <c r="T350" i="20"/>
  <c r="Q350" i="20"/>
  <c r="N350" i="20"/>
  <c r="K350" i="20"/>
  <c r="H350" i="20"/>
  <c r="E350" i="20"/>
  <c r="T349" i="20"/>
  <c r="Q349" i="20"/>
  <c r="N349" i="20"/>
  <c r="K349" i="20"/>
  <c r="H349" i="20"/>
  <c r="E349" i="20"/>
  <c r="T348" i="20"/>
  <c r="Q348" i="20"/>
  <c r="N348" i="20"/>
  <c r="K348" i="20"/>
  <c r="H348" i="20"/>
  <c r="E348" i="20"/>
  <c r="T347" i="20"/>
  <c r="Q347" i="20"/>
  <c r="N347" i="20"/>
  <c r="K347" i="20"/>
  <c r="H347" i="20"/>
  <c r="E347" i="20"/>
  <c r="T346" i="20"/>
  <c r="Q346" i="20"/>
  <c r="N346" i="20"/>
  <c r="K346" i="20"/>
  <c r="H346" i="20"/>
  <c r="E346" i="20"/>
  <c r="T345" i="20"/>
  <c r="Q345" i="20"/>
  <c r="N345" i="20"/>
  <c r="K345" i="20"/>
  <c r="H345" i="20"/>
  <c r="E345" i="20"/>
  <c r="T344" i="20"/>
  <c r="Q344" i="20"/>
  <c r="N344" i="20"/>
  <c r="K344" i="20"/>
  <c r="H344" i="20"/>
  <c r="E344" i="20"/>
  <c r="S343" i="20"/>
  <c r="R343" i="20"/>
  <c r="T343" i="20" s="1"/>
  <c r="Q343" i="20"/>
  <c r="P343" i="20"/>
  <c r="O343" i="20"/>
  <c r="M343" i="20"/>
  <c r="L343" i="20"/>
  <c r="J343" i="20"/>
  <c r="I343" i="20"/>
  <c r="G343" i="20"/>
  <c r="F343" i="20"/>
  <c r="D343" i="20"/>
  <c r="C343" i="20"/>
  <c r="T341" i="20"/>
  <c r="Q341" i="20"/>
  <c r="N341" i="20"/>
  <c r="K341" i="20"/>
  <c r="H341" i="20"/>
  <c r="E341" i="20"/>
  <c r="T340" i="20"/>
  <c r="Q340" i="20"/>
  <c r="N340" i="20"/>
  <c r="K340" i="20"/>
  <c r="H340" i="20"/>
  <c r="E340" i="20"/>
  <c r="T339" i="20"/>
  <c r="Q339" i="20"/>
  <c r="N339" i="20"/>
  <c r="K339" i="20"/>
  <c r="H339" i="20"/>
  <c r="E339" i="20"/>
  <c r="T338" i="20"/>
  <c r="Q338" i="20"/>
  <c r="N338" i="20"/>
  <c r="K338" i="20"/>
  <c r="H338" i="20"/>
  <c r="E338" i="20"/>
  <c r="T337" i="20"/>
  <c r="Q337" i="20"/>
  <c r="N337" i="20"/>
  <c r="K337" i="20"/>
  <c r="H337" i="20"/>
  <c r="E337" i="20"/>
  <c r="T336" i="20"/>
  <c r="Q336" i="20"/>
  <c r="N336" i="20"/>
  <c r="K336" i="20"/>
  <c r="H336" i="20"/>
  <c r="E336" i="20"/>
  <c r="T335" i="20"/>
  <c r="Q335" i="20"/>
  <c r="N335" i="20"/>
  <c r="H335" i="20"/>
  <c r="E335" i="20"/>
  <c r="T334" i="20"/>
  <c r="Q334" i="20"/>
  <c r="N334" i="20"/>
  <c r="K334" i="20"/>
  <c r="H334" i="20"/>
  <c r="E334" i="20"/>
  <c r="T333" i="20"/>
  <c r="Q333" i="20"/>
  <c r="N333" i="20"/>
  <c r="K333" i="20"/>
  <c r="H333" i="20"/>
  <c r="E333" i="20"/>
  <c r="T332" i="20"/>
  <c r="Q332" i="20"/>
  <c r="N332" i="20"/>
  <c r="K332" i="20"/>
  <c r="H332" i="20"/>
  <c r="E332" i="20"/>
  <c r="T331" i="20"/>
  <c r="Q331" i="20"/>
  <c r="N331" i="20"/>
  <c r="K331" i="20"/>
  <c r="H331" i="20"/>
  <c r="E331" i="20"/>
  <c r="S330" i="20"/>
  <c r="S36" i="20" s="1"/>
  <c r="R330" i="20"/>
  <c r="R36" i="20" s="1"/>
  <c r="P330" i="20"/>
  <c r="O330" i="20"/>
  <c r="M330" i="20"/>
  <c r="M36" i="20" s="1"/>
  <c r="L330" i="20"/>
  <c r="J330" i="20"/>
  <c r="J36" i="20" s="1"/>
  <c r="I330" i="20"/>
  <c r="G330" i="20"/>
  <c r="G36" i="20" s="1"/>
  <c r="F330" i="20"/>
  <c r="F36" i="20" s="1"/>
  <c r="D330" i="20"/>
  <c r="D36" i="20" s="1"/>
  <c r="C330" i="20"/>
  <c r="C36" i="20" s="1"/>
  <c r="T328" i="20"/>
  <c r="Q328" i="20"/>
  <c r="N328" i="20"/>
  <c r="K328" i="20"/>
  <c r="H328" i="20"/>
  <c r="E328" i="20"/>
  <c r="T327" i="20"/>
  <c r="Q327" i="20"/>
  <c r="N327" i="20"/>
  <c r="K327" i="20"/>
  <c r="H327" i="20"/>
  <c r="E327" i="20"/>
  <c r="T326" i="20"/>
  <c r="Q326" i="20"/>
  <c r="N326" i="20"/>
  <c r="K326" i="20"/>
  <c r="H326" i="20"/>
  <c r="E326" i="20"/>
  <c r="T325" i="20"/>
  <c r="Q325" i="20"/>
  <c r="N325" i="20"/>
  <c r="K325" i="20"/>
  <c r="H325" i="20"/>
  <c r="E325" i="20"/>
  <c r="T324" i="20"/>
  <c r="Q324" i="20"/>
  <c r="N324" i="20"/>
  <c r="K324" i="20"/>
  <c r="H324" i="20"/>
  <c r="E324" i="20"/>
  <c r="T323" i="20"/>
  <c r="Q323" i="20"/>
  <c r="N323" i="20"/>
  <c r="K323" i="20"/>
  <c r="H323" i="20"/>
  <c r="E323" i="20"/>
  <c r="S322" i="20"/>
  <c r="S35" i="20" s="1"/>
  <c r="R322" i="20"/>
  <c r="P322" i="20"/>
  <c r="P35" i="20" s="1"/>
  <c r="O322" i="20"/>
  <c r="M322" i="20"/>
  <c r="M35" i="20" s="1"/>
  <c r="L322" i="20"/>
  <c r="L321" i="20" s="1"/>
  <c r="L34" i="20" s="1"/>
  <c r="J322" i="20"/>
  <c r="I322" i="20"/>
  <c r="G322" i="20"/>
  <c r="G35" i="20" s="1"/>
  <c r="F322" i="20"/>
  <c r="F35" i="20" s="1"/>
  <c r="D322" i="20"/>
  <c r="D35" i="20" s="1"/>
  <c r="C322" i="20"/>
  <c r="T319" i="20"/>
  <c r="Q319" i="20"/>
  <c r="N319" i="20"/>
  <c r="K319" i="20"/>
  <c r="H319" i="20"/>
  <c r="E319" i="20"/>
  <c r="T318" i="20"/>
  <c r="Q318" i="20"/>
  <c r="N318" i="20"/>
  <c r="K318" i="20"/>
  <c r="H318" i="20"/>
  <c r="E318" i="20"/>
  <c r="T317" i="20"/>
  <c r="Q317" i="20"/>
  <c r="N317" i="20"/>
  <c r="K317" i="20"/>
  <c r="H317" i="20"/>
  <c r="E317" i="20"/>
  <c r="T316" i="20"/>
  <c r="Q316" i="20"/>
  <c r="N316" i="20"/>
  <c r="K316" i="20"/>
  <c r="H316" i="20"/>
  <c r="E316" i="20"/>
  <c r="T315" i="20"/>
  <c r="Q315" i="20"/>
  <c r="N315" i="20"/>
  <c r="K315" i="20"/>
  <c r="H315" i="20"/>
  <c r="E315" i="20"/>
  <c r="T314" i="20"/>
  <c r="Q314" i="20"/>
  <c r="N314" i="20"/>
  <c r="K314" i="20"/>
  <c r="H314" i="20"/>
  <c r="E314" i="20"/>
  <c r="S313" i="20"/>
  <c r="R313" i="20"/>
  <c r="T313" i="20" s="1"/>
  <c r="P313" i="20"/>
  <c r="P33" i="20" s="1"/>
  <c r="O313" i="20"/>
  <c r="M313" i="20"/>
  <c r="M33" i="20" s="1"/>
  <c r="L313" i="20"/>
  <c r="L33" i="20" s="1"/>
  <c r="J313" i="20"/>
  <c r="J33" i="20" s="1"/>
  <c r="I313" i="20"/>
  <c r="G313" i="20"/>
  <c r="F313" i="20"/>
  <c r="H313" i="20" s="1"/>
  <c r="D313" i="20"/>
  <c r="D33" i="20" s="1"/>
  <c r="C313" i="20"/>
  <c r="S305" i="20"/>
  <c r="R305" i="20"/>
  <c r="Q305" i="20"/>
  <c r="P305" i="20"/>
  <c r="O305" i="20"/>
  <c r="M305" i="20"/>
  <c r="N305" i="20" s="1"/>
  <c r="L305" i="20"/>
  <c r="J305" i="20"/>
  <c r="I305" i="20"/>
  <c r="K305" i="20" s="1"/>
  <c r="G305" i="20"/>
  <c r="F305" i="20"/>
  <c r="E305" i="20"/>
  <c r="D305" i="20"/>
  <c r="C305" i="20"/>
  <c r="T303" i="20"/>
  <c r="Q303" i="20"/>
  <c r="N303" i="20"/>
  <c r="K303" i="20"/>
  <c r="H303" i="20"/>
  <c r="E303" i="20"/>
  <c r="T302" i="20"/>
  <c r="Q302" i="20"/>
  <c r="N302" i="20"/>
  <c r="K302" i="20"/>
  <c r="H302" i="20"/>
  <c r="E302" i="20"/>
  <c r="T301" i="20"/>
  <c r="Q301" i="20"/>
  <c r="N301" i="20"/>
  <c r="K301" i="20"/>
  <c r="H301" i="20"/>
  <c r="E301" i="20"/>
  <c r="T300" i="20"/>
  <c r="Q300" i="20"/>
  <c r="N300" i="20"/>
  <c r="K300" i="20"/>
  <c r="H300" i="20"/>
  <c r="E300" i="20"/>
  <c r="T299" i="20"/>
  <c r="Q299" i="20"/>
  <c r="N299" i="20"/>
  <c r="K299" i="20"/>
  <c r="H299" i="20"/>
  <c r="E299" i="20"/>
  <c r="T298" i="20"/>
  <c r="Q298" i="20"/>
  <c r="N298" i="20"/>
  <c r="K298" i="20"/>
  <c r="H298" i="20"/>
  <c r="E298" i="20"/>
  <c r="T297" i="20"/>
  <c r="Q297" i="20"/>
  <c r="N297" i="20"/>
  <c r="K297" i="20"/>
  <c r="H297" i="20"/>
  <c r="E297" i="20"/>
  <c r="T296" i="20"/>
  <c r="Q296" i="20"/>
  <c r="N296" i="20"/>
  <c r="K296" i="20"/>
  <c r="H296" i="20"/>
  <c r="E296" i="20"/>
  <c r="T295" i="20"/>
  <c r="Q295" i="20"/>
  <c r="N295" i="20"/>
  <c r="K295" i="20"/>
  <c r="H295" i="20"/>
  <c r="E295" i="20"/>
  <c r="T294" i="20"/>
  <c r="Q294" i="20"/>
  <c r="N294" i="20"/>
  <c r="K294" i="20"/>
  <c r="H294" i="20"/>
  <c r="E294" i="20"/>
  <c r="T293" i="20"/>
  <c r="Q293" i="20"/>
  <c r="N293" i="20"/>
  <c r="K293" i="20"/>
  <c r="H293" i="20"/>
  <c r="E293" i="20"/>
  <c r="T292" i="20"/>
  <c r="Q292" i="20"/>
  <c r="N292" i="20"/>
  <c r="K292" i="20"/>
  <c r="H292" i="20"/>
  <c r="E292" i="20"/>
  <c r="T291" i="20"/>
  <c r="Q291" i="20"/>
  <c r="N291" i="20"/>
  <c r="K291" i="20"/>
  <c r="H291" i="20"/>
  <c r="E291" i="20"/>
  <c r="T290" i="20"/>
  <c r="Q290" i="20"/>
  <c r="N290" i="20"/>
  <c r="K290" i="20"/>
  <c r="H290" i="20"/>
  <c r="E290" i="20"/>
  <c r="T289" i="20"/>
  <c r="Q289" i="20"/>
  <c r="N289" i="20"/>
  <c r="K289" i="20"/>
  <c r="H289" i="20"/>
  <c r="E289" i="20"/>
  <c r="T288" i="20"/>
  <c r="Q288" i="20"/>
  <c r="N288" i="20"/>
  <c r="K288" i="20"/>
  <c r="H288" i="20"/>
  <c r="E288" i="20"/>
  <c r="T287" i="20"/>
  <c r="Q287" i="20"/>
  <c r="N287" i="20"/>
  <c r="K287" i="20"/>
  <c r="H287" i="20"/>
  <c r="E287" i="20"/>
  <c r="T286" i="20"/>
  <c r="Q286" i="20"/>
  <c r="N286" i="20"/>
  <c r="K286" i="20"/>
  <c r="H286" i="20"/>
  <c r="E286" i="20"/>
  <c r="T285" i="20"/>
  <c r="Q285" i="20"/>
  <c r="N285" i="20"/>
  <c r="K285" i="20"/>
  <c r="H285" i="20"/>
  <c r="E285" i="20"/>
  <c r="S284" i="20"/>
  <c r="R284" i="20"/>
  <c r="T284" i="20" s="1"/>
  <c r="Q284" i="20"/>
  <c r="P284" i="20"/>
  <c r="O284" i="20"/>
  <c r="M284" i="20"/>
  <c r="M31" i="20" s="1"/>
  <c r="L284" i="20"/>
  <c r="L31" i="20" s="1"/>
  <c r="J284" i="20"/>
  <c r="I284" i="20"/>
  <c r="G284" i="20"/>
  <c r="G31" i="20" s="1"/>
  <c r="F284" i="20"/>
  <c r="F31" i="20" s="1"/>
  <c r="D284" i="20"/>
  <c r="C284" i="20"/>
  <c r="C31" i="20" s="1"/>
  <c r="T282" i="20"/>
  <c r="Q282" i="20"/>
  <c r="N282" i="20"/>
  <c r="K282" i="20"/>
  <c r="H282" i="20"/>
  <c r="E282" i="20"/>
  <c r="T281" i="20"/>
  <c r="Q281" i="20"/>
  <c r="N281" i="20"/>
  <c r="K281" i="20"/>
  <c r="H281" i="20"/>
  <c r="E281" i="20"/>
  <c r="T280" i="20"/>
  <c r="Q280" i="20"/>
  <c r="N280" i="20"/>
  <c r="K280" i="20"/>
  <c r="H280" i="20"/>
  <c r="E280" i="20"/>
  <c r="T279" i="20"/>
  <c r="Q279" i="20"/>
  <c r="N279" i="20"/>
  <c r="K279" i="20"/>
  <c r="H279" i="20"/>
  <c r="E279" i="20"/>
  <c r="T278" i="20"/>
  <c r="Q278" i="20"/>
  <c r="N278" i="20"/>
  <c r="K278" i="20"/>
  <c r="H278" i="20"/>
  <c r="E278" i="20"/>
  <c r="T277" i="20"/>
  <c r="Q277" i="20"/>
  <c r="N277" i="20"/>
  <c r="K277" i="20"/>
  <c r="H277" i="20"/>
  <c r="E277" i="20"/>
  <c r="T276" i="20"/>
  <c r="Q276" i="20"/>
  <c r="N276" i="20"/>
  <c r="K276" i="20"/>
  <c r="H276" i="20"/>
  <c r="E276" i="20"/>
  <c r="T275" i="20"/>
  <c r="Q275" i="20"/>
  <c r="N275" i="20"/>
  <c r="K275" i="20"/>
  <c r="H275" i="20"/>
  <c r="E275" i="20"/>
  <c r="S274" i="20"/>
  <c r="S30" i="20" s="1"/>
  <c r="R274" i="20"/>
  <c r="R30" i="20" s="1"/>
  <c r="P274" i="20"/>
  <c r="P30" i="20" s="1"/>
  <c r="O274" i="20"/>
  <c r="Q274" i="20" s="1"/>
  <c r="M274" i="20"/>
  <c r="L274" i="20"/>
  <c r="L30" i="20" s="1"/>
  <c r="J274" i="20"/>
  <c r="J30" i="20" s="1"/>
  <c r="I274" i="20"/>
  <c r="K274" i="20" s="1"/>
  <c r="G274" i="20"/>
  <c r="F274" i="20"/>
  <c r="F30" i="20" s="1"/>
  <c r="D274" i="20"/>
  <c r="D30" i="20" s="1"/>
  <c r="C274" i="20"/>
  <c r="C30" i="20" s="1"/>
  <c r="T272" i="20"/>
  <c r="Q272" i="20"/>
  <c r="N272" i="20"/>
  <c r="K272" i="20"/>
  <c r="H272" i="20"/>
  <c r="E272" i="20"/>
  <c r="T271" i="20"/>
  <c r="Q271" i="20"/>
  <c r="N271" i="20"/>
  <c r="K271" i="20"/>
  <c r="H271" i="20"/>
  <c r="E271" i="20"/>
  <c r="T270" i="20"/>
  <c r="Q270" i="20"/>
  <c r="N270" i="20"/>
  <c r="K270" i="20"/>
  <c r="H270" i="20"/>
  <c r="E270" i="20"/>
  <c r="T269" i="20"/>
  <c r="Q269" i="20"/>
  <c r="N269" i="20"/>
  <c r="K269" i="20"/>
  <c r="H269" i="20"/>
  <c r="E269" i="20"/>
  <c r="T268" i="20"/>
  <c r="Q268" i="20"/>
  <c r="N268" i="20"/>
  <c r="K268" i="20"/>
  <c r="H268" i="20"/>
  <c r="E268" i="20"/>
  <c r="T267" i="20"/>
  <c r="Q267" i="20"/>
  <c r="N267" i="20"/>
  <c r="K267" i="20"/>
  <c r="H267" i="20"/>
  <c r="E267" i="20"/>
  <c r="T266" i="20"/>
  <c r="Q266" i="20"/>
  <c r="N266" i="20"/>
  <c r="K266" i="20"/>
  <c r="H266" i="20"/>
  <c r="E266" i="20"/>
  <c r="T265" i="20"/>
  <c r="Q265" i="20"/>
  <c r="N265" i="20"/>
  <c r="K265" i="20"/>
  <c r="H265" i="20"/>
  <c r="E265" i="20"/>
  <c r="T264" i="20"/>
  <c r="Q264" i="20"/>
  <c r="N264" i="20"/>
  <c r="K264" i="20"/>
  <c r="H264" i="20"/>
  <c r="E264" i="20"/>
  <c r="T263" i="20"/>
  <c r="Q263" i="20"/>
  <c r="N263" i="20"/>
  <c r="K263" i="20"/>
  <c r="H263" i="20"/>
  <c r="E263" i="20"/>
  <c r="T262" i="20"/>
  <c r="Q262" i="20"/>
  <c r="N262" i="20"/>
  <c r="K262" i="20"/>
  <c r="H262" i="20"/>
  <c r="E262" i="20"/>
  <c r="T261" i="20"/>
  <c r="Q261" i="20"/>
  <c r="N261" i="20"/>
  <c r="K261" i="20"/>
  <c r="H261" i="20"/>
  <c r="E261" i="20"/>
  <c r="S260" i="20"/>
  <c r="S29" i="20" s="1"/>
  <c r="R260" i="20"/>
  <c r="T260" i="20" s="1"/>
  <c r="P260" i="20"/>
  <c r="O260" i="20"/>
  <c r="O29" i="20" s="1"/>
  <c r="M260" i="20"/>
  <c r="M29" i="20" s="1"/>
  <c r="L260" i="20"/>
  <c r="L29" i="20" s="1"/>
  <c r="J260" i="20"/>
  <c r="J29" i="20" s="1"/>
  <c r="I260" i="20"/>
  <c r="G260" i="20"/>
  <c r="G29" i="20" s="1"/>
  <c r="F260" i="20"/>
  <c r="D260" i="20"/>
  <c r="D29" i="20" s="1"/>
  <c r="C260" i="20"/>
  <c r="C29" i="20" s="1"/>
  <c r="T256" i="20"/>
  <c r="Q256" i="20"/>
  <c r="N256" i="20"/>
  <c r="K256" i="20"/>
  <c r="H256" i="20"/>
  <c r="E256" i="20"/>
  <c r="T255" i="20"/>
  <c r="Q255" i="20"/>
  <c r="N255" i="20"/>
  <c r="K255" i="20"/>
  <c r="H255" i="20"/>
  <c r="E255" i="20"/>
  <c r="S254" i="20"/>
  <c r="S28" i="20" s="1"/>
  <c r="R254" i="20"/>
  <c r="P254" i="20"/>
  <c r="O254" i="20"/>
  <c r="Q254" i="20" s="1"/>
  <c r="M254" i="20"/>
  <c r="L254" i="20"/>
  <c r="N254" i="20" s="1"/>
  <c r="J254" i="20"/>
  <c r="I254" i="20"/>
  <c r="K254" i="20" s="1"/>
  <c r="G254" i="20"/>
  <c r="G28" i="20" s="1"/>
  <c r="F254" i="20"/>
  <c r="D254" i="20"/>
  <c r="C254" i="20"/>
  <c r="T252" i="20"/>
  <c r="Q252" i="20"/>
  <c r="N252" i="20"/>
  <c r="K252" i="20"/>
  <c r="H252" i="20"/>
  <c r="E252" i="20"/>
  <c r="T251" i="20"/>
  <c r="Q251" i="20"/>
  <c r="N251" i="20"/>
  <c r="K251" i="20"/>
  <c r="H251" i="20"/>
  <c r="E251" i="20"/>
  <c r="T250" i="20"/>
  <c r="Q250" i="20"/>
  <c r="N250" i="20"/>
  <c r="K250" i="20"/>
  <c r="H250" i="20"/>
  <c r="E250" i="20"/>
  <c r="T249" i="20"/>
  <c r="Q249" i="20"/>
  <c r="N249" i="20"/>
  <c r="K249" i="20"/>
  <c r="H249" i="20"/>
  <c r="E249" i="20"/>
  <c r="T248" i="20"/>
  <c r="Q248" i="20"/>
  <c r="N248" i="20"/>
  <c r="K248" i="20"/>
  <c r="H248" i="20"/>
  <c r="E248" i="20"/>
  <c r="T247" i="20"/>
  <c r="Q247" i="20"/>
  <c r="N247" i="20"/>
  <c r="K247" i="20"/>
  <c r="H247" i="20"/>
  <c r="E247" i="20"/>
  <c r="T246" i="20"/>
  <c r="Q246" i="20"/>
  <c r="N246" i="20"/>
  <c r="K246" i="20"/>
  <c r="H246" i="20"/>
  <c r="E246" i="20"/>
  <c r="S245" i="20"/>
  <c r="S27" i="20" s="1"/>
  <c r="R245" i="20"/>
  <c r="Q245" i="20"/>
  <c r="P245" i="20"/>
  <c r="O245" i="20"/>
  <c r="M245" i="20"/>
  <c r="M27" i="20" s="1"/>
  <c r="L245" i="20"/>
  <c r="L27" i="20" s="1"/>
  <c r="J245" i="20"/>
  <c r="J27" i="20" s="1"/>
  <c r="I245" i="20"/>
  <c r="I27" i="20" s="1"/>
  <c r="G245" i="20"/>
  <c r="G27" i="20" s="1"/>
  <c r="F245" i="20"/>
  <c r="F27" i="20" s="1"/>
  <c r="D245" i="20"/>
  <c r="D27" i="20" s="1"/>
  <c r="C245" i="20"/>
  <c r="T243" i="20"/>
  <c r="Q243" i="20"/>
  <c r="N243" i="20"/>
  <c r="K243" i="20"/>
  <c r="H243" i="20"/>
  <c r="E243" i="20"/>
  <c r="T242" i="20"/>
  <c r="Q242" i="20"/>
  <c r="N242" i="20"/>
  <c r="K242" i="20"/>
  <c r="H242" i="20"/>
  <c r="E242" i="20"/>
  <c r="T241" i="20"/>
  <c r="Q241" i="20"/>
  <c r="N241" i="20"/>
  <c r="K241" i="20"/>
  <c r="H241" i="20"/>
  <c r="E241" i="20"/>
  <c r="T240" i="20"/>
  <c r="Q240" i="20"/>
  <c r="N240" i="20"/>
  <c r="K240" i="20"/>
  <c r="H240" i="20"/>
  <c r="E240" i="20"/>
  <c r="T239" i="20"/>
  <c r="Q239" i="20"/>
  <c r="N239" i="20"/>
  <c r="K239" i="20"/>
  <c r="H239" i="20"/>
  <c r="E239" i="20"/>
  <c r="T238" i="20"/>
  <c r="Q238" i="20"/>
  <c r="N238" i="20"/>
  <c r="K238" i="20"/>
  <c r="H238" i="20"/>
  <c r="E238" i="20"/>
  <c r="T237" i="20"/>
  <c r="Q237" i="20"/>
  <c r="N237" i="20"/>
  <c r="K237" i="20"/>
  <c r="H237" i="20"/>
  <c r="E237" i="20"/>
  <c r="T236" i="20"/>
  <c r="Q236" i="20"/>
  <c r="N236" i="20"/>
  <c r="K236" i="20"/>
  <c r="H236" i="20"/>
  <c r="E236" i="20"/>
  <c r="T235" i="20"/>
  <c r="Q235" i="20"/>
  <c r="N235" i="20"/>
  <c r="K235" i="20"/>
  <c r="H235" i="20"/>
  <c r="E235" i="20"/>
  <c r="T234" i="20"/>
  <c r="Q234" i="20"/>
  <c r="N234" i="20"/>
  <c r="K234" i="20"/>
  <c r="H234" i="20"/>
  <c r="E234" i="20"/>
  <c r="S233" i="20"/>
  <c r="R233" i="20"/>
  <c r="R26" i="20" s="1"/>
  <c r="P233" i="20"/>
  <c r="P26" i="20" s="1"/>
  <c r="O233" i="20"/>
  <c r="M233" i="20"/>
  <c r="L233" i="20"/>
  <c r="J233" i="20"/>
  <c r="I233" i="20"/>
  <c r="I26" i="20" s="1"/>
  <c r="G233" i="20"/>
  <c r="G26" i="20" s="1"/>
  <c r="F233" i="20"/>
  <c r="F26" i="20" s="1"/>
  <c r="D233" i="20"/>
  <c r="D26" i="20" s="1"/>
  <c r="C233" i="20"/>
  <c r="T229" i="20"/>
  <c r="Q229" i="20"/>
  <c r="N229" i="20"/>
  <c r="K229" i="20"/>
  <c r="H229" i="20"/>
  <c r="E229" i="20"/>
  <c r="T228" i="20"/>
  <c r="Q228" i="20"/>
  <c r="N228" i="20"/>
  <c r="K228" i="20"/>
  <c r="H228" i="20"/>
  <c r="E228" i="20"/>
  <c r="T227" i="20"/>
  <c r="Q227" i="20"/>
  <c r="N227" i="20"/>
  <c r="K227" i="20"/>
  <c r="H227" i="20"/>
  <c r="E227" i="20"/>
  <c r="S226" i="20"/>
  <c r="S25" i="20" s="1"/>
  <c r="R226" i="20"/>
  <c r="Q226" i="20"/>
  <c r="P226" i="20"/>
  <c r="O226" i="20"/>
  <c r="M226" i="20"/>
  <c r="L226" i="20"/>
  <c r="J226" i="20"/>
  <c r="J25" i="20" s="1"/>
  <c r="I226" i="20"/>
  <c r="G226" i="20"/>
  <c r="G25" i="20" s="1"/>
  <c r="F226" i="20"/>
  <c r="F25" i="20" s="1"/>
  <c r="D226" i="20"/>
  <c r="C226" i="20"/>
  <c r="C25" i="20" s="1"/>
  <c r="T224" i="20"/>
  <c r="Q224" i="20"/>
  <c r="N224" i="20"/>
  <c r="K224" i="20"/>
  <c r="H224" i="20"/>
  <c r="E224" i="20"/>
  <c r="T223" i="20"/>
  <c r="Q223" i="20"/>
  <c r="N223" i="20"/>
  <c r="K223" i="20"/>
  <c r="H223" i="20"/>
  <c r="E223" i="20"/>
  <c r="T222" i="20"/>
  <c r="Q222" i="20"/>
  <c r="N222" i="20"/>
  <c r="K222" i="20"/>
  <c r="H222" i="20"/>
  <c r="E222" i="20"/>
  <c r="T221" i="20"/>
  <c r="Q221" i="20"/>
  <c r="N221" i="20"/>
  <c r="K221" i="20"/>
  <c r="H221" i="20"/>
  <c r="E221" i="20"/>
  <c r="T220" i="20"/>
  <c r="Q220" i="20"/>
  <c r="N220" i="20"/>
  <c r="K220" i="20"/>
  <c r="H220" i="20"/>
  <c r="E220" i="20"/>
  <c r="T219" i="20"/>
  <c r="Q219" i="20"/>
  <c r="N219" i="20"/>
  <c r="K219" i="20"/>
  <c r="H219" i="20"/>
  <c r="E219" i="20"/>
  <c r="T218" i="20"/>
  <c r="Q218" i="20"/>
  <c r="N218" i="20"/>
  <c r="K218" i="20"/>
  <c r="H218" i="20"/>
  <c r="E218" i="20"/>
  <c r="S217" i="20"/>
  <c r="S24" i="20" s="1"/>
  <c r="R217" i="20"/>
  <c r="R24" i="20" s="1"/>
  <c r="P217" i="20"/>
  <c r="P24" i="20" s="1"/>
  <c r="O217" i="20"/>
  <c r="Q217" i="20" s="1"/>
  <c r="M217" i="20"/>
  <c r="M24" i="20" s="1"/>
  <c r="L217" i="20"/>
  <c r="J217" i="20"/>
  <c r="J24" i="20" s="1"/>
  <c r="I217" i="20"/>
  <c r="K217" i="20" s="1"/>
  <c r="G217" i="20"/>
  <c r="F217" i="20"/>
  <c r="F24" i="20" s="1"/>
  <c r="D217" i="20"/>
  <c r="C217" i="20"/>
  <c r="C24" i="20" s="1"/>
  <c r="T215" i="20"/>
  <c r="Q215" i="20"/>
  <c r="N215" i="20"/>
  <c r="K215" i="20"/>
  <c r="H215" i="20"/>
  <c r="E215" i="20"/>
  <c r="T214" i="20"/>
  <c r="Q214" i="20"/>
  <c r="N214" i="20"/>
  <c r="K214" i="20"/>
  <c r="H214" i="20"/>
  <c r="E214" i="20"/>
  <c r="T213" i="20"/>
  <c r="Q213" i="20"/>
  <c r="N213" i="20"/>
  <c r="K213" i="20"/>
  <c r="H213" i="20"/>
  <c r="E213" i="20"/>
  <c r="T212" i="20"/>
  <c r="Q212" i="20"/>
  <c r="N212" i="20"/>
  <c r="K212" i="20"/>
  <c r="H212" i="20"/>
  <c r="E212" i="20"/>
  <c r="T211" i="20"/>
  <c r="Q211" i="20"/>
  <c r="N211" i="20"/>
  <c r="K211" i="20"/>
  <c r="H211" i="20"/>
  <c r="E211" i="20"/>
  <c r="T210" i="20"/>
  <c r="Q210" i="20"/>
  <c r="N210" i="20"/>
  <c r="K210" i="20"/>
  <c r="H210" i="20"/>
  <c r="E210" i="20"/>
  <c r="S209" i="20"/>
  <c r="R209" i="20"/>
  <c r="T209" i="20" s="1"/>
  <c r="P209" i="20"/>
  <c r="O209" i="20"/>
  <c r="Q209" i="20" s="1"/>
  <c r="M209" i="20"/>
  <c r="M23" i="20" s="1"/>
  <c r="L209" i="20"/>
  <c r="J209" i="20"/>
  <c r="I209" i="20"/>
  <c r="I23" i="20" s="1"/>
  <c r="G209" i="20"/>
  <c r="G23" i="20" s="1"/>
  <c r="F209" i="20"/>
  <c r="D209" i="20"/>
  <c r="C209" i="20"/>
  <c r="C23" i="20" s="1"/>
  <c r="T205" i="20"/>
  <c r="T204" i="20"/>
  <c r="Q204" i="20"/>
  <c r="N204" i="20"/>
  <c r="K204" i="20"/>
  <c r="H204" i="20"/>
  <c r="E204" i="20"/>
  <c r="T203" i="20"/>
  <c r="Q203" i="20"/>
  <c r="N203" i="20"/>
  <c r="K203" i="20"/>
  <c r="H203" i="20"/>
  <c r="E203" i="20"/>
  <c r="T202" i="20"/>
  <c r="N202" i="20"/>
  <c r="K202" i="20"/>
  <c r="H202" i="20"/>
  <c r="E202" i="20"/>
  <c r="S201" i="20"/>
  <c r="R201" i="20"/>
  <c r="T201" i="20" s="1"/>
  <c r="P201" i="20"/>
  <c r="O201" i="20"/>
  <c r="M201" i="20"/>
  <c r="L201" i="20"/>
  <c r="N201" i="20" s="1"/>
  <c r="J201" i="20"/>
  <c r="I201" i="20"/>
  <c r="K201" i="20" s="1"/>
  <c r="G201" i="20"/>
  <c r="G22" i="20" s="1"/>
  <c r="F201" i="20"/>
  <c r="F22" i="20" s="1"/>
  <c r="D201" i="20"/>
  <c r="C201" i="20"/>
  <c r="E201" i="20" s="1"/>
  <c r="S195" i="20"/>
  <c r="R195" i="20"/>
  <c r="T195" i="20" s="1"/>
  <c r="Q195" i="20"/>
  <c r="P195" i="20"/>
  <c r="O195" i="20"/>
  <c r="M195" i="20"/>
  <c r="M21" i="20" s="1"/>
  <c r="L195" i="20"/>
  <c r="K195" i="20"/>
  <c r="J195" i="20"/>
  <c r="I195" i="20"/>
  <c r="I21" i="20" s="1"/>
  <c r="G195" i="20"/>
  <c r="F195" i="20"/>
  <c r="H195" i="20" s="1"/>
  <c r="D195" i="20"/>
  <c r="C195" i="20"/>
  <c r="E195" i="20" s="1"/>
  <c r="S186" i="20"/>
  <c r="R186" i="20"/>
  <c r="Q186" i="20"/>
  <c r="P186" i="20"/>
  <c r="O186" i="20"/>
  <c r="M186" i="20"/>
  <c r="L186" i="20"/>
  <c r="N186" i="20" s="1"/>
  <c r="K186" i="20"/>
  <c r="J186" i="20"/>
  <c r="I186" i="20"/>
  <c r="G186" i="20"/>
  <c r="G20" i="20" s="1"/>
  <c r="F186" i="20"/>
  <c r="D186" i="20"/>
  <c r="C186" i="20"/>
  <c r="E186" i="20" s="1"/>
  <c r="T184" i="20"/>
  <c r="Q184" i="20"/>
  <c r="N184" i="20"/>
  <c r="K184" i="20"/>
  <c r="H184" i="20"/>
  <c r="E184" i="20"/>
  <c r="T183" i="20"/>
  <c r="Q183" i="20"/>
  <c r="N183" i="20"/>
  <c r="K183" i="20"/>
  <c r="H183" i="20"/>
  <c r="E183" i="20"/>
  <c r="T182" i="20"/>
  <c r="Q182" i="20"/>
  <c r="N182" i="20"/>
  <c r="K182" i="20"/>
  <c r="H182" i="20"/>
  <c r="E182" i="20"/>
  <c r="T181" i="20"/>
  <c r="Q181" i="20"/>
  <c r="N181" i="20"/>
  <c r="K181" i="20"/>
  <c r="H181" i="20"/>
  <c r="E181" i="20"/>
  <c r="T180" i="20"/>
  <c r="Q180" i="20"/>
  <c r="N180" i="20"/>
  <c r="K180" i="20"/>
  <c r="H180" i="20"/>
  <c r="E180" i="20"/>
  <c r="T179" i="20"/>
  <c r="Q179" i="20"/>
  <c r="N179" i="20"/>
  <c r="K179" i="20"/>
  <c r="H179" i="20"/>
  <c r="E179" i="20"/>
  <c r="T178" i="20"/>
  <c r="Q178" i="20"/>
  <c r="N178" i="20"/>
  <c r="K178" i="20"/>
  <c r="H178" i="20"/>
  <c r="E178" i="20"/>
  <c r="S177" i="20"/>
  <c r="S19" i="20" s="1"/>
  <c r="R177" i="20"/>
  <c r="P177" i="20"/>
  <c r="O177" i="20"/>
  <c r="Q177" i="20" s="1"/>
  <c r="M177" i="20"/>
  <c r="M19" i="20" s="1"/>
  <c r="L177" i="20"/>
  <c r="L19" i="20" s="1"/>
  <c r="J177" i="20"/>
  <c r="J19" i="20" s="1"/>
  <c r="I177" i="20"/>
  <c r="I19" i="20" s="1"/>
  <c r="G177" i="20"/>
  <c r="G19" i="20" s="1"/>
  <c r="F177" i="20"/>
  <c r="D177" i="20"/>
  <c r="C177" i="20"/>
  <c r="E177" i="20" s="1"/>
  <c r="T175" i="20"/>
  <c r="Q175" i="20"/>
  <c r="N175" i="20"/>
  <c r="K175" i="20"/>
  <c r="H175" i="20"/>
  <c r="E175" i="20"/>
  <c r="T174" i="20"/>
  <c r="Q174" i="20"/>
  <c r="N174" i="20"/>
  <c r="K174" i="20"/>
  <c r="H174" i="20"/>
  <c r="E174" i="20"/>
  <c r="T173" i="20"/>
  <c r="Q173" i="20"/>
  <c r="N173" i="20"/>
  <c r="K173" i="20"/>
  <c r="H173" i="20"/>
  <c r="E173" i="20"/>
  <c r="T172" i="20"/>
  <c r="Q172" i="20"/>
  <c r="N172" i="20"/>
  <c r="K172" i="20"/>
  <c r="H172" i="20"/>
  <c r="E172" i="20"/>
  <c r="T171" i="20"/>
  <c r="Q171" i="20"/>
  <c r="N171" i="20"/>
  <c r="K171" i="20"/>
  <c r="H171" i="20"/>
  <c r="E171" i="20"/>
  <c r="T170" i="20"/>
  <c r="Q170" i="20"/>
  <c r="N170" i="20"/>
  <c r="K170" i="20"/>
  <c r="H170" i="20"/>
  <c r="E170" i="20"/>
  <c r="T169" i="20"/>
  <c r="Q169" i="20"/>
  <c r="N169" i="20"/>
  <c r="K169" i="20"/>
  <c r="H169" i="20"/>
  <c r="E169" i="20"/>
  <c r="T168" i="20"/>
  <c r="Q168" i="20"/>
  <c r="N168" i="20"/>
  <c r="K168" i="20"/>
  <c r="H168" i="20"/>
  <c r="E168" i="20"/>
  <c r="T167" i="20"/>
  <c r="Q167" i="20"/>
  <c r="N167" i="20"/>
  <c r="K167" i="20"/>
  <c r="H167" i="20"/>
  <c r="E167" i="20"/>
  <c r="T166" i="20"/>
  <c r="Q166" i="20"/>
  <c r="N166" i="20"/>
  <c r="K166" i="20"/>
  <c r="H166" i="20"/>
  <c r="E166" i="20"/>
  <c r="T165" i="20"/>
  <c r="Q165" i="20"/>
  <c r="N165" i="20"/>
  <c r="K165" i="20"/>
  <c r="H165" i="20"/>
  <c r="E165" i="20"/>
  <c r="T164" i="20"/>
  <c r="Q164" i="20"/>
  <c r="N164" i="20"/>
  <c r="K164" i="20"/>
  <c r="H164" i="20"/>
  <c r="E164" i="20"/>
  <c r="T163" i="20"/>
  <c r="Q163" i="20"/>
  <c r="N163" i="20"/>
  <c r="K163" i="20"/>
  <c r="H163" i="20"/>
  <c r="E163" i="20"/>
  <c r="S162" i="20"/>
  <c r="R162" i="20"/>
  <c r="R18" i="20" s="1"/>
  <c r="P162" i="20"/>
  <c r="P18" i="20" s="1"/>
  <c r="O162" i="20"/>
  <c r="O18" i="20" s="1"/>
  <c r="M162" i="20"/>
  <c r="M18" i="20" s="1"/>
  <c r="L162" i="20"/>
  <c r="J162" i="20"/>
  <c r="I162" i="20"/>
  <c r="I18" i="20" s="1"/>
  <c r="G162" i="20"/>
  <c r="G18" i="20" s="1"/>
  <c r="F162" i="20"/>
  <c r="F18" i="20" s="1"/>
  <c r="D162" i="20"/>
  <c r="D18" i="20" s="1"/>
  <c r="C162" i="20"/>
  <c r="C18" i="20" s="1"/>
  <c r="T160" i="20"/>
  <c r="Q160" i="20"/>
  <c r="N160" i="20"/>
  <c r="K160" i="20"/>
  <c r="H160" i="20"/>
  <c r="E160" i="20"/>
  <c r="T159" i="20"/>
  <c r="Q159" i="20"/>
  <c r="N159" i="20"/>
  <c r="K159" i="20"/>
  <c r="H159" i="20"/>
  <c r="E159" i="20"/>
  <c r="T158" i="20"/>
  <c r="Q158" i="20"/>
  <c r="N158" i="20"/>
  <c r="K158" i="20"/>
  <c r="H158" i="20"/>
  <c r="E158" i="20"/>
  <c r="T157" i="20"/>
  <c r="Q157" i="20"/>
  <c r="N157" i="20"/>
  <c r="K157" i="20"/>
  <c r="H157" i="20"/>
  <c r="E157" i="20"/>
  <c r="T156" i="20"/>
  <c r="Q156" i="20"/>
  <c r="N156" i="20"/>
  <c r="K156" i="20"/>
  <c r="H156" i="20"/>
  <c r="E156" i="20"/>
  <c r="T155" i="20"/>
  <c r="Q155" i="20"/>
  <c r="N155" i="20"/>
  <c r="K155" i="20"/>
  <c r="H155" i="20"/>
  <c r="E155" i="20"/>
  <c r="T154" i="20"/>
  <c r="Q154" i="20"/>
  <c r="N154" i="20"/>
  <c r="K154" i="20"/>
  <c r="H154" i="20"/>
  <c r="E154" i="20"/>
  <c r="T153" i="20"/>
  <c r="Q153" i="20"/>
  <c r="N153" i="20"/>
  <c r="K153" i="20"/>
  <c r="H153" i="20"/>
  <c r="E153" i="20"/>
  <c r="T152" i="20"/>
  <c r="Q152" i="20"/>
  <c r="N152" i="20"/>
  <c r="K152" i="20"/>
  <c r="H152" i="20"/>
  <c r="E152" i="20"/>
  <c r="T151" i="20"/>
  <c r="Q151" i="20"/>
  <c r="N151" i="20"/>
  <c r="K151" i="20"/>
  <c r="H151" i="20"/>
  <c r="E151" i="20"/>
  <c r="S149" i="20"/>
  <c r="R149" i="20"/>
  <c r="T149" i="20" s="1"/>
  <c r="Q149" i="20"/>
  <c r="P149" i="20"/>
  <c r="O149" i="20"/>
  <c r="M149" i="20"/>
  <c r="L149" i="20"/>
  <c r="J149" i="20"/>
  <c r="J17" i="20" s="1"/>
  <c r="I149" i="20"/>
  <c r="G149" i="20"/>
  <c r="G17" i="20" s="1"/>
  <c r="F149" i="20"/>
  <c r="F17" i="20" s="1"/>
  <c r="D149" i="20"/>
  <c r="D17" i="20" s="1"/>
  <c r="C149" i="20"/>
  <c r="T147" i="20"/>
  <c r="Q147" i="20"/>
  <c r="N147" i="20"/>
  <c r="K147" i="20"/>
  <c r="H147" i="20"/>
  <c r="E147" i="20"/>
  <c r="T146" i="20"/>
  <c r="Q146" i="20"/>
  <c r="N146" i="20"/>
  <c r="K146" i="20"/>
  <c r="H146" i="20"/>
  <c r="E146" i="20"/>
  <c r="T145" i="20"/>
  <c r="Q145" i="20"/>
  <c r="N145" i="20"/>
  <c r="K145" i="20"/>
  <c r="H145" i="20"/>
  <c r="E145" i="20"/>
  <c r="T144" i="20"/>
  <c r="Q144" i="20"/>
  <c r="N144" i="20"/>
  <c r="K144" i="20"/>
  <c r="H144" i="20"/>
  <c r="E144" i="20"/>
  <c r="S143" i="20"/>
  <c r="S16" i="20" s="1"/>
  <c r="R143" i="20"/>
  <c r="R16" i="20" s="1"/>
  <c r="P143" i="20"/>
  <c r="P16" i="20" s="1"/>
  <c r="O143" i="20"/>
  <c r="M143" i="20"/>
  <c r="M16" i="20" s="1"/>
  <c r="L143" i="20"/>
  <c r="L16" i="20" s="1"/>
  <c r="J143" i="20"/>
  <c r="I143" i="20"/>
  <c r="G143" i="20"/>
  <c r="F143" i="20"/>
  <c r="F16" i="20" s="1"/>
  <c r="H16" i="20" s="1"/>
  <c r="D143" i="20"/>
  <c r="D16" i="20" s="1"/>
  <c r="C143" i="20"/>
  <c r="C16" i="20" s="1"/>
  <c r="T141" i="20"/>
  <c r="Q141" i="20"/>
  <c r="N141" i="20"/>
  <c r="K141" i="20"/>
  <c r="H141" i="20"/>
  <c r="E141" i="20"/>
  <c r="T140" i="20"/>
  <c r="Q140" i="20"/>
  <c r="N140" i="20"/>
  <c r="K140" i="20"/>
  <c r="H140" i="20"/>
  <c r="E140" i="20"/>
  <c r="T139" i="20"/>
  <c r="Q139" i="20"/>
  <c r="N139" i="20"/>
  <c r="K139" i="20"/>
  <c r="H139" i="20"/>
  <c r="E139" i="20"/>
  <c r="T138" i="20"/>
  <c r="Q138" i="20"/>
  <c r="N138" i="20"/>
  <c r="K138" i="20"/>
  <c r="H138" i="20"/>
  <c r="E138" i="20"/>
  <c r="T137" i="20"/>
  <c r="Q137" i="20"/>
  <c r="N137" i="20"/>
  <c r="K137" i="20"/>
  <c r="H137" i="20"/>
  <c r="E137" i="20"/>
  <c r="T136" i="20"/>
  <c r="Q136" i="20"/>
  <c r="N136" i="20"/>
  <c r="K136" i="20"/>
  <c r="H136" i="20"/>
  <c r="E136" i="20"/>
  <c r="T135" i="20"/>
  <c r="Q135" i="20"/>
  <c r="N135" i="20"/>
  <c r="K135" i="20"/>
  <c r="H135" i="20"/>
  <c r="E135" i="20"/>
  <c r="T134" i="20"/>
  <c r="Q134" i="20"/>
  <c r="N134" i="20"/>
  <c r="K134" i="20"/>
  <c r="H134" i="20"/>
  <c r="E134" i="20"/>
  <c r="T133" i="20"/>
  <c r="Q133" i="20"/>
  <c r="N133" i="20"/>
  <c r="K133" i="20"/>
  <c r="H133" i="20"/>
  <c r="E133" i="20"/>
  <c r="T132" i="20"/>
  <c r="Q132" i="20"/>
  <c r="N132" i="20"/>
  <c r="K132" i="20"/>
  <c r="H132" i="20"/>
  <c r="E132" i="20"/>
  <c r="T131" i="20"/>
  <c r="Q131" i="20"/>
  <c r="N131" i="20"/>
  <c r="K131" i="20"/>
  <c r="H131" i="20"/>
  <c r="E131" i="20"/>
  <c r="T130" i="20"/>
  <c r="Q130" i="20"/>
  <c r="N130" i="20"/>
  <c r="K130" i="20"/>
  <c r="H130" i="20"/>
  <c r="E130" i="20"/>
  <c r="T129" i="20"/>
  <c r="Q129" i="20"/>
  <c r="N129" i="20"/>
  <c r="K129" i="20"/>
  <c r="H129" i="20"/>
  <c r="E129" i="20"/>
  <c r="T128" i="20"/>
  <c r="Q128" i="20"/>
  <c r="N128" i="20"/>
  <c r="K128" i="20"/>
  <c r="H128" i="20"/>
  <c r="E128" i="20"/>
  <c r="T127" i="20"/>
  <c r="Q127" i="20"/>
  <c r="N127" i="20"/>
  <c r="K127" i="20"/>
  <c r="H127" i="20"/>
  <c r="E127" i="20"/>
  <c r="T126" i="20"/>
  <c r="Q126" i="20"/>
  <c r="N126" i="20"/>
  <c r="K126" i="20"/>
  <c r="H126" i="20"/>
  <c r="E126" i="20"/>
  <c r="T125" i="20"/>
  <c r="Q125" i="20"/>
  <c r="N125" i="20"/>
  <c r="K125" i="20"/>
  <c r="H125" i="20"/>
  <c r="E125" i="20"/>
  <c r="T124" i="20"/>
  <c r="Q124" i="20"/>
  <c r="N124" i="20"/>
  <c r="K124" i="20"/>
  <c r="H124" i="20"/>
  <c r="E124" i="20"/>
  <c r="T123" i="20"/>
  <c r="Q123" i="20"/>
  <c r="N123" i="20"/>
  <c r="K123" i="20"/>
  <c r="H123" i="20"/>
  <c r="E123" i="20"/>
  <c r="T122" i="20"/>
  <c r="Q122" i="20"/>
  <c r="N122" i="20"/>
  <c r="K122" i="20"/>
  <c r="H122" i="20"/>
  <c r="E122" i="20"/>
  <c r="T121" i="20"/>
  <c r="Q121" i="20"/>
  <c r="N121" i="20"/>
  <c r="K121" i="20"/>
  <c r="H121" i="20"/>
  <c r="E121" i="20"/>
  <c r="T120" i="20"/>
  <c r="Q120" i="20"/>
  <c r="N120" i="20"/>
  <c r="K120" i="20"/>
  <c r="H120" i="20"/>
  <c r="E120" i="20"/>
  <c r="T119" i="20"/>
  <c r="Q119" i="20"/>
  <c r="N119" i="20"/>
  <c r="K119" i="20"/>
  <c r="H119" i="20"/>
  <c r="E119" i="20"/>
  <c r="T118" i="20"/>
  <c r="Q118" i="20"/>
  <c r="N118" i="20"/>
  <c r="K118" i="20"/>
  <c r="H118" i="20"/>
  <c r="E118" i="20"/>
  <c r="T117" i="20"/>
  <c r="Q117" i="20"/>
  <c r="N117" i="20"/>
  <c r="K117" i="20"/>
  <c r="H117" i="20"/>
  <c r="E117" i="20"/>
  <c r="T116" i="20"/>
  <c r="Q116" i="20"/>
  <c r="N116" i="20"/>
  <c r="K116" i="20"/>
  <c r="H116" i="20"/>
  <c r="E116" i="20"/>
  <c r="T115" i="20"/>
  <c r="Q115" i="20"/>
  <c r="N115" i="20"/>
  <c r="K115" i="20"/>
  <c r="H115" i="20"/>
  <c r="E115" i="20"/>
  <c r="T114" i="20"/>
  <c r="Q114" i="20"/>
  <c r="N114" i="20"/>
  <c r="K114" i="20"/>
  <c r="H114" i="20"/>
  <c r="E114" i="20"/>
  <c r="S113" i="20"/>
  <c r="S15" i="20" s="1"/>
  <c r="R113" i="20"/>
  <c r="R15" i="20" s="1"/>
  <c r="P113" i="20"/>
  <c r="P15" i="20" s="1"/>
  <c r="O113" i="20"/>
  <c r="O15" i="20" s="1"/>
  <c r="M113" i="20"/>
  <c r="M15" i="20" s="1"/>
  <c r="L113" i="20"/>
  <c r="L15" i="20" s="1"/>
  <c r="J113" i="20"/>
  <c r="I113" i="20"/>
  <c r="I15" i="20" s="1"/>
  <c r="G113" i="20"/>
  <c r="G15" i="20" s="1"/>
  <c r="F113" i="20"/>
  <c r="D113" i="20"/>
  <c r="D15" i="20" s="1"/>
  <c r="C113" i="20"/>
  <c r="T111" i="20"/>
  <c r="Q111" i="20"/>
  <c r="N111" i="20"/>
  <c r="K111" i="20"/>
  <c r="H111" i="20"/>
  <c r="E111" i="20"/>
  <c r="T110" i="20"/>
  <c r="Q110" i="20"/>
  <c r="N110" i="20"/>
  <c r="K110" i="20"/>
  <c r="H110" i="20"/>
  <c r="E110" i="20"/>
  <c r="T109" i="20"/>
  <c r="Q109" i="20"/>
  <c r="N109" i="20"/>
  <c r="K109" i="20"/>
  <c r="H109" i="20"/>
  <c r="E109" i="20"/>
  <c r="T108" i="20"/>
  <c r="Q108" i="20"/>
  <c r="N108" i="20"/>
  <c r="K108" i="20"/>
  <c r="H108" i="20"/>
  <c r="E108" i="20"/>
  <c r="T107" i="20"/>
  <c r="Q107" i="20"/>
  <c r="N107" i="20"/>
  <c r="K107" i="20"/>
  <c r="H107" i="20"/>
  <c r="E107" i="20"/>
  <c r="T106" i="20"/>
  <c r="Q106" i="20"/>
  <c r="N106" i="20"/>
  <c r="K106" i="20"/>
  <c r="H106" i="20"/>
  <c r="E106" i="20"/>
  <c r="T105" i="20"/>
  <c r="Q105" i="20"/>
  <c r="N105" i="20"/>
  <c r="K105" i="20"/>
  <c r="H105" i="20"/>
  <c r="E105" i="20"/>
  <c r="T104" i="20"/>
  <c r="Q104" i="20"/>
  <c r="N104" i="20"/>
  <c r="K104" i="20"/>
  <c r="H104" i="20"/>
  <c r="E104" i="20"/>
  <c r="T103" i="20"/>
  <c r="Q103" i="20"/>
  <c r="N103" i="20"/>
  <c r="K103" i="20"/>
  <c r="H103" i="20"/>
  <c r="E103" i="20"/>
  <c r="T102" i="20"/>
  <c r="Q102" i="20"/>
  <c r="N102" i="20"/>
  <c r="K102" i="20"/>
  <c r="H102" i="20"/>
  <c r="E102" i="20"/>
  <c r="T101" i="20"/>
  <c r="Q101" i="20"/>
  <c r="N101" i="20"/>
  <c r="K101" i="20"/>
  <c r="H101" i="20"/>
  <c r="E101" i="20"/>
  <c r="T100" i="20"/>
  <c r="Q100" i="20"/>
  <c r="N100" i="20"/>
  <c r="K100" i="20"/>
  <c r="H100" i="20"/>
  <c r="E100" i="20"/>
  <c r="T99" i="20"/>
  <c r="Q99" i="20"/>
  <c r="N99" i="20"/>
  <c r="K99" i="20"/>
  <c r="H99" i="20"/>
  <c r="E99" i="20"/>
  <c r="T98" i="20"/>
  <c r="Q98" i="20"/>
  <c r="N98" i="20"/>
  <c r="K98" i="20"/>
  <c r="H98" i="20"/>
  <c r="E98" i="20"/>
  <c r="T97" i="20"/>
  <c r="Q97" i="20"/>
  <c r="N97" i="20"/>
  <c r="K97" i="20"/>
  <c r="H97" i="20"/>
  <c r="E97" i="20"/>
  <c r="T96" i="20"/>
  <c r="Q96" i="20"/>
  <c r="N96" i="20"/>
  <c r="K96" i="20"/>
  <c r="H96" i="20"/>
  <c r="E96" i="20"/>
  <c r="T95" i="20"/>
  <c r="Q95" i="20"/>
  <c r="N95" i="20"/>
  <c r="K95" i="20"/>
  <c r="H95" i="20"/>
  <c r="E95" i="20"/>
  <c r="T94" i="20"/>
  <c r="Q94" i="20"/>
  <c r="N94" i="20"/>
  <c r="K94" i="20"/>
  <c r="H94" i="20"/>
  <c r="E94" i="20"/>
  <c r="T93" i="20"/>
  <c r="Q93" i="20"/>
  <c r="N93" i="20"/>
  <c r="K93" i="20"/>
  <c r="H93" i="20"/>
  <c r="E93" i="20"/>
  <c r="T92" i="20"/>
  <c r="Q92" i="20"/>
  <c r="N92" i="20"/>
  <c r="K92" i="20"/>
  <c r="H92" i="20"/>
  <c r="E92" i="20"/>
  <c r="T91" i="20"/>
  <c r="Q91" i="20"/>
  <c r="N91" i="20"/>
  <c r="K91" i="20"/>
  <c r="H91" i="20"/>
  <c r="E91" i="20"/>
  <c r="T90" i="20"/>
  <c r="Q90" i="20"/>
  <c r="N90" i="20"/>
  <c r="K90" i="20"/>
  <c r="H90" i="20"/>
  <c r="E90" i="20"/>
  <c r="T89" i="20"/>
  <c r="Q89" i="20"/>
  <c r="N89" i="20"/>
  <c r="K89" i="20"/>
  <c r="H89" i="20"/>
  <c r="E89" i="20"/>
  <c r="T88" i="20"/>
  <c r="Q88" i="20"/>
  <c r="N88" i="20"/>
  <c r="K88" i="20"/>
  <c r="H88" i="20"/>
  <c r="E88" i="20"/>
  <c r="T87" i="20"/>
  <c r="Q87" i="20"/>
  <c r="N87" i="20"/>
  <c r="K87" i="20"/>
  <c r="H87" i="20"/>
  <c r="E87" i="20"/>
  <c r="T86" i="20"/>
  <c r="Q86" i="20"/>
  <c r="N86" i="20"/>
  <c r="K86" i="20"/>
  <c r="H86" i="20"/>
  <c r="E86" i="20"/>
  <c r="T85" i="20"/>
  <c r="Q85" i="20"/>
  <c r="N85" i="20"/>
  <c r="K85" i="20"/>
  <c r="H85" i="20"/>
  <c r="E85" i="20"/>
  <c r="T84" i="20"/>
  <c r="Q84" i="20"/>
  <c r="N84" i="20"/>
  <c r="K84" i="20"/>
  <c r="H84" i="20"/>
  <c r="E84" i="20"/>
  <c r="T83" i="20"/>
  <c r="Q83" i="20"/>
  <c r="N83" i="20"/>
  <c r="K83" i="20"/>
  <c r="H83" i="20"/>
  <c r="E83" i="20"/>
  <c r="T82" i="20"/>
  <c r="Q82" i="20"/>
  <c r="N82" i="20"/>
  <c r="K82" i="20"/>
  <c r="H82" i="20"/>
  <c r="E82" i="20"/>
  <c r="T81" i="20"/>
  <c r="Q81" i="20"/>
  <c r="N81" i="20"/>
  <c r="K81" i="20"/>
  <c r="H81" i="20"/>
  <c r="E81" i="20"/>
  <c r="T80" i="20"/>
  <c r="Q80" i="20"/>
  <c r="N80" i="20"/>
  <c r="K80" i="20"/>
  <c r="H80" i="20"/>
  <c r="E80" i="20"/>
  <c r="T79" i="20"/>
  <c r="Q79" i="20"/>
  <c r="N79" i="20"/>
  <c r="K79" i="20"/>
  <c r="H79" i="20"/>
  <c r="E79" i="20"/>
  <c r="T78" i="20"/>
  <c r="Q78" i="20"/>
  <c r="N78" i="20"/>
  <c r="K78" i="20"/>
  <c r="H78" i="20"/>
  <c r="E78" i="20"/>
  <c r="T77" i="20"/>
  <c r="Q77" i="20"/>
  <c r="N77" i="20"/>
  <c r="K77" i="20"/>
  <c r="H77" i="20"/>
  <c r="E77" i="20"/>
  <c r="T76" i="20"/>
  <c r="Q76" i="20"/>
  <c r="N76" i="20"/>
  <c r="K76" i="20"/>
  <c r="H76" i="20"/>
  <c r="E76" i="20"/>
  <c r="T75" i="20"/>
  <c r="Q75" i="20"/>
  <c r="N75" i="20"/>
  <c r="K75" i="20"/>
  <c r="H75" i="20"/>
  <c r="E75" i="20"/>
  <c r="T74" i="20"/>
  <c r="Q74" i="20"/>
  <c r="N74" i="20"/>
  <c r="K74" i="20"/>
  <c r="H74" i="20"/>
  <c r="E74" i="20"/>
  <c r="T73" i="20"/>
  <c r="Q73" i="20"/>
  <c r="N73" i="20"/>
  <c r="K73" i="20"/>
  <c r="H73" i="20"/>
  <c r="E73" i="20"/>
  <c r="T72" i="20"/>
  <c r="Q72" i="20"/>
  <c r="N72" i="20"/>
  <c r="K72" i="20"/>
  <c r="H72" i="20"/>
  <c r="E72" i="20"/>
  <c r="T71" i="20"/>
  <c r="Q71" i="20"/>
  <c r="N71" i="20"/>
  <c r="K71" i="20"/>
  <c r="H71" i="20"/>
  <c r="E71" i="20"/>
  <c r="T70" i="20"/>
  <c r="Q70" i="20"/>
  <c r="N70" i="20"/>
  <c r="K70" i="20"/>
  <c r="H70" i="20"/>
  <c r="E70" i="20"/>
  <c r="S69" i="20"/>
  <c r="R69" i="20"/>
  <c r="R14" i="20" s="1"/>
  <c r="P69" i="20"/>
  <c r="P14" i="20" s="1"/>
  <c r="O69" i="20"/>
  <c r="M69" i="20"/>
  <c r="M14" i="20" s="1"/>
  <c r="L69" i="20"/>
  <c r="L14" i="20" s="1"/>
  <c r="J69" i="20"/>
  <c r="J14" i="20" s="1"/>
  <c r="I69" i="20"/>
  <c r="G69" i="20"/>
  <c r="G14" i="20" s="1"/>
  <c r="F69" i="20"/>
  <c r="F14" i="20" s="1"/>
  <c r="D69" i="20"/>
  <c r="D14" i="20" s="1"/>
  <c r="C69" i="20"/>
  <c r="C14" i="20" s="1"/>
  <c r="T57" i="20"/>
  <c r="Q57" i="20"/>
  <c r="N57" i="20"/>
  <c r="K57" i="20"/>
  <c r="H57" i="20"/>
  <c r="E57" i="20"/>
  <c r="T56" i="20"/>
  <c r="Q56" i="20"/>
  <c r="N56" i="20"/>
  <c r="K56" i="20"/>
  <c r="H56" i="20"/>
  <c r="E56" i="20"/>
  <c r="S55" i="20"/>
  <c r="R55" i="20"/>
  <c r="T55" i="20" s="1"/>
  <c r="P55" i="20"/>
  <c r="O55" i="20"/>
  <c r="Q55" i="20" s="1"/>
  <c r="M55" i="20"/>
  <c r="L55" i="20"/>
  <c r="J55" i="20"/>
  <c r="I55" i="20"/>
  <c r="K55" i="20" s="1"/>
  <c r="G55" i="20"/>
  <c r="F55" i="20"/>
  <c r="H55" i="20" s="1"/>
  <c r="D55" i="20"/>
  <c r="C55" i="20"/>
  <c r="E55" i="20" s="1"/>
  <c r="T53" i="20"/>
  <c r="Q53" i="20"/>
  <c r="N53" i="20"/>
  <c r="K53" i="20"/>
  <c r="H53" i="20"/>
  <c r="E53" i="20"/>
  <c r="T52" i="20"/>
  <c r="Q52" i="20"/>
  <c r="N52" i="20"/>
  <c r="K52" i="20"/>
  <c r="H52" i="20"/>
  <c r="E52" i="20"/>
  <c r="T51" i="20"/>
  <c r="Q51" i="20"/>
  <c r="N51" i="20"/>
  <c r="K51" i="20"/>
  <c r="H51" i="20"/>
  <c r="E51" i="20"/>
  <c r="T50" i="20"/>
  <c r="Q50" i="20"/>
  <c r="N50" i="20"/>
  <c r="K50" i="20"/>
  <c r="H50" i="20"/>
  <c r="E50" i="20"/>
  <c r="T49" i="20"/>
  <c r="Q49" i="20"/>
  <c r="N49" i="20"/>
  <c r="K49" i="20"/>
  <c r="H49" i="20"/>
  <c r="E49" i="20"/>
  <c r="T48" i="20"/>
  <c r="Q48" i="20"/>
  <c r="N48" i="20"/>
  <c r="K48" i="20"/>
  <c r="H48" i="20"/>
  <c r="E48" i="20"/>
  <c r="S47" i="20"/>
  <c r="S46" i="20" s="1"/>
  <c r="S12" i="20" s="1"/>
  <c r="R47" i="20"/>
  <c r="R46" i="20" s="1"/>
  <c r="R12" i="20" s="1"/>
  <c r="P47" i="20"/>
  <c r="O47" i="20"/>
  <c r="O46" i="20" s="1"/>
  <c r="Q46" i="20" s="1"/>
  <c r="M47" i="20"/>
  <c r="L47" i="20"/>
  <c r="J47" i="20"/>
  <c r="J46" i="20" s="1"/>
  <c r="J12" i="20" s="1"/>
  <c r="I47" i="20"/>
  <c r="G47" i="20"/>
  <c r="F47" i="20"/>
  <c r="D47" i="20"/>
  <c r="C47" i="20"/>
  <c r="P46" i="20"/>
  <c r="S40" i="20"/>
  <c r="R40" i="20"/>
  <c r="P40" i="20"/>
  <c r="O40" i="20"/>
  <c r="Q40" i="20" s="1"/>
  <c r="M40" i="20"/>
  <c r="N40" i="20" s="1"/>
  <c r="L40" i="20"/>
  <c r="C40" i="20"/>
  <c r="S39" i="20"/>
  <c r="R39" i="20"/>
  <c r="T39" i="20" s="1"/>
  <c r="P39" i="20"/>
  <c r="O39" i="20"/>
  <c r="Q39" i="20" s="1"/>
  <c r="F39" i="20"/>
  <c r="S38" i="20"/>
  <c r="R38" i="20"/>
  <c r="T38" i="20" s="1"/>
  <c r="Q38" i="20"/>
  <c r="P38" i="20"/>
  <c r="O38" i="20"/>
  <c r="S37" i="20"/>
  <c r="R37" i="20"/>
  <c r="T37" i="20" s="1"/>
  <c r="Q37" i="20"/>
  <c r="P37" i="20"/>
  <c r="O37" i="20"/>
  <c r="M37" i="20"/>
  <c r="L37" i="20"/>
  <c r="J37" i="20"/>
  <c r="I37" i="20"/>
  <c r="K37" i="20" s="1"/>
  <c r="G37" i="20"/>
  <c r="F37" i="20"/>
  <c r="H37" i="20" s="1"/>
  <c r="D37" i="20"/>
  <c r="C37" i="20"/>
  <c r="E37" i="20" s="1"/>
  <c r="C35" i="20"/>
  <c r="S33" i="20"/>
  <c r="R33" i="20"/>
  <c r="T33" i="20" s="1"/>
  <c r="G33" i="20"/>
  <c r="C33" i="20"/>
  <c r="S32" i="20"/>
  <c r="R32" i="20"/>
  <c r="Q32" i="20"/>
  <c r="P32" i="20"/>
  <c r="O32" i="20"/>
  <c r="M32" i="20"/>
  <c r="L32" i="20"/>
  <c r="N32" i="20" s="1"/>
  <c r="K32" i="20"/>
  <c r="J32" i="20"/>
  <c r="I32" i="20"/>
  <c r="G32" i="20"/>
  <c r="F32" i="20"/>
  <c r="D32" i="20"/>
  <c r="C32" i="20"/>
  <c r="E32" i="20" s="1"/>
  <c r="S31" i="20"/>
  <c r="P31" i="20"/>
  <c r="O31" i="20"/>
  <c r="J31" i="20"/>
  <c r="D31" i="20"/>
  <c r="M30" i="20"/>
  <c r="G30" i="20"/>
  <c r="P29" i="20"/>
  <c r="R28" i="20"/>
  <c r="P28" i="20"/>
  <c r="M28" i="20"/>
  <c r="N28" i="20" s="1"/>
  <c r="L28" i="20"/>
  <c r="J28" i="20"/>
  <c r="F28" i="20"/>
  <c r="D28" i="20"/>
  <c r="C28" i="20"/>
  <c r="P27" i="20"/>
  <c r="O27" i="20"/>
  <c r="Q27" i="20" s="1"/>
  <c r="S26" i="20"/>
  <c r="M26" i="20"/>
  <c r="L26" i="20"/>
  <c r="R25" i="20"/>
  <c r="Q25" i="20"/>
  <c r="P25" i="20"/>
  <c r="O25" i="20"/>
  <c r="M25" i="20"/>
  <c r="L25" i="20"/>
  <c r="I25" i="20"/>
  <c r="D25" i="20"/>
  <c r="G24" i="20"/>
  <c r="S23" i="20"/>
  <c r="P23" i="20"/>
  <c r="O23" i="20"/>
  <c r="J23" i="20"/>
  <c r="F23" i="20"/>
  <c r="D23" i="20"/>
  <c r="S22" i="20"/>
  <c r="P22" i="20"/>
  <c r="M22" i="20"/>
  <c r="N22" i="20" s="1"/>
  <c r="L22" i="20"/>
  <c r="J22" i="20"/>
  <c r="D22" i="20"/>
  <c r="S21" i="20"/>
  <c r="R21" i="20"/>
  <c r="Q21" i="20"/>
  <c r="P21" i="20"/>
  <c r="O21" i="20"/>
  <c r="L21" i="20"/>
  <c r="N21" i="20" s="1"/>
  <c r="K21" i="20"/>
  <c r="J21" i="20"/>
  <c r="G21" i="20"/>
  <c r="F21" i="20"/>
  <c r="H21" i="20" s="1"/>
  <c r="E21" i="20"/>
  <c r="D21" i="20"/>
  <c r="C21" i="20"/>
  <c r="S20" i="20"/>
  <c r="R20" i="20"/>
  <c r="T20" i="20" s="1"/>
  <c r="P20" i="20"/>
  <c r="O20" i="20"/>
  <c r="Q20" i="20" s="1"/>
  <c r="M20" i="20"/>
  <c r="L20" i="20"/>
  <c r="N20" i="20" s="1"/>
  <c r="K20" i="20"/>
  <c r="J20" i="20"/>
  <c r="I20" i="20"/>
  <c r="F20" i="20"/>
  <c r="D20" i="20"/>
  <c r="P19" i="20"/>
  <c r="F19" i="20"/>
  <c r="D19" i="20"/>
  <c r="S18" i="20"/>
  <c r="S17" i="20"/>
  <c r="T17" i="20" s="1"/>
  <c r="R17" i="20"/>
  <c r="Q17" i="20"/>
  <c r="P17" i="20"/>
  <c r="O17" i="20"/>
  <c r="M17" i="20"/>
  <c r="L17" i="20"/>
  <c r="N17" i="20" s="1"/>
  <c r="J16" i="20"/>
  <c r="I16" i="20"/>
  <c r="G16" i="20"/>
  <c r="P12" i="20"/>
  <c r="O12" i="20"/>
  <c r="Q12" i="20" s="1"/>
  <c r="Q13" i="21" l="1"/>
  <c r="F11" i="21"/>
  <c r="H11" i="21" s="1"/>
  <c r="I11" i="21"/>
  <c r="Q11" i="21"/>
  <c r="O10" i="21"/>
  <c r="Q10" i="21" s="1"/>
  <c r="T11" i="21"/>
  <c r="R10" i="21"/>
  <c r="T10" i="21" s="1"/>
  <c r="C11" i="21"/>
  <c r="L11" i="21"/>
  <c r="F33" i="20"/>
  <c r="H33" i="20" s="1"/>
  <c r="P321" i="20"/>
  <c r="P34" i="20" s="1"/>
  <c r="Q322" i="20"/>
  <c r="K322" i="20"/>
  <c r="Q313" i="20"/>
  <c r="K313" i="20"/>
  <c r="E31" i="20"/>
  <c r="H260" i="20"/>
  <c r="E254" i="20"/>
  <c r="E28" i="20"/>
  <c r="T245" i="20"/>
  <c r="Q233" i="20"/>
  <c r="E233" i="20"/>
  <c r="N25" i="20"/>
  <c r="K226" i="20"/>
  <c r="K25" i="20"/>
  <c r="N217" i="20"/>
  <c r="H209" i="20"/>
  <c r="E23" i="20"/>
  <c r="T177" i="20"/>
  <c r="Q143" i="20"/>
  <c r="K143" i="20"/>
  <c r="Q47" i="20"/>
  <c r="N47" i="20"/>
  <c r="M46" i="20"/>
  <c r="M12" i="20" s="1"/>
  <c r="K47" i="20"/>
  <c r="G46" i="20"/>
  <c r="G12" i="20" s="1"/>
  <c r="D46" i="20"/>
  <c r="D12" i="20" s="1"/>
  <c r="E47" i="20"/>
  <c r="P36" i="20"/>
  <c r="Q330" i="20"/>
  <c r="K27" i="20"/>
  <c r="E245" i="20"/>
  <c r="C46" i="20"/>
  <c r="C12" i="20" s="1"/>
  <c r="T322" i="20"/>
  <c r="Q69" i="20"/>
  <c r="K149" i="20"/>
  <c r="E149" i="20"/>
  <c r="T226" i="20"/>
  <c r="E322" i="20"/>
  <c r="K69" i="20"/>
  <c r="C19" i="20"/>
  <c r="E19" i="20" s="1"/>
  <c r="H39" i="20"/>
  <c r="H355" i="20"/>
  <c r="G354" i="20"/>
  <c r="G38" i="20" s="1"/>
  <c r="H40" i="20"/>
  <c r="E40" i="20"/>
  <c r="J39" i="20"/>
  <c r="E39" i="20"/>
  <c r="E355" i="20"/>
  <c r="Q31" i="20"/>
  <c r="Q260" i="20"/>
  <c r="R23" i="20"/>
  <c r="T23" i="20" s="1"/>
  <c r="F29" i="20"/>
  <c r="H29" i="20" s="1"/>
  <c r="T18" i="20"/>
  <c r="N162" i="20"/>
  <c r="L46" i="20"/>
  <c r="L12" i="20" s="1"/>
  <c r="N12" i="20" s="1"/>
  <c r="T15" i="20"/>
  <c r="H245" i="20"/>
  <c r="K113" i="20"/>
  <c r="E143" i="20"/>
  <c r="N15" i="20"/>
  <c r="J15" i="20"/>
  <c r="K15" i="20" s="1"/>
  <c r="H113" i="20"/>
  <c r="E113" i="20"/>
  <c r="N330" i="20"/>
  <c r="K330" i="20"/>
  <c r="H226" i="20"/>
  <c r="E25" i="20"/>
  <c r="E226" i="20"/>
  <c r="N26" i="20"/>
  <c r="C26" i="20"/>
  <c r="E26" i="20" s="1"/>
  <c r="L24" i="20"/>
  <c r="N24" i="20" s="1"/>
  <c r="N16" i="20"/>
  <c r="O321" i="20"/>
  <c r="Q15" i="20"/>
  <c r="K343" i="20"/>
  <c r="E343" i="20"/>
  <c r="I40" i="20"/>
  <c r="K40" i="20" s="1"/>
  <c r="I354" i="20"/>
  <c r="K354" i="20" s="1"/>
  <c r="H372" i="20"/>
  <c r="D354" i="20"/>
  <c r="D38" i="20" s="1"/>
  <c r="E372" i="20"/>
  <c r="F354" i="20"/>
  <c r="F38" i="20" s="1"/>
  <c r="H38" i="20" s="1"/>
  <c r="C354" i="20"/>
  <c r="C38" i="20" s="1"/>
  <c r="J321" i="20"/>
  <c r="J34" i="20" s="1"/>
  <c r="H343" i="20"/>
  <c r="D321" i="20"/>
  <c r="D34" i="20" s="1"/>
  <c r="D13" i="20" s="1"/>
  <c r="L36" i="20"/>
  <c r="N36" i="20" s="1"/>
  <c r="R321" i="20"/>
  <c r="R34" i="20" s="1"/>
  <c r="S321" i="20"/>
  <c r="S34" i="20" s="1"/>
  <c r="I36" i="20"/>
  <c r="K36" i="20" s="1"/>
  <c r="E36" i="20"/>
  <c r="E35" i="20"/>
  <c r="F321" i="20"/>
  <c r="F34" i="20" s="1"/>
  <c r="L35" i="20"/>
  <c r="R35" i="20"/>
  <c r="T35" i="20" s="1"/>
  <c r="O35" i="20"/>
  <c r="Q35" i="20" s="1"/>
  <c r="I35" i="20"/>
  <c r="J35" i="20"/>
  <c r="H322" i="20"/>
  <c r="H35" i="20"/>
  <c r="O33" i="20"/>
  <c r="Q33" i="20" s="1"/>
  <c r="E33" i="20"/>
  <c r="E313" i="20"/>
  <c r="K284" i="20"/>
  <c r="E284" i="20"/>
  <c r="H31" i="20"/>
  <c r="R31" i="20"/>
  <c r="T31" i="20" s="1"/>
  <c r="I31" i="20"/>
  <c r="K31" i="20" s="1"/>
  <c r="H284" i="20"/>
  <c r="N274" i="20"/>
  <c r="I30" i="20"/>
  <c r="K30" i="20" s="1"/>
  <c r="E30" i="20"/>
  <c r="E274" i="20"/>
  <c r="R29" i="20"/>
  <c r="T29" i="20" s="1"/>
  <c r="Q29" i="20"/>
  <c r="L68" i="20"/>
  <c r="K260" i="20"/>
  <c r="E29" i="20"/>
  <c r="E260" i="20"/>
  <c r="I28" i="20"/>
  <c r="K28" i="20" s="1"/>
  <c r="H28" i="20"/>
  <c r="R27" i="20"/>
  <c r="T27" i="20" s="1"/>
  <c r="K245" i="20"/>
  <c r="H27" i="20"/>
  <c r="C27" i="20"/>
  <c r="E27" i="20" s="1"/>
  <c r="O26" i="20"/>
  <c r="Q26" i="20" s="1"/>
  <c r="N233" i="20"/>
  <c r="K233" i="20"/>
  <c r="J26" i="20"/>
  <c r="T25" i="20"/>
  <c r="O24" i="20"/>
  <c r="Q24" i="20" s="1"/>
  <c r="I24" i="20"/>
  <c r="K24" i="20" s="1"/>
  <c r="H24" i="20"/>
  <c r="E217" i="20"/>
  <c r="D24" i="20"/>
  <c r="E24" i="20" s="1"/>
  <c r="L23" i="20"/>
  <c r="N23" i="20" s="1"/>
  <c r="Q23" i="20"/>
  <c r="K23" i="20"/>
  <c r="K209" i="20"/>
  <c r="H23" i="20"/>
  <c r="E209" i="20"/>
  <c r="C22" i="20"/>
  <c r="E22" i="20" s="1"/>
  <c r="I22" i="20"/>
  <c r="K22" i="20" s="1"/>
  <c r="R19" i="20"/>
  <c r="T19" i="20" s="1"/>
  <c r="O19" i="20"/>
  <c r="Q19" i="20" s="1"/>
  <c r="K19" i="20"/>
  <c r="H19" i="20"/>
  <c r="H177" i="20"/>
  <c r="Q18" i="20"/>
  <c r="Q162" i="20"/>
  <c r="L18" i="20"/>
  <c r="N18" i="20" s="1"/>
  <c r="J18" i="20"/>
  <c r="K18" i="20" s="1"/>
  <c r="K162" i="20"/>
  <c r="E18" i="20"/>
  <c r="I17" i="20"/>
  <c r="K17" i="20" s="1"/>
  <c r="H17" i="20"/>
  <c r="H149" i="20"/>
  <c r="C17" i="20"/>
  <c r="E17" i="20"/>
  <c r="T16" i="20"/>
  <c r="O16" i="20"/>
  <c r="Q16" i="20" s="1"/>
  <c r="N143" i="20"/>
  <c r="K16" i="20"/>
  <c r="E16" i="20"/>
  <c r="T113" i="20"/>
  <c r="P68" i="20"/>
  <c r="P13" i="20"/>
  <c r="P11" i="20" s="1"/>
  <c r="P10" i="20" s="1"/>
  <c r="Q113" i="20"/>
  <c r="F15" i="20"/>
  <c r="H15" i="20" s="1"/>
  <c r="C15" i="20"/>
  <c r="E15" i="20" s="1"/>
  <c r="E14" i="20"/>
  <c r="N14" i="20"/>
  <c r="N69" i="20"/>
  <c r="I14" i="20"/>
  <c r="K14" i="20" s="1"/>
  <c r="H14" i="20"/>
  <c r="E69" i="20"/>
  <c r="F46" i="20"/>
  <c r="F12" i="20" s="1"/>
  <c r="T12" i="20"/>
  <c r="T46" i="20"/>
  <c r="H20" i="20"/>
  <c r="T30" i="20"/>
  <c r="O14" i="20"/>
  <c r="C20" i="20"/>
  <c r="E20" i="20" s="1"/>
  <c r="O28" i="20"/>
  <c r="Q28" i="20" s="1"/>
  <c r="N29" i="20"/>
  <c r="O30" i="20"/>
  <c r="Q30" i="20" s="1"/>
  <c r="N38" i="20"/>
  <c r="I39" i="20"/>
  <c r="M39" i="20"/>
  <c r="N39" i="20" s="1"/>
  <c r="I46" i="20"/>
  <c r="H18" i="20"/>
  <c r="I29" i="20"/>
  <c r="K29" i="20" s="1"/>
  <c r="E162" i="20"/>
  <c r="K177" i="20"/>
  <c r="Q202" i="20"/>
  <c r="O22" i="20"/>
  <c r="Q22" i="20" s="1"/>
  <c r="C321" i="20"/>
  <c r="C68" i="20" s="1"/>
  <c r="G321" i="20"/>
  <c r="G34" i="20" s="1"/>
  <c r="G13" i="20" s="1"/>
  <c r="I321" i="20"/>
  <c r="I68" i="20" s="1"/>
  <c r="M321" i="20"/>
  <c r="M34" i="20" s="1"/>
  <c r="N34" i="20" s="1"/>
  <c r="E330" i="20"/>
  <c r="N354" i="20"/>
  <c r="K355" i="20"/>
  <c r="H36" i="20"/>
  <c r="R22" i="20"/>
  <c r="T22" i="20" s="1"/>
  <c r="S14" i="20"/>
  <c r="N19" i="20"/>
  <c r="H22" i="20"/>
  <c r="N33" i="20"/>
  <c r="H25" i="20"/>
  <c r="T26" i="20"/>
  <c r="N30" i="20"/>
  <c r="H32" i="20"/>
  <c r="I33" i="20"/>
  <c r="K33" i="20" s="1"/>
  <c r="O36" i="20"/>
  <c r="Q36" i="20" s="1"/>
  <c r="N37" i="20"/>
  <c r="T21" i="20"/>
  <c r="T24" i="20"/>
  <c r="H26" i="20"/>
  <c r="N27" i="20"/>
  <c r="T28" i="20"/>
  <c r="H30" i="20"/>
  <c r="N31" i="20"/>
  <c r="T32" i="20"/>
  <c r="N35" i="20"/>
  <c r="T36" i="20"/>
  <c r="T40" i="20"/>
  <c r="H47" i="20"/>
  <c r="N55" i="20"/>
  <c r="H69" i="20"/>
  <c r="N113" i="20"/>
  <c r="T143" i="20"/>
  <c r="H162" i="20"/>
  <c r="T186" i="20"/>
  <c r="H201" i="20"/>
  <c r="H217" i="20"/>
  <c r="T233" i="20"/>
  <c r="T254" i="20"/>
  <c r="H274" i="20"/>
  <c r="N284" i="20"/>
  <c r="H305" i="20"/>
  <c r="N313" i="20"/>
  <c r="H330" i="20"/>
  <c r="T354" i="20"/>
  <c r="N380" i="20"/>
  <c r="T47" i="20"/>
  <c r="T69" i="20"/>
  <c r="H143" i="20"/>
  <c r="N149" i="20"/>
  <c r="T162" i="20"/>
  <c r="N177" i="20"/>
  <c r="H186" i="20"/>
  <c r="N195" i="20"/>
  <c r="N209" i="20"/>
  <c r="T217" i="20"/>
  <c r="N226" i="20"/>
  <c r="H233" i="20"/>
  <c r="N245" i="20"/>
  <c r="H254" i="20"/>
  <c r="N260" i="20"/>
  <c r="T274" i="20"/>
  <c r="T305" i="20"/>
  <c r="N322" i="20"/>
  <c r="T330" i="20"/>
  <c r="N343" i="20"/>
  <c r="N355" i="20"/>
  <c r="T372" i="20"/>
  <c r="F10" i="21" l="1"/>
  <c r="H10" i="21" s="1"/>
  <c r="E11" i="21"/>
  <c r="C10" i="21"/>
  <c r="E10" i="21" s="1"/>
  <c r="L10" i="21"/>
  <c r="N10" i="21" s="1"/>
  <c r="N11" i="21"/>
  <c r="K11" i="21"/>
  <c r="I10" i="21"/>
  <c r="K10" i="21" s="1"/>
  <c r="Q321" i="20"/>
  <c r="D11" i="20"/>
  <c r="D10" i="20" s="1"/>
  <c r="E12" i="20"/>
  <c r="E46" i="20"/>
  <c r="O34" i="20"/>
  <c r="Q34" i="20" s="1"/>
  <c r="N46" i="20"/>
  <c r="K39" i="20"/>
  <c r="E354" i="20"/>
  <c r="E38" i="20"/>
  <c r="H12" i="20"/>
  <c r="O68" i="20"/>
  <c r="Q68" i="20" s="1"/>
  <c r="I38" i="20"/>
  <c r="K38" i="20" s="1"/>
  <c r="H354" i="20"/>
  <c r="J68" i="20"/>
  <c r="K68" i="20" s="1"/>
  <c r="J13" i="20"/>
  <c r="J11" i="20" s="1"/>
  <c r="J10" i="20" s="1"/>
  <c r="D68" i="20"/>
  <c r="E68" i="20" s="1"/>
  <c r="T34" i="20"/>
  <c r="R68" i="20"/>
  <c r="T321" i="20"/>
  <c r="S13" i="20"/>
  <c r="S11" i="20" s="1"/>
  <c r="S10" i="20" s="1"/>
  <c r="S68" i="20"/>
  <c r="F68" i="20"/>
  <c r="K35" i="20"/>
  <c r="R13" i="20"/>
  <c r="R11" i="20" s="1"/>
  <c r="K26" i="20"/>
  <c r="L13" i="20"/>
  <c r="L11" i="20" s="1"/>
  <c r="L10" i="20" s="1"/>
  <c r="F13" i="20"/>
  <c r="F11" i="20" s="1"/>
  <c r="F10" i="20" s="1"/>
  <c r="H46" i="20"/>
  <c r="K46" i="20"/>
  <c r="I12" i="20"/>
  <c r="Q14" i="20"/>
  <c r="O13" i="20"/>
  <c r="M13" i="20"/>
  <c r="H321" i="20"/>
  <c r="H34" i="20"/>
  <c r="K321" i="20"/>
  <c r="I34" i="20"/>
  <c r="K34" i="20" s="1"/>
  <c r="G11" i="20"/>
  <c r="G10" i="20" s="1"/>
  <c r="M68" i="20"/>
  <c r="N68" i="20" s="1"/>
  <c r="N321" i="20"/>
  <c r="C34" i="20"/>
  <c r="E321" i="20"/>
  <c r="G68" i="20"/>
  <c r="T14" i="20"/>
  <c r="S380" i="19"/>
  <c r="R380" i="19"/>
  <c r="T380" i="19" s="1"/>
  <c r="Q380" i="19"/>
  <c r="P380" i="19"/>
  <c r="O380" i="19"/>
  <c r="M380" i="19"/>
  <c r="N380" i="19" s="1"/>
  <c r="L380" i="19"/>
  <c r="J380" i="19"/>
  <c r="I380" i="19"/>
  <c r="K380" i="19" s="1"/>
  <c r="G380" i="19"/>
  <c r="F380" i="19"/>
  <c r="H380" i="19" s="1"/>
  <c r="E380" i="19"/>
  <c r="D380" i="19"/>
  <c r="C380" i="19"/>
  <c r="T374" i="19"/>
  <c r="Q374" i="19"/>
  <c r="N374" i="19"/>
  <c r="K374" i="19"/>
  <c r="H374" i="19"/>
  <c r="E374" i="19"/>
  <c r="T373" i="19"/>
  <c r="Q373" i="19"/>
  <c r="N373" i="19"/>
  <c r="K373" i="19"/>
  <c r="H373" i="19"/>
  <c r="E373" i="19"/>
  <c r="S372" i="19"/>
  <c r="R372" i="19"/>
  <c r="R354" i="19" s="1"/>
  <c r="R38" i="19" s="1"/>
  <c r="P372" i="19"/>
  <c r="O372" i="19"/>
  <c r="N372" i="19"/>
  <c r="M372" i="19"/>
  <c r="L372" i="19"/>
  <c r="J372" i="19"/>
  <c r="J40" i="19" s="1"/>
  <c r="I372" i="19"/>
  <c r="I40" i="19" s="1"/>
  <c r="G372" i="19"/>
  <c r="G354" i="19" s="1"/>
  <c r="G38" i="19" s="1"/>
  <c r="F372" i="19"/>
  <c r="D372" i="19"/>
  <c r="D40" i="19" s="1"/>
  <c r="C372" i="19"/>
  <c r="T370" i="19"/>
  <c r="Q370" i="19"/>
  <c r="N370" i="19"/>
  <c r="K370" i="19"/>
  <c r="H370" i="19"/>
  <c r="E370" i="19"/>
  <c r="T369" i="19"/>
  <c r="Q369" i="19"/>
  <c r="N369" i="19"/>
  <c r="K369" i="19"/>
  <c r="H369" i="19"/>
  <c r="E369" i="19"/>
  <c r="T368" i="19"/>
  <c r="Q368" i="19"/>
  <c r="N368" i="19"/>
  <c r="K368" i="19"/>
  <c r="H368" i="19"/>
  <c r="E368" i="19"/>
  <c r="Q367" i="19"/>
  <c r="N367" i="19"/>
  <c r="K367" i="19"/>
  <c r="H367" i="19"/>
  <c r="E367" i="19"/>
  <c r="T366" i="19"/>
  <c r="Q366" i="19"/>
  <c r="N366" i="19"/>
  <c r="K366" i="19"/>
  <c r="H366" i="19"/>
  <c r="E366" i="19"/>
  <c r="T365" i="19"/>
  <c r="Q365" i="19"/>
  <c r="N365" i="19"/>
  <c r="K365" i="19"/>
  <c r="H365" i="19"/>
  <c r="E365" i="19"/>
  <c r="T364" i="19"/>
  <c r="Q364" i="19"/>
  <c r="N364" i="19"/>
  <c r="K364" i="19"/>
  <c r="H364" i="19"/>
  <c r="E364" i="19"/>
  <c r="T363" i="19"/>
  <c r="Q363" i="19"/>
  <c r="N363" i="19"/>
  <c r="K363" i="19"/>
  <c r="H363" i="19"/>
  <c r="E363" i="19"/>
  <c r="T362" i="19"/>
  <c r="Q362" i="19"/>
  <c r="N362" i="19"/>
  <c r="K362" i="19"/>
  <c r="H362" i="19"/>
  <c r="E362" i="19"/>
  <c r="T361" i="19"/>
  <c r="Q361" i="19"/>
  <c r="N361" i="19"/>
  <c r="K361" i="19"/>
  <c r="H361" i="19"/>
  <c r="E361" i="19"/>
  <c r="T360" i="19"/>
  <c r="Q360" i="19"/>
  <c r="N360" i="19"/>
  <c r="K360" i="19"/>
  <c r="H360" i="19"/>
  <c r="E360" i="19"/>
  <c r="Q359" i="19"/>
  <c r="N359" i="19"/>
  <c r="K359" i="19"/>
  <c r="H359" i="19"/>
  <c r="E359" i="19"/>
  <c r="T358" i="19"/>
  <c r="Q358" i="19"/>
  <c r="N358" i="19"/>
  <c r="K358" i="19"/>
  <c r="H358" i="19"/>
  <c r="E358" i="19"/>
  <c r="T357" i="19"/>
  <c r="Q357" i="19"/>
  <c r="N357" i="19"/>
  <c r="K357" i="19"/>
  <c r="H357" i="19"/>
  <c r="E357" i="19"/>
  <c r="T356" i="19"/>
  <c r="Q356" i="19"/>
  <c r="N356" i="19"/>
  <c r="K356" i="19"/>
  <c r="H356" i="19"/>
  <c r="E356" i="19"/>
  <c r="T355" i="19"/>
  <c r="S355" i="19"/>
  <c r="R355" i="19"/>
  <c r="P355" i="19"/>
  <c r="P354" i="19" s="1"/>
  <c r="P38" i="19" s="1"/>
  <c r="O355" i="19"/>
  <c r="M355" i="19"/>
  <c r="L355" i="19"/>
  <c r="L39" i="19" s="1"/>
  <c r="J355" i="19"/>
  <c r="J39" i="19" s="1"/>
  <c r="I355" i="19"/>
  <c r="I39" i="19" s="1"/>
  <c r="K39" i="19" s="1"/>
  <c r="G355" i="19"/>
  <c r="F355" i="19"/>
  <c r="D355" i="19"/>
  <c r="C355" i="19"/>
  <c r="C39" i="19" s="1"/>
  <c r="T352" i="19"/>
  <c r="Q352" i="19"/>
  <c r="N352" i="19"/>
  <c r="K352" i="19"/>
  <c r="H352" i="19"/>
  <c r="E352" i="19"/>
  <c r="T351" i="19"/>
  <c r="Q351" i="19"/>
  <c r="N351" i="19"/>
  <c r="K351" i="19"/>
  <c r="H351" i="19"/>
  <c r="E351" i="19"/>
  <c r="T350" i="19"/>
  <c r="Q350" i="19"/>
  <c r="N350" i="19"/>
  <c r="K350" i="19"/>
  <c r="H350" i="19"/>
  <c r="E350" i="19"/>
  <c r="T349" i="19"/>
  <c r="Q349" i="19"/>
  <c r="N349" i="19"/>
  <c r="K349" i="19"/>
  <c r="H349" i="19"/>
  <c r="E349" i="19"/>
  <c r="T348" i="19"/>
  <c r="Q348" i="19"/>
  <c r="N348" i="19"/>
  <c r="K348" i="19"/>
  <c r="H348" i="19"/>
  <c r="E348" i="19"/>
  <c r="T347" i="19"/>
  <c r="Q347" i="19"/>
  <c r="N347" i="19"/>
  <c r="K347" i="19"/>
  <c r="H347" i="19"/>
  <c r="E347" i="19"/>
  <c r="T346" i="19"/>
  <c r="Q346" i="19"/>
  <c r="N346" i="19"/>
  <c r="K346" i="19"/>
  <c r="H346" i="19"/>
  <c r="E346" i="19"/>
  <c r="T345" i="19"/>
  <c r="Q345" i="19"/>
  <c r="N345" i="19"/>
  <c r="K345" i="19"/>
  <c r="H345" i="19"/>
  <c r="E345" i="19"/>
  <c r="T344" i="19"/>
  <c r="Q344" i="19"/>
  <c r="N344" i="19"/>
  <c r="K344" i="19"/>
  <c r="H344" i="19"/>
  <c r="E344" i="19"/>
  <c r="S343" i="19"/>
  <c r="R343" i="19"/>
  <c r="T343" i="19" s="1"/>
  <c r="P343" i="19"/>
  <c r="O343" i="19"/>
  <c r="Q343" i="19" s="1"/>
  <c r="N343" i="19"/>
  <c r="M343" i="19"/>
  <c r="L343" i="19"/>
  <c r="J343" i="19"/>
  <c r="I343" i="19"/>
  <c r="G343" i="19"/>
  <c r="F343" i="19"/>
  <c r="D343" i="19"/>
  <c r="C343" i="19"/>
  <c r="T341" i="19"/>
  <c r="Q341" i="19"/>
  <c r="N341" i="19"/>
  <c r="K341" i="19"/>
  <c r="H341" i="19"/>
  <c r="E341" i="19"/>
  <c r="T340" i="19"/>
  <c r="Q340" i="19"/>
  <c r="N340" i="19"/>
  <c r="K340" i="19"/>
  <c r="H340" i="19"/>
  <c r="E340" i="19"/>
  <c r="T339" i="19"/>
  <c r="Q339" i="19"/>
  <c r="N339" i="19"/>
  <c r="K339" i="19"/>
  <c r="H339" i="19"/>
  <c r="E339" i="19"/>
  <c r="T338" i="19"/>
  <c r="Q338" i="19"/>
  <c r="N338" i="19"/>
  <c r="K338" i="19"/>
  <c r="H338" i="19"/>
  <c r="E338" i="19"/>
  <c r="T337" i="19"/>
  <c r="Q337" i="19"/>
  <c r="N337" i="19"/>
  <c r="K337" i="19"/>
  <c r="H337" i="19"/>
  <c r="E337" i="19"/>
  <c r="T336" i="19"/>
  <c r="Q336" i="19"/>
  <c r="N336" i="19"/>
  <c r="K336" i="19"/>
  <c r="H336" i="19"/>
  <c r="E336" i="19"/>
  <c r="T335" i="19"/>
  <c r="Q335" i="19"/>
  <c r="N335" i="19"/>
  <c r="K335" i="19"/>
  <c r="H335" i="19"/>
  <c r="E335" i="19"/>
  <c r="T334" i="19"/>
  <c r="Q334" i="19"/>
  <c r="N334" i="19"/>
  <c r="K334" i="19"/>
  <c r="H334" i="19"/>
  <c r="E334" i="19"/>
  <c r="T333" i="19"/>
  <c r="Q333" i="19"/>
  <c r="N333" i="19"/>
  <c r="K333" i="19"/>
  <c r="H333" i="19"/>
  <c r="E333" i="19"/>
  <c r="T332" i="19"/>
  <c r="Q332" i="19"/>
  <c r="N332" i="19"/>
  <c r="K332" i="19"/>
  <c r="H332" i="19"/>
  <c r="E332" i="19"/>
  <c r="T331" i="19"/>
  <c r="Q331" i="19"/>
  <c r="N331" i="19"/>
  <c r="K331" i="19"/>
  <c r="H331" i="19"/>
  <c r="E331" i="19"/>
  <c r="S330" i="19"/>
  <c r="S36" i="19" s="1"/>
  <c r="R330" i="19"/>
  <c r="P330" i="19"/>
  <c r="P36" i="19" s="1"/>
  <c r="O330" i="19"/>
  <c r="O36" i="19" s="1"/>
  <c r="M330" i="19"/>
  <c r="L330" i="19"/>
  <c r="L36" i="19" s="1"/>
  <c r="J330" i="19"/>
  <c r="J36" i="19" s="1"/>
  <c r="I330" i="19"/>
  <c r="I36" i="19" s="1"/>
  <c r="G330" i="19"/>
  <c r="F330" i="19"/>
  <c r="F36" i="19" s="1"/>
  <c r="D330" i="19"/>
  <c r="D36" i="19" s="1"/>
  <c r="C330" i="19"/>
  <c r="C36" i="19" s="1"/>
  <c r="T328" i="19"/>
  <c r="Q328" i="19"/>
  <c r="N328" i="19"/>
  <c r="K328" i="19"/>
  <c r="H328" i="19"/>
  <c r="E328" i="19"/>
  <c r="T327" i="19"/>
  <c r="Q327" i="19"/>
  <c r="N327" i="19"/>
  <c r="K327" i="19"/>
  <c r="H327" i="19"/>
  <c r="E327" i="19"/>
  <c r="T326" i="19"/>
  <c r="Q326" i="19"/>
  <c r="N326" i="19"/>
  <c r="K326" i="19"/>
  <c r="H326" i="19"/>
  <c r="E326" i="19"/>
  <c r="T325" i="19"/>
  <c r="Q325" i="19"/>
  <c r="N325" i="19"/>
  <c r="K325" i="19"/>
  <c r="H325" i="19"/>
  <c r="E325" i="19"/>
  <c r="T324" i="19"/>
  <c r="Q324" i="19"/>
  <c r="N324" i="19"/>
  <c r="K324" i="19"/>
  <c r="H324" i="19"/>
  <c r="E324" i="19"/>
  <c r="T323" i="19"/>
  <c r="Q323" i="19"/>
  <c r="N323" i="19"/>
  <c r="K323" i="19"/>
  <c r="H323" i="19"/>
  <c r="E323" i="19"/>
  <c r="S322" i="19"/>
  <c r="S35" i="19" s="1"/>
  <c r="R322" i="19"/>
  <c r="R321" i="19" s="1"/>
  <c r="R34" i="19" s="1"/>
  <c r="P322" i="19"/>
  <c r="O322" i="19"/>
  <c r="M322" i="19"/>
  <c r="M321" i="19" s="1"/>
  <c r="M34" i="19" s="1"/>
  <c r="L322" i="19"/>
  <c r="J322" i="19"/>
  <c r="J35" i="19" s="1"/>
  <c r="I322" i="19"/>
  <c r="I35" i="19" s="1"/>
  <c r="G322" i="19"/>
  <c r="G35" i="19" s="1"/>
  <c r="F322" i="19"/>
  <c r="F35" i="19" s="1"/>
  <c r="D322" i="19"/>
  <c r="C322" i="19"/>
  <c r="T319" i="19"/>
  <c r="Q319" i="19"/>
  <c r="N319" i="19"/>
  <c r="K319" i="19"/>
  <c r="H319" i="19"/>
  <c r="E319" i="19"/>
  <c r="T318" i="19"/>
  <c r="Q318" i="19"/>
  <c r="N318" i="19"/>
  <c r="K318" i="19"/>
  <c r="H318" i="19"/>
  <c r="E318" i="19"/>
  <c r="T317" i="19"/>
  <c r="Q317" i="19"/>
  <c r="N317" i="19"/>
  <c r="K317" i="19"/>
  <c r="H317" i="19"/>
  <c r="E317" i="19"/>
  <c r="T316" i="19"/>
  <c r="Q316" i="19"/>
  <c r="N316" i="19"/>
  <c r="K316" i="19"/>
  <c r="H316" i="19"/>
  <c r="E316" i="19"/>
  <c r="T315" i="19"/>
  <c r="Q315" i="19"/>
  <c r="N315" i="19"/>
  <c r="K315" i="19"/>
  <c r="H315" i="19"/>
  <c r="E315" i="19"/>
  <c r="T314" i="19"/>
  <c r="Q314" i="19"/>
  <c r="N314" i="19"/>
  <c r="K314" i="19"/>
  <c r="H314" i="19"/>
  <c r="E314" i="19"/>
  <c r="T313" i="19"/>
  <c r="S313" i="19"/>
  <c r="R313" i="19"/>
  <c r="P313" i="19"/>
  <c r="Q313" i="19" s="1"/>
  <c r="O313" i="19"/>
  <c r="M313" i="19"/>
  <c r="L313" i="19"/>
  <c r="J313" i="19"/>
  <c r="J33" i="19" s="1"/>
  <c r="I313" i="19"/>
  <c r="G313" i="19"/>
  <c r="G33" i="19" s="1"/>
  <c r="F313" i="19"/>
  <c r="D313" i="19"/>
  <c r="C313" i="19"/>
  <c r="S305" i="19"/>
  <c r="R305" i="19"/>
  <c r="Q305" i="19"/>
  <c r="P305" i="19"/>
  <c r="O305" i="19"/>
  <c r="O32" i="19" s="1"/>
  <c r="Q32" i="19" s="1"/>
  <c r="N305" i="19"/>
  <c r="M305" i="19"/>
  <c r="L305" i="19"/>
  <c r="K305" i="19"/>
  <c r="J305" i="19"/>
  <c r="I305" i="19"/>
  <c r="G305" i="19"/>
  <c r="G32" i="19" s="1"/>
  <c r="F305" i="19"/>
  <c r="D305" i="19"/>
  <c r="C305" i="19"/>
  <c r="E305" i="19" s="1"/>
  <c r="T303" i="19"/>
  <c r="Q303" i="19"/>
  <c r="N303" i="19"/>
  <c r="K303" i="19"/>
  <c r="H303" i="19"/>
  <c r="E303" i="19"/>
  <c r="T302" i="19"/>
  <c r="Q302" i="19"/>
  <c r="N302" i="19"/>
  <c r="K302" i="19"/>
  <c r="H302" i="19"/>
  <c r="E302" i="19"/>
  <c r="T301" i="19"/>
  <c r="Q301" i="19"/>
  <c r="N301" i="19"/>
  <c r="K301" i="19"/>
  <c r="H301" i="19"/>
  <c r="E301" i="19"/>
  <c r="T300" i="19"/>
  <c r="Q300" i="19"/>
  <c r="N300" i="19"/>
  <c r="K300" i="19"/>
  <c r="H300" i="19"/>
  <c r="E300" i="19"/>
  <c r="T299" i="19"/>
  <c r="Q299" i="19"/>
  <c r="N299" i="19"/>
  <c r="K299" i="19"/>
  <c r="H299" i="19"/>
  <c r="E299" i="19"/>
  <c r="T298" i="19"/>
  <c r="Q298" i="19"/>
  <c r="N298" i="19"/>
  <c r="K298" i="19"/>
  <c r="H298" i="19"/>
  <c r="E298" i="19"/>
  <c r="T297" i="19"/>
  <c r="Q297" i="19"/>
  <c r="N297" i="19"/>
  <c r="K297" i="19"/>
  <c r="H297" i="19"/>
  <c r="E297" i="19"/>
  <c r="T296" i="19"/>
  <c r="Q296" i="19"/>
  <c r="N296" i="19"/>
  <c r="K296" i="19"/>
  <c r="H296" i="19"/>
  <c r="E296" i="19"/>
  <c r="T295" i="19"/>
  <c r="Q295" i="19"/>
  <c r="N295" i="19"/>
  <c r="K295" i="19"/>
  <c r="H295" i="19"/>
  <c r="E295" i="19"/>
  <c r="T294" i="19"/>
  <c r="Q294" i="19"/>
  <c r="N294" i="19"/>
  <c r="K294" i="19"/>
  <c r="H294" i="19"/>
  <c r="E294" i="19"/>
  <c r="T293" i="19"/>
  <c r="Q293" i="19"/>
  <c r="N293" i="19"/>
  <c r="K293" i="19"/>
  <c r="H293" i="19"/>
  <c r="E293" i="19"/>
  <c r="T292" i="19"/>
  <c r="Q292" i="19"/>
  <c r="N292" i="19"/>
  <c r="K292" i="19"/>
  <c r="H292" i="19"/>
  <c r="E292" i="19"/>
  <c r="T291" i="19"/>
  <c r="Q291" i="19"/>
  <c r="N291" i="19"/>
  <c r="K291" i="19"/>
  <c r="H291" i="19"/>
  <c r="E291" i="19"/>
  <c r="T290" i="19"/>
  <c r="Q290" i="19"/>
  <c r="N290" i="19"/>
  <c r="K290" i="19"/>
  <c r="H290" i="19"/>
  <c r="E290" i="19"/>
  <c r="T289" i="19"/>
  <c r="Q289" i="19"/>
  <c r="N289" i="19"/>
  <c r="K289" i="19"/>
  <c r="H289" i="19"/>
  <c r="E289" i="19"/>
  <c r="T288" i="19"/>
  <c r="Q288" i="19"/>
  <c r="N288" i="19"/>
  <c r="K288" i="19"/>
  <c r="H288" i="19"/>
  <c r="E288" i="19"/>
  <c r="T287" i="19"/>
  <c r="Q287" i="19"/>
  <c r="N287" i="19"/>
  <c r="K287" i="19"/>
  <c r="H287" i="19"/>
  <c r="E287" i="19"/>
  <c r="T286" i="19"/>
  <c r="Q286" i="19"/>
  <c r="N286" i="19"/>
  <c r="K286" i="19"/>
  <c r="H286" i="19"/>
  <c r="E286" i="19"/>
  <c r="T285" i="19"/>
  <c r="Q285" i="19"/>
  <c r="N285" i="19"/>
  <c r="K285" i="19"/>
  <c r="H285" i="19"/>
  <c r="E285" i="19"/>
  <c r="S284" i="19"/>
  <c r="S31" i="19" s="1"/>
  <c r="R284" i="19"/>
  <c r="P284" i="19"/>
  <c r="Q284" i="19" s="1"/>
  <c r="O284" i="19"/>
  <c r="O31" i="19" s="1"/>
  <c r="M284" i="19"/>
  <c r="M31" i="19" s="1"/>
  <c r="L284" i="19"/>
  <c r="L31" i="19" s="1"/>
  <c r="J284" i="19"/>
  <c r="J31" i="19" s="1"/>
  <c r="I284" i="19"/>
  <c r="I31" i="19" s="1"/>
  <c r="G284" i="19"/>
  <c r="G31" i="19" s="1"/>
  <c r="F284" i="19"/>
  <c r="D284" i="19"/>
  <c r="D31" i="19" s="1"/>
  <c r="C284" i="19"/>
  <c r="T282" i="19"/>
  <c r="Q282" i="19"/>
  <c r="N282" i="19"/>
  <c r="K282" i="19"/>
  <c r="H282" i="19"/>
  <c r="E282" i="19"/>
  <c r="T281" i="19"/>
  <c r="Q281" i="19"/>
  <c r="N281" i="19"/>
  <c r="K281" i="19"/>
  <c r="H281" i="19"/>
  <c r="E281" i="19"/>
  <c r="T280" i="19"/>
  <c r="Q280" i="19"/>
  <c r="N280" i="19"/>
  <c r="K280" i="19"/>
  <c r="H280" i="19"/>
  <c r="E280" i="19"/>
  <c r="T279" i="19"/>
  <c r="Q279" i="19"/>
  <c r="N279" i="19"/>
  <c r="K279" i="19"/>
  <c r="H279" i="19"/>
  <c r="E279" i="19"/>
  <c r="T278" i="19"/>
  <c r="Q278" i="19"/>
  <c r="N278" i="19"/>
  <c r="K278" i="19"/>
  <c r="H278" i="19"/>
  <c r="E278" i="19"/>
  <c r="T277" i="19"/>
  <c r="Q277" i="19"/>
  <c r="N277" i="19"/>
  <c r="K277" i="19"/>
  <c r="H277" i="19"/>
  <c r="E277" i="19"/>
  <c r="T276" i="19"/>
  <c r="Q276" i="19"/>
  <c r="N276" i="19"/>
  <c r="K276" i="19"/>
  <c r="H276" i="19"/>
  <c r="E276" i="19"/>
  <c r="T275" i="19"/>
  <c r="Q275" i="19"/>
  <c r="N275" i="19"/>
  <c r="K275" i="19"/>
  <c r="H275" i="19"/>
  <c r="E275" i="19"/>
  <c r="S274" i="19"/>
  <c r="R274" i="19"/>
  <c r="T274" i="19" s="1"/>
  <c r="P274" i="19"/>
  <c r="P30" i="19" s="1"/>
  <c r="O274" i="19"/>
  <c r="M274" i="19"/>
  <c r="M30" i="19" s="1"/>
  <c r="L274" i="19"/>
  <c r="N274" i="19" s="1"/>
  <c r="J274" i="19"/>
  <c r="J30" i="19" s="1"/>
  <c r="I274" i="19"/>
  <c r="I30" i="19" s="1"/>
  <c r="G274" i="19"/>
  <c r="F274" i="19"/>
  <c r="F30" i="19" s="1"/>
  <c r="D274" i="19"/>
  <c r="C274" i="19"/>
  <c r="C30" i="19" s="1"/>
  <c r="T272" i="19"/>
  <c r="Q272" i="19"/>
  <c r="N272" i="19"/>
  <c r="K272" i="19"/>
  <c r="H272" i="19"/>
  <c r="E272" i="19"/>
  <c r="T271" i="19"/>
  <c r="Q271" i="19"/>
  <c r="N271" i="19"/>
  <c r="K271" i="19"/>
  <c r="H271" i="19"/>
  <c r="E271" i="19"/>
  <c r="T270" i="19"/>
  <c r="Q270" i="19"/>
  <c r="N270" i="19"/>
  <c r="K270" i="19"/>
  <c r="H270" i="19"/>
  <c r="E270" i="19"/>
  <c r="T269" i="19"/>
  <c r="Q269" i="19"/>
  <c r="N269" i="19"/>
  <c r="K269" i="19"/>
  <c r="H269" i="19"/>
  <c r="E269" i="19"/>
  <c r="T268" i="19"/>
  <c r="Q268" i="19"/>
  <c r="N268" i="19"/>
  <c r="K268" i="19"/>
  <c r="H268" i="19"/>
  <c r="E268" i="19"/>
  <c r="T267" i="19"/>
  <c r="Q267" i="19"/>
  <c r="N267" i="19"/>
  <c r="K267" i="19"/>
  <c r="H267" i="19"/>
  <c r="E267" i="19"/>
  <c r="T266" i="19"/>
  <c r="Q266" i="19"/>
  <c r="N266" i="19"/>
  <c r="K266" i="19"/>
  <c r="H266" i="19"/>
  <c r="E266" i="19"/>
  <c r="T265" i="19"/>
  <c r="Q265" i="19"/>
  <c r="N265" i="19"/>
  <c r="K265" i="19"/>
  <c r="H265" i="19"/>
  <c r="E265" i="19"/>
  <c r="T264" i="19"/>
  <c r="Q264" i="19"/>
  <c r="N264" i="19"/>
  <c r="K264" i="19"/>
  <c r="H264" i="19"/>
  <c r="E264" i="19"/>
  <c r="T263" i="19"/>
  <c r="Q263" i="19"/>
  <c r="N263" i="19"/>
  <c r="K263" i="19"/>
  <c r="H263" i="19"/>
  <c r="E263" i="19"/>
  <c r="T262" i="19"/>
  <c r="Q262" i="19"/>
  <c r="N262" i="19"/>
  <c r="K262" i="19"/>
  <c r="H262" i="19"/>
  <c r="E262" i="19"/>
  <c r="T261" i="19"/>
  <c r="Q261" i="19"/>
  <c r="N261" i="19"/>
  <c r="K261" i="19"/>
  <c r="H261" i="19"/>
  <c r="E261" i="19"/>
  <c r="S260" i="19"/>
  <c r="S29" i="19" s="1"/>
  <c r="R260" i="19"/>
  <c r="P260" i="19"/>
  <c r="O260" i="19"/>
  <c r="M260" i="19"/>
  <c r="M29" i="19" s="1"/>
  <c r="L260" i="19"/>
  <c r="L29" i="19" s="1"/>
  <c r="J260" i="19"/>
  <c r="I260" i="19"/>
  <c r="I29" i="19" s="1"/>
  <c r="G260" i="19"/>
  <c r="G29" i="19" s="1"/>
  <c r="F260" i="19"/>
  <c r="F29" i="19" s="1"/>
  <c r="D260" i="19"/>
  <c r="C260" i="19"/>
  <c r="E260" i="19" s="1"/>
  <c r="T256" i="19"/>
  <c r="Q256" i="19"/>
  <c r="N256" i="19"/>
  <c r="K256" i="19"/>
  <c r="H256" i="19"/>
  <c r="E256" i="19"/>
  <c r="T255" i="19"/>
  <c r="Q255" i="19"/>
  <c r="N255" i="19"/>
  <c r="K255" i="19"/>
  <c r="H255" i="19"/>
  <c r="E255" i="19"/>
  <c r="T254" i="19"/>
  <c r="S254" i="19"/>
  <c r="R254" i="19"/>
  <c r="P254" i="19"/>
  <c r="Q254" i="19" s="1"/>
  <c r="O254" i="19"/>
  <c r="M254" i="19"/>
  <c r="M28" i="19" s="1"/>
  <c r="L254" i="19"/>
  <c r="J254" i="19"/>
  <c r="J28" i="19" s="1"/>
  <c r="I254" i="19"/>
  <c r="G254" i="19"/>
  <c r="G28" i="19" s="1"/>
  <c r="F254" i="19"/>
  <c r="D254" i="19"/>
  <c r="D28" i="19" s="1"/>
  <c r="C254" i="19"/>
  <c r="T252" i="19"/>
  <c r="Q252" i="19"/>
  <c r="N252" i="19"/>
  <c r="K252" i="19"/>
  <c r="H252" i="19"/>
  <c r="E252" i="19"/>
  <c r="T251" i="19"/>
  <c r="Q251" i="19"/>
  <c r="N251" i="19"/>
  <c r="K251" i="19"/>
  <c r="H251" i="19"/>
  <c r="E251" i="19"/>
  <c r="T250" i="19"/>
  <c r="Q250" i="19"/>
  <c r="N250" i="19"/>
  <c r="K250" i="19"/>
  <c r="H250" i="19"/>
  <c r="E250" i="19"/>
  <c r="T249" i="19"/>
  <c r="Q249" i="19"/>
  <c r="N249" i="19"/>
  <c r="K249" i="19"/>
  <c r="H249" i="19"/>
  <c r="E249" i="19"/>
  <c r="T248" i="19"/>
  <c r="Q248" i="19"/>
  <c r="N248" i="19"/>
  <c r="K248" i="19"/>
  <c r="H248" i="19"/>
  <c r="E248" i="19"/>
  <c r="T247" i="19"/>
  <c r="Q247" i="19"/>
  <c r="N247" i="19"/>
  <c r="K247" i="19"/>
  <c r="H247" i="19"/>
  <c r="E247" i="19"/>
  <c r="T246" i="19"/>
  <c r="Q246" i="19"/>
  <c r="N246" i="19"/>
  <c r="K246" i="19"/>
  <c r="H246" i="19"/>
  <c r="E246" i="19"/>
  <c r="S245" i="19"/>
  <c r="S27" i="19" s="1"/>
  <c r="R245" i="19"/>
  <c r="R27" i="19" s="1"/>
  <c r="P245" i="19"/>
  <c r="P27" i="19" s="1"/>
  <c r="O245" i="19"/>
  <c r="M245" i="19"/>
  <c r="M27" i="19" s="1"/>
  <c r="L245" i="19"/>
  <c r="J245" i="19"/>
  <c r="J27" i="19" s="1"/>
  <c r="I245" i="19"/>
  <c r="G245" i="19"/>
  <c r="G27" i="19" s="1"/>
  <c r="F245" i="19"/>
  <c r="D245" i="19"/>
  <c r="D27" i="19" s="1"/>
  <c r="C245" i="19"/>
  <c r="C27" i="19" s="1"/>
  <c r="T243" i="19"/>
  <c r="Q243" i="19"/>
  <c r="N243" i="19"/>
  <c r="K243" i="19"/>
  <c r="H243" i="19"/>
  <c r="E243" i="19"/>
  <c r="T242" i="19"/>
  <c r="Q242" i="19"/>
  <c r="N242" i="19"/>
  <c r="K242" i="19"/>
  <c r="H242" i="19"/>
  <c r="E242" i="19"/>
  <c r="T241" i="19"/>
  <c r="Q241" i="19"/>
  <c r="N241" i="19"/>
  <c r="K241" i="19"/>
  <c r="H241" i="19"/>
  <c r="E241" i="19"/>
  <c r="T240" i="19"/>
  <c r="Q240" i="19"/>
  <c r="N240" i="19"/>
  <c r="K240" i="19"/>
  <c r="H240" i="19"/>
  <c r="E240" i="19"/>
  <c r="T239" i="19"/>
  <c r="Q239" i="19"/>
  <c r="N239" i="19"/>
  <c r="K239" i="19"/>
  <c r="H239" i="19"/>
  <c r="E239" i="19"/>
  <c r="T238" i="19"/>
  <c r="Q238" i="19"/>
  <c r="N238" i="19"/>
  <c r="K238" i="19"/>
  <c r="H238" i="19"/>
  <c r="E238" i="19"/>
  <c r="T237" i="19"/>
  <c r="Q237" i="19"/>
  <c r="N237" i="19"/>
  <c r="K237" i="19"/>
  <c r="H237" i="19"/>
  <c r="E237" i="19"/>
  <c r="T236" i="19"/>
  <c r="Q236" i="19"/>
  <c r="N236" i="19"/>
  <c r="K236" i="19"/>
  <c r="H236" i="19"/>
  <c r="E236" i="19"/>
  <c r="T235" i="19"/>
  <c r="Q235" i="19"/>
  <c r="N235" i="19"/>
  <c r="K235" i="19"/>
  <c r="H235" i="19"/>
  <c r="E235" i="19"/>
  <c r="T234" i="19"/>
  <c r="Q234" i="19"/>
  <c r="N234" i="19"/>
  <c r="K234" i="19"/>
  <c r="H234" i="19"/>
  <c r="E234" i="19"/>
  <c r="S233" i="19"/>
  <c r="S26" i="19" s="1"/>
  <c r="R233" i="19"/>
  <c r="R26" i="19" s="1"/>
  <c r="P233" i="19"/>
  <c r="P26" i="19" s="1"/>
  <c r="O233" i="19"/>
  <c r="M233" i="19"/>
  <c r="M26" i="19" s="1"/>
  <c r="L233" i="19"/>
  <c r="L26" i="19" s="1"/>
  <c r="J233" i="19"/>
  <c r="J26" i="19" s="1"/>
  <c r="I233" i="19"/>
  <c r="G233" i="19"/>
  <c r="G26" i="19" s="1"/>
  <c r="F233" i="19"/>
  <c r="D233" i="19"/>
  <c r="D26" i="19" s="1"/>
  <c r="C233" i="19"/>
  <c r="C26" i="19" s="1"/>
  <c r="T229" i="19"/>
  <c r="Q229" i="19"/>
  <c r="N229" i="19"/>
  <c r="K229" i="19"/>
  <c r="H229" i="19"/>
  <c r="E229" i="19"/>
  <c r="T228" i="19"/>
  <c r="Q228" i="19"/>
  <c r="N228" i="19"/>
  <c r="K228" i="19"/>
  <c r="H228" i="19"/>
  <c r="E228" i="19"/>
  <c r="T227" i="19"/>
  <c r="Q227" i="19"/>
  <c r="N227" i="19"/>
  <c r="K227" i="19"/>
  <c r="H227" i="19"/>
  <c r="E227" i="19"/>
  <c r="S226" i="19"/>
  <c r="S25" i="19" s="1"/>
  <c r="R226" i="19"/>
  <c r="P226" i="19"/>
  <c r="O226" i="19"/>
  <c r="M226" i="19"/>
  <c r="N226" i="19" s="1"/>
  <c r="L226" i="19"/>
  <c r="J226" i="19"/>
  <c r="I226" i="19"/>
  <c r="G226" i="19"/>
  <c r="G25" i="19" s="1"/>
  <c r="F226" i="19"/>
  <c r="D226" i="19"/>
  <c r="D25" i="19" s="1"/>
  <c r="C226" i="19"/>
  <c r="T224" i="19"/>
  <c r="Q224" i="19"/>
  <c r="N224" i="19"/>
  <c r="K224" i="19"/>
  <c r="H224" i="19"/>
  <c r="E224" i="19"/>
  <c r="T223" i="19"/>
  <c r="Q223" i="19"/>
  <c r="N223" i="19"/>
  <c r="K223" i="19"/>
  <c r="H223" i="19"/>
  <c r="E223" i="19"/>
  <c r="T222" i="19"/>
  <c r="Q222" i="19"/>
  <c r="N222" i="19"/>
  <c r="K222" i="19"/>
  <c r="H222" i="19"/>
  <c r="E222" i="19"/>
  <c r="T221" i="19"/>
  <c r="Q221" i="19"/>
  <c r="N221" i="19"/>
  <c r="K221" i="19"/>
  <c r="H221" i="19"/>
  <c r="E221" i="19"/>
  <c r="T220" i="19"/>
  <c r="Q220" i="19"/>
  <c r="N220" i="19"/>
  <c r="K220" i="19"/>
  <c r="H220" i="19"/>
  <c r="E220" i="19"/>
  <c r="T219" i="19"/>
  <c r="Q219" i="19"/>
  <c r="N219" i="19"/>
  <c r="K219" i="19"/>
  <c r="H219" i="19"/>
  <c r="E219" i="19"/>
  <c r="T218" i="19"/>
  <c r="Q218" i="19"/>
  <c r="N218" i="19"/>
  <c r="K218" i="19"/>
  <c r="H218" i="19"/>
  <c r="E218" i="19"/>
  <c r="S217" i="19"/>
  <c r="R217" i="19"/>
  <c r="R24" i="19" s="1"/>
  <c r="P217" i="19"/>
  <c r="P24" i="19" s="1"/>
  <c r="O217" i="19"/>
  <c r="M217" i="19"/>
  <c r="M24" i="19" s="1"/>
  <c r="L217" i="19"/>
  <c r="J217" i="19"/>
  <c r="J24" i="19" s="1"/>
  <c r="I217" i="19"/>
  <c r="I24" i="19" s="1"/>
  <c r="G217" i="19"/>
  <c r="G24" i="19" s="1"/>
  <c r="F217" i="19"/>
  <c r="D217" i="19"/>
  <c r="D24" i="19" s="1"/>
  <c r="C217" i="19"/>
  <c r="T215" i="19"/>
  <c r="Q215" i="19"/>
  <c r="N215" i="19"/>
  <c r="K215" i="19"/>
  <c r="H215" i="19"/>
  <c r="E215" i="19"/>
  <c r="T214" i="19"/>
  <c r="Q214" i="19"/>
  <c r="N214" i="19"/>
  <c r="K214" i="19"/>
  <c r="H214" i="19"/>
  <c r="E214" i="19"/>
  <c r="T213" i="19"/>
  <c r="Q213" i="19"/>
  <c r="N213" i="19"/>
  <c r="K213" i="19"/>
  <c r="H213" i="19"/>
  <c r="E213" i="19"/>
  <c r="T212" i="19"/>
  <c r="Q212" i="19"/>
  <c r="N212" i="19"/>
  <c r="K212" i="19"/>
  <c r="H212" i="19"/>
  <c r="E212" i="19"/>
  <c r="T211" i="19"/>
  <c r="Q211" i="19"/>
  <c r="N211" i="19"/>
  <c r="K211" i="19"/>
  <c r="H211" i="19"/>
  <c r="E211" i="19"/>
  <c r="T210" i="19"/>
  <c r="Q210" i="19"/>
  <c r="N210" i="19"/>
  <c r="K210" i="19"/>
  <c r="H210" i="19"/>
  <c r="E210" i="19"/>
  <c r="S209" i="19"/>
  <c r="T209" i="19" s="1"/>
  <c r="R209" i="19"/>
  <c r="P209" i="19"/>
  <c r="P23" i="19" s="1"/>
  <c r="O209" i="19"/>
  <c r="O23" i="19" s="1"/>
  <c r="M209" i="19"/>
  <c r="L209" i="19"/>
  <c r="L23" i="19" s="1"/>
  <c r="J209" i="19"/>
  <c r="J23" i="19" s="1"/>
  <c r="I209" i="19"/>
  <c r="G209" i="19"/>
  <c r="G23" i="19" s="1"/>
  <c r="F209" i="19"/>
  <c r="H209" i="19" s="1"/>
  <c r="D209" i="19"/>
  <c r="D23" i="19" s="1"/>
  <c r="C209" i="19"/>
  <c r="C23" i="19" s="1"/>
  <c r="T205" i="19"/>
  <c r="T204" i="19"/>
  <c r="Q204" i="19"/>
  <c r="N204" i="19"/>
  <c r="K204" i="19"/>
  <c r="H204" i="19"/>
  <c r="E204" i="19"/>
  <c r="T203" i="19"/>
  <c r="Q203" i="19"/>
  <c r="N203" i="19"/>
  <c r="K203" i="19"/>
  <c r="H203" i="19"/>
  <c r="E203" i="19"/>
  <c r="T202" i="19"/>
  <c r="Q202" i="19"/>
  <c r="N202" i="19"/>
  <c r="K202" i="19"/>
  <c r="H202" i="19"/>
  <c r="E202" i="19"/>
  <c r="S201" i="19"/>
  <c r="R201" i="19"/>
  <c r="T201" i="19" s="1"/>
  <c r="P201" i="19"/>
  <c r="O201" i="19"/>
  <c r="M201" i="19"/>
  <c r="L201" i="19"/>
  <c r="N201" i="19" s="1"/>
  <c r="J201" i="19"/>
  <c r="J22" i="19" s="1"/>
  <c r="I201" i="19"/>
  <c r="G201" i="19"/>
  <c r="F201" i="19"/>
  <c r="D201" i="19"/>
  <c r="D22" i="19" s="1"/>
  <c r="C201" i="19"/>
  <c r="C22" i="19" s="1"/>
  <c r="S195" i="19"/>
  <c r="S21" i="19" s="1"/>
  <c r="R195" i="19"/>
  <c r="T195" i="19" s="1"/>
  <c r="P195" i="19"/>
  <c r="O195" i="19"/>
  <c r="Q195" i="19" s="1"/>
  <c r="N195" i="19"/>
  <c r="M195" i="19"/>
  <c r="L195" i="19"/>
  <c r="J195" i="19"/>
  <c r="K195" i="19" s="1"/>
  <c r="I195" i="19"/>
  <c r="G195" i="19"/>
  <c r="F195" i="19"/>
  <c r="H195" i="19" s="1"/>
  <c r="D195" i="19"/>
  <c r="C195" i="19"/>
  <c r="T186" i="19"/>
  <c r="S186" i="19"/>
  <c r="R186" i="19"/>
  <c r="Q186" i="19"/>
  <c r="P186" i="19"/>
  <c r="O186" i="19"/>
  <c r="M186" i="19"/>
  <c r="M20" i="19" s="1"/>
  <c r="L186" i="19"/>
  <c r="N186" i="19" s="1"/>
  <c r="J186" i="19"/>
  <c r="I186" i="19"/>
  <c r="K186" i="19" s="1"/>
  <c r="H186" i="19"/>
  <c r="G186" i="19"/>
  <c r="F186" i="19"/>
  <c r="D186" i="19"/>
  <c r="E186" i="19" s="1"/>
  <c r="C186" i="19"/>
  <c r="T184" i="19"/>
  <c r="Q184" i="19"/>
  <c r="N184" i="19"/>
  <c r="K184" i="19"/>
  <c r="H184" i="19"/>
  <c r="E184" i="19"/>
  <c r="T183" i="19"/>
  <c r="Q183" i="19"/>
  <c r="N183" i="19"/>
  <c r="K183" i="19"/>
  <c r="H183" i="19"/>
  <c r="E183" i="19"/>
  <c r="T182" i="19"/>
  <c r="Q182" i="19"/>
  <c r="N182" i="19"/>
  <c r="K182" i="19"/>
  <c r="H182" i="19"/>
  <c r="E182" i="19"/>
  <c r="T181" i="19"/>
  <c r="Q181" i="19"/>
  <c r="N181" i="19"/>
  <c r="K181" i="19"/>
  <c r="H181" i="19"/>
  <c r="E181" i="19"/>
  <c r="T180" i="19"/>
  <c r="Q180" i="19"/>
  <c r="N180" i="19"/>
  <c r="K180" i="19"/>
  <c r="H180" i="19"/>
  <c r="E180" i="19"/>
  <c r="T179" i="19"/>
  <c r="Q179" i="19"/>
  <c r="N179" i="19"/>
  <c r="K179" i="19"/>
  <c r="H179" i="19"/>
  <c r="E179" i="19"/>
  <c r="T178" i="19"/>
  <c r="Q178" i="19"/>
  <c r="N178" i="19"/>
  <c r="K178" i="19"/>
  <c r="H178" i="19"/>
  <c r="E178" i="19"/>
  <c r="S177" i="19"/>
  <c r="R177" i="19"/>
  <c r="R19" i="19" s="1"/>
  <c r="T19" i="19" s="1"/>
  <c r="P177" i="19"/>
  <c r="O177" i="19"/>
  <c r="O19" i="19" s="1"/>
  <c r="M177" i="19"/>
  <c r="L177" i="19"/>
  <c r="N177" i="19" s="1"/>
  <c r="J177" i="19"/>
  <c r="J19" i="19" s="1"/>
  <c r="I177" i="19"/>
  <c r="I19" i="19" s="1"/>
  <c r="G177" i="19"/>
  <c r="G19" i="19" s="1"/>
  <c r="F177" i="19"/>
  <c r="D177" i="19"/>
  <c r="C177" i="19"/>
  <c r="T175" i="19"/>
  <c r="Q175" i="19"/>
  <c r="N175" i="19"/>
  <c r="K175" i="19"/>
  <c r="H175" i="19"/>
  <c r="E175" i="19"/>
  <c r="T174" i="19"/>
  <c r="Q174" i="19"/>
  <c r="N174" i="19"/>
  <c r="K174" i="19"/>
  <c r="H174" i="19"/>
  <c r="E174" i="19"/>
  <c r="T173" i="19"/>
  <c r="Q173" i="19"/>
  <c r="N173" i="19"/>
  <c r="K173" i="19"/>
  <c r="H173" i="19"/>
  <c r="E173" i="19"/>
  <c r="T172" i="19"/>
  <c r="Q172" i="19"/>
  <c r="N172" i="19"/>
  <c r="K172" i="19"/>
  <c r="H172" i="19"/>
  <c r="E172" i="19"/>
  <c r="T171" i="19"/>
  <c r="Q171" i="19"/>
  <c r="N171" i="19"/>
  <c r="K171" i="19"/>
  <c r="H171" i="19"/>
  <c r="E171" i="19"/>
  <c r="T170" i="19"/>
  <c r="Q170" i="19"/>
  <c r="N170" i="19"/>
  <c r="K170" i="19"/>
  <c r="H170" i="19"/>
  <c r="E170" i="19"/>
  <c r="T169" i="19"/>
  <c r="Q169" i="19"/>
  <c r="N169" i="19"/>
  <c r="K169" i="19"/>
  <c r="H169" i="19"/>
  <c r="E169" i="19"/>
  <c r="T168" i="19"/>
  <c r="Q168" i="19"/>
  <c r="N168" i="19"/>
  <c r="K168" i="19"/>
  <c r="H168" i="19"/>
  <c r="E168" i="19"/>
  <c r="T167" i="19"/>
  <c r="Q167" i="19"/>
  <c r="N167" i="19"/>
  <c r="K167" i="19"/>
  <c r="H167" i="19"/>
  <c r="E167" i="19"/>
  <c r="T166" i="19"/>
  <c r="Q166" i="19"/>
  <c r="N166" i="19"/>
  <c r="K166" i="19"/>
  <c r="H166" i="19"/>
  <c r="E166" i="19"/>
  <c r="T165" i="19"/>
  <c r="Q165" i="19"/>
  <c r="N165" i="19"/>
  <c r="K165" i="19"/>
  <c r="H165" i="19"/>
  <c r="E165" i="19"/>
  <c r="T164" i="19"/>
  <c r="Q164" i="19"/>
  <c r="N164" i="19"/>
  <c r="K164" i="19"/>
  <c r="H164" i="19"/>
  <c r="E164" i="19"/>
  <c r="T163" i="19"/>
  <c r="Q163" i="19"/>
  <c r="N163" i="19"/>
  <c r="K163" i="19"/>
  <c r="H163" i="19"/>
  <c r="E163" i="19"/>
  <c r="S162" i="19"/>
  <c r="S18" i="19" s="1"/>
  <c r="R162" i="19"/>
  <c r="P162" i="19"/>
  <c r="P18" i="19" s="1"/>
  <c r="O162" i="19"/>
  <c r="Q162" i="19" s="1"/>
  <c r="M162" i="19"/>
  <c r="M18" i="19" s="1"/>
  <c r="L162" i="19"/>
  <c r="L18" i="19" s="1"/>
  <c r="J162" i="19"/>
  <c r="J18" i="19" s="1"/>
  <c r="I162" i="19"/>
  <c r="I18" i="19" s="1"/>
  <c r="G162" i="19"/>
  <c r="G18" i="19" s="1"/>
  <c r="F162" i="19"/>
  <c r="D162" i="19"/>
  <c r="D18" i="19" s="1"/>
  <c r="C162" i="19"/>
  <c r="C18" i="19" s="1"/>
  <c r="T160" i="19"/>
  <c r="Q160" i="19"/>
  <c r="N160" i="19"/>
  <c r="K160" i="19"/>
  <c r="H160" i="19"/>
  <c r="E160" i="19"/>
  <c r="T159" i="19"/>
  <c r="Q159" i="19"/>
  <c r="N159" i="19"/>
  <c r="K159" i="19"/>
  <c r="H159" i="19"/>
  <c r="E159" i="19"/>
  <c r="T158" i="19"/>
  <c r="Q158" i="19"/>
  <c r="N158" i="19"/>
  <c r="K158" i="19"/>
  <c r="H158" i="19"/>
  <c r="E158" i="19"/>
  <c r="T157" i="19"/>
  <c r="Q157" i="19"/>
  <c r="N157" i="19"/>
  <c r="K157" i="19"/>
  <c r="H157" i="19"/>
  <c r="E157" i="19"/>
  <c r="T156" i="19"/>
  <c r="Q156" i="19"/>
  <c r="N156" i="19"/>
  <c r="K156" i="19"/>
  <c r="H156" i="19"/>
  <c r="E156" i="19"/>
  <c r="T155" i="19"/>
  <c r="Q155" i="19"/>
  <c r="N155" i="19"/>
  <c r="K155" i="19"/>
  <c r="H155" i="19"/>
  <c r="E155" i="19"/>
  <c r="T154" i="19"/>
  <c r="Q154" i="19"/>
  <c r="N154" i="19"/>
  <c r="K154" i="19"/>
  <c r="H154" i="19"/>
  <c r="E154" i="19"/>
  <c r="T153" i="19"/>
  <c r="Q153" i="19"/>
  <c r="N153" i="19"/>
  <c r="K153" i="19"/>
  <c r="H153" i="19"/>
  <c r="E153" i="19"/>
  <c r="T152" i="19"/>
  <c r="Q152" i="19"/>
  <c r="N152" i="19"/>
  <c r="K152" i="19"/>
  <c r="H152" i="19"/>
  <c r="E152" i="19"/>
  <c r="T151" i="19"/>
  <c r="Q151" i="19"/>
  <c r="N151" i="19"/>
  <c r="K151" i="19"/>
  <c r="H151" i="19"/>
  <c r="E151" i="19"/>
  <c r="S149" i="19"/>
  <c r="R149" i="19"/>
  <c r="T149" i="19" s="1"/>
  <c r="P149" i="19"/>
  <c r="O149" i="19"/>
  <c r="N149" i="19"/>
  <c r="M149" i="19"/>
  <c r="L149" i="19"/>
  <c r="J149" i="19"/>
  <c r="J17" i="19" s="1"/>
  <c r="I149" i="19"/>
  <c r="G149" i="19"/>
  <c r="G17" i="19" s="1"/>
  <c r="F149" i="19"/>
  <c r="H149" i="19" s="1"/>
  <c r="D149" i="19"/>
  <c r="D17" i="19" s="1"/>
  <c r="C149" i="19"/>
  <c r="T147" i="19"/>
  <c r="Q147" i="19"/>
  <c r="N147" i="19"/>
  <c r="K147" i="19"/>
  <c r="H147" i="19"/>
  <c r="E147" i="19"/>
  <c r="T146" i="19"/>
  <c r="Q146" i="19"/>
  <c r="N146" i="19"/>
  <c r="K146" i="19"/>
  <c r="H146" i="19"/>
  <c r="E146" i="19"/>
  <c r="T145" i="19"/>
  <c r="Q145" i="19"/>
  <c r="N145" i="19"/>
  <c r="K145" i="19"/>
  <c r="H145" i="19"/>
  <c r="E145" i="19"/>
  <c r="T144" i="19"/>
  <c r="Q144" i="19"/>
  <c r="N144" i="19"/>
  <c r="K144" i="19"/>
  <c r="H144" i="19"/>
  <c r="E144" i="19"/>
  <c r="S143" i="19"/>
  <c r="S16" i="19" s="1"/>
  <c r="R143" i="19"/>
  <c r="R16" i="19" s="1"/>
  <c r="P143" i="19"/>
  <c r="O143" i="19"/>
  <c r="O16" i="19" s="1"/>
  <c r="M143" i="19"/>
  <c r="L143" i="19"/>
  <c r="N143" i="19" s="1"/>
  <c r="J143" i="19"/>
  <c r="J16" i="19" s="1"/>
  <c r="I143" i="19"/>
  <c r="G143" i="19"/>
  <c r="G16" i="19" s="1"/>
  <c r="F143" i="19"/>
  <c r="F16" i="19" s="1"/>
  <c r="D143" i="19"/>
  <c r="C143" i="19"/>
  <c r="C16" i="19" s="1"/>
  <c r="T141" i="19"/>
  <c r="Q141" i="19"/>
  <c r="N141" i="19"/>
  <c r="K141" i="19"/>
  <c r="H141" i="19"/>
  <c r="E141" i="19"/>
  <c r="T140" i="19"/>
  <c r="Q140" i="19"/>
  <c r="N140" i="19"/>
  <c r="K140" i="19"/>
  <c r="H140" i="19"/>
  <c r="E140" i="19"/>
  <c r="T139" i="19"/>
  <c r="Q139" i="19"/>
  <c r="N139" i="19"/>
  <c r="K139" i="19"/>
  <c r="H139" i="19"/>
  <c r="E139" i="19"/>
  <c r="T138" i="19"/>
  <c r="Q138" i="19"/>
  <c r="N138" i="19"/>
  <c r="K138" i="19"/>
  <c r="H138" i="19"/>
  <c r="E138" i="19"/>
  <c r="T137" i="19"/>
  <c r="Q137" i="19"/>
  <c r="N137" i="19"/>
  <c r="K137" i="19"/>
  <c r="H137" i="19"/>
  <c r="E137" i="19"/>
  <c r="T136" i="19"/>
  <c r="Q136" i="19"/>
  <c r="N136" i="19"/>
  <c r="K136" i="19"/>
  <c r="H136" i="19"/>
  <c r="E136" i="19"/>
  <c r="T135" i="19"/>
  <c r="Q135" i="19"/>
  <c r="N135" i="19"/>
  <c r="K135" i="19"/>
  <c r="H135" i="19"/>
  <c r="E135" i="19"/>
  <c r="T134" i="19"/>
  <c r="Q134" i="19"/>
  <c r="N134" i="19"/>
  <c r="K134" i="19"/>
  <c r="H134" i="19"/>
  <c r="E134" i="19"/>
  <c r="T133" i="19"/>
  <c r="Q133" i="19"/>
  <c r="N133" i="19"/>
  <c r="K133" i="19"/>
  <c r="H133" i="19"/>
  <c r="E133" i="19"/>
  <c r="T132" i="19"/>
  <c r="Q132" i="19"/>
  <c r="N132" i="19"/>
  <c r="K132" i="19"/>
  <c r="H132" i="19"/>
  <c r="E132" i="19"/>
  <c r="T131" i="19"/>
  <c r="Q131" i="19"/>
  <c r="N131" i="19"/>
  <c r="K131" i="19"/>
  <c r="H131" i="19"/>
  <c r="E131" i="19"/>
  <c r="T130" i="19"/>
  <c r="Q130" i="19"/>
  <c r="N130" i="19"/>
  <c r="K130" i="19"/>
  <c r="H130" i="19"/>
  <c r="E130" i="19"/>
  <c r="T129" i="19"/>
  <c r="Q129" i="19"/>
  <c r="N129" i="19"/>
  <c r="K129" i="19"/>
  <c r="H129" i="19"/>
  <c r="E129" i="19"/>
  <c r="T128" i="19"/>
  <c r="Q128" i="19"/>
  <c r="N128" i="19"/>
  <c r="K128" i="19"/>
  <c r="H128" i="19"/>
  <c r="E128" i="19"/>
  <c r="T127" i="19"/>
  <c r="Q127" i="19"/>
  <c r="N127" i="19"/>
  <c r="K127" i="19"/>
  <c r="H127" i="19"/>
  <c r="E127" i="19"/>
  <c r="T126" i="19"/>
  <c r="Q126" i="19"/>
  <c r="N126" i="19"/>
  <c r="K126" i="19"/>
  <c r="H126" i="19"/>
  <c r="E126" i="19"/>
  <c r="T125" i="19"/>
  <c r="Q125" i="19"/>
  <c r="N125" i="19"/>
  <c r="K125" i="19"/>
  <c r="H125" i="19"/>
  <c r="E125" i="19"/>
  <c r="T124" i="19"/>
  <c r="Q124" i="19"/>
  <c r="N124" i="19"/>
  <c r="K124" i="19"/>
  <c r="H124" i="19"/>
  <c r="E124" i="19"/>
  <c r="T123" i="19"/>
  <c r="Q123" i="19"/>
  <c r="N123" i="19"/>
  <c r="K123" i="19"/>
  <c r="H123" i="19"/>
  <c r="E123" i="19"/>
  <c r="T122" i="19"/>
  <c r="Q122" i="19"/>
  <c r="N122" i="19"/>
  <c r="K122" i="19"/>
  <c r="H122" i="19"/>
  <c r="E122" i="19"/>
  <c r="T121" i="19"/>
  <c r="Q121" i="19"/>
  <c r="N121" i="19"/>
  <c r="K121" i="19"/>
  <c r="H121" i="19"/>
  <c r="E121" i="19"/>
  <c r="T120" i="19"/>
  <c r="Q120" i="19"/>
  <c r="N120" i="19"/>
  <c r="K120" i="19"/>
  <c r="H120" i="19"/>
  <c r="E120" i="19"/>
  <c r="T119" i="19"/>
  <c r="Q119" i="19"/>
  <c r="N119" i="19"/>
  <c r="K119" i="19"/>
  <c r="H119" i="19"/>
  <c r="E119" i="19"/>
  <c r="T118" i="19"/>
  <c r="Q118" i="19"/>
  <c r="N118" i="19"/>
  <c r="K118" i="19"/>
  <c r="H118" i="19"/>
  <c r="E118" i="19"/>
  <c r="T117" i="19"/>
  <c r="Q117" i="19"/>
  <c r="N117" i="19"/>
  <c r="K117" i="19"/>
  <c r="H117" i="19"/>
  <c r="E117" i="19"/>
  <c r="T116" i="19"/>
  <c r="Q116" i="19"/>
  <c r="N116" i="19"/>
  <c r="K116" i="19"/>
  <c r="H116" i="19"/>
  <c r="E116" i="19"/>
  <c r="T115" i="19"/>
  <c r="Q115" i="19"/>
  <c r="N115" i="19"/>
  <c r="K115" i="19"/>
  <c r="H115" i="19"/>
  <c r="E115" i="19"/>
  <c r="T114" i="19"/>
  <c r="Q114" i="19"/>
  <c r="N114" i="19"/>
  <c r="K114" i="19"/>
  <c r="H114" i="19"/>
  <c r="E114" i="19"/>
  <c r="S113" i="19"/>
  <c r="S15" i="19" s="1"/>
  <c r="R113" i="19"/>
  <c r="P113" i="19"/>
  <c r="P15" i="19" s="1"/>
  <c r="O113" i="19"/>
  <c r="M113" i="19"/>
  <c r="M15" i="19" s="1"/>
  <c r="L113" i="19"/>
  <c r="J113" i="19"/>
  <c r="J15" i="19" s="1"/>
  <c r="I113" i="19"/>
  <c r="I15" i="19" s="1"/>
  <c r="G113" i="19"/>
  <c r="G15" i="19" s="1"/>
  <c r="F113" i="19"/>
  <c r="F15" i="19" s="1"/>
  <c r="D113" i="19"/>
  <c r="D15" i="19" s="1"/>
  <c r="C113" i="19"/>
  <c r="C15" i="19" s="1"/>
  <c r="T111" i="19"/>
  <c r="Q111" i="19"/>
  <c r="N111" i="19"/>
  <c r="K111" i="19"/>
  <c r="H111" i="19"/>
  <c r="E111" i="19"/>
  <c r="T110" i="19"/>
  <c r="Q110" i="19"/>
  <c r="N110" i="19"/>
  <c r="K110" i="19"/>
  <c r="H110" i="19"/>
  <c r="E110" i="19"/>
  <c r="T109" i="19"/>
  <c r="Q109" i="19"/>
  <c r="N109" i="19"/>
  <c r="K109" i="19"/>
  <c r="H109" i="19"/>
  <c r="E109" i="19"/>
  <c r="T108" i="19"/>
  <c r="Q108" i="19"/>
  <c r="N108" i="19"/>
  <c r="K108" i="19"/>
  <c r="H108" i="19"/>
  <c r="E108" i="19"/>
  <c r="T107" i="19"/>
  <c r="Q107" i="19"/>
  <c r="N107" i="19"/>
  <c r="K107" i="19"/>
  <c r="H107" i="19"/>
  <c r="E107" i="19"/>
  <c r="T106" i="19"/>
  <c r="Q106" i="19"/>
  <c r="N106" i="19"/>
  <c r="K106" i="19"/>
  <c r="H106" i="19"/>
  <c r="E106" i="19"/>
  <c r="T105" i="19"/>
  <c r="Q105" i="19"/>
  <c r="N105" i="19"/>
  <c r="K105" i="19"/>
  <c r="H105" i="19"/>
  <c r="E105" i="19"/>
  <c r="T104" i="19"/>
  <c r="Q104" i="19"/>
  <c r="N104" i="19"/>
  <c r="K104" i="19"/>
  <c r="H104" i="19"/>
  <c r="E104" i="19"/>
  <c r="T103" i="19"/>
  <c r="Q103" i="19"/>
  <c r="N103" i="19"/>
  <c r="K103" i="19"/>
  <c r="H103" i="19"/>
  <c r="E103" i="19"/>
  <c r="T102" i="19"/>
  <c r="Q102" i="19"/>
  <c r="N102" i="19"/>
  <c r="K102" i="19"/>
  <c r="H102" i="19"/>
  <c r="E102" i="19"/>
  <c r="T101" i="19"/>
  <c r="Q101" i="19"/>
  <c r="N101" i="19"/>
  <c r="K101" i="19"/>
  <c r="H101" i="19"/>
  <c r="E101" i="19"/>
  <c r="T100" i="19"/>
  <c r="Q100" i="19"/>
  <c r="N100" i="19"/>
  <c r="K100" i="19"/>
  <c r="H100" i="19"/>
  <c r="E100" i="19"/>
  <c r="T99" i="19"/>
  <c r="Q99" i="19"/>
  <c r="N99" i="19"/>
  <c r="K99" i="19"/>
  <c r="H99" i="19"/>
  <c r="E99" i="19"/>
  <c r="T98" i="19"/>
  <c r="Q98" i="19"/>
  <c r="N98" i="19"/>
  <c r="K98" i="19"/>
  <c r="H98" i="19"/>
  <c r="E98" i="19"/>
  <c r="T97" i="19"/>
  <c r="Q97" i="19"/>
  <c r="N97" i="19"/>
  <c r="K97" i="19"/>
  <c r="H97" i="19"/>
  <c r="E97" i="19"/>
  <c r="T96" i="19"/>
  <c r="Q96" i="19"/>
  <c r="N96" i="19"/>
  <c r="K96" i="19"/>
  <c r="H96" i="19"/>
  <c r="E96" i="19"/>
  <c r="T95" i="19"/>
  <c r="Q95" i="19"/>
  <c r="N95" i="19"/>
  <c r="K95" i="19"/>
  <c r="H95" i="19"/>
  <c r="E95" i="19"/>
  <c r="T94" i="19"/>
  <c r="Q94" i="19"/>
  <c r="N94" i="19"/>
  <c r="K94" i="19"/>
  <c r="H94" i="19"/>
  <c r="E94" i="19"/>
  <c r="T93" i="19"/>
  <c r="Q93" i="19"/>
  <c r="N93" i="19"/>
  <c r="K93" i="19"/>
  <c r="H93" i="19"/>
  <c r="E93" i="19"/>
  <c r="T92" i="19"/>
  <c r="Q92" i="19"/>
  <c r="N92" i="19"/>
  <c r="K92" i="19"/>
  <c r="H92" i="19"/>
  <c r="E92" i="19"/>
  <c r="T91" i="19"/>
  <c r="Q91" i="19"/>
  <c r="N91" i="19"/>
  <c r="K91" i="19"/>
  <c r="H91" i="19"/>
  <c r="E91" i="19"/>
  <c r="T90" i="19"/>
  <c r="Q90" i="19"/>
  <c r="N90" i="19"/>
  <c r="K90" i="19"/>
  <c r="H90" i="19"/>
  <c r="E90" i="19"/>
  <c r="T89" i="19"/>
  <c r="Q89" i="19"/>
  <c r="N89" i="19"/>
  <c r="K89" i="19"/>
  <c r="H89" i="19"/>
  <c r="E89" i="19"/>
  <c r="T88" i="19"/>
  <c r="Q88" i="19"/>
  <c r="N88" i="19"/>
  <c r="K88" i="19"/>
  <c r="H88" i="19"/>
  <c r="E88" i="19"/>
  <c r="T87" i="19"/>
  <c r="Q87" i="19"/>
  <c r="N87" i="19"/>
  <c r="K87" i="19"/>
  <c r="H87" i="19"/>
  <c r="E87" i="19"/>
  <c r="T86" i="19"/>
  <c r="Q86" i="19"/>
  <c r="N86" i="19"/>
  <c r="K86" i="19"/>
  <c r="H86" i="19"/>
  <c r="E86" i="19"/>
  <c r="T85" i="19"/>
  <c r="Q85" i="19"/>
  <c r="N85" i="19"/>
  <c r="K85" i="19"/>
  <c r="H85" i="19"/>
  <c r="E85" i="19"/>
  <c r="T84" i="19"/>
  <c r="Q84" i="19"/>
  <c r="N84" i="19"/>
  <c r="K84" i="19"/>
  <c r="H84" i="19"/>
  <c r="E84" i="19"/>
  <c r="T83" i="19"/>
  <c r="Q83" i="19"/>
  <c r="N83" i="19"/>
  <c r="K83" i="19"/>
  <c r="H83" i="19"/>
  <c r="E83" i="19"/>
  <c r="T82" i="19"/>
  <c r="Q82" i="19"/>
  <c r="N82" i="19"/>
  <c r="K82" i="19"/>
  <c r="H82" i="19"/>
  <c r="E82" i="19"/>
  <c r="T81" i="19"/>
  <c r="Q81" i="19"/>
  <c r="N81" i="19"/>
  <c r="K81" i="19"/>
  <c r="H81" i="19"/>
  <c r="E81" i="19"/>
  <c r="T80" i="19"/>
  <c r="Q80" i="19"/>
  <c r="N80" i="19"/>
  <c r="K80" i="19"/>
  <c r="H80" i="19"/>
  <c r="E80" i="19"/>
  <c r="T79" i="19"/>
  <c r="Q79" i="19"/>
  <c r="N79" i="19"/>
  <c r="K79" i="19"/>
  <c r="H79" i="19"/>
  <c r="E79" i="19"/>
  <c r="T78" i="19"/>
  <c r="Q78" i="19"/>
  <c r="N78" i="19"/>
  <c r="K78" i="19"/>
  <c r="H78" i="19"/>
  <c r="E78" i="19"/>
  <c r="T77" i="19"/>
  <c r="Q77" i="19"/>
  <c r="N77" i="19"/>
  <c r="K77" i="19"/>
  <c r="H77" i="19"/>
  <c r="E77" i="19"/>
  <c r="T76" i="19"/>
  <c r="Q76" i="19"/>
  <c r="N76" i="19"/>
  <c r="K76" i="19"/>
  <c r="H76" i="19"/>
  <c r="E76" i="19"/>
  <c r="T75" i="19"/>
  <c r="Q75" i="19"/>
  <c r="N75" i="19"/>
  <c r="K75" i="19"/>
  <c r="H75" i="19"/>
  <c r="E75" i="19"/>
  <c r="T74" i="19"/>
  <c r="Q74" i="19"/>
  <c r="N74" i="19"/>
  <c r="K74" i="19"/>
  <c r="H74" i="19"/>
  <c r="E74" i="19"/>
  <c r="T73" i="19"/>
  <c r="Q73" i="19"/>
  <c r="N73" i="19"/>
  <c r="K73" i="19"/>
  <c r="H73" i="19"/>
  <c r="E73" i="19"/>
  <c r="T72" i="19"/>
  <c r="Q72" i="19"/>
  <c r="N72" i="19"/>
  <c r="K72" i="19"/>
  <c r="H72" i="19"/>
  <c r="E72" i="19"/>
  <c r="T71" i="19"/>
  <c r="Q71" i="19"/>
  <c r="N71" i="19"/>
  <c r="K71" i="19"/>
  <c r="H71" i="19"/>
  <c r="E71" i="19"/>
  <c r="T70" i="19"/>
  <c r="Q70" i="19"/>
  <c r="N70" i="19"/>
  <c r="K70" i="19"/>
  <c r="H70" i="19"/>
  <c r="E70" i="19"/>
  <c r="S69" i="19"/>
  <c r="R69" i="19"/>
  <c r="R14" i="19" s="1"/>
  <c r="P69" i="19"/>
  <c r="P14" i="19" s="1"/>
  <c r="O69" i="19"/>
  <c r="M69" i="19"/>
  <c r="M14" i="19" s="1"/>
  <c r="L69" i="19"/>
  <c r="L14" i="19" s="1"/>
  <c r="J69" i="19"/>
  <c r="J14" i="19" s="1"/>
  <c r="I69" i="19"/>
  <c r="I14" i="19" s="1"/>
  <c r="G69" i="19"/>
  <c r="G14" i="19" s="1"/>
  <c r="F69" i="19"/>
  <c r="D69" i="19"/>
  <c r="D14" i="19" s="1"/>
  <c r="C69" i="19"/>
  <c r="C14" i="19" s="1"/>
  <c r="T57" i="19"/>
  <c r="Q57" i="19"/>
  <c r="N57" i="19"/>
  <c r="K57" i="19"/>
  <c r="H57" i="19"/>
  <c r="E57" i="19"/>
  <c r="T56" i="19"/>
  <c r="Q56" i="19"/>
  <c r="N56" i="19"/>
  <c r="K56" i="19"/>
  <c r="H56" i="19"/>
  <c r="E56" i="19"/>
  <c r="T55" i="19"/>
  <c r="S55" i="19"/>
  <c r="R55" i="19"/>
  <c r="P55" i="19"/>
  <c r="Q55" i="19" s="1"/>
  <c r="O55" i="19"/>
  <c r="M55" i="19"/>
  <c r="L55" i="19"/>
  <c r="J55" i="19"/>
  <c r="I55" i="19"/>
  <c r="G55" i="19"/>
  <c r="F55" i="19"/>
  <c r="D55" i="19"/>
  <c r="C55" i="19"/>
  <c r="T53" i="19"/>
  <c r="Q53" i="19"/>
  <c r="N53" i="19"/>
  <c r="K53" i="19"/>
  <c r="H53" i="19"/>
  <c r="E53" i="19"/>
  <c r="T52" i="19"/>
  <c r="Q52" i="19"/>
  <c r="N52" i="19"/>
  <c r="K52" i="19"/>
  <c r="H52" i="19"/>
  <c r="E52" i="19"/>
  <c r="T51" i="19"/>
  <c r="Q51" i="19"/>
  <c r="N51" i="19"/>
  <c r="K51" i="19"/>
  <c r="H51" i="19"/>
  <c r="E51" i="19"/>
  <c r="T50" i="19"/>
  <c r="Q50" i="19"/>
  <c r="N50" i="19"/>
  <c r="K50" i="19"/>
  <c r="H50" i="19"/>
  <c r="E50" i="19"/>
  <c r="T49" i="19"/>
  <c r="Q49" i="19"/>
  <c r="N49" i="19"/>
  <c r="K49" i="19"/>
  <c r="H49" i="19"/>
  <c r="E49" i="19"/>
  <c r="T48" i="19"/>
  <c r="Q48" i="19"/>
  <c r="N48" i="19"/>
  <c r="K48" i="19"/>
  <c r="H48" i="19"/>
  <c r="E48" i="19"/>
  <c r="S47" i="19"/>
  <c r="S46" i="19" s="1"/>
  <c r="R47" i="19"/>
  <c r="P47" i="19"/>
  <c r="P46" i="19" s="1"/>
  <c r="P12" i="19" s="1"/>
  <c r="O47" i="19"/>
  <c r="M47" i="19"/>
  <c r="M46" i="19" s="1"/>
  <c r="M12" i="19" s="1"/>
  <c r="L47" i="19"/>
  <c r="J47" i="19"/>
  <c r="J46" i="19" s="1"/>
  <c r="J12" i="19" s="1"/>
  <c r="I47" i="19"/>
  <c r="G47" i="19"/>
  <c r="F47" i="19"/>
  <c r="D47" i="19"/>
  <c r="C47" i="19"/>
  <c r="L46" i="19"/>
  <c r="L12" i="19" s="1"/>
  <c r="D46" i="19"/>
  <c r="R40" i="19"/>
  <c r="P40" i="19"/>
  <c r="N40" i="19"/>
  <c r="M40" i="19"/>
  <c r="L40" i="19"/>
  <c r="T39" i="19"/>
  <c r="S39" i="19"/>
  <c r="R39" i="19"/>
  <c r="P39" i="19"/>
  <c r="Q39" i="19" s="1"/>
  <c r="O39" i="19"/>
  <c r="G39" i="19"/>
  <c r="T37" i="19"/>
  <c r="S37" i="19"/>
  <c r="R37" i="19"/>
  <c r="P37" i="19"/>
  <c r="Q37" i="19" s="1"/>
  <c r="O37" i="19"/>
  <c r="M37" i="19"/>
  <c r="L37" i="19"/>
  <c r="N37" i="19" s="1"/>
  <c r="J37" i="19"/>
  <c r="I37" i="19"/>
  <c r="G37" i="19"/>
  <c r="F37" i="19"/>
  <c r="D37" i="19"/>
  <c r="E37" i="19" s="1"/>
  <c r="C37" i="19"/>
  <c r="R35" i="19"/>
  <c r="O35" i="19"/>
  <c r="L35" i="19"/>
  <c r="T33" i="19"/>
  <c r="S33" i="19"/>
  <c r="R33" i="19"/>
  <c r="P33" i="19"/>
  <c r="Q33" i="19" s="1"/>
  <c r="O33" i="19"/>
  <c r="M33" i="19"/>
  <c r="C33" i="19"/>
  <c r="S32" i="19"/>
  <c r="R32" i="19"/>
  <c r="T32" i="19" s="1"/>
  <c r="P32" i="19"/>
  <c r="N32" i="19"/>
  <c r="M32" i="19"/>
  <c r="L32" i="19"/>
  <c r="J32" i="19"/>
  <c r="K32" i="19" s="1"/>
  <c r="I32" i="19"/>
  <c r="D32" i="19"/>
  <c r="C32" i="19"/>
  <c r="E32" i="19" s="1"/>
  <c r="P31" i="19"/>
  <c r="S30" i="19"/>
  <c r="O30" i="19"/>
  <c r="G30" i="19"/>
  <c r="R29" i="19"/>
  <c r="T29" i="19" s="1"/>
  <c r="P29" i="19"/>
  <c r="D29" i="19"/>
  <c r="S28" i="19"/>
  <c r="T28" i="19" s="1"/>
  <c r="R28" i="19"/>
  <c r="P28" i="19"/>
  <c r="O28" i="19"/>
  <c r="L28" i="19"/>
  <c r="N28" i="19" s="1"/>
  <c r="F28" i="19"/>
  <c r="C28" i="19"/>
  <c r="Q27" i="19"/>
  <c r="O27" i="19"/>
  <c r="I26" i="19"/>
  <c r="R25" i="19"/>
  <c r="T25" i="19" s="1"/>
  <c r="P25" i="19"/>
  <c r="L25" i="19"/>
  <c r="J25" i="19"/>
  <c r="S24" i="19"/>
  <c r="C24" i="19"/>
  <c r="R23" i="19"/>
  <c r="M23" i="19"/>
  <c r="T22" i="19"/>
  <c r="S22" i="19"/>
  <c r="R22" i="19"/>
  <c r="P22" i="19"/>
  <c r="O22" i="19"/>
  <c r="Q22" i="19" s="1"/>
  <c r="M22" i="19"/>
  <c r="L22" i="19"/>
  <c r="N22" i="19" s="1"/>
  <c r="G22" i="19"/>
  <c r="Q21" i="19"/>
  <c r="P21" i="19"/>
  <c r="O21" i="19"/>
  <c r="M21" i="19"/>
  <c r="N21" i="19" s="1"/>
  <c r="L21" i="19"/>
  <c r="J21" i="19"/>
  <c r="I21" i="19"/>
  <c r="K21" i="19" s="1"/>
  <c r="G21" i="19"/>
  <c r="F21" i="19"/>
  <c r="H21" i="19" s="1"/>
  <c r="D21" i="19"/>
  <c r="S20" i="19"/>
  <c r="T20" i="19" s="1"/>
  <c r="R20" i="19"/>
  <c r="P20" i="19"/>
  <c r="O20" i="19"/>
  <c r="Q20" i="19" s="1"/>
  <c r="L20" i="19"/>
  <c r="N20" i="19" s="1"/>
  <c r="K20" i="19"/>
  <c r="J20" i="19"/>
  <c r="I20" i="19"/>
  <c r="H20" i="19"/>
  <c r="G20" i="19"/>
  <c r="F20" i="19"/>
  <c r="D20" i="19"/>
  <c r="C20" i="19"/>
  <c r="E20" i="19" s="1"/>
  <c r="S19" i="19"/>
  <c r="M19" i="19"/>
  <c r="D19" i="19"/>
  <c r="O18" i="19"/>
  <c r="S17" i="19"/>
  <c r="R17" i="19"/>
  <c r="T17" i="19" s="1"/>
  <c r="P17" i="19"/>
  <c r="M17" i="19"/>
  <c r="N17" i="19" s="1"/>
  <c r="L17" i="19"/>
  <c r="P16" i="19"/>
  <c r="M16" i="19"/>
  <c r="S12" i="19"/>
  <c r="D12" i="19"/>
  <c r="H68" i="20" l="1"/>
  <c r="T68" i="20"/>
  <c r="I13" i="20"/>
  <c r="K13" i="20" s="1"/>
  <c r="T13" i="20"/>
  <c r="H13" i="20"/>
  <c r="H10" i="20"/>
  <c r="H11" i="20"/>
  <c r="K12" i="20"/>
  <c r="M11" i="20"/>
  <c r="N13" i="20"/>
  <c r="E34" i="20"/>
  <c r="C13" i="20"/>
  <c r="Q13" i="20"/>
  <c r="O11" i="20"/>
  <c r="T11" i="20"/>
  <c r="R10" i="20"/>
  <c r="T10" i="20" s="1"/>
  <c r="Q372" i="19"/>
  <c r="E372" i="19"/>
  <c r="G40" i="19"/>
  <c r="H355" i="19"/>
  <c r="C354" i="19"/>
  <c r="C38" i="19" s="1"/>
  <c r="Q16" i="19"/>
  <c r="H143" i="19"/>
  <c r="H201" i="19"/>
  <c r="E201" i="19"/>
  <c r="M35" i="19"/>
  <c r="H35" i="19"/>
  <c r="K313" i="19"/>
  <c r="L30" i="19"/>
  <c r="N30" i="19" s="1"/>
  <c r="H254" i="19"/>
  <c r="K245" i="19"/>
  <c r="H245" i="19"/>
  <c r="E27" i="19"/>
  <c r="N26" i="19"/>
  <c r="K26" i="19"/>
  <c r="K233" i="19"/>
  <c r="E26" i="19"/>
  <c r="E233" i="19"/>
  <c r="E226" i="19"/>
  <c r="M25" i="19"/>
  <c r="N25" i="19" s="1"/>
  <c r="K226" i="19"/>
  <c r="N217" i="19"/>
  <c r="S23" i="19"/>
  <c r="Q23" i="19"/>
  <c r="K209" i="19"/>
  <c r="H177" i="19"/>
  <c r="E177" i="19"/>
  <c r="H162" i="19"/>
  <c r="E149" i="19"/>
  <c r="K149" i="19"/>
  <c r="H55" i="19"/>
  <c r="G46" i="19"/>
  <c r="G12" i="19" s="1"/>
  <c r="F22" i="19"/>
  <c r="H22" i="19" s="1"/>
  <c r="J321" i="19"/>
  <c r="J34" i="19" s="1"/>
  <c r="F23" i="19"/>
  <c r="H23" i="19" s="1"/>
  <c r="Q69" i="19"/>
  <c r="S321" i="19"/>
  <c r="S34" i="19" s="1"/>
  <c r="S13" i="19" s="1"/>
  <c r="S11" i="19" s="1"/>
  <c r="T177" i="19"/>
  <c r="C25" i="19"/>
  <c r="E25" i="19" s="1"/>
  <c r="E313" i="19"/>
  <c r="N23" i="19"/>
  <c r="I23" i="19"/>
  <c r="K23" i="19" s="1"/>
  <c r="H69" i="19"/>
  <c r="E254" i="19"/>
  <c r="I25" i="19"/>
  <c r="K25" i="19" s="1"/>
  <c r="F27" i="19"/>
  <c r="H27" i="19" s="1"/>
  <c r="I17" i="19"/>
  <c r="C17" i="19"/>
  <c r="E17" i="19" s="1"/>
  <c r="T162" i="19"/>
  <c r="K18" i="19"/>
  <c r="E18" i="19"/>
  <c r="E274" i="19"/>
  <c r="H16" i="19"/>
  <c r="E143" i="19"/>
  <c r="Q113" i="19"/>
  <c r="N113" i="19"/>
  <c r="K37" i="19"/>
  <c r="H37" i="19"/>
  <c r="K343" i="19"/>
  <c r="E343" i="19"/>
  <c r="K40" i="19"/>
  <c r="C40" i="19"/>
  <c r="E40" i="19" s="1"/>
  <c r="F39" i="19"/>
  <c r="H39" i="19" s="1"/>
  <c r="H343" i="19"/>
  <c r="T34" i="19"/>
  <c r="T330" i="19"/>
  <c r="R36" i="19"/>
  <c r="T36" i="19" s="1"/>
  <c r="N330" i="19"/>
  <c r="M36" i="19"/>
  <c r="N36" i="19" s="1"/>
  <c r="K36" i="19"/>
  <c r="Q36" i="19"/>
  <c r="K330" i="19"/>
  <c r="E36" i="19"/>
  <c r="E330" i="19"/>
  <c r="D321" i="19"/>
  <c r="D34" i="19" s="1"/>
  <c r="T35" i="19"/>
  <c r="T321" i="19"/>
  <c r="T322" i="19"/>
  <c r="K35" i="19"/>
  <c r="H322" i="19"/>
  <c r="E322" i="19"/>
  <c r="C321" i="19"/>
  <c r="C34" i="19" s="1"/>
  <c r="D35" i="19"/>
  <c r="C35" i="19"/>
  <c r="I33" i="19"/>
  <c r="K33" i="19" s="1"/>
  <c r="H313" i="19"/>
  <c r="F33" i="19"/>
  <c r="H33" i="19" s="1"/>
  <c r="D33" i="19"/>
  <c r="E33" i="19" s="1"/>
  <c r="N284" i="19"/>
  <c r="Q31" i="19"/>
  <c r="K31" i="19"/>
  <c r="R30" i="19"/>
  <c r="T30" i="19" s="1"/>
  <c r="K30" i="19"/>
  <c r="D30" i="19"/>
  <c r="E30" i="19"/>
  <c r="K274" i="19"/>
  <c r="H30" i="19"/>
  <c r="H274" i="19"/>
  <c r="N29" i="19"/>
  <c r="N260" i="19"/>
  <c r="K260" i="19"/>
  <c r="H29" i="19"/>
  <c r="H260" i="19"/>
  <c r="C29" i="19"/>
  <c r="E29" i="19" s="1"/>
  <c r="H28" i="19"/>
  <c r="T245" i="19"/>
  <c r="T27" i="19"/>
  <c r="I27" i="19"/>
  <c r="K27" i="19" s="1"/>
  <c r="E245" i="19"/>
  <c r="T26" i="19"/>
  <c r="Q233" i="19"/>
  <c r="N233" i="19"/>
  <c r="H226" i="19"/>
  <c r="E217" i="19"/>
  <c r="K24" i="19"/>
  <c r="K217" i="19"/>
  <c r="L24" i="19"/>
  <c r="N24" i="19" s="1"/>
  <c r="Q217" i="19"/>
  <c r="T24" i="19"/>
  <c r="T23" i="19"/>
  <c r="Q209" i="19"/>
  <c r="E23" i="19"/>
  <c r="L19" i="19"/>
  <c r="N19" i="19" s="1"/>
  <c r="K177" i="19"/>
  <c r="F19" i="19"/>
  <c r="H19" i="19" s="1"/>
  <c r="C19" i="19"/>
  <c r="E19" i="19" s="1"/>
  <c r="F18" i="19"/>
  <c r="H18" i="19" s="1"/>
  <c r="Q18" i="19"/>
  <c r="K162" i="19"/>
  <c r="R18" i="19"/>
  <c r="T18" i="19" s="1"/>
  <c r="N18" i="19"/>
  <c r="E162" i="19"/>
  <c r="T16" i="19"/>
  <c r="T143" i="19"/>
  <c r="Q143" i="19"/>
  <c r="L16" i="19"/>
  <c r="N16" i="19" s="1"/>
  <c r="D16" i="19"/>
  <c r="E16" i="19" s="1"/>
  <c r="O15" i="19"/>
  <c r="Q15" i="19" s="1"/>
  <c r="L15" i="19"/>
  <c r="N15" i="19" s="1"/>
  <c r="K15" i="19"/>
  <c r="H113" i="19"/>
  <c r="M13" i="19"/>
  <c r="M11" i="19" s="1"/>
  <c r="K14" i="19"/>
  <c r="F14" i="19"/>
  <c r="H14" i="19" s="1"/>
  <c r="T69" i="19"/>
  <c r="S14" i="19"/>
  <c r="T14" i="19" s="1"/>
  <c r="O14" i="19"/>
  <c r="Q14" i="19" s="1"/>
  <c r="E55" i="19"/>
  <c r="N47" i="19"/>
  <c r="N14" i="19"/>
  <c r="E69" i="19"/>
  <c r="Q149" i="19"/>
  <c r="O17" i="19"/>
  <c r="Q17" i="19" s="1"/>
  <c r="K201" i="19"/>
  <c r="I22" i="19"/>
  <c r="K22" i="19" s="1"/>
  <c r="H217" i="19"/>
  <c r="F24" i="19"/>
  <c r="H24" i="19" s="1"/>
  <c r="Q226" i="19"/>
  <c r="O25" i="19"/>
  <c r="Q25" i="19" s="1"/>
  <c r="H233" i="19"/>
  <c r="F26" i="19"/>
  <c r="H26" i="19" s="1"/>
  <c r="S354" i="19"/>
  <c r="S38" i="19" s="1"/>
  <c r="S40" i="19"/>
  <c r="T40" i="19" s="1"/>
  <c r="T113" i="19"/>
  <c r="R68" i="19"/>
  <c r="K143" i="19"/>
  <c r="I16" i="19"/>
  <c r="K16" i="19" s="1"/>
  <c r="E195" i="19"/>
  <c r="C21" i="19"/>
  <c r="E21" i="19" s="1"/>
  <c r="Q274" i="19"/>
  <c r="E284" i="19"/>
  <c r="C31" i="19"/>
  <c r="E31" i="19" s="1"/>
  <c r="H330" i="19"/>
  <c r="F321" i="19"/>
  <c r="Q330" i="19"/>
  <c r="O321" i="19"/>
  <c r="O68" i="19" s="1"/>
  <c r="J354" i="19"/>
  <c r="J38" i="19" s="1"/>
  <c r="D354" i="19"/>
  <c r="D38" i="19" s="1"/>
  <c r="D39" i="19"/>
  <c r="E39" i="19" s="1"/>
  <c r="M354" i="19"/>
  <c r="M38" i="19" s="1"/>
  <c r="M39" i="19"/>
  <c r="H372" i="19"/>
  <c r="F354" i="19"/>
  <c r="K372" i="19"/>
  <c r="E15" i="19"/>
  <c r="F17" i="19"/>
  <c r="J29" i="19"/>
  <c r="K29" i="19" s="1"/>
  <c r="T38" i="19"/>
  <c r="O40" i="19"/>
  <c r="Q40" i="19" s="1"/>
  <c r="T47" i="19"/>
  <c r="R46" i="19"/>
  <c r="N69" i="19"/>
  <c r="N12" i="19"/>
  <c r="H15" i="19"/>
  <c r="K17" i="19"/>
  <c r="K19" i="19"/>
  <c r="E22" i="19"/>
  <c r="E24" i="19"/>
  <c r="O24" i="19"/>
  <c r="Q24" i="19" s="1"/>
  <c r="F25" i="19"/>
  <c r="H25" i="19" s="1"/>
  <c r="E28" i="19"/>
  <c r="Q28" i="19"/>
  <c r="F40" i="19"/>
  <c r="H40" i="19" s="1"/>
  <c r="N46" i="19"/>
  <c r="E47" i="19"/>
  <c r="C46" i="19"/>
  <c r="M68" i="19"/>
  <c r="K113" i="19"/>
  <c r="N162" i="19"/>
  <c r="N245" i="19"/>
  <c r="L27" i="19"/>
  <c r="N27" i="19" s="1"/>
  <c r="Q245" i="19"/>
  <c r="K254" i="19"/>
  <c r="I28" i="19"/>
  <c r="K28" i="19" s="1"/>
  <c r="H305" i="19"/>
  <c r="F32" i="19"/>
  <c r="H32" i="19" s="1"/>
  <c r="N313" i="19"/>
  <c r="L33" i="19"/>
  <c r="N33" i="19" s="1"/>
  <c r="P321" i="19"/>
  <c r="P34" i="19" s="1"/>
  <c r="Q322" i="19"/>
  <c r="P35" i="19"/>
  <c r="Q35" i="19" s="1"/>
  <c r="Q177" i="19"/>
  <c r="P19" i="19"/>
  <c r="Q19" i="19" s="1"/>
  <c r="E14" i="19"/>
  <c r="O26" i="19"/>
  <c r="Q26" i="19" s="1"/>
  <c r="E209" i="19"/>
  <c r="R15" i="19"/>
  <c r="R21" i="19"/>
  <c r="T21" i="19" s="1"/>
  <c r="K55" i="19"/>
  <c r="I46" i="19"/>
  <c r="E113" i="19"/>
  <c r="Q260" i="19"/>
  <c r="O29" i="19"/>
  <c r="Q29" i="19" s="1"/>
  <c r="K322" i="19"/>
  <c r="I321" i="19"/>
  <c r="G36" i="19"/>
  <c r="H36" i="19" s="1"/>
  <c r="G321" i="19"/>
  <c r="O354" i="19"/>
  <c r="E355" i="19"/>
  <c r="K355" i="19"/>
  <c r="I354" i="19"/>
  <c r="Q30" i="19"/>
  <c r="N31" i="19"/>
  <c r="N35" i="19"/>
  <c r="H47" i="19"/>
  <c r="F46" i="19"/>
  <c r="K47" i="19"/>
  <c r="Q47" i="19"/>
  <c r="O46" i="19"/>
  <c r="N55" i="19"/>
  <c r="N209" i="19"/>
  <c r="T217" i="19"/>
  <c r="T226" i="19"/>
  <c r="T233" i="19"/>
  <c r="N254" i="19"/>
  <c r="T260" i="19"/>
  <c r="H284" i="19"/>
  <c r="F31" i="19"/>
  <c r="H31" i="19" s="1"/>
  <c r="K284" i="19"/>
  <c r="T305" i="19"/>
  <c r="N355" i="19"/>
  <c r="L354" i="19"/>
  <c r="Q355" i="19"/>
  <c r="T372" i="19"/>
  <c r="N39" i="19"/>
  <c r="K69" i="19"/>
  <c r="T284" i="19"/>
  <c r="R31" i="19"/>
  <c r="T31" i="19" s="1"/>
  <c r="N322" i="19"/>
  <c r="L321" i="19"/>
  <c r="T373" i="18"/>
  <c r="Q373" i="18"/>
  <c r="N373" i="18"/>
  <c r="K373" i="18"/>
  <c r="H373" i="18"/>
  <c r="E373" i="18"/>
  <c r="I11" i="20" l="1"/>
  <c r="I10" i="20" s="1"/>
  <c r="K10" i="20" s="1"/>
  <c r="E13" i="20"/>
  <c r="C11" i="20"/>
  <c r="O10" i="20"/>
  <c r="Q10" i="20" s="1"/>
  <c r="Q11" i="20"/>
  <c r="M10" i="20"/>
  <c r="N10" i="20" s="1"/>
  <c r="N11" i="20"/>
  <c r="S10" i="19"/>
  <c r="M10" i="19"/>
  <c r="E38" i="19"/>
  <c r="J68" i="19"/>
  <c r="D13" i="19"/>
  <c r="D11" i="19" s="1"/>
  <c r="D10" i="19" s="1"/>
  <c r="S68" i="19"/>
  <c r="T68" i="19" s="1"/>
  <c r="E354" i="19"/>
  <c r="E34" i="19"/>
  <c r="C68" i="19"/>
  <c r="E321" i="19"/>
  <c r="D68" i="19"/>
  <c r="E35" i="19"/>
  <c r="J13" i="19"/>
  <c r="J11" i="19" s="1"/>
  <c r="J10" i="19" s="1"/>
  <c r="H321" i="19"/>
  <c r="F34" i="19"/>
  <c r="F13" i="19" s="1"/>
  <c r="L34" i="19"/>
  <c r="N34" i="19" s="1"/>
  <c r="N321" i="19"/>
  <c r="Q46" i="19"/>
  <c r="O12" i="19"/>
  <c r="Q354" i="19"/>
  <c r="O38" i="19"/>
  <c r="Q38" i="19" s="1"/>
  <c r="R12" i="19"/>
  <c r="T46" i="19"/>
  <c r="I38" i="19"/>
  <c r="K38" i="19" s="1"/>
  <c r="K354" i="19"/>
  <c r="L38" i="19"/>
  <c r="N38" i="19" s="1"/>
  <c r="N354" i="19"/>
  <c r="P68" i="19"/>
  <c r="Q68" i="19" s="1"/>
  <c r="T15" i="19"/>
  <c r="R13" i="19"/>
  <c r="T13" i="19" s="1"/>
  <c r="L68" i="19"/>
  <c r="N68" i="19" s="1"/>
  <c r="H354" i="19"/>
  <c r="F38" i="19"/>
  <c r="H38" i="19" s="1"/>
  <c r="H46" i="19"/>
  <c r="F12" i="19"/>
  <c r="I34" i="19"/>
  <c r="K34" i="19" s="1"/>
  <c r="K321" i="19"/>
  <c r="K46" i="19"/>
  <c r="I12" i="19"/>
  <c r="I68" i="19"/>
  <c r="F68" i="19"/>
  <c r="P13" i="19"/>
  <c r="P11" i="19" s="1"/>
  <c r="P10" i="19" s="1"/>
  <c r="C13" i="19"/>
  <c r="G34" i="19"/>
  <c r="G13" i="19" s="1"/>
  <c r="G11" i="19" s="1"/>
  <c r="G10" i="19" s="1"/>
  <c r="G68" i="19"/>
  <c r="T354" i="19"/>
  <c r="C12" i="19"/>
  <c r="E46" i="19"/>
  <c r="H17" i="19"/>
  <c r="Q321" i="19"/>
  <c r="O34" i="19"/>
  <c r="Q34" i="19" s="1"/>
  <c r="E276" i="18"/>
  <c r="K11" i="20" l="1"/>
  <c r="E11" i="20"/>
  <c r="C10" i="20"/>
  <c r="E10" i="20" s="1"/>
  <c r="K68" i="19"/>
  <c r="E13" i="19"/>
  <c r="E68" i="19"/>
  <c r="O13" i="19"/>
  <c r="Q13" i="19" s="1"/>
  <c r="H34" i="19"/>
  <c r="H68" i="19"/>
  <c r="H13" i="19"/>
  <c r="E12" i="19"/>
  <c r="C11" i="19"/>
  <c r="Q12" i="19"/>
  <c r="L13" i="19"/>
  <c r="I13" i="19"/>
  <c r="K13" i="19" s="1"/>
  <c r="K12" i="19"/>
  <c r="H12" i="19"/>
  <c r="F11" i="19"/>
  <c r="T12" i="19"/>
  <c r="R11" i="19"/>
  <c r="E286" i="18"/>
  <c r="E287" i="18"/>
  <c r="E288" i="18"/>
  <c r="E289" i="18"/>
  <c r="E290" i="18"/>
  <c r="E291" i="18"/>
  <c r="E292" i="18"/>
  <c r="E293" i="18"/>
  <c r="E294" i="18"/>
  <c r="E295" i="18"/>
  <c r="E296" i="18"/>
  <c r="E297" i="18"/>
  <c r="E298" i="18"/>
  <c r="E299" i="18"/>
  <c r="E300" i="18"/>
  <c r="E301" i="18"/>
  <c r="E302" i="18"/>
  <c r="E303" i="18"/>
  <c r="T203" i="18"/>
  <c r="T204" i="18"/>
  <c r="T205" i="18"/>
  <c r="T202" i="18"/>
  <c r="O11" i="19" l="1"/>
  <c r="O10" i="19" s="1"/>
  <c r="Q10" i="19" s="1"/>
  <c r="I11" i="19"/>
  <c r="K11" i="19" s="1"/>
  <c r="E11" i="19"/>
  <c r="C10" i="19"/>
  <c r="E10" i="19" s="1"/>
  <c r="N13" i="19"/>
  <c r="L11" i="19"/>
  <c r="R10" i="19"/>
  <c r="T10" i="19" s="1"/>
  <c r="T11" i="19"/>
  <c r="F10" i="19"/>
  <c r="H10" i="19" s="1"/>
  <c r="H11" i="19"/>
  <c r="S380" i="18"/>
  <c r="R380" i="18"/>
  <c r="T380" i="18" s="1"/>
  <c r="P380" i="18"/>
  <c r="O380" i="18"/>
  <c r="M380" i="18"/>
  <c r="L380" i="18"/>
  <c r="N380" i="18" s="1"/>
  <c r="J380" i="18"/>
  <c r="I380" i="18"/>
  <c r="G380" i="18"/>
  <c r="H380" i="18" s="1"/>
  <c r="F380" i="18"/>
  <c r="D380" i="18"/>
  <c r="C380" i="18"/>
  <c r="E380" i="18" s="1"/>
  <c r="T374" i="18"/>
  <c r="Q374" i="18"/>
  <c r="N374" i="18"/>
  <c r="K374" i="18"/>
  <c r="H374" i="18"/>
  <c r="E374" i="18"/>
  <c r="S372" i="18"/>
  <c r="R372" i="18"/>
  <c r="T372" i="18" s="1"/>
  <c r="P372" i="18"/>
  <c r="O372" i="18"/>
  <c r="M372" i="18"/>
  <c r="L372" i="18"/>
  <c r="N372" i="18" s="1"/>
  <c r="J372" i="18"/>
  <c r="I372" i="18"/>
  <c r="G372" i="18"/>
  <c r="F372" i="18"/>
  <c r="D372" i="18"/>
  <c r="C372" i="18"/>
  <c r="T370" i="18"/>
  <c r="Q370" i="18"/>
  <c r="N370" i="18"/>
  <c r="K370" i="18"/>
  <c r="H370" i="18"/>
  <c r="E370" i="18"/>
  <c r="T369" i="18"/>
  <c r="Q369" i="18"/>
  <c r="N369" i="18"/>
  <c r="K369" i="18"/>
  <c r="H369" i="18"/>
  <c r="E369" i="18"/>
  <c r="T368" i="18"/>
  <c r="Q368" i="18"/>
  <c r="N368" i="18"/>
  <c r="K368" i="18"/>
  <c r="H368" i="18"/>
  <c r="E368" i="18"/>
  <c r="Q367" i="18"/>
  <c r="N367" i="18"/>
  <c r="K367" i="18"/>
  <c r="H367" i="18"/>
  <c r="E367" i="18"/>
  <c r="T366" i="18"/>
  <c r="Q366" i="18"/>
  <c r="N366" i="18"/>
  <c r="K366" i="18"/>
  <c r="H366" i="18"/>
  <c r="E366" i="18"/>
  <c r="T365" i="18"/>
  <c r="Q365" i="18"/>
  <c r="N365" i="18"/>
  <c r="K365" i="18"/>
  <c r="H365" i="18"/>
  <c r="E365" i="18"/>
  <c r="T364" i="18"/>
  <c r="Q364" i="18"/>
  <c r="N364" i="18"/>
  <c r="K364" i="18"/>
  <c r="H364" i="18"/>
  <c r="E364" i="18"/>
  <c r="T363" i="18"/>
  <c r="Q363" i="18"/>
  <c r="N363" i="18"/>
  <c r="K363" i="18"/>
  <c r="H363" i="18"/>
  <c r="E363" i="18"/>
  <c r="T362" i="18"/>
  <c r="Q362" i="18"/>
  <c r="N362" i="18"/>
  <c r="K362" i="18"/>
  <c r="H362" i="18"/>
  <c r="E362" i="18"/>
  <c r="T361" i="18"/>
  <c r="Q361" i="18"/>
  <c r="N361" i="18"/>
  <c r="K361" i="18"/>
  <c r="H361" i="18"/>
  <c r="E361" i="18"/>
  <c r="T360" i="18"/>
  <c r="Q360" i="18"/>
  <c r="N360" i="18"/>
  <c r="K360" i="18"/>
  <c r="H360" i="18"/>
  <c r="E360" i="18"/>
  <c r="Q359" i="18"/>
  <c r="N359" i="18"/>
  <c r="K359" i="18"/>
  <c r="H359" i="18"/>
  <c r="E359" i="18"/>
  <c r="T358" i="18"/>
  <c r="Q358" i="18"/>
  <c r="N358" i="18"/>
  <c r="K358" i="18"/>
  <c r="H358" i="18"/>
  <c r="E358" i="18"/>
  <c r="T357" i="18"/>
  <c r="Q357" i="18"/>
  <c r="N357" i="18"/>
  <c r="K357" i="18"/>
  <c r="H357" i="18"/>
  <c r="E357" i="18"/>
  <c r="T356" i="18"/>
  <c r="Q356" i="18"/>
  <c r="N356" i="18"/>
  <c r="K356" i="18"/>
  <c r="H356" i="18"/>
  <c r="E356" i="18"/>
  <c r="S355" i="18"/>
  <c r="R355" i="18"/>
  <c r="T355" i="18" s="1"/>
  <c r="P355" i="18"/>
  <c r="O355" i="18"/>
  <c r="M355" i="18"/>
  <c r="M39" i="18" s="1"/>
  <c r="L355" i="18"/>
  <c r="L354" i="18" s="1"/>
  <c r="J355" i="18"/>
  <c r="J39" i="18" s="1"/>
  <c r="I355" i="18"/>
  <c r="G355" i="18"/>
  <c r="F355" i="18"/>
  <c r="D355" i="18"/>
  <c r="D39" i="18" s="1"/>
  <c r="C355" i="18"/>
  <c r="S354" i="18"/>
  <c r="R354" i="18"/>
  <c r="T354" i="18" s="1"/>
  <c r="O354" i="18"/>
  <c r="G354" i="18"/>
  <c r="T352" i="18"/>
  <c r="Q352" i="18"/>
  <c r="N352" i="18"/>
  <c r="K352" i="18"/>
  <c r="H352" i="18"/>
  <c r="E352" i="18"/>
  <c r="T351" i="18"/>
  <c r="Q351" i="18"/>
  <c r="N351" i="18"/>
  <c r="K351" i="18"/>
  <c r="H351" i="18"/>
  <c r="E351" i="18"/>
  <c r="T350" i="18"/>
  <c r="Q350" i="18"/>
  <c r="N350" i="18"/>
  <c r="K350" i="18"/>
  <c r="H350" i="18"/>
  <c r="E350" i="18"/>
  <c r="T349" i="18"/>
  <c r="Q349" i="18"/>
  <c r="N349" i="18"/>
  <c r="K349" i="18"/>
  <c r="H349" i="18"/>
  <c r="E349" i="18"/>
  <c r="T348" i="18"/>
  <c r="Q348" i="18"/>
  <c r="N348" i="18"/>
  <c r="K348" i="18"/>
  <c r="H348" i="18"/>
  <c r="E348" i="18"/>
  <c r="T347" i="18"/>
  <c r="Q347" i="18"/>
  <c r="N347" i="18"/>
  <c r="K347" i="18"/>
  <c r="H347" i="18"/>
  <c r="E347" i="18"/>
  <c r="T346" i="18"/>
  <c r="Q346" i="18"/>
  <c r="N346" i="18"/>
  <c r="K346" i="18"/>
  <c r="H346" i="18"/>
  <c r="E346" i="18"/>
  <c r="T345" i="18"/>
  <c r="Q345" i="18"/>
  <c r="N345" i="18"/>
  <c r="K345" i="18"/>
  <c r="H345" i="18"/>
  <c r="E345" i="18"/>
  <c r="T344" i="18"/>
  <c r="Q344" i="18"/>
  <c r="N344" i="18"/>
  <c r="K344" i="18"/>
  <c r="H344" i="18"/>
  <c r="E344" i="18"/>
  <c r="S343" i="18"/>
  <c r="R343" i="18"/>
  <c r="T343" i="18" s="1"/>
  <c r="P343" i="18"/>
  <c r="O343" i="18"/>
  <c r="Q343" i="18" s="1"/>
  <c r="M343" i="18"/>
  <c r="L343" i="18"/>
  <c r="N343" i="18" s="1"/>
  <c r="J343" i="18"/>
  <c r="I343" i="18"/>
  <c r="G343" i="18"/>
  <c r="F343" i="18"/>
  <c r="D343" i="18"/>
  <c r="C343" i="18"/>
  <c r="T341" i="18"/>
  <c r="Q341" i="18"/>
  <c r="N341" i="18"/>
  <c r="K341" i="18"/>
  <c r="H341" i="18"/>
  <c r="E341" i="18"/>
  <c r="T340" i="18"/>
  <c r="Q340" i="18"/>
  <c r="N340" i="18"/>
  <c r="K340" i="18"/>
  <c r="H340" i="18"/>
  <c r="E340" i="18"/>
  <c r="T339" i="18"/>
  <c r="Q339" i="18"/>
  <c r="N339" i="18"/>
  <c r="K339" i="18"/>
  <c r="H339" i="18"/>
  <c r="E339" i="18"/>
  <c r="T338" i="18"/>
  <c r="Q338" i="18"/>
  <c r="N338" i="18"/>
  <c r="K338" i="18"/>
  <c r="H338" i="18"/>
  <c r="E338" i="18"/>
  <c r="T337" i="18"/>
  <c r="Q337" i="18"/>
  <c r="N337" i="18"/>
  <c r="K337" i="18"/>
  <c r="H337" i="18"/>
  <c r="E337" i="18"/>
  <c r="T336" i="18"/>
  <c r="Q336" i="18"/>
  <c r="N336" i="18"/>
  <c r="K336" i="18"/>
  <c r="H336" i="18"/>
  <c r="E336" i="18"/>
  <c r="T335" i="18"/>
  <c r="Q335" i="18"/>
  <c r="N335" i="18"/>
  <c r="K335" i="18"/>
  <c r="H335" i="18"/>
  <c r="E335" i="18"/>
  <c r="T334" i="18"/>
  <c r="Q334" i="18"/>
  <c r="N334" i="18"/>
  <c r="K334" i="18"/>
  <c r="H334" i="18"/>
  <c r="E334" i="18"/>
  <c r="T333" i="18"/>
  <c r="Q333" i="18"/>
  <c r="N333" i="18"/>
  <c r="K333" i="18"/>
  <c r="H333" i="18"/>
  <c r="E333" i="18"/>
  <c r="T332" i="18"/>
  <c r="Q332" i="18"/>
  <c r="N332" i="18"/>
  <c r="K332" i="18"/>
  <c r="H332" i="18"/>
  <c r="E332" i="18"/>
  <c r="T331" i="18"/>
  <c r="Q331" i="18"/>
  <c r="N331" i="18"/>
  <c r="K331" i="18"/>
  <c r="H331" i="18"/>
  <c r="E331" i="18"/>
  <c r="S330" i="18"/>
  <c r="S36" i="18" s="1"/>
  <c r="R330" i="18"/>
  <c r="R36" i="18" s="1"/>
  <c r="P330" i="18"/>
  <c r="O330" i="18"/>
  <c r="O36" i="18" s="1"/>
  <c r="M330" i="18"/>
  <c r="M36" i="18" s="1"/>
  <c r="L330" i="18"/>
  <c r="L36" i="18" s="1"/>
  <c r="J330" i="18"/>
  <c r="I330" i="18"/>
  <c r="G330" i="18"/>
  <c r="G36" i="18" s="1"/>
  <c r="F330" i="18"/>
  <c r="F36" i="18" s="1"/>
  <c r="D330" i="18"/>
  <c r="C330" i="18"/>
  <c r="C36" i="18" s="1"/>
  <c r="T328" i="18"/>
  <c r="Q328" i="18"/>
  <c r="N328" i="18"/>
  <c r="K328" i="18"/>
  <c r="H328" i="18"/>
  <c r="E328" i="18"/>
  <c r="T327" i="18"/>
  <c r="Q327" i="18"/>
  <c r="N327" i="18"/>
  <c r="K327" i="18"/>
  <c r="H327" i="18"/>
  <c r="E327" i="18"/>
  <c r="T326" i="18"/>
  <c r="Q326" i="18"/>
  <c r="N326" i="18"/>
  <c r="K326" i="18"/>
  <c r="H326" i="18"/>
  <c r="E326" i="18"/>
  <c r="T325" i="18"/>
  <c r="Q325" i="18"/>
  <c r="N325" i="18"/>
  <c r="K325" i="18"/>
  <c r="H325" i="18"/>
  <c r="E325" i="18"/>
  <c r="T324" i="18"/>
  <c r="Q324" i="18"/>
  <c r="N324" i="18"/>
  <c r="K324" i="18"/>
  <c r="H324" i="18"/>
  <c r="E324" i="18"/>
  <c r="T323" i="18"/>
  <c r="Q323" i="18"/>
  <c r="N323" i="18"/>
  <c r="K323" i="18"/>
  <c r="H323" i="18"/>
  <c r="E323" i="18"/>
  <c r="S322" i="18"/>
  <c r="S35" i="18" s="1"/>
  <c r="R322" i="18"/>
  <c r="R35" i="18" s="1"/>
  <c r="P322" i="18"/>
  <c r="P35" i="18" s="1"/>
  <c r="O322" i="18"/>
  <c r="M322" i="18"/>
  <c r="M35" i="18" s="1"/>
  <c r="L322" i="18"/>
  <c r="J322" i="18"/>
  <c r="I322" i="18"/>
  <c r="G322" i="18"/>
  <c r="G35" i="18" s="1"/>
  <c r="F322" i="18"/>
  <c r="F35" i="18" s="1"/>
  <c r="D322" i="18"/>
  <c r="D35" i="18" s="1"/>
  <c r="C322" i="18"/>
  <c r="C35" i="18" s="1"/>
  <c r="P321" i="18"/>
  <c r="P34" i="18" s="1"/>
  <c r="T319" i="18"/>
  <c r="Q319" i="18"/>
  <c r="N319" i="18"/>
  <c r="K319" i="18"/>
  <c r="H319" i="18"/>
  <c r="E319" i="18"/>
  <c r="T318" i="18"/>
  <c r="Q318" i="18"/>
  <c r="N318" i="18"/>
  <c r="K318" i="18"/>
  <c r="H318" i="18"/>
  <c r="E318" i="18"/>
  <c r="T317" i="18"/>
  <c r="Q317" i="18"/>
  <c r="N317" i="18"/>
  <c r="K317" i="18"/>
  <c r="H317" i="18"/>
  <c r="E317" i="18"/>
  <c r="T316" i="18"/>
  <c r="Q316" i="18"/>
  <c r="N316" i="18"/>
  <c r="K316" i="18"/>
  <c r="H316" i="18"/>
  <c r="E316" i="18"/>
  <c r="T315" i="18"/>
  <c r="Q315" i="18"/>
  <c r="N315" i="18"/>
  <c r="K315" i="18"/>
  <c r="H315" i="18"/>
  <c r="E315" i="18"/>
  <c r="T314" i="18"/>
  <c r="Q314" i="18"/>
  <c r="N314" i="18"/>
  <c r="K314" i="18"/>
  <c r="H314" i="18"/>
  <c r="E314" i="18"/>
  <c r="S313" i="18"/>
  <c r="T313" i="18" s="1"/>
  <c r="R313" i="18"/>
  <c r="P313" i="18"/>
  <c r="P33" i="18" s="1"/>
  <c r="O313" i="18"/>
  <c r="M313" i="18"/>
  <c r="M33" i="18" s="1"/>
  <c r="L313" i="18"/>
  <c r="J313" i="18"/>
  <c r="J33" i="18" s="1"/>
  <c r="I313" i="18"/>
  <c r="I33" i="18" s="1"/>
  <c r="G313" i="18"/>
  <c r="G33" i="18" s="1"/>
  <c r="F313" i="18"/>
  <c r="D313" i="18"/>
  <c r="D33" i="18" s="1"/>
  <c r="C313" i="18"/>
  <c r="S305" i="18"/>
  <c r="S32" i="18" s="1"/>
  <c r="R305" i="18"/>
  <c r="P305" i="18"/>
  <c r="Q305" i="18" s="1"/>
  <c r="O305" i="18"/>
  <c r="O32" i="18" s="1"/>
  <c r="M305" i="18"/>
  <c r="M32" i="18" s="1"/>
  <c r="L305" i="18"/>
  <c r="J305" i="18"/>
  <c r="I305" i="18"/>
  <c r="K305" i="18" s="1"/>
  <c r="G305" i="18"/>
  <c r="G32" i="18" s="1"/>
  <c r="F305" i="18"/>
  <c r="D305" i="18"/>
  <c r="C305" i="18"/>
  <c r="T303" i="18"/>
  <c r="Q303" i="18"/>
  <c r="N303" i="18"/>
  <c r="K303" i="18"/>
  <c r="H303" i="18"/>
  <c r="T302" i="18"/>
  <c r="Q302" i="18"/>
  <c r="N302" i="18"/>
  <c r="K302" i="18"/>
  <c r="H302" i="18"/>
  <c r="T301" i="18"/>
  <c r="Q301" i="18"/>
  <c r="N301" i="18"/>
  <c r="K301" i="18"/>
  <c r="H301" i="18"/>
  <c r="T300" i="18"/>
  <c r="Q300" i="18"/>
  <c r="N300" i="18"/>
  <c r="K300" i="18"/>
  <c r="H300" i="18"/>
  <c r="T299" i="18"/>
  <c r="Q299" i="18"/>
  <c r="N299" i="18"/>
  <c r="K299" i="18"/>
  <c r="H299" i="18"/>
  <c r="T298" i="18"/>
  <c r="Q298" i="18"/>
  <c r="N298" i="18"/>
  <c r="K298" i="18"/>
  <c r="H298" i="18"/>
  <c r="T297" i="18"/>
  <c r="Q297" i="18"/>
  <c r="N297" i="18"/>
  <c r="K297" i="18"/>
  <c r="H297" i="18"/>
  <c r="T296" i="18"/>
  <c r="Q296" i="18"/>
  <c r="N296" i="18"/>
  <c r="K296" i="18"/>
  <c r="H296" i="18"/>
  <c r="T295" i="18"/>
  <c r="Q295" i="18"/>
  <c r="N295" i="18"/>
  <c r="K295" i="18"/>
  <c r="H295" i="18"/>
  <c r="T294" i="18"/>
  <c r="Q294" i="18"/>
  <c r="N294" i="18"/>
  <c r="K294" i="18"/>
  <c r="H294" i="18"/>
  <c r="T293" i="18"/>
  <c r="Q293" i="18"/>
  <c r="N293" i="18"/>
  <c r="K293" i="18"/>
  <c r="H293" i="18"/>
  <c r="T292" i="18"/>
  <c r="Q292" i="18"/>
  <c r="N292" i="18"/>
  <c r="K292" i="18"/>
  <c r="H292" i="18"/>
  <c r="T291" i="18"/>
  <c r="Q291" i="18"/>
  <c r="N291" i="18"/>
  <c r="K291" i="18"/>
  <c r="H291" i="18"/>
  <c r="T290" i="18"/>
  <c r="Q290" i="18"/>
  <c r="N290" i="18"/>
  <c r="K290" i="18"/>
  <c r="H290" i="18"/>
  <c r="T289" i="18"/>
  <c r="Q289" i="18"/>
  <c r="N289" i="18"/>
  <c r="K289" i="18"/>
  <c r="H289" i="18"/>
  <c r="T288" i="18"/>
  <c r="Q288" i="18"/>
  <c r="N288" i="18"/>
  <c r="K288" i="18"/>
  <c r="H288" i="18"/>
  <c r="T287" i="18"/>
  <c r="Q287" i="18"/>
  <c r="N287" i="18"/>
  <c r="K287" i="18"/>
  <c r="H287" i="18"/>
  <c r="T286" i="18"/>
  <c r="Q286" i="18"/>
  <c r="N286" i="18"/>
  <c r="K286" i="18"/>
  <c r="H286" i="18"/>
  <c r="T285" i="18"/>
  <c r="Q285" i="18"/>
  <c r="N285" i="18"/>
  <c r="K285" i="18"/>
  <c r="H285" i="18"/>
  <c r="E285" i="18"/>
  <c r="S284" i="18"/>
  <c r="R284" i="18"/>
  <c r="P284" i="18"/>
  <c r="P31" i="18" s="1"/>
  <c r="O284" i="18"/>
  <c r="O31" i="18" s="1"/>
  <c r="M284" i="18"/>
  <c r="M31" i="18" s="1"/>
  <c r="L284" i="18"/>
  <c r="J284" i="18"/>
  <c r="J31" i="18" s="1"/>
  <c r="I284" i="18"/>
  <c r="G284" i="18"/>
  <c r="G31" i="18" s="1"/>
  <c r="F284" i="18"/>
  <c r="F31" i="18" s="1"/>
  <c r="D284" i="18"/>
  <c r="D31" i="18" s="1"/>
  <c r="C284" i="18"/>
  <c r="C31" i="18" s="1"/>
  <c r="T282" i="18"/>
  <c r="Q282" i="18"/>
  <c r="N282" i="18"/>
  <c r="K282" i="18"/>
  <c r="H282" i="18"/>
  <c r="E282" i="18"/>
  <c r="T281" i="18"/>
  <c r="Q281" i="18"/>
  <c r="N281" i="18"/>
  <c r="K281" i="18"/>
  <c r="H281" i="18"/>
  <c r="E281" i="18"/>
  <c r="T280" i="18"/>
  <c r="Q280" i="18"/>
  <c r="N280" i="18"/>
  <c r="K280" i="18"/>
  <c r="H280" i="18"/>
  <c r="E280" i="18"/>
  <c r="T279" i="18"/>
  <c r="Q279" i="18"/>
  <c r="N279" i="18"/>
  <c r="K279" i="18"/>
  <c r="H279" i="18"/>
  <c r="E279" i="18"/>
  <c r="T278" i="18"/>
  <c r="Q278" i="18"/>
  <c r="N278" i="18"/>
  <c r="K278" i="18"/>
  <c r="H278" i="18"/>
  <c r="E278" i="18"/>
  <c r="T277" i="18"/>
  <c r="Q277" i="18"/>
  <c r="N277" i="18"/>
  <c r="K277" i="18"/>
  <c r="H277" i="18"/>
  <c r="E277" i="18"/>
  <c r="T276" i="18"/>
  <c r="Q276" i="18"/>
  <c r="N276" i="18"/>
  <c r="K276" i="18"/>
  <c r="H276" i="18"/>
  <c r="T275" i="18"/>
  <c r="Q275" i="18"/>
  <c r="N275" i="18"/>
  <c r="K275" i="18"/>
  <c r="H275" i="18"/>
  <c r="E275" i="18"/>
  <c r="S274" i="18"/>
  <c r="S30" i="18" s="1"/>
  <c r="R274" i="18"/>
  <c r="P274" i="18"/>
  <c r="P30" i="18" s="1"/>
  <c r="O274" i="18"/>
  <c r="O30" i="18" s="1"/>
  <c r="M274" i="18"/>
  <c r="M30" i="18" s="1"/>
  <c r="L274" i="18"/>
  <c r="L30" i="18" s="1"/>
  <c r="J274" i="18"/>
  <c r="J30" i="18" s="1"/>
  <c r="I274" i="18"/>
  <c r="G274" i="18"/>
  <c r="G30" i="18" s="1"/>
  <c r="F274" i="18"/>
  <c r="F30" i="18" s="1"/>
  <c r="D274" i="18"/>
  <c r="D30" i="18" s="1"/>
  <c r="C274" i="18"/>
  <c r="C30" i="18" s="1"/>
  <c r="T272" i="18"/>
  <c r="Q272" i="18"/>
  <c r="N272" i="18"/>
  <c r="K272" i="18"/>
  <c r="H272" i="18"/>
  <c r="E272" i="18"/>
  <c r="T271" i="18"/>
  <c r="Q271" i="18"/>
  <c r="N271" i="18"/>
  <c r="K271" i="18"/>
  <c r="H271" i="18"/>
  <c r="E271" i="18"/>
  <c r="T270" i="18"/>
  <c r="Q270" i="18"/>
  <c r="N270" i="18"/>
  <c r="K270" i="18"/>
  <c r="H270" i="18"/>
  <c r="E270" i="18"/>
  <c r="T269" i="18"/>
  <c r="Q269" i="18"/>
  <c r="N269" i="18"/>
  <c r="K269" i="18"/>
  <c r="H269" i="18"/>
  <c r="E269" i="18"/>
  <c r="T268" i="18"/>
  <c r="Q268" i="18"/>
  <c r="N268" i="18"/>
  <c r="K268" i="18"/>
  <c r="H268" i="18"/>
  <c r="E268" i="18"/>
  <c r="T267" i="18"/>
  <c r="Q267" i="18"/>
  <c r="N267" i="18"/>
  <c r="K267" i="18"/>
  <c r="H267" i="18"/>
  <c r="E267" i="18"/>
  <c r="T266" i="18"/>
  <c r="Q266" i="18"/>
  <c r="N266" i="18"/>
  <c r="K266" i="18"/>
  <c r="H266" i="18"/>
  <c r="E266" i="18"/>
  <c r="T265" i="18"/>
  <c r="Q265" i="18"/>
  <c r="N265" i="18"/>
  <c r="K265" i="18"/>
  <c r="H265" i="18"/>
  <c r="E265" i="18"/>
  <c r="T264" i="18"/>
  <c r="Q264" i="18"/>
  <c r="N264" i="18"/>
  <c r="K264" i="18"/>
  <c r="H264" i="18"/>
  <c r="E264" i="18"/>
  <c r="T263" i="18"/>
  <c r="Q263" i="18"/>
  <c r="N263" i="18"/>
  <c r="K263" i="18"/>
  <c r="H263" i="18"/>
  <c r="E263" i="18"/>
  <c r="T262" i="18"/>
  <c r="Q262" i="18"/>
  <c r="N262" i="18"/>
  <c r="K262" i="18"/>
  <c r="H262" i="18"/>
  <c r="E262" i="18"/>
  <c r="T261" i="18"/>
  <c r="Q261" i="18"/>
  <c r="N261" i="18"/>
  <c r="K261" i="18"/>
  <c r="H261" i="18"/>
  <c r="E261" i="18"/>
  <c r="S260" i="18"/>
  <c r="R260" i="18"/>
  <c r="R29" i="18" s="1"/>
  <c r="P260" i="18"/>
  <c r="P29" i="18" s="1"/>
  <c r="O260" i="18"/>
  <c r="O29" i="18" s="1"/>
  <c r="M260" i="18"/>
  <c r="M29" i="18" s="1"/>
  <c r="L260" i="18"/>
  <c r="J260" i="18"/>
  <c r="J29" i="18" s="1"/>
  <c r="I260" i="18"/>
  <c r="G260" i="18"/>
  <c r="G29" i="18" s="1"/>
  <c r="F260" i="18"/>
  <c r="D260" i="18"/>
  <c r="D29" i="18" s="1"/>
  <c r="C260" i="18"/>
  <c r="C29" i="18" s="1"/>
  <c r="T256" i="18"/>
  <c r="Q256" i="18"/>
  <c r="N256" i="18"/>
  <c r="K256" i="18"/>
  <c r="H256" i="18"/>
  <c r="E256" i="18"/>
  <c r="T255" i="18"/>
  <c r="Q255" i="18"/>
  <c r="N255" i="18"/>
  <c r="K255" i="18"/>
  <c r="H255" i="18"/>
  <c r="E255" i="18"/>
  <c r="S254" i="18"/>
  <c r="R254" i="18"/>
  <c r="T254" i="18" s="1"/>
  <c r="P254" i="18"/>
  <c r="O254" i="18"/>
  <c r="Q254" i="18" s="1"/>
  <c r="M254" i="18"/>
  <c r="M28" i="18" s="1"/>
  <c r="L254" i="18"/>
  <c r="N254" i="18" s="1"/>
  <c r="J254" i="18"/>
  <c r="J28" i="18" s="1"/>
  <c r="I254" i="18"/>
  <c r="I28" i="18" s="1"/>
  <c r="G254" i="18"/>
  <c r="G28" i="18" s="1"/>
  <c r="F254" i="18"/>
  <c r="D254" i="18"/>
  <c r="D28" i="18" s="1"/>
  <c r="C254" i="18"/>
  <c r="T252" i="18"/>
  <c r="Q252" i="18"/>
  <c r="N252" i="18"/>
  <c r="K252" i="18"/>
  <c r="H252" i="18"/>
  <c r="E252" i="18"/>
  <c r="T251" i="18"/>
  <c r="Q251" i="18"/>
  <c r="N251" i="18"/>
  <c r="K251" i="18"/>
  <c r="H251" i="18"/>
  <c r="E251" i="18"/>
  <c r="T250" i="18"/>
  <c r="Q250" i="18"/>
  <c r="N250" i="18"/>
  <c r="K250" i="18"/>
  <c r="H250" i="18"/>
  <c r="E250" i="18"/>
  <c r="T249" i="18"/>
  <c r="Q249" i="18"/>
  <c r="N249" i="18"/>
  <c r="K249" i="18"/>
  <c r="H249" i="18"/>
  <c r="E249" i="18"/>
  <c r="T248" i="18"/>
  <c r="Q248" i="18"/>
  <c r="N248" i="18"/>
  <c r="K248" i="18"/>
  <c r="H248" i="18"/>
  <c r="E248" i="18"/>
  <c r="T247" i="18"/>
  <c r="Q247" i="18"/>
  <c r="N247" i="18"/>
  <c r="K247" i="18"/>
  <c r="H247" i="18"/>
  <c r="E247" i="18"/>
  <c r="T246" i="18"/>
  <c r="Q246" i="18"/>
  <c r="N246" i="18"/>
  <c r="K246" i="18"/>
  <c r="H246" i="18"/>
  <c r="E246" i="18"/>
  <c r="S245" i="18"/>
  <c r="S27" i="18" s="1"/>
  <c r="R245" i="18"/>
  <c r="R27" i="18" s="1"/>
  <c r="P245" i="18"/>
  <c r="O245" i="18"/>
  <c r="M245" i="18"/>
  <c r="L245" i="18"/>
  <c r="L27" i="18" s="1"/>
  <c r="J245" i="18"/>
  <c r="J27" i="18" s="1"/>
  <c r="I245" i="18"/>
  <c r="G245" i="18"/>
  <c r="G27" i="18" s="1"/>
  <c r="F245" i="18"/>
  <c r="F27" i="18" s="1"/>
  <c r="D245" i="18"/>
  <c r="D27" i="18" s="1"/>
  <c r="C245" i="18"/>
  <c r="C27" i="18" s="1"/>
  <c r="T243" i="18"/>
  <c r="Q243" i="18"/>
  <c r="N243" i="18"/>
  <c r="K243" i="18"/>
  <c r="H243" i="18"/>
  <c r="E243" i="18"/>
  <c r="T242" i="18"/>
  <c r="Q242" i="18"/>
  <c r="N242" i="18"/>
  <c r="K242" i="18"/>
  <c r="H242" i="18"/>
  <c r="E242" i="18"/>
  <c r="T241" i="18"/>
  <c r="Q241" i="18"/>
  <c r="N241" i="18"/>
  <c r="K241" i="18"/>
  <c r="H241" i="18"/>
  <c r="E241" i="18"/>
  <c r="T240" i="18"/>
  <c r="Q240" i="18"/>
  <c r="N240" i="18"/>
  <c r="K240" i="18"/>
  <c r="H240" i="18"/>
  <c r="E240" i="18"/>
  <c r="T239" i="18"/>
  <c r="Q239" i="18"/>
  <c r="N239" i="18"/>
  <c r="K239" i="18"/>
  <c r="H239" i="18"/>
  <c r="E239" i="18"/>
  <c r="T238" i="18"/>
  <c r="Q238" i="18"/>
  <c r="N238" i="18"/>
  <c r="K238" i="18"/>
  <c r="H238" i="18"/>
  <c r="E238" i="18"/>
  <c r="T237" i="18"/>
  <c r="Q237" i="18"/>
  <c r="N237" i="18"/>
  <c r="K237" i="18"/>
  <c r="H237" i="18"/>
  <c r="E237" i="18"/>
  <c r="T236" i="18"/>
  <c r="Q236" i="18"/>
  <c r="N236" i="18"/>
  <c r="K236" i="18"/>
  <c r="H236" i="18"/>
  <c r="E236" i="18"/>
  <c r="T235" i="18"/>
  <c r="Q235" i="18"/>
  <c r="N235" i="18"/>
  <c r="K235" i="18"/>
  <c r="H235" i="18"/>
  <c r="E235" i="18"/>
  <c r="T234" i="18"/>
  <c r="Q234" i="18"/>
  <c r="N234" i="18"/>
  <c r="K234" i="18"/>
  <c r="H234" i="18"/>
  <c r="E234" i="18"/>
  <c r="S233" i="18"/>
  <c r="T233" i="18" s="1"/>
  <c r="R233" i="18"/>
  <c r="P233" i="18"/>
  <c r="O233" i="18"/>
  <c r="M233" i="18"/>
  <c r="M26" i="18" s="1"/>
  <c r="L233" i="18"/>
  <c r="L26" i="18" s="1"/>
  <c r="J233" i="18"/>
  <c r="J26" i="18" s="1"/>
  <c r="I233" i="18"/>
  <c r="G233" i="18"/>
  <c r="G26" i="18" s="1"/>
  <c r="F233" i="18"/>
  <c r="F26" i="18" s="1"/>
  <c r="D233" i="18"/>
  <c r="D26" i="18" s="1"/>
  <c r="C233" i="18"/>
  <c r="C26" i="18" s="1"/>
  <c r="T229" i="18"/>
  <c r="Q229" i="18"/>
  <c r="N229" i="18"/>
  <c r="K229" i="18"/>
  <c r="H229" i="18"/>
  <c r="E229" i="18"/>
  <c r="T228" i="18"/>
  <c r="Q228" i="18"/>
  <c r="N228" i="18"/>
  <c r="K228" i="18"/>
  <c r="H228" i="18"/>
  <c r="E228" i="18"/>
  <c r="T227" i="18"/>
  <c r="Q227" i="18"/>
  <c r="N227" i="18"/>
  <c r="K227" i="18"/>
  <c r="H227" i="18"/>
  <c r="E227" i="18"/>
  <c r="S226" i="18"/>
  <c r="R226" i="18"/>
  <c r="Q226" i="18"/>
  <c r="P226" i="18"/>
  <c r="O226" i="18"/>
  <c r="O25" i="18" s="1"/>
  <c r="Q25" i="18" s="1"/>
  <c r="M226" i="18"/>
  <c r="M25" i="18" s="1"/>
  <c r="L226" i="18"/>
  <c r="J226" i="18"/>
  <c r="J25" i="18" s="1"/>
  <c r="I226" i="18"/>
  <c r="G226" i="18"/>
  <c r="G25" i="18" s="1"/>
  <c r="F226" i="18"/>
  <c r="F25" i="18" s="1"/>
  <c r="D226" i="18"/>
  <c r="C226" i="18"/>
  <c r="C25" i="18" s="1"/>
  <c r="T224" i="18"/>
  <c r="Q224" i="18"/>
  <c r="N224" i="18"/>
  <c r="K224" i="18"/>
  <c r="H224" i="18"/>
  <c r="E224" i="18"/>
  <c r="T223" i="18"/>
  <c r="Q223" i="18"/>
  <c r="N223" i="18"/>
  <c r="K223" i="18"/>
  <c r="H223" i="18"/>
  <c r="E223" i="18"/>
  <c r="T222" i="18"/>
  <c r="Q222" i="18"/>
  <c r="N222" i="18"/>
  <c r="K222" i="18"/>
  <c r="H222" i="18"/>
  <c r="E222" i="18"/>
  <c r="T221" i="18"/>
  <c r="Q221" i="18"/>
  <c r="N221" i="18"/>
  <c r="K221" i="18"/>
  <c r="H221" i="18"/>
  <c r="E221" i="18"/>
  <c r="T220" i="18"/>
  <c r="Q220" i="18"/>
  <c r="N220" i="18"/>
  <c r="K220" i="18"/>
  <c r="H220" i="18"/>
  <c r="E220" i="18"/>
  <c r="T219" i="18"/>
  <c r="Q219" i="18"/>
  <c r="N219" i="18"/>
  <c r="K219" i="18"/>
  <c r="H219" i="18"/>
  <c r="E219" i="18"/>
  <c r="T218" i="18"/>
  <c r="Q218" i="18"/>
  <c r="N218" i="18"/>
  <c r="K218" i="18"/>
  <c r="H218" i="18"/>
  <c r="E218" i="18"/>
  <c r="S217" i="18"/>
  <c r="S24" i="18" s="1"/>
  <c r="R217" i="18"/>
  <c r="P217" i="18"/>
  <c r="O217" i="18"/>
  <c r="O24" i="18" s="1"/>
  <c r="M217" i="18"/>
  <c r="M24" i="18" s="1"/>
  <c r="L217" i="18"/>
  <c r="N217" i="18" s="1"/>
  <c r="J217" i="18"/>
  <c r="I217" i="18"/>
  <c r="I24" i="18" s="1"/>
  <c r="G217" i="18"/>
  <c r="G24" i="18" s="1"/>
  <c r="F217" i="18"/>
  <c r="F24" i="18" s="1"/>
  <c r="D217" i="18"/>
  <c r="C217" i="18"/>
  <c r="C24" i="18" s="1"/>
  <c r="T215" i="18"/>
  <c r="Q215" i="18"/>
  <c r="N215" i="18"/>
  <c r="K215" i="18"/>
  <c r="H215" i="18"/>
  <c r="E215" i="18"/>
  <c r="T214" i="18"/>
  <c r="Q214" i="18"/>
  <c r="N214" i="18"/>
  <c r="K214" i="18"/>
  <c r="H214" i="18"/>
  <c r="E214" i="18"/>
  <c r="T213" i="18"/>
  <c r="Q213" i="18"/>
  <c r="N213" i="18"/>
  <c r="K213" i="18"/>
  <c r="H213" i="18"/>
  <c r="E213" i="18"/>
  <c r="T212" i="18"/>
  <c r="Q212" i="18"/>
  <c r="N212" i="18"/>
  <c r="K212" i="18"/>
  <c r="H212" i="18"/>
  <c r="E212" i="18"/>
  <c r="T211" i="18"/>
  <c r="Q211" i="18"/>
  <c r="N211" i="18"/>
  <c r="K211" i="18"/>
  <c r="H211" i="18"/>
  <c r="E211" i="18"/>
  <c r="T210" i="18"/>
  <c r="Q210" i="18"/>
  <c r="N210" i="18"/>
  <c r="K210" i="18"/>
  <c r="H210" i="18"/>
  <c r="E210" i="18"/>
  <c r="S209" i="18"/>
  <c r="S23" i="18" s="1"/>
  <c r="R209" i="18"/>
  <c r="P209" i="18"/>
  <c r="O209" i="18"/>
  <c r="Q209" i="18" s="1"/>
  <c r="M209" i="18"/>
  <c r="L209" i="18"/>
  <c r="L23" i="18" s="1"/>
  <c r="J209" i="18"/>
  <c r="I209" i="18"/>
  <c r="I23" i="18" s="1"/>
  <c r="G209" i="18"/>
  <c r="G23" i="18" s="1"/>
  <c r="F209" i="18"/>
  <c r="D209" i="18"/>
  <c r="C209" i="18"/>
  <c r="Q204" i="18"/>
  <c r="N204" i="18"/>
  <c r="K204" i="18"/>
  <c r="H204" i="18"/>
  <c r="E204" i="18"/>
  <c r="Q203" i="18"/>
  <c r="N203" i="18"/>
  <c r="K203" i="18"/>
  <c r="H203" i="18"/>
  <c r="E203" i="18"/>
  <c r="N202" i="18"/>
  <c r="K202" i="18"/>
  <c r="H202" i="18"/>
  <c r="E202" i="18"/>
  <c r="S201" i="18"/>
  <c r="R201" i="18"/>
  <c r="P201" i="18"/>
  <c r="O201" i="18"/>
  <c r="Q202" i="18" s="1"/>
  <c r="M201" i="18"/>
  <c r="L201" i="18"/>
  <c r="L22" i="18" s="1"/>
  <c r="N22" i="18" s="1"/>
  <c r="J201" i="18"/>
  <c r="I201" i="18"/>
  <c r="G201" i="18"/>
  <c r="G22" i="18" s="1"/>
  <c r="F201" i="18"/>
  <c r="H201" i="18" s="1"/>
  <c r="D201" i="18"/>
  <c r="C201" i="18"/>
  <c r="S195" i="18"/>
  <c r="T195" i="18" s="1"/>
  <c r="R195" i="18"/>
  <c r="P195" i="18"/>
  <c r="O195" i="18"/>
  <c r="Q195" i="18" s="1"/>
  <c r="M195" i="18"/>
  <c r="L195" i="18"/>
  <c r="N195" i="18" s="1"/>
  <c r="J195" i="18"/>
  <c r="I195" i="18"/>
  <c r="G195" i="18"/>
  <c r="F195" i="18"/>
  <c r="H195" i="18" s="1"/>
  <c r="E195" i="18"/>
  <c r="D195" i="18"/>
  <c r="C195" i="18"/>
  <c r="S186" i="18"/>
  <c r="R186" i="18"/>
  <c r="T186" i="18" s="1"/>
  <c r="P186" i="18"/>
  <c r="O186" i="18"/>
  <c r="Q186" i="18" s="1"/>
  <c r="M186" i="18"/>
  <c r="N186" i="18" s="1"/>
  <c r="L186" i="18"/>
  <c r="J186" i="18"/>
  <c r="I186" i="18"/>
  <c r="K186" i="18" s="1"/>
  <c r="G186" i="18"/>
  <c r="F186" i="18"/>
  <c r="H186" i="18" s="1"/>
  <c r="D186" i="18"/>
  <c r="C186" i="18"/>
  <c r="E186" i="18" s="1"/>
  <c r="T184" i="18"/>
  <c r="Q184" i="18"/>
  <c r="N184" i="18"/>
  <c r="K184" i="18"/>
  <c r="H184" i="18"/>
  <c r="E184" i="18"/>
  <c r="T183" i="18"/>
  <c r="Q183" i="18"/>
  <c r="N183" i="18"/>
  <c r="K183" i="18"/>
  <c r="H183" i="18"/>
  <c r="E183" i="18"/>
  <c r="T182" i="18"/>
  <c r="Q182" i="18"/>
  <c r="N182" i="18"/>
  <c r="K182" i="18"/>
  <c r="H182" i="18"/>
  <c r="E182" i="18"/>
  <c r="T181" i="18"/>
  <c r="Q181" i="18"/>
  <c r="N181" i="18"/>
  <c r="K181" i="18"/>
  <c r="H181" i="18"/>
  <c r="E181" i="18"/>
  <c r="T180" i="18"/>
  <c r="Q180" i="18"/>
  <c r="N180" i="18"/>
  <c r="K180" i="18"/>
  <c r="H180" i="18"/>
  <c r="E180" i="18"/>
  <c r="T179" i="18"/>
  <c r="Q179" i="18"/>
  <c r="N179" i="18"/>
  <c r="K179" i="18"/>
  <c r="H179" i="18"/>
  <c r="E179" i="18"/>
  <c r="T178" i="18"/>
  <c r="Q178" i="18"/>
  <c r="N178" i="18"/>
  <c r="K178" i="18"/>
  <c r="H178" i="18"/>
  <c r="E178" i="18"/>
  <c r="S177" i="18"/>
  <c r="R177" i="18"/>
  <c r="T177" i="18" s="1"/>
  <c r="P177" i="18"/>
  <c r="P19" i="18" s="1"/>
  <c r="O177" i="18"/>
  <c r="O19" i="18" s="1"/>
  <c r="M177" i="18"/>
  <c r="L177" i="18"/>
  <c r="L19" i="18" s="1"/>
  <c r="J177" i="18"/>
  <c r="I177" i="18"/>
  <c r="I19" i="18" s="1"/>
  <c r="G177" i="18"/>
  <c r="G19" i="18" s="1"/>
  <c r="F177" i="18"/>
  <c r="D177" i="18"/>
  <c r="D19" i="18" s="1"/>
  <c r="C177" i="18"/>
  <c r="T175" i="18"/>
  <c r="Q175" i="18"/>
  <c r="N175" i="18"/>
  <c r="K175" i="18"/>
  <c r="H175" i="18"/>
  <c r="E175" i="18"/>
  <c r="T174" i="18"/>
  <c r="Q174" i="18"/>
  <c r="N174" i="18"/>
  <c r="K174" i="18"/>
  <c r="H174" i="18"/>
  <c r="E174" i="18"/>
  <c r="T173" i="18"/>
  <c r="Q173" i="18"/>
  <c r="N173" i="18"/>
  <c r="K173" i="18"/>
  <c r="H173" i="18"/>
  <c r="E173" i="18"/>
  <c r="T172" i="18"/>
  <c r="Q172" i="18"/>
  <c r="N172" i="18"/>
  <c r="K172" i="18"/>
  <c r="H172" i="18"/>
  <c r="E172" i="18"/>
  <c r="T171" i="18"/>
  <c r="Q171" i="18"/>
  <c r="N171" i="18"/>
  <c r="K171" i="18"/>
  <c r="H171" i="18"/>
  <c r="E171" i="18"/>
  <c r="T170" i="18"/>
  <c r="Q170" i="18"/>
  <c r="N170" i="18"/>
  <c r="K170" i="18"/>
  <c r="H170" i="18"/>
  <c r="E170" i="18"/>
  <c r="T169" i="18"/>
  <c r="Q169" i="18"/>
  <c r="N169" i="18"/>
  <c r="K169" i="18"/>
  <c r="H169" i="18"/>
  <c r="E169" i="18"/>
  <c r="T168" i="18"/>
  <c r="Q168" i="18"/>
  <c r="N168" i="18"/>
  <c r="K168" i="18"/>
  <c r="H168" i="18"/>
  <c r="E168" i="18"/>
  <c r="T167" i="18"/>
  <c r="Q167" i="18"/>
  <c r="N167" i="18"/>
  <c r="K167" i="18"/>
  <c r="H167" i="18"/>
  <c r="E167" i="18"/>
  <c r="T166" i="18"/>
  <c r="Q166" i="18"/>
  <c r="N166" i="18"/>
  <c r="K166" i="18"/>
  <c r="H166" i="18"/>
  <c r="E166" i="18"/>
  <c r="T165" i="18"/>
  <c r="Q165" i="18"/>
  <c r="N165" i="18"/>
  <c r="K165" i="18"/>
  <c r="H165" i="18"/>
  <c r="E165" i="18"/>
  <c r="T164" i="18"/>
  <c r="Q164" i="18"/>
  <c r="N164" i="18"/>
  <c r="K164" i="18"/>
  <c r="H164" i="18"/>
  <c r="E164" i="18"/>
  <c r="T163" i="18"/>
  <c r="Q163" i="18"/>
  <c r="N163" i="18"/>
  <c r="K163" i="18"/>
  <c r="H163" i="18"/>
  <c r="E163" i="18"/>
  <c r="S162" i="18"/>
  <c r="S18" i="18" s="1"/>
  <c r="R162" i="18"/>
  <c r="R18" i="18" s="1"/>
  <c r="P162" i="18"/>
  <c r="O162" i="18"/>
  <c r="Q162" i="18" s="1"/>
  <c r="M162" i="18"/>
  <c r="M18" i="18" s="1"/>
  <c r="L162" i="18"/>
  <c r="J162" i="18"/>
  <c r="J18" i="18" s="1"/>
  <c r="I162" i="18"/>
  <c r="G162" i="18"/>
  <c r="G18" i="18" s="1"/>
  <c r="F162" i="18"/>
  <c r="D162" i="18"/>
  <c r="D18" i="18" s="1"/>
  <c r="C162" i="18"/>
  <c r="T160" i="18"/>
  <c r="Q160" i="18"/>
  <c r="N160" i="18"/>
  <c r="K160" i="18"/>
  <c r="H160" i="18"/>
  <c r="E160" i="18"/>
  <c r="T159" i="18"/>
  <c r="Q159" i="18"/>
  <c r="N159" i="18"/>
  <c r="K159" i="18"/>
  <c r="H159" i="18"/>
  <c r="E159" i="18"/>
  <c r="T158" i="18"/>
  <c r="Q158" i="18"/>
  <c r="N158" i="18"/>
  <c r="K158" i="18"/>
  <c r="H158" i="18"/>
  <c r="E158" i="18"/>
  <c r="T157" i="18"/>
  <c r="Q157" i="18"/>
  <c r="N157" i="18"/>
  <c r="K157" i="18"/>
  <c r="H157" i="18"/>
  <c r="E157" i="18"/>
  <c r="T156" i="18"/>
  <c r="Q156" i="18"/>
  <c r="N156" i="18"/>
  <c r="K156" i="18"/>
  <c r="H156" i="18"/>
  <c r="E156" i="18"/>
  <c r="T155" i="18"/>
  <c r="Q155" i="18"/>
  <c r="N155" i="18"/>
  <c r="K155" i="18"/>
  <c r="H155" i="18"/>
  <c r="E155" i="18"/>
  <c r="T154" i="18"/>
  <c r="Q154" i="18"/>
  <c r="N154" i="18"/>
  <c r="K154" i="18"/>
  <c r="H154" i="18"/>
  <c r="E154" i="18"/>
  <c r="T153" i="18"/>
  <c r="Q153" i="18"/>
  <c r="N153" i="18"/>
  <c r="K153" i="18"/>
  <c r="H153" i="18"/>
  <c r="E153" i="18"/>
  <c r="T152" i="18"/>
  <c r="Q152" i="18"/>
  <c r="N152" i="18"/>
  <c r="K152" i="18"/>
  <c r="H152" i="18"/>
  <c r="E152" i="18"/>
  <c r="T151" i="18"/>
  <c r="Q151" i="18"/>
  <c r="N151" i="18"/>
  <c r="K151" i="18"/>
  <c r="H151" i="18"/>
  <c r="E151" i="18"/>
  <c r="S149" i="18"/>
  <c r="R149" i="18"/>
  <c r="P149" i="18"/>
  <c r="Q149" i="18" s="1"/>
  <c r="O149" i="18"/>
  <c r="M149" i="18"/>
  <c r="M17" i="18" s="1"/>
  <c r="N17" i="18" s="1"/>
  <c r="L149" i="18"/>
  <c r="J149" i="18"/>
  <c r="J17" i="18" s="1"/>
  <c r="I149" i="18"/>
  <c r="I17" i="18" s="1"/>
  <c r="G149" i="18"/>
  <c r="F149" i="18"/>
  <c r="F17" i="18" s="1"/>
  <c r="D149" i="18"/>
  <c r="D17" i="18" s="1"/>
  <c r="C149" i="18"/>
  <c r="C17" i="18" s="1"/>
  <c r="T147" i="18"/>
  <c r="Q147" i="18"/>
  <c r="N147" i="18"/>
  <c r="K147" i="18"/>
  <c r="H147" i="18"/>
  <c r="E147" i="18"/>
  <c r="T146" i="18"/>
  <c r="Q146" i="18"/>
  <c r="N146" i="18"/>
  <c r="K146" i="18"/>
  <c r="H146" i="18"/>
  <c r="E146" i="18"/>
  <c r="T145" i="18"/>
  <c r="Q145" i="18"/>
  <c r="N145" i="18"/>
  <c r="K145" i="18"/>
  <c r="H145" i="18"/>
  <c r="E145" i="18"/>
  <c r="T144" i="18"/>
  <c r="Q144" i="18"/>
  <c r="N144" i="18"/>
  <c r="K144" i="18"/>
  <c r="H144" i="18"/>
  <c r="E144" i="18"/>
  <c r="S143" i="18"/>
  <c r="S16" i="18" s="1"/>
  <c r="R143" i="18"/>
  <c r="P143" i="18"/>
  <c r="P16" i="18" s="1"/>
  <c r="O143" i="18"/>
  <c r="M143" i="18"/>
  <c r="M16" i="18" s="1"/>
  <c r="L143" i="18"/>
  <c r="L16" i="18" s="1"/>
  <c r="J143" i="18"/>
  <c r="J16" i="18" s="1"/>
  <c r="I143" i="18"/>
  <c r="G143" i="18"/>
  <c r="G16" i="18" s="1"/>
  <c r="F143" i="18"/>
  <c r="F16" i="18" s="1"/>
  <c r="D143" i="18"/>
  <c r="D16" i="18" s="1"/>
  <c r="C143" i="18"/>
  <c r="T141" i="18"/>
  <c r="Q141" i="18"/>
  <c r="N141" i="18"/>
  <c r="K141" i="18"/>
  <c r="H141" i="18"/>
  <c r="E141" i="18"/>
  <c r="T140" i="18"/>
  <c r="Q140" i="18"/>
  <c r="N140" i="18"/>
  <c r="K140" i="18"/>
  <c r="H140" i="18"/>
  <c r="E140" i="18"/>
  <c r="T139" i="18"/>
  <c r="Q139" i="18"/>
  <c r="N139" i="18"/>
  <c r="K139" i="18"/>
  <c r="H139" i="18"/>
  <c r="E139" i="18"/>
  <c r="T138" i="18"/>
  <c r="Q138" i="18"/>
  <c r="N138" i="18"/>
  <c r="K138" i="18"/>
  <c r="H138" i="18"/>
  <c r="E138" i="18"/>
  <c r="T137" i="18"/>
  <c r="Q137" i="18"/>
  <c r="N137" i="18"/>
  <c r="K137" i="18"/>
  <c r="H137" i="18"/>
  <c r="E137" i="18"/>
  <c r="T136" i="18"/>
  <c r="Q136" i="18"/>
  <c r="N136" i="18"/>
  <c r="K136" i="18"/>
  <c r="H136" i="18"/>
  <c r="E136" i="18"/>
  <c r="T135" i="18"/>
  <c r="Q135" i="18"/>
  <c r="N135" i="18"/>
  <c r="K135" i="18"/>
  <c r="H135" i="18"/>
  <c r="E135" i="18"/>
  <c r="T134" i="18"/>
  <c r="Q134" i="18"/>
  <c r="N134" i="18"/>
  <c r="K134" i="18"/>
  <c r="H134" i="18"/>
  <c r="E134" i="18"/>
  <c r="T133" i="18"/>
  <c r="Q133" i="18"/>
  <c r="N133" i="18"/>
  <c r="K133" i="18"/>
  <c r="H133" i="18"/>
  <c r="E133" i="18"/>
  <c r="T132" i="18"/>
  <c r="Q132" i="18"/>
  <c r="N132" i="18"/>
  <c r="K132" i="18"/>
  <c r="H132" i="18"/>
  <c r="E132" i="18"/>
  <c r="T131" i="18"/>
  <c r="Q131" i="18"/>
  <c r="N131" i="18"/>
  <c r="K131" i="18"/>
  <c r="H131" i="18"/>
  <c r="E131" i="18"/>
  <c r="T130" i="18"/>
  <c r="Q130" i="18"/>
  <c r="N130" i="18"/>
  <c r="K130" i="18"/>
  <c r="H130" i="18"/>
  <c r="E130" i="18"/>
  <c r="T129" i="18"/>
  <c r="Q129" i="18"/>
  <c r="N129" i="18"/>
  <c r="K129" i="18"/>
  <c r="H129" i="18"/>
  <c r="E129" i="18"/>
  <c r="T128" i="18"/>
  <c r="Q128" i="18"/>
  <c r="N128" i="18"/>
  <c r="K128" i="18"/>
  <c r="H128" i="18"/>
  <c r="E128" i="18"/>
  <c r="T127" i="18"/>
  <c r="Q127" i="18"/>
  <c r="N127" i="18"/>
  <c r="K127" i="18"/>
  <c r="H127" i="18"/>
  <c r="E127" i="18"/>
  <c r="T126" i="18"/>
  <c r="Q126" i="18"/>
  <c r="N126" i="18"/>
  <c r="K126" i="18"/>
  <c r="H126" i="18"/>
  <c r="E126" i="18"/>
  <c r="T125" i="18"/>
  <c r="Q125" i="18"/>
  <c r="N125" i="18"/>
  <c r="K125" i="18"/>
  <c r="H125" i="18"/>
  <c r="E125" i="18"/>
  <c r="T124" i="18"/>
  <c r="Q124" i="18"/>
  <c r="N124" i="18"/>
  <c r="K124" i="18"/>
  <c r="H124" i="18"/>
  <c r="E124" i="18"/>
  <c r="T123" i="18"/>
  <c r="Q123" i="18"/>
  <c r="N123" i="18"/>
  <c r="K123" i="18"/>
  <c r="H123" i="18"/>
  <c r="E123" i="18"/>
  <c r="T122" i="18"/>
  <c r="Q122" i="18"/>
  <c r="N122" i="18"/>
  <c r="K122" i="18"/>
  <c r="H122" i="18"/>
  <c r="E122" i="18"/>
  <c r="T121" i="18"/>
  <c r="Q121" i="18"/>
  <c r="N121" i="18"/>
  <c r="K121" i="18"/>
  <c r="H121" i="18"/>
  <c r="E121" i="18"/>
  <c r="T120" i="18"/>
  <c r="Q120" i="18"/>
  <c r="N120" i="18"/>
  <c r="K120" i="18"/>
  <c r="H120" i="18"/>
  <c r="E120" i="18"/>
  <c r="T119" i="18"/>
  <c r="Q119" i="18"/>
  <c r="N119" i="18"/>
  <c r="K119" i="18"/>
  <c r="H119" i="18"/>
  <c r="E119" i="18"/>
  <c r="T118" i="18"/>
  <c r="Q118" i="18"/>
  <c r="N118" i="18"/>
  <c r="K118" i="18"/>
  <c r="H118" i="18"/>
  <c r="E118" i="18"/>
  <c r="T117" i="18"/>
  <c r="Q117" i="18"/>
  <c r="N117" i="18"/>
  <c r="K117" i="18"/>
  <c r="H117" i="18"/>
  <c r="E117" i="18"/>
  <c r="T116" i="18"/>
  <c r="Q116" i="18"/>
  <c r="N116" i="18"/>
  <c r="K116" i="18"/>
  <c r="H116" i="18"/>
  <c r="E116" i="18"/>
  <c r="T115" i="18"/>
  <c r="Q115" i="18"/>
  <c r="N115" i="18"/>
  <c r="K115" i="18"/>
  <c r="H115" i="18"/>
  <c r="E115" i="18"/>
  <c r="T114" i="18"/>
  <c r="Q114" i="18"/>
  <c r="N114" i="18"/>
  <c r="K114" i="18"/>
  <c r="H114" i="18"/>
  <c r="E114" i="18"/>
  <c r="S113" i="18"/>
  <c r="S15" i="18" s="1"/>
  <c r="R113" i="18"/>
  <c r="R15" i="18" s="1"/>
  <c r="P113" i="18"/>
  <c r="P15" i="18" s="1"/>
  <c r="O113" i="18"/>
  <c r="O15" i="18" s="1"/>
  <c r="M113" i="18"/>
  <c r="L113" i="18"/>
  <c r="L15" i="18" s="1"/>
  <c r="J113" i="18"/>
  <c r="J15" i="18" s="1"/>
  <c r="I113" i="18"/>
  <c r="I15" i="18" s="1"/>
  <c r="G113" i="18"/>
  <c r="G15" i="18" s="1"/>
  <c r="F113" i="18"/>
  <c r="F15" i="18" s="1"/>
  <c r="D113" i="18"/>
  <c r="D15" i="18" s="1"/>
  <c r="C113" i="18"/>
  <c r="C15" i="18" s="1"/>
  <c r="T111" i="18"/>
  <c r="Q111" i="18"/>
  <c r="N111" i="18"/>
  <c r="K111" i="18"/>
  <c r="H111" i="18"/>
  <c r="E111" i="18"/>
  <c r="T110" i="18"/>
  <c r="Q110" i="18"/>
  <c r="N110" i="18"/>
  <c r="K110" i="18"/>
  <c r="H110" i="18"/>
  <c r="E110" i="18"/>
  <c r="T109" i="18"/>
  <c r="Q109" i="18"/>
  <c r="N109" i="18"/>
  <c r="K109" i="18"/>
  <c r="H109" i="18"/>
  <c r="E109" i="18"/>
  <c r="T108" i="18"/>
  <c r="Q108" i="18"/>
  <c r="N108" i="18"/>
  <c r="K108" i="18"/>
  <c r="H108" i="18"/>
  <c r="E108" i="18"/>
  <c r="T107" i="18"/>
  <c r="Q107" i="18"/>
  <c r="N107" i="18"/>
  <c r="K107" i="18"/>
  <c r="H107" i="18"/>
  <c r="E107" i="18"/>
  <c r="T106" i="18"/>
  <c r="Q106" i="18"/>
  <c r="N106" i="18"/>
  <c r="K106" i="18"/>
  <c r="H106" i="18"/>
  <c r="E106" i="18"/>
  <c r="T105" i="18"/>
  <c r="Q105" i="18"/>
  <c r="N105" i="18"/>
  <c r="K105" i="18"/>
  <c r="H105" i="18"/>
  <c r="E105" i="18"/>
  <c r="T104" i="18"/>
  <c r="Q104" i="18"/>
  <c r="N104" i="18"/>
  <c r="K104" i="18"/>
  <c r="H104" i="18"/>
  <c r="E104" i="18"/>
  <c r="T103" i="18"/>
  <c r="Q103" i="18"/>
  <c r="N103" i="18"/>
  <c r="K103" i="18"/>
  <c r="H103" i="18"/>
  <c r="E103" i="18"/>
  <c r="T102" i="18"/>
  <c r="Q102" i="18"/>
  <c r="N102" i="18"/>
  <c r="K102" i="18"/>
  <c r="H102" i="18"/>
  <c r="E102" i="18"/>
  <c r="T101" i="18"/>
  <c r="Q101" i="18"/>
  <c r="N101" i="18"/>
  <c r="K101" i="18"/>
  <c r="H101" i="18"/>
  <c r="E101" i="18"/>
  <c r="T100" i="18"/>
  <c r="Q100" i="18"/>
  <c r="N100" i="18"/>
  <c r="K100" i="18"/>
  <c r="H100" i="18"/>
  <c r="E100" i="18"/>
  <c r="T99" i="18"/>
  <c r="Q99" i="18"/>
  <c r="N99" i="18"/>
  <c r="K99" i="18"/>
  <c r="H99" i="18"/>
  <c r="E99" i="18"/>
  <c r="T98" i="18"/>
  <c r="Q98" i="18"/>
  <c r="N98" i="18"/>
  <c r="K98" i="18"/>
  <c r="H98" i="18"/>
  <c r="E98" i="18"/>
  <c r="T97" i="18"/>
  <c r="Q97" i="18"/>
  <c r="N97" i="18"/>
  <c r="K97" i="18"/>
  <c r="H97" i="18"/>
  <c r="E97" i="18"/>
  <c r="T96" i="18"/>
  <c r="Q96" i="18"/>
  <c r="N96" i="18"/>
  <c r="K96" i="18"/>
  <c r="H96" i="18"/>
  <c r="E96" i="18"/>
  <c r="T95" i="18"/>
  <c r="Q95" i="18"/>
  <c r="N95" i="18"/>
  <c r="K95" i="18"/>
  <c r="H95" i="18"/>
  <c r="E95" i="18"/>
  <c r="T94" i="18"/>
  <c r="Q94" i="18"/>
  <c r="N94" i="18"/>
  <c r="K94" i="18"/>
  <c r="H94" i="18"/>
  <c r="E94" i="18"/>
  <c r="T93" i="18"/>
  <c r="Q93" i="18"/>
  <c r="N93" i="18"/>
  <c r="K93" i="18"/>
  <c r="H93" i="18"/>
  <c r="E93" i="18"/>
  <c r="T92" i="18"/>
  <c r="Q92" i="18"/>
  <c r="N92" i="18"/>
  <c r="K92" i="18"/>
  <c r="H92" i="18"/>
  <c r="E92" i="18"/>
  <c r="T91" i="18"/>
  <c r="Q91" i="18"/>
  <c r="N91" i="18"/>
  <c r="K91" i="18"/>
  <c r="H91" i="18"/>
  <c r="E91" i="18"/>
  <c r="T90" i="18"/>
  <c r="Q90" i="18"/>
  <c r="N90" i="18"/>
  <c r="K90" i="18"/>
  <c r="H90" i="18"/>
  <c r="E90" i="18"/>
  <c r="T89" i="18"/>
  <c r="Q89" i="18"/>
  <c r="N89" i="18"/>
  <c r="K89" i="18"/>
  <c r="H89" i="18"/>
  <c r="E89" i="18"/>
  <c r="T88" i="18"/>
  <c r="Q88" i="18"/>
  <c r="N88" i="18"/>
  <c r="K88" i="18"/>
  <c r="H88" i="18"/>
  <c r="E88" i="18"/>
  <c r="T87" i="18"/>
  <c r="Q87" i="18"/>
  <c r="N87" i="18"/>
  <c r="K87" i="18"/>
  <c r="H87" i="18"/>
  <c r="E87" i="18"/>
  <c r="T86" i="18"/>
  <c r="Q86" i="18"/>
  <c r="N86" i="18"/>
  <c r="K86" i="18"/>
  <c r="H86" i="18"/>
  <c r="E86" i="18"/>
  <c r="T85" i="18"/>
  <c r="Q85" i="18"/>
  <c r="N85" i="18"/>
  <c r="K85" i="18"/>
  <c r="H85" i="18"/>
  <c r="E85" i="18"/>
  <c r="T84" i="18"/>
  <c r="Q84" i="18"/>
  <c r="N84" i="18"/>
  <c r="K84" i="18"/>
  <c r="H84" i="18"/>
  <c r="E84" i="18"/>
  <c r="T83" i="18"/>
  <c r="Q83" i="18"/>
  <c r="N83" i="18"/>
  <c r="K83" i="18"/>
  <c r="H83" i="18"/>
  <c r="E83" i="18"/>
  <c r="T82" i="18"/>
  <c r="Q82" i="18"/>
  <c r="N82" i="18"/>
  <c r="K82" i="18"/>
  <c r="H82" i="18"/>
  <c r="E82" i="18"/>
  <c r="T81" i="18"/>
  <c r="Q81" i="18"/>
  <c r="N81" i="18"/>
  <c r="K81" i="18"/>
  <c r="H81" i="18"/>
  <c r="E81" i="18"/>
  <c r="T80" i="18"/>
  <c r="Q80" i="18"/>
  <c r="N80" i="18"/>
  <c r="K80" i="18"/>
  <c r="H80" i="18"/>
  <c r="E80" i="18"/>
  <c r="T79" i="18"/>
  <c r="Q79" i="18"/>
  <c r="N79" i="18"/>
  <c r="K79" i="18"/>
  <c r="H79" i="18"/>
  <c r="E79" i="18"/>
  <c r="T78" i="18"/>
  <c r="Q78" i="18"/>
  <c r="N78" i="18"/>
  <c r="K78" i="18"/>
  <c r="H78" i="18"/>
  <c r="E78" i="18"/>
  <c r="T77" i="18"/>
  <c r="Q77" i="18"/>
  <c r="N77" i="18"/>
  <c r="K77" i="18"/>
  <c r="H77" i="18"/>
  <c r="E77" i="18"/>
  <c r="T76" i="18"/>
  <c r="Q76" i="18"/>
  <c r="N76" i="18"/>
  <c r="K76" i="18"/>
  <c r="H76" i="18"/>
  <c r="E76" i="18"/>
  <c r="T75" i="18"/>
  <c r="Q75" i="18"/>
  <c r="N75" i="18"/>
  <c r="K75" i="18"/>
  <c r="H75" i="18"/>
  <c r="E75" i="18"/>
  <c r="T74" i="18"/>
  <c r="Q74" i="18"/>
  <c r="N74" i="18"/>
  <c r="K74" i="18"/>
  <c r="H74" i="18"/>
  <c r="E74" i="18"/>
  <c r="T73" i="18"/>
  <c r="Q73" i="18"/>
  <c r="N73" i="18"/>
  <c r="K73" i="18"/>
  <c r="H73" i="18"/>
  <c r="E73" i="18"/>
  <c r="T72" i="18"/>
  <c r="Q72" i="18"/>
  <c r="N72" i="18"/>
  <c r="K72" i="18"/>
  <c r="H72" i="18"/>
  <c r="E72" i="18"/>
  <c r="T71" i="18"/>
  <c r="Q71" i="18"/>
  <c r="N71" i="18"/>
  <c r="K71" i="18"/>
  <c r="H71" i="18"/>
  <c r="E71" i="18"/>
  <c r="T70" i="18"/>
  <c r="Q70" i="18"/>
  <c r="N70" i="18"/>
  <c r="K70" i="18"/>
  <c r="H70" i="18"/>
  <c r="E70" i="18"/>
  <c r="S69" i="18"/>
  <c r="S14" i="18" s="1"/>
  <c r="R69" i="18"/>
  <c r="R14" i="18" s="1"/>
  <c r="P69" i="18"/>
  <c r="P14" i="18" s="1"/>
  <c r="O69" i="18"/>
  <c r="M69" i="18"/>
  <c r="M14" i="18" s="1"/>
  <c r="L69" i="18"/>
  <c r="L14" i="18" s="1"/>
  <c r="J69" i="18"/>
  <c r="I69" i="18"/>
  <c r="I14" i="18" s="1"/>
  <c r="G69" i="18"/>
  <c r="G14" i="18" s="1"/>
  <c r="F69" i="18"/>
  <c r="D69" i="18"/>
  <c r="D14" i="18" s="1"/>
  <c r="C69" i="18"/>
  <c r="T57" i="18"/>
  <c r="Q57" i="18"/>
  <c r="N57" i="18"/>
  <c r="K57" i="18"/>
  <c r="H57" i="18"/>
  <c r="E57" i="18"/>
  <c r="T56" i="18"/>
  <c r="Q56" i="18"/>
  <c r="N56" i="18"/>
  <c r="K56" i="18"/>
  <c r="H56" i="18"/>
  <c r="E56" i="18"/>
  <c r="S55" i="18"/>
  <c r="R55" i="18"/>
  <c r="P55" i="18"/>
  <c r="O55" i="18"/>
  <c r="M55" i="18"/>
  <c r="L55" i="18"/>
  <c r="J55" i="18"/>
  <c r="I55" i="18"/>
  <c r="G55" i="18"/>
  <c r="F55" i="18"/>
  <c r="D55" i="18"/>
  <c r="C55" i="18"/>
  <c r="T53" i="18"/>
  <c r="Q53" i="18"/>
  <c r="N53" i="18"/>
  <c r="K53" i="18"/>
  <c r="H53" i="18"/>
  <c r="E53" i="18"/>
  <c r="T52" i="18"/>
  <c r="Q52" i="18"/>
  <c r="N52" i="18"/>
  <c r="K52" i="18"/>
  <c r="H52" i="18"/>
  <c r="E52" i="18"/>
  <c r="T51" i="18"/>
  <c r="Q51" i="18"/>
  <c r="N51" i="18"/>
  <c r="K51" i="18"/>
  <c r="H51" i="18"/>
  <c r="E51" i="18"/>
  <c r="T50" i="18"/>
  <c r="Q50" i="18"/>
  <c r="N50" i="18"/>
  <c r="K50" i="18"/>
  <c r="H50" i="18"/>
  <c r="E50" i="18"/>
  <c r="T49" i="18"/>
  <c r="Q49" i="18"/>
  <c r="N49" i="18"/>
  <c r="K49" i="18"/>
  <c r="H49" i="18"/>
  <c r="E49" i="18"/>
  <c r="T48" i="18"/>
  <c r="Q48" i="18"/>
  <c r="N48" i="18"/>
  <c r="K48" i="18"/>
  <c r="H48" i="18"/>
  <c r="E48" i="18"/>
  <c r="S47" i="18"/>
  <c r="R47" i="18"/>
  <c r="P47" i="18"/>
  <c r="P46" i="18" s="1"/>
  <c r="P12" i="18" s="1"/>
  <c r="O47" i="18"/>
  <c r="M47" i="18"/>
  <c r="L47" i="18"/>
  <c r="J47" i="18"/>
  <c r="I47" i="18"/>
  <c r="G47" i="18"/>
  <c r="F47" i="18"/>
  <c r="D47" i="18"/>
  <c r="C47" i="18"/>
  <c r="C46" i="18" s="1"/>
  <c r="S40" i="18"/>
  <c r="R40" i="18"/>
  <c r="P40" i="18"/>
  <c r="Q40" i="18" s="1"/>
  <c r="O40" i="18"/>
  <c r="M40" i="18"/>
  <c r="L40" i="18"/>
  <c r="J40" i="18"/>
  <c r="I40" i="18"/>
  <c r="G40" i="18"/>
  <c r="D40" i="18"/>
  <c r="S39" i="18"/>
  <c r="R39" i="18"/>
  <c r="P39" i="18"/>
  <c r="O39" i="18"/>
  <c r="L39" i="18"/>
  <c r="I39" i="18"/>
  <c r="G39" i="18"/>
  <c r="F39" i="18"/>
  <c r="H39" i="18" s="1"/>
  <c r="S38" i="18"/>
  <c r="T38" i="18" s="1"/>
  <c r="R38" i="18"/>
  <c r="O38" i="18"/>
  <c r="G38" i="18"/>
  <c r="S37" i="18"/>
  <c r="R37" i="18"/>
  <c r="Q37" i="18"/>
  <c r="P37" i="18"/>
  <c r="O37" i="18"/>
  <c r="M37" i="18"/>
  <c r="L37" i="18"/>
  <c r="J37" i="18"/>
  <c r="I37" i="18"/>
  <c r="K37" i="18" s="1"/>
  <c r="G37" i="18"/>
  <c r="F37" i="18"/>
  <c r="D37" i="18"/>
  <c r="C37" i="18"/>
  <c r="E37" i="18" s="1"/>
  <c r="P36" i="18"/>
  <c r="J36" i="18"/>
  <c r="I36" i="18"/>
  <c r="D36" i="18"/>
  <c r="O35" i="18"/>
  <c r="J35" i="18"/>
  <c r="I35" i="18"/>
  <c r="S33" i="18"/>
  <c r="R33" i="18"/>
  <c r="O33" i="18"/>
  <c r="F33" i="18"/>
  <c r="C33" i="18"/>
  <c r="R32" i="18"/>
  <c r="P32" i="18"/>
  <c r="L32" i="18"/>
  <c r="J32" i="18"/>
  <c r="C32" i="18"/>
  <c r="R31" i="18"/>
  <c r="R30" i="18"/>
  <c r="I30" i="18"/>
  <c r="S28" i="18"/>
  <c r="R28" i="18"/>
  <c r="T28" i="18" s="1"/>
  <c r="P28" i="18"/>
  <c r="O28" i="18"/>
  <c r="L28" i="18"/>
  <c r="F28" i="18"/>
  <c r="P27" i="18"/>
  <c r="O27" i="18"/>
  <c r="M27" i="18"/>
  <c r="R26" i="18"/>
  <c r="P26" i="18"/>
  <c r="S25" i="18"/>
  <c r="R25" i="18"/>
  <c r="P25" i="18"/>
  <c r="L25" i="18"/>
  <c r="D25" i="18"/>
  <c r="R24" i="18"/>
  <c r="P24" i="18"/>
  <c r="L24" i="18"/>
  <c r="J24" i="18"/>
  <c r="R23" i="18"/>
  <c r="P23" i="18"/>
  <c r="O23" i="18"/>
  <c r="Q23" i="18" s="1"/>
  <c r="J23" i="18"/>
  <c r="D23" i="18"/>
  <c r="C23" i="18"/>
  <c r="S22" i="18"/>
  <c r="R22" i="18"/>
  <c r="P22" i="18"/>
  <c r="M22" i="18"/>
  <c r="J22" i="18"/>
  <c r="D22" i="18"/>
  <c r="S21" i="18"/>
  <c r="R21" i="18"/>
  <c r="P21" i="18"/>
  <c r="O21" i="18"/>
  <c r="Q21" i="18" s="1"/>
  <c r="M21" i="18"/>
  <c r="L21" i="18"/>
  <c r="J21" i="18"/>
  <c r="G21" i="18"/>
  <c r="F21" i="18"/>
  <c r="D21" i="18"/>
  <c r="C21" i="18"/>
  <c r="E21" i="18" s="1"/>
  <c r="S20" i="18"/>
  <c r="P20" i="18"/>
  <c r="M20" i="18"/>
  <c r="L20" i="18"/>
  <c r="K20" i="18"/>
  <c r="J20" i="18"/>
  <c r="I20" i="18"/>
  <c r="G20" i="18"/>
  <c r="F20" i="18"/>
  <c r="D20" i="18"/>
  <c r="S19" i="18"/>
  <c r="P18" i="18"/>
  <c r="S17" i="18"/>
  <c r="R17" i="18"/>
  <c r="O17" i="18"/>
  <c r="L17" i="18"/>
  <c r="R16" i="18"/>
  <c r="Q11" i="19" l="1"/>
  <c r="T32" i="18"/>
  <c r="E305" i="18"/>
  <c r="H305" i="18"/>
  <c r="I10" i="19"/>
  <c r="K10" i="19" s="1"/>
  <c r="N11" i="19"/>
  <c r="L10" i="19"/>
  <c r="N10" i="19" s="1"/>
  <c r="N39" i="18"/>
  <c r="O20" i="18"/>
  <c r="H21" i="18"/>
  <c r="N21" i="18"/>
  <c r="Q27" i="18"/>
  <c r="F32" i="18"/>
  <c r="H32" i="18" s="1"/>
  <c r="T39" i="18"/>
  <c r="T149" i="18"/>
  <c r="T260" i="18"/>
  <c r="N305" i="18"/>
  <c r="T305" i="18"/>
  <c r="N313" i="18"/>
  <c r="M354" i="18"/>
  <c r="M38" i="18" s="1"/>
  <c r="Q355" i="18"/>
  <c r="K380" i="18"/>
  <c r="Q380" i="18"/>
  <c r="Q372" i="18"/>
  <c r="P17" i="18"/>
  <c r="Q17" i="18" s="1"/>
  <c r="R19" i="18"/>
  <c r="T19" i="18" s="1"/>
  <c r="H20" i="18"/>
  <c r="R20" i="18"/>
  <c r="T20" i="18" s="1"/>
  <c r="O22" i="18"/>
  <c r="Q22" i="18" s="1"/>
  <c r="T22" i="18"/>
  <c r="D32" i="18"/>
  <c r="E32" i="18" s="1"/>
  <c r="Q32" i="18"/>
  <c r="N37" i="18"/>
  <c r="Q39" i="18"/>
  <c r="T40" i="18"/>
  <c r="T47" i="18"/>
  <c r="N201" i="18"/>
  <c r="T201" i="18"/>
  <c r="Q233" i="18"/>
  <c r="K245" i="18"/>
  <c r="Q245" i="18"/>
  <c r="P354" i="18"/>
  <c r="P38" i="18" s="1"/>
  <c r="Q38" i="18" s="1"/>
  <c r="O321" i="18"/>
  <c r="O34" i="18" s="1"/>
  <c r="K40" i="18"/>
  <c r="J354" i="18"/>
  <c r="J38" i="18" s="1"/>
  <c r="E372" i="18"/>
  <c r="K372" i="18"/>
  <c r="N40" i="18"/>
  <c r="H372" i="18"/>
  <c r="Q354" i="18"/>
  <c r="M46" i="18"/>
  <c r="M12" i="18" s="1"/>
  <c r="Q55" i="18"/>
  <c r="K39" i="18"/>
  <c r="H355" i="18"/>
  <c r="E355" i="18"/>
  <c r="D354" i="18"/>
  <c r="D38" i="18" s="1"/>
  <c r="O46" i="18"/>
  <c r="Q46" i="18" s="1"/>
  <c r="N55" i="18"/>
  <c r="T284" i="18"/>
  <c r="K201" i="18"/>
  <c r="K35" i="18"/>
  <c r="R46" i="18"/>
  <c r="R12" i="18" s="1"/>
  <c r="F46" i="18"/>
  <c r="F12" i="18" s="1"/>
  <c r="H47" i="18"/>
  <c r="E201" i="18"/>
  <c r="I22" i="18"/>
  <c r="K22" i="18" s="1"/>
  <c r="H37" i="18"/>
  <c r="J321" i="18"/>
  <c r="J34" i="18" s="1"/>
  <c r="C321" i="18"/>
  <c r="C34" i="18" s="1"/>
  <c r="T30" i="18"/>
  <c r="T16" i="18"/>
  <c r="T24" i="18"/>
  <c r="E217" i="18"/>
  <c r="I321" i="18"/>
  <c r="I34" i="18" s="1"/>
  <c r="F321" i="18"/>
  <c r="F34" i="18" s="1"/>
  <c r="Q113" i="18"/>
  <c r="E30" i="18"/>
  <c r="L321" i="18"/>
  <c r="L34" i="18" s="1"/>
  <c r="H36" i="18"/>
  <c r="K55" i="18"/>
  <c r="E113" i="18"/>
  <c r="Q217" i="18"/>
  <c r="R321" i="18"/>
  <c r="R34" i="18" s="1"/>
  <c r="L35" i="18"/>
  <c r="N35" i="18" s="1"/>
  <c r="H28" i="18"/>
  <c r="K15" i="18"/>
  <c r="O26" i="18"/>
  <c r="Q26" i="18" s="1"/>
  <c r="E226" i="18"/>
  <c r="N209" i="18"/>
  <c r="K209" i="18"/>
  <c r="I27" i="18"/>
  <c r="K27" i="18" s="1"/>
  <c r="M321" i="18"/>
  <c r="M34" i="18" s="1"/>
  <c r="S321" i="18"/>
  <c r="S34" i="18" s="1"/>
  <c r="G321" i="18"/>
  <c r="G34" i="18" s="1"/>
  <c r="D321" i="18"/>
  <c r="D34" i="18" s="1"/>
  <c r="N284" i="18"/>
  <c r="E29" i="18"/>
  <c r="N30" i="18"/>
  <c r="H30" i="18"/>
  <c r="K274" i="18"/>
  <c r="N25" i="18"/>
  <c r="K226" i="18"/>
  <c r="E209" i="18"/>
  <c r="E23" i="18"/>
  <c r="H209" i="18"/>
  <c r="Q33" i="18"/>
  <c r="E149" i="18"/>
  <c r="Q177" i="18"/>
  <c r="Q19" i="18"/>
  <c r="H177" i="18"/>
  <c r="N162" i="18"/>
  <c r="H162" i="18"/>
  <c r="T226" i="18"/>
  <c r="N226" i="18"/>
  <c r="H25" i="18"/>
  <c r="K162" i="18"/>
  <c r="K28" i="18"/>
  <c r="T27" i="18"/>
  <c r="T245" i="18"/>
  <c r="N27" i="18"/>
  <c r="Q143" i="18"/>
  <c r="N143" i="18"/>
  <c r="K143" i="18"/>
  <c r="H16" i="18"/>
  <c r="H143" i="18"/>
  <c r="T14" i="18"/>
  <c r="H69" i="18"/>
  <c r="N69" i="18"/>
  <c r="N14" i="18"/>
  <c r="Q15" i="18"/>
  <c r="H15" i="18"/>
  <c r="E55" i="18"/>
  <c r="N26" i="18"/>
  <c r="N233" i="18"/>
  <c r="F354" i="18"/>
  <c r="F38" i="18" s="1"/>
  <c r="H38" i="18" s="1"/>
  <c r="F40" i="18"/>
  <c r="H40" i="18" s="1"/>
  <c r="C40" i="18"/>
  <c r="E40" i="18" s="1"/>
  <c r="L38" i="18"/>
  <c r="N355" i="18"/>
  <c r="K355" i="18"/>
  <c r="I354" i="18"/>
  <c r="H354" i="18"/>
  <c r="C39" i="18"/>
  <c r="E39" i="18" s="1"/>
  <c r="C354" i="18"/>
  <c r="K343" i="18"/>
  <c r="H343" i="18"/>
  <c r="E343" i="18"/>
  <c r="E330" i="18"/>
  <c r="E36" i="18"/>
  <c r="Q36" i="18"/>
  <c r="Q330" i="18"/>
  <c r="T36" i="18"/>
  <c r="T330" i="18"/>
  <c r="N330" i="18"/>
  <c r="K36" i="18"/>
  <c r="K330" i="18"/>
  <c r="H330" i="18"/>
  <c r="E35" i="18"/>
  <c r="T322" i="18"/>
  <c r="T35" i="18"/>
  <c r="Q35" i="18"/>
  <c r="Q34" i="18"/>
  <c r="Q322" i="18"/>
  <c r="N322" i="18"/>
  <c r="K322" i="18"/>
  <c r="H322" i="18"/>
  <c r="E322" i="18"/>
  <c r="H313" i="18"/>
  <c r="H33" i="18"/>
  <c r="E33" i="18"/>
  <c r="E313" i="18"/>
  <c r="K33" i="18"/>
  <c r="K313" i="18"/>
  <c r="L33" i="18"/>
  <c r="N33" i="18" s="1"/>
  <c r="Q313" i="18"/>
  <c r="S31" i="18"/>
  <c r="T31" i="18" s="1"/>
  <c r="Q31" i="18"/>
  <c r="Q284" i="18"/>
  <c r="L31" i="18"/>
  <c r="N31" i="18" s="1"/>
  <c r="E284" i="18"/>
  <c r="H284" i="18"/>
  <c r="E31" i="18"/>
  <c r="Q30" i="18"/>
  <c r="Q274" i="18"/>
  <c r="N274" i="18"/>
  <c r="K30" i="18"/>
  <c r="E274" i="18"/>
  <c r="S29" i="18"/>
  <c r="H260" i="18"/>
  <c r="E260" i="18"/>
  <c r="F29" i="18"/>
  <c r="H29" i="18" s="1"/>
  <c r="K260" i="18"/>
  <c r="N260" i="18"/>
  <c r="Q29" i="18"/>
  <c r="Q260" i="18"/>
  <c r="L29" i="18"/>
  <c r="N29" i="18" s="1"/>
  <c r="H254" i="18"/>
  <c r="E254" i="18"/>
  <c r="K254" i="18"/>
  <c r="N245" i="18"/>
  <c r="E27" i="18"/>
  <c r="E245" i="18"/>
  <c r="S26" i="18"/>
  <c r="T26" i="18" s="1"/>
  <c r="H26" i="18"/>
  <c r="H233" i="18"/>
  <c r="E233" i="18"/>
  <c r="E26" i="18"/>
  <c r="I25" i="18"/>
  <c r="K25" i="18" s="1"/>
  <c r="H226" i="18"/>
  <c r="E25" i="18"/>
  <c r="T217" i="18"/>
  <c r="Q24" i="18"/>
  <c r="K24" i="18"/>
  <c r="K217" i="18"/>
  <c r="H217" i="18"/>
  <c r="H24" i="18"/>
  <c r="D24" i="18"/>
  <c r="E24" i="18" s="1"/>
  <c r="T23" i="18"/>
  <c r="M23" i="18"/>
  <c r="N23" i="18" s="1"/>
  <c r="K23" i="18"/>
  <c r="F23" i="18"/>
  <c r="H23" i="18" s="1"/>
  <c r="F22" i="18"/>
  <c r="H22" i="18" s="1"/>
  <c r="N177" i="18"/>
  <c r="K177" i="18"/>
  <c r="M19" i="18"/>
  <c r="N19" i="18" s="1"/>
  <c r="J19" i="18"/>
  <c r="K19" i="18" s="1"/>
  <c r="F19" i="18"/>
  <c r="H19" i="18" s="1"/>
  <c r="E177" i="18"/>
  <c r="L18" i="18"/>
  <c r="N18" i="18" s="1"/>
  <c r="F18" i="18"/>
  <c r="H18" i="18" s="1"/>
  <c r="I18" i="18"/>
  <c r="K18" i="18" s="1"/>
  <c r="O18" i="18"/>
  <c r="Q18" i="18" s="1"/>
  <c r="T18" i="18"/>
  <c r="T162" i="18"/>
  <c r="K17" i="18"/>
  <c r="H149" i="18"/>
  <c r="G17" i="18"/>
  <c r="H17" i="18" s="1"/>
  <c r="K149" i="18"/>
  <c r="T143" i="18"/>
  <c r="N16" i="18"/>
  <c r="I16" i="18"/>
  <c r="K16" i="18" s="1"/>
  <c r="J68" i="18"/>
  <c r="T113" i="18"/>
  <c r="P68" i="18"/>
  <c r="K113" i="18"/>
  <c r="H113" i="18"/>
  <c r="T69" i="18"/>
  <c r="P13" i="18"/>
  <c r="P11" i="18" s="1"/>
  <c r="P10" i="18" s="1"/>
  <c r="L68" i="18"/>
  <c r="K69" i="18"/>
  <c r="J14" i="18"/>
  <c r="K14" i="18" s="1"/>
  <c r="F14" i="18"/>
  <c r="J46" i="18"/>
  <c r="J12" i="18" s="1"/>
  <c r="S46" i="18"/>
  <c r="S12" i="18" s="1"/>
  <c r="G46" i="18"/>
  <c r="G12" i="18" s="1"/>
  <c r="E69" i="18"/>
  <c r="C14" i="18"/>
  <c r="E143" i="18"/>
  <c r="C16" i="18"/>
  <c r="E16" i="18" s="1"/>
  <c r="T15" i="18"/>
  <c r="D46" i="18"/>
  <c r="D12" i="18" s="1"/>
  <c r="E47" i="18"/>
  <c r="E17" i="18"/>
  <c r="C19" i="18"/>
  <c r="E19" i="18" s="1"/>
  <c r="Q20" i="18"/>
  <c r="Q28" i="18"/>
  <c r="I32" i="18"/>
  <c r="K32" i="18" s="1"/>
  <c r="E162" i="18"/>
  <c r="C18" i="18"/>
  <c r="E18" i="18" s="1"/>
  <c r="K195" i="18"/>
  <c r="K233" i="18"/>
  <c r="I26" i="18"/>
  <c r="K26" i="18" s="1"/>
  <c r="K284" i="18"/>
  <c r="I31" i="18"/>
  <c r="K31" i="18" s="1"/>
  <c r="E15" i="18"/>
  <c r="C20" i="18"/>
  <c r="E20" i="18" s="1"/>
  <c r="I21" i="18"/>
  <c r="K21" i="18" s="1"/>
  <c r="C28" i="18"/>
  <c r="E28" i="18" s="1"/>
  <c r="I29" i="18"/>
  <c r="K29" i="18" s="1"/>
  <c r="Q69" i="18"/>
  <c r="O68" i="18"/>
  <c r="C12" i="18"/>
  <c r="O14" i="18"/>
  <c r="M15" i="18"/>
  <c r="N15" i="18" s="1"/>
  <c r="O16" i="18"/>
  <c r="Q16" i="18" s="1"/>
  <c r="T17" i="18"/>
  <c r="N20" i="18"/>
  <c r="C22" i="18"/>
  <c r="E22" i="18" s="1"/>
  <c r="T25" i="18"/>
  <c r="N28" i="18"/>
  <c r="H31" i="18"/>
  <c r="T33" i="18"/>
  <c r="N36" i="18"/>
  <c r="N47" i="18"/>
  <c r="L46" i="18"/>
  <c r="Q47" i="18"/>
  <c r="T55" i="18"/>
  <c r="H245" i="18"/>
  <c r="H274" i="18"/>
  <c r="T21" i="18"/>
  <c r="N24" i="18"/>
  <c r="H27" i="18"/>
  <c r="T29" i="18"/>
  <c r="N32" i="18"/>
  <c r="H35" i="18"/>
  <c r="T37" i="18"/>
  <c r="K47" i="18"/>
  <c r="I46" i="18"/>
  <c r="H55" i="18"/>
  <c r="N113" i="18"/>
  <c r="N149" i="18"/>
  <c r="T209" i="18"/>
  <c r="T274" i="18"/>
  <c r="N38" i="18" l="1"/>
  <c r="N354" i="18"/>
  <c r="R68" i="18"/>
  <c r="Q321" i="18"/>
  <c r="O12" i="18"/>
  <c r="H12" i="18"/>
  <c r="T12" i="18"/>
  <c r="C68" i="18"/>
  <c r="K34" i="18"/>
  <c r="F68" i="18"/>
  <c r="I68" i="18"/>
  <c r="K68" i="18" s="1"/>
  <c r="G68" i="18"/>
  <c r="E34" i="18"/>
  <c r="H34" i="18"/>
  <c r="T34" i="18"/>
  <c r="M68" i="18"/>
  <c r="N68" i="18" s="1"/>
  <c r="K321" i="18"/>
  <c r="R13" i="18"/>
  <c r="R11" i="18" s="1"/>
  <c r="R10" i="18" s="1"/>
  <c r="N321" i="18"/>
  <c r="N34" i="18"/>
  <c r="S68" i="18"/>
  <c r="T321" i="18"/>
  <c r="H321" i="18"/>
  <c r="E321" i="18"/>
  <c r="D68" i="18"/>
  <c r="D13" i="18"/>
  <c r="D11" i="18" s="1"/>
  <c r="D10" i="18" s="1"/>
  <c r="T46" i="18"/>
  <c r="K354" i="18"/>
  <c r="I38" i="18"/>
  <c r="K38" i="18" s="1"/>
  <c r="E354" i="18"/>
  <c r="C38" i="18"/>
  <c r="E38" i="18" s="1"/>
  <c r="S13" i="18"/>
  <c r="L13" i="18"/>
  <c r="Q68" i="18"/>
  <c r="M13" i="18"/>
  <c r="J13" i="18"/>
  <c r="J11" i="18" s="1"/>
  <c r="J10" i="18" s="1"/>
  <c r="G13" i="18"/>
  <c r="G11" i="18" s="1"/>
  <c r="G10" i="18" s="1"/>
  <c r="F13" i="18"/>
  <c r="F11" i="18" s="1"/>
  <c r="F10" i="18" s="1"/>
  <c r="H14" i="18"/>
  <c r="H46" i="18"/>
  <c r="E46" i="18"/>
  <c r="I12" i="18"/>
  <c r="K46" i="18"/>
  <c r="N46" i="18"/>
  <c r="L12" i="18"/>
  <c r="E12" i="18"/>
  <c r="Q14" i="18"/>
  <c r="O13" i="18"/>
  <c r="Q13" i="18" s="1"/>
  <c r="Q12" i="18"/>
  <c r="I13" i="18"/>
  <c r="E14" i="18"/>
  <c r="C13" i="18"/>
  <c r="T290" i="17"/>
  <c r="Q290" i="17"/>
  <c r="N290" i="17"/>
  <c r="K290" i="17"/>
  <c r="H290" i="17"/>
  <c r="E290" i="17"/>
  <c r="T68" i="18" l="1"/>
  <c r="E68" i="18"/>
  <c r="H68" i="18"/>
  <c r="T13" i="18"/>
  <c r="E13" i="18"/>
  <c r="S11" i="18"/>
  <c r="S10" i="18" s="1"/>
  <c r="T10" i="18" s="1"/>
  <c r="N13" i="18"/>
  <c r="M11" i="18"/>
  <c r="M10" i="18" s="1"/>
  <c r="K13" i="18"/>
  <c r="H13" i="18"/>
  <c r="H10" i="18"/>
  <c r="C11" i="18"/>
  <c r="L11" i="18"/>
  <c r="N12" i="18"/>
  <c r="O11" i="18"/>
  <c r="H11" i="18"/>
  <c r="K12" i="18"/>
  <c r="I11" i="18"/>
  <c r="N361" i="17"/>
  <c r="T11" i="18" l="1"/>
  <c r="L10" i="18"/>
  <c r="N10" i="18" s="1"/>
  <c r="N11" i="18"/>
  <c r="K11" i="18"/>
  <c r="I10" i="18"/>
  <c r="K10" i="18" s="1"/>
  <c r="Q11" i="18"/>
  <c r="O10" i="18"/>
  <c r="Q10" i="18" s="1"/>
  <c r="E11" i="18"/>
  <c r="C10" i="18"/>
  <c r="E10" i="18" s="1"/>
  <c r="K159" i="17"/>
  <c r="K160" i="17"/>
  <c r="K343" i="16" l="1"/>
  <c r="T234" i="17" l="1"/>
  <c r="S380" i="17" l="1"/>
  <c r="R380" i="17"/>
  <c r="T380" i="17" s="1"/>
  <c r="Q380" i="17"/>
  <c r="P380" i="17"/>
  <c r="O380" i="17"/>
  <c r="M380" i="17"/>
  <c r="N380" i="17" s="1"/>
  <c r="L380" i="17"/>
  <c r="J380" i="17"/>
  <c r="I380" i="17"/>
  <c r="K380" i="17" s="1"/>
  <c r="G380" i="17"/>
  <c r="F380" i="17"/>
  <c r="H380" i="17" s="1"/>
  <c r="E380" i="17"/>
  <c r="D380" i="17"/>
  <c r="C380" i="17"/>
  <c r="T374" i="17"/>
  <c r="Q374" i="17"/>
  <c r="N374" i="17"/>
  <c r="K374" i="17"/>
  <c r="H374" i="17"/>
  <c r="E374" i="17"/>
  <c r="T373" i="17"/>
  <c r="Q373" i="17"/>
  <c r="N373" i="17"/>
  <c r="K373" i="17"/>
  <c r="H373" i="17"/>
  <c r="E373" i="17"/>
  <c r="S372" i="17"/>
  <c r="R372" i="17"/>
  <c r="P372" i="17"/>
  <c r="O372" i="17"/>
  <c r="N372" i="17"/>
  <c r="M372" i="17"/>
  <c r="L372" i="17"/>
  <c r="J372" i="17"/>
  <c r="I372" i="17"/>
  <c r="G372" i="17"/>
  <c r="G40" i="17" s="1"/>
  <c r="F372" i="17"/>
  <c r="D372" i="17"/>
  <c r="C372" i="17"/>
  <c r="T370" i="17"/>
  <c r="Q370" i="17"/>
  <c r="N370" i="17"/>
  <c r="K370" i="17"/>
  <c r="H370" i="17"/>
  <c r="E370" i="17"/>
  <c r="T369" i="17"/>
  <c r="Q369" i="17"/>
  <c r="N369" i="17"/>
  <c r="K369" i="17"/>
  <c r="H369" i="17"/>
  <c r="E369" i="17"/>
  <c r="T368" i="17"/>
  <c r="Q368" i="17"/>
  <c r="N368" i="17"/>
  <c r="K368" i="17"/>
  <c r="H368" i="17"/>
  <c r="E368" i="17"/>
  <c r="Q367" i="17"/>
  <c r="N367" i="17"/>
  <c r="K367" i="17"/>
  <c r="H367" i="17"/>
  <c r="E367" i="17"/>
  <c r="T366" i="17"/>
  <c r="Q366" i="17"/>
  <c r="N366" i="17"/>
  <c r="K366" i="17"/>
  <c r="H366" i="17"/>
  <c r="E366" i="17"/>
  <c r="T365" i="17"/>
  <c r="Q365" i="17"/>
  <c r="N365" i="17"/>
  <c r="K365" i="17"/>
  <c r="H365" i="17"/>
  <c r="E365" i="17"/>
  <c r="T364" i="17"/>
  <c r="Q364" i="17"/>
  <c r="N364" i="17"/>
  <c r="K364" i="17"/>
  <c r="H364" i="17"/>
  <c r="E364" i="17"/>
  <c r="T363" i="17"/>
  <c r="Q363" i="17"/>
  <c r="N363" i="17"/>
  <c r="K363" i="17"/>
  <c r="H363" i="17"/>
  <c r="E363" i="17"/>
  <c r="T362" i="17"/>
  <c r="Q362" i="17"/>
  <c r="N362" i="17"/>
  <c r="K362" i="17"/>
  <c r="H362" i="17"/>
  <c r="E362" i="17"/>
  <c r="T361" i="17"/>
  <c r="Q361" i="17"/>
  <c r="K361" i="17"/>
  <c r="H361" i="17"/>
  <c r="E361" i="17"/>
  <c r="T360" i="17"/>
  <c r="Q360" i="17"/>
  <c r="N360" i="17"/>
  <c r="K360" i="17"/>
  <c r="H360" i="17"/>
  <c r="E360" i="17"/>
  <c r="Q359" i="17"/>
  <c r="N359" i="17"/>
  <c r="K359" i="17"/>
  <c r="H359" i="17"/>
  <c r="E359" i="17"/>
  <c r="T358" i="17"/>
  <c r="Q358" i="17"/>
  <c r="N358" i="17"/>
  <c r="K358" i="17"/>
  <c r="H358" i="17"/>
  <c r="E358" i="17"/>
  <c r="T357" i="17"/>
  <c r="Q357" i="17"/>
  <c r="N357" i="17"/>
  <c r="K357" i="17"/>
  <c r="H357" i="17"/>
  <c r="E357" i="17"/>
  <c r="T356" i="17"/>
  <c r="Q356" i="17"/>
  <c r="N356" i="17"/>
  <c r="K356" i="17"/>
  <c r="H356" i="17"/>
  <c r="E356" i="17"/>
  <c r="T355" i="17"/>
  <c r="S355" i="17"/>
  <c r="R355" i="17"/>
  <c r="Q355" i="17"/>
  <c r="P355" i="17"/>
  <c r="O355" i="17"/>
  <c r="M355" i="17"/>
  <c r="L355" i="17"/>
  <c r="J355" i="17"/>
  <c r="J39" i="17" s="1"/>
  <c r="I355" i="17"/>
  <c r="G355" i="17"/>
  <c r="G39" i="17" s="1"/>
  <c r="F355" i="17"/>
  <c r="D355" i="17"/>
  <c r="C355" i="17"/>
  <c r="O354" i="17"/>
  <c r="T352" i="17"/>
  <c r="Q352" i="17"/>
  <c r="N352" i="17"/>
  <c r="K352" i="17"/>
  <c r="H352" i="17"/>
  <c r="E352" i="17"/>
  <c r="T351" i="17"/>
  <c r="Q351" i="17"/>
  <c r="N351" i="17"/>
  <c r="K351" i="17"/>
  <c r="H351" i="17"/>
  <c r="E351" i="17"/>
  <c r="T350" i="17"/>
  <c r="Q350" i="17"/>
  <c r="N350" i="17"/>
  <c r="K350" i="17"/>
  <c r="H350" i="17"/>
  <c r="E350" i="17"/>
  <c r="T349" i="17"/>
  <c r="Q349" i="17"/>
  <c r="N349" i="17"/>
  <c r="K349" i="17"/>
  <c r="H349" i="17"/>
  <c r="E349" i="17"/>
  <c r="T348" i="17"/>
  <c r="Q348" i="17"/>
  <c r="N348" i="17"/>
  <c r="K348" i="17"/>
  <c r="H348" i="17"/>
  <c r="E348" i="17"/>
  <c r="T347" i="17"/>
  <c r="Q347" i="17"/>
  <c r="N347" i="17"/>
  <c r="K347" i="17"/>
  <c r="H347" i="17"/>
  <c r="E347" i="17"/>
  <c r="T346" i="17"/>
  <c r="Q346" i="17"/>
  <c r="N346" i="17"/>
  <c r="K346" i="17"/>
  <c r="H346" i="17"/>
  <c r="E346" i="17"/>
  <c r="T345" i="17"/>
  <c r="Q345" i="17"/>
  <c r="N345" i="17"/>
  <c r="K345" i="17"/>
  <c r="H345" i="17"/>
  <c r="E345" i="17"/>
  <c r="T344" i="17"/>
  <c r="Q344" i="17"/>
  <c r="N344" i="17"/>
  <c r="K344" i="17"/>
  <c r="H344" i="17"/>
  <c r="E344" i="17"/>
  <c r="S343" i="17"/>
  <c r="R343" i="17"/>
  <c r="P343" i="17"/>
  <c r="O343" i="17"/>
  <c r="Q343" i="17" s="1"/>
  <c r="N343" i="17"/>
  <c r="M343" i="17"/>
  <c r="L343" i="17"/>
  <c r="J343" i="17"/>
  <c r="I343" i="17"/>
  <c r="G343" i="17"/>
  <c r="F343" i="17"/>
  <c r="D343" i="17"/>
  <c r="C343" i="17"/>
  <c r="T341" i="17"/>
  <c r="Q341" i="17"/>
  <c r="N341" i="17"/>
  <c r="K341" i="17"/>
  <c r="H341" i="17"/>
  <c r="E341" i="17"/>
  <c r="T340" i="17"/>
  <c r="Q340" i="17"/>
  <c r="N340" i="17"/>
  <c r="K340" i="17"/>
  <c r="H340" i="17"/>
  <c r="E340" i="17"/>
  <c r="T339" i="17"/>
  <c r="Q339" i="17"/>
  <c r="N339" i="17"/>
  <c r="K339" i="17"/>
  <c r="H339" i="17"/>
  <c r="E339" i="17"/>
  <c r="T338" i="17"/>
  <c r="Q338" i="17"/>
  <c r="N338" i="17"/>
  <c r="K338" i="17"/>
  <c r="H338" i="17"/>
  <c r="E338" i="17"/>
  <c r="T337" i="17"/>
  <c r="Q337" i="17"/>
  <c r="N337" i="17"/>
  <c r="K337" i="17"/>
  <c r="H337" i="17"/>
  <c r="E337" i="17"/>
  <c r="T336" i="17"/>
  <c r="Q336" i="17"/>
  <c r="N336" i="17"/>
  <c r="K336" i="17"/>
  <c r="H336" i="17"/>
  <c r="E336" i="17"/>
  <c r="T335" i="17"/>
  <c r="Q335" i="17"/>
  <c r="N335" i="17"/>
  <c r="K335" i="17"/>
  <c r="H335" i="17"/>
  <c r="E335" i="17"/>
  <c r="T334" i="17"/>
  <c r="Q334" i="17"/>
  <c r="N334" i="17"/>
  <c r="K334" i="17"/>
  <c r="H334" i="17"/>
  <c r="E334" i="17"/>
  <c r="T333" i="17"/>
  <c r="Q333" i="17"/>
  <c r="N333" i="17"/>
  <c r="K333" i="17"/>
  <c r="H333" i="17"/>
  <c r="E333" i="17"/>
  <c r="T332" i="17"/>
  <c r="Q332" i="17"/>
  <c r="N332" i="17"/>
  <c r="K332" i="17"/>
  <c r="H332" i="17"/>
  <c r="E332" i="17"/>
  <c r="T331" i="17"/>
  <c r="Q331" i="17"/>
  <c r="N331" i="17"/>
  <c r="K331" i="17"/>
  <c r="H331" i="17"/>
  <c r="E331" i="17"/>
  <c r="S330" i="17"/>
  <c r="R330" i="17"/>
  <c r="P330" i="17"/>
  <c r="P36" i="17" s="1"/>
  <c r="O330" i="17"/>
  <c r="M330" i="17"/>
  <c r="M36" i="17" s="1"/>
  <c r="L330" i="17"/>
  <c r="J330" i="17"/>
  <c r="J36" i="17" s="1"/>
  <c r="I330" i="17"/>
  <c r="I36" i="17" s="1"/>
  <c r="G330" i="17"/>
  <c r="G36" i="17" s="1"/>
  <c r="F330" i="17"/>
  <c r="D330" i="17"/>
  <c r="D36" i="17" s="1"/>
  <c r="C330" i="17"/>
  <c r="T328" i="17"/>
  <c r="Q328" i="17"/>
  <c r="N328" i="17"/>
  <c r="K328" i="17"/>
  <c r="H328" i="17"/>
  <c r="E328" i="17"/>
  <c r="T327" i="17"/>
  <c r="Q327" i="17"/>
  <c r="N327" i="17"/>
  <c r="K327" i="17"/>
  <c r="H327" i="17"/>
  <c r="E327" i="17"/>
  <c r="T326" i="17"/>
  <c r="Q326" i="17"/>
  <c r="N326" i="17"/>
  <c r="K326" i="17"/>
  <c r="H326" i="17"/>
  <c r="E326" i="17"/>
  <c r="T325" i="17"/>
  <c r="Q325" i="17"/>
  <c r="N325" i="17"/>
  <c r="K325" i="17"/>
  <c r="H325" i="17"/>
  <c r="E325" i="17"/>
  <c r="T324" i="17"/>
  <c r="Q324" i="17"/>
  <c r="N324" i="17"/>
  <c r="K324" i="17"/>
  <c r="H324" i="17"/>
  <c r="E324" i="17"/>
  <c r="T323" i="17"/>
  <c r="Q323" i="17"/>
  <c r="N323" i="17"/>
  <c r="K323" i="17"/>
  <c r="H323" i="17"/>
  <c r="E323" i="17"/>
  <c r="S322" i="17"/>
  <c r="S35" i="17" s="1"/>
  <c r="R322" i="17"/>
  <c r="R321" i="17" s="1"/>
  <c r="P322" i="17"/>
  <c r="O322" i="17"/>
  <c r="M322" i="17"/>
  <c r="L322" i="17"/>
  <c r="J322" i="17"/>
  <c r="J35" i="17" s="1"/>
  <c r="I322" i="17"/>
  <c r="G322" i="17"/>
  <c r="G35" i="17" s="1"/>
  <c r="F322" i="17"/>
  <c r="D322" i="17"/>
  <c r="C322" i="17"/>
  <c r="C35" i="17" s="1"/>
  <c r="T319" i="17"/>
  <c r="Q319" i="17"/>
  <c r="N319" i="17"/>
  <c r="K319" i="17"/>
  <c r="H319" i="17"/>
  <c r="E319" i="17"/>
  <c r="T318" i="17"/>
  <c r="Q318" i="17"/>
  <c r="N318" i="17"/>
  <c r="K318" i="17"/>
  <c r="H318" i="17"/>
  <c r="E318" i="17"/>
  <c r="T317" i="17"/>
  <c r="Q317" i="17"/>
  <c r="N317" i="17"/>
  <c r="K317" i="17"/>
  <c r="H317" i="17"/>
  <c r="E317" i="17"/>
  <c r="T316" i="17"/>
  <c r="Q316" i="17"/>
  <c r="N316" i="17"/>
  <c r="K316" i="17"/>
  <c r="H316" i="17"/>
  <c r="E316" i="17"/>
  <c r="T315" i="17"/>
  <c r="Q315" i="17"/>
  <c r="N315" i="17"/>
  <c r="K315" i="17"/>
  <c r="H315" i="17"/>
  <c r="E315" i="17"/>
  <c r="T314" i="17"/>
  <c r="Q314" i="17"/>
  <c r="N314" i="17"/>
  <c r="K314" i="17"/>
  <c r="H314" i="17"/>
  <c r="E314" i="17"/>
  <c r="T313" i="17"/>
  <c r="S313" i="17"/>
  <c r="R313" i="17"/>
  <c r="P313" i="17"/>
  <c r="O313" i="17"/>
  <c r="M313" i="17"/>
  <c r="M33" i="17" s="1"/>
  <c r="L313" i="17"/>
  <c r="L33" i="17" s="1"/>
  <c r="J313" i="17"/>
  <c r="J33" i="17" s="1"/>
  <c r="I313" i="17"/>
  <c r="G313" i="17"/>
  <c r="G33" i="17" s="1"/>
  <c r="F313" i="17"/>
  <c r="D313" i="17"/>
  <c r="D33" i="17" s="1"/>
  <c r="C313" i="17"/>
  <c r="S305" i="17"/>
  <c r="R305" i="17"/>
  <c r="Q305" i="17"/>
  <c r="P305" i="17"/>
  <c r="O305" i="17"/>
  <c r="M305" i="17"/>
  <c r="L305" i="17"/>
  <c r="N305" i="17" s="1"/>
  <c r="J305" i="17"/>
  <c r="J32" i="17" s="1"/>
  <c r="I305" i="17"/>
  <c r="G305" i="17"/>
  <c r="F305" i="17"/>
  <c r="D305" i="17"/>
  <c r="C305" i="17"/>
  <c r="T303" i="17"/>
  <c r="Q303" i="17"/>
  <c r="N303" i="17"/>
  <c r="K303" i="17"/>
  <c r="H303" i="17"/>
  <c r="E303" i="17"/>
  <c r="T302" i="17"/>
  <c r="Q302" i="17"/>
  <c r="N302" i="17"/>
  <c r="K302" i="17"/>
  <c r="H302" i="17"/>
  <c r="E302" i="17"/>
  <c r="T301" i="17"/>
  <c r="Q301" i="17"/>
  <c r="N301" i="17"/>
  <c r="K301" i="17"/>
  <c r="H301" i="17"/>
  <c r="E301" i="17"/>
  <c r="T300" i="17"/>
  <c r="Q300" i="17"/>
  <c r="N300" i="17"/>
  <c r="K300" i="17"/>
  <c r="H300" i="17"/>
  <c r="E300" i="17"/>
  <c r="T299" i="17"/>
  <c r="Q299" i="17"/>
  <c r="N299" i="17"/>
  <c r="K299" i="17"/>
  <c r="H299" i="17"/>
  <c r="E299" i="17"/>
  <c r="T298" i="17"/>
  <c r="Q298" i="17"/>
  <c r="N298" i="17"/>
  <c r="K298" i="17"/>
  <c r="H298" i="17"/>
  <c r="E298" i="17"/>
  <c r="T297" i="17"/>
  <c r="Q297" i="17"/>
  <c r="N297" i="17"/>
  <c r="K297" i="17"/>
  <c r="H297" i="17"/>
  <c r="E297" i="17"/>
  <c r="T296" i="17"/>
  <c r="Q296" i="17"/>
  <c r="N296" i="17"/>
  <c r="K296" i="17"/>
  <c r="H296" i="17"/>
  <c r="E296" i="17"/>
  <c r="T295" i="17"/>
  <c r="Q295" i="17"/>
  <c r="N295" i="17"/>
  <c r="K295" i="17"/>
  <c r="H295" i="17"/>
  <c r="E295" i="17"/>
  <c r="T294" i="17"/>
  <c r="Q294" i="17"/>
  <c r="N294" i="17"/>
  <c r="K294" i="17"/>
  <c r="H294" i="17"/>
  <c r="E294" i="17"/>
  <c r="T293" i="17"/>
  <c r="Q293" i="17"/>
  <c r="N293" i="17"/>
  <c r="K293" i="17"/>
  <c r="H293" i="17"/>
  <c r="E293" i="17"/>
  <c r="T292" i="17"/>
  <c r="Q292" i="17"/>
  <c r="N292" i="17"/>
  <c r="K292" i="17"/>
  <c r="H292" i="17"/>
  <c r="E292" i="17"/>
  <c r="T291" i="17"/>
  <c r="Q291" i="17"/>
  <c r="N291" i="17"/>
  <c r="K291" i="17"/>
  <c r="H291" i="17"/>
  <c r="E291" i="17"/>
  <c r="T289" i="17"/>
  <c r="Q289" i="17"/>
  <c r="N289" i="17"/>
  <c r="K289" i="17"/>
  <c r="H289" i="17"/>
  <c r="E289" i="17"/>
  <c r="T288" i="17"/>
  <c r="Q288" i="17"/>
  <c r="N288" i="17"/>
  <c r="K288" i="17"/>
  <c r="H288" i="17"/>
  <c r="E288" i="17"/>
  <c r="T287" i="17"/>
  <c r="Q287" i="17"/>
  <c r="N287" i="17"/>
  <c r="K287" i="17"/>
  <c r="H287" i="17"/>
  <c r="E287" i="17"/>
  <c r="T286" i="17"/>
  <c r="Q286" i="17"/>
  <c r="N286" i="17"/>
  <c r="K286" i="17"/>
  <c r="H286" i="17"/>
  <c r="E286" i="17"/>
  <c r="T285" i="17"/>
  <c r="Q285" i="17"/>
  <c r="N285" i="17"/>
  <c r="K285" i="17"/>
  <c r="H285" i="17"/>
  <c r="E285" i="17"/>
  <c r="S284" i="17"/>
  <c r="R284" i="17"/>
  <c r="R31" i="17" s="1"/>
  <c r="P284" i="17"/>
  <c r="Q284" i="17" s="1"/>
  <c r="O284" i="17"/>
  <c r="O31" i="17" s="1"/>
  <c r="M284" i="17"/>
  <c r="M31" i="17" s="1"/>
  <c r="L284" i="17"/>
  <c r="L31" i="17" s="1"/>
  <c r="J284" i="17"/>
  <c r="J31" i="17" s="1"/>
  <c r="I284" i="17"/>
  <c r="I31" i="17" s="1"/>
  <c r="G284" i="17"/>
  <c r="F284" i="17"/>
  <c r="F31" i="17" s="1"/>
  <c r="D284" i="17"/>
  <c r="D31" i="17" s="1"/>
  <c r="C284" i="17"/>
  <c r="C31" i="17" s="1"/>
  <c r="T282" i="17"/>
  <c r="Q282" i="17"/>
  <c r="N282" i="17"/>
  <c r="K282" i="17"/>
  <c r="H282" i="17"/>
  <c r="E282" i="17"/>
  <c r="T281" i="17"/>
  <c r="Q281" i="17"/>
  <c r="N281" i="17"/>
  <c r="K281" i="17"/>
  <c r="H281" i="17"/>
  <c r="E281" i="17"/>
  <c r="T280" i="17"/>
  <c r="Q280" i="17"/>
  <c r="N280" i="17"/>
  <c r="K280" i="17"/>
  <c r="H280" i="17"/>
  <c r="E280" i="17"/>
  <c r="T279" i="17"/>
  <c r="Q279" i="17"/>
  <c r="N279" i="17"/>
  <c r="K279" i="17"/>
  <c r="H279" i="17"/>
  <c r="E279" i="17"/>
  <c r="T278" i="17"/>
  <c r="Q278" i="17"/>
  <c r="N278" i="17"/>
  <c r="K278" i="17"/>
  <c r="H278" i="17"/>
  <c r="E278" i="17"/>
  <c r="T277" i="17"/>
  <c r="Q277" i="17"/>
  <c r="N277" i="17"/>
  <c r="K277" i="17"/>
  <c r="H277" i="17"/>
  <c r="E277" i="17"/>
  <c r="T276" i="17"/>
  <c r="Q276" i="17"/>
  <c r="N276" i="17"/>
  <c r="K276" i="17"/>
  <c r="H276" i="17"/>
  <c r="E276" i="17"/>
  <c r="T275" i="17"/>
  <c r="Q275" i="17"/>
  <c r="N275" i="17"/>
  <c r="K275" i="17"/>
  <c r="H275" i="17"/>
  <c r="E275" i="17"/>
  <c r="S274" i="17"/>
  <c r="R274" i="17"/>
  <c r="P274" i="17"/>
  <c r="P30" i="17" s="1"/>
  <c r="O274" i="17"/>
  <c r="M274" i="17"/>
  <c r="L274" i="17"/>
  <c r="N274" i="17" s="1"/>
  <c r="J274" i="17"/>
  <c r="I274" i="17"/>
  <c r="I30" i="17" s="1"/>
  <c r="G274" i="17"/>
  <c r="G30" i="17" s="1"/>
  <c r="F274" i="17"/>
  <c r="F30" i="17" s="1"/>
  <c r="D274" i="17"/>
  <c r="D30" i="17" s="1"/>
  <c r="C274" i="17"/>
  <c r="C30" i="17" s="1"/>
  <c r="T272" i="17"/>
  <c r="Q272" i="17"/>
  <c r="N272" i="17"/>
  <c r="K272" i="17"/>
  <c r="H272" i="17"/>
  <c r="E272" i="17"/>
  <c r="T271" i="17"/>
  <c r="Q271" i="17"/>
  <c r="N271" i="17"/>
  <c r="K271" i="17"/>
  <c r="H271" i="17"/>
  <c r="E271" i="17"/>
  <c r="T270" i="17"/>
  <c r="Q270" i="17"/>
  <c r="N270" i="17"/>
  <c r="K270" i="17"/>
  <c r="H270" i="17"/>
  <c r="E270" i="17"/>
  <c r="T269" i="17"/>
  <c r="Q269" i="17"/>
  <c r="N269" i="17"/>
  <c r="K269" i="17"/>
  <c r="H269" i="17"/>
  <c r="E269" i="17"/>
  <c r="T268" i="17"/>
  <c r="Q268" i="17"/>
  <c r="N268" i="17"/>
  <c r="K268" i="17"/>
  <c r="H268" i="17"/>
  <c r="E268" i="17"/>
  <c r="T267" i="17"/>
  <c r="Q267" i="17"/>
  <c r="N267" i="17"/>
  <c r="K267" i="17"/>
  <c r="H267" i="17"/>
  <c r="E267" i="17"/>
  <c r="T266" i="17"/>
  <c r="Q266" i="17"/>
  <c r="N266" i="17"/>
  <c r="K266" i="17"/>
  <c r="H266" i="17"/>
  <c r="E266" i="17"/>
  <c r="T265" i="17"/>
  <c r="Q265" i="17"/>
  <c r="N265" i="17"/>
  <c r="K265" i="17"/>
  <c r="H265" i="17"/>
  <c r="E265" i="17"/>
  <c r="T264" i="17"/>
  <c r="Q264" i="17"/>
  <c r="N264" i="17"/>
  <c r="K264" i="17"/>
  <c r="H264" i="17"/>
  <c r="E264" i="17"/>
  <c r="T263" i="17"/>
  <c r="Q263" i="17"/>
  <c r="N263" i="17"/>
  <c r="K263" i="17"/>
  <c r="H263" i="17"/>
  <c r="E263" i="17"/>
  <c r="T262" i="17"/>
  <c r="Q262" i="17"/>
  <c r="N262" i="17"/>
  <c r="K262" i="17"/>
  <c r="H262" i="17"/>
  <c r="E262" i="17"/>
  <c r="T261" i="17"/>
  <c r="Q261" i="17"/>
  <c r="N261" i="17"/>
  <c r="K261" i="17"/>
  <c r="H261" i="17"/>
  <c r="E261" i="17"/>
  <c r="S260" i="17"/>
  <c r="S29" i="17" s="1"/>
  <c r="R260" i="17"/>
  <c r="P260" i="17"/>
  <c r="P29" i="17" s="1"/>
  <c r="O260" i="17"/>
  <c r="O29" i="17" s="1"/>
  <c r="M260" i="17"/>
  <c r="M29" i="17" s="1"/>
  <c r="L260" i="17"/>
  <c r="J260" i="17"/>
  <c r="J29" i="17" s="1"/>
  <c r="I260" i="17"/>
  <c r="G260" i="17"/>
  <c r="F260" i="17"/>
  <c r="F29" i="17" s="1"/>
  <c r="D260" i="17"/>
  <c r="D29" i="17" s="1"/>
  <c r="C260" i="17"/>
  <c r="C29" i="17" s="1"/>
  <c r="T256" i="17"/>
  <c r="Q256" i="17"/>
  <c r="N256" i="17"/>
  <c r="K256" i="17"/>
  <c r="H256" i="17"/>
  <c r="E256" i="17"/>
  <c r="T255" i="17"/>
  <c r="Q255" i="17"/>
  <c r="N255" i="17"/>
  <c r="K255" i="17"/>
  <c r="H255" i="17"/>
  <c r="E255" i="17"/>
  <c r="S254" i="17"/>
  <c r="S28" i="17" s="1"/>
  <c r="T28" i="17" s="1"/>
  <c r="R254" i="17"/>
  <c r="P254" i="17"/>
  <c r="O254" i="17"/>
  <c r="Q254" i="17" s="1"/>
  <c r="N254" i="17"/>
  <c r="M254" i="17"/>
  <c r="L254" i="17"/>
  <c r="J254" i="17"/>
  <c r="J28" i="17" s="1"/>
  <c r="I254" i="17"/>
  <c r="I28" i="17" s="1"/>
  <c r="K28" i="17" s="1"/>
  <c r="G254" i="17"/>
  <c r="G28" i="17" s="1"/>
  <c r="F254" i="17"/>
  <c r="D254" i="17"/>
  <c r="C254" i="17"/>
  <c r="T252" i="17"/>
  <c r="Q252" i="17"/>
  <c r="N252" i="17"/>
  <c r="K252" i="17"/>
  <c r="H252" i="17"/>
  <c r="E252" i="17"/>
  <c r="T251" i="17"/>
  <c r="Q251" i="17"/>
  <c r="N251" i="17"/>
  <c r="K251" i="17"/>
  <c r="H251" i="17"/>
  <c r="E251" i="17"/>
  <c r="T250" i="17"/>
  <c r="Q250" i="17"/>
  <c r="N250" i="17"/>
  <c r="K250" i="17"/>
  <c r="H250" i="17"/>
  <c r="E250" i="17"/>
  <c r="T249" i="17"/>
  <c r="Q249" i="17"/>
  <c r="N249" i="17"/>
  <c r="K249" i="17"/>
  <c r="H249" i="17"/>
  <c r="E249" i="17"/>
  <c r="T248" i="17"/>
  <c r="Q248" i="17"/>
  <c r="N248" i="17"/>
  <c r="K248" i="17"/>
  <c r="H248" i="17"/>
  <c r="E248" i="17"/>
  <c r="T247" i="17"/>
  <c r="Q247" i="17"/>
  <c r="N247" i="17"/>
  <c r="K247" i="17"/>
  <c r="H247" i="17"/>
  <c r="E247" i="17"/>
  <c r="T246" i="17"/>
  <c r="Q246" i="17"/>
  <c r="N246" i="17"/>
  <c r="K246" i="17"/>
  <c r="H246" i="17"/>
  <c r="E246" i="17"/>
  <c r="S245" i="17"/>
  <c r="S27" i="17" s="1"/>
  <c r="R245" i="17"/>
  <c r="R27" i="17" s="1"/>
  <c r="P245" i="17"/>
  <c r="O245" i="17"/>
  <c r="M245" i="17"/>
  <c r="L245" i="17"/>
  <c r="J245" i="17"/>
  <c r="I245" i="17"/>
  <c r="I27" i="17" s="1"/>
  <c r="G245" i="17"/>
  <c r="F245" i="17"/>
  <c r="D245" i="17"/>
  <c r="D27" i="17" s="1"/>
  <c r="C245" i="17"/>
  <c r="T243" i="17"/>
  <c r="Q243" i="17"/>
  <c r="N243" i="17"/>
  <c r="K243" i="17"/>
  <c r="H243" i="17"/>
  <c r="E243" i="17"/>
  <c r="T242" i="17"/>
  <c r="Q242" i="17"/>
  <c r="N242" i="17"/>
  <c r="K242" i="17"/>
  <c r="H242" i="17"/>
  <c r="E242" i="17"/>
  <c r="T241" i="17"/>
  <c r="Q241" i="17"/>
  <c r="N241" i="17"/>
  <c r="K241" i="17"/>
  <c r="H241" i="17"/>
  <c r="E241" i="17"/>
  <c r="T240" i="17"/>
  <c r="Q240" i="17"/>
  <c r="N240" i="17"/>
  <c r="K240" i="17"/>
  <c r="H240" i="17"/>
  <c r="E240" i="17"/>
  <c r="T239" i="17"/>
  <c r="Q239" i="17"/>
  <c r="N239" i="17"/>
  <c r="K239" i="17"/>
  <c r="H239" i="17"/>
  <c r="E239" i="17"/>
  <c r="T238" i="17"/>
  <c r="Q238" i="17"/>
  <c r="N238" i="17"/>
  <c r="K238" i="17"/>
  <c r="H238" i="17"/>
  <c r="E238" i="17"/>
  <c r="T237" i="17"/>
  <c r="Q237" i="17"/>
  <c r="N237" i="17"/>
  <c r="K237" i="17"/>
  <c r="H237" i="17"/>
  <c r="E237" i="17"/>
  <c r="T236" i="17"/>
  <c r="Q236" i="17"/>
  <c r="N236" i="17"/>
  <c r="K236" i="17"/>
  <c r="H236" i="17"/>
  <c r="E236" i="17"/>
  <c r="T235" i="17"/>
  <c r="Q235" i="17"/>
  <c r="N235" i="17"/>
  <c r="K235" i="17"/>
  <c r="H235" i="17"/>
  <c r="E235" i="17"/>
  <c r="Q234" i="17"/>
  <c r="N234" i="17"/>
  <c r="K234" i="17"/>
  <c r="H234" i="17"/>
  <c r="E234" i="17"/>
  <c r="S233" i="17"/>
  <c r="S26" i="17" s="1"/>
  <c r="R233" i="17"/>
  <c r="P233" i="17"/>
  <c r="P26" i="17" s="1"/>
  <c r="O233" i="17"/>
  <c r="M233" i="17"/>
  <c r="M26" i="17" s="1"/>
  <c r="L233" i="17"/>
  <c r="L26" i="17" s="1"/>
  <c r="J233" i="17"/>
  <c r="J26" i="17" s="1"/>
  <c r="I233" i="17"/>
  <c r="G233" i="17"/>
  <c r="F233" i="17"/>
  <c r="F26" i="17" s="1"/>
  <c r="D233" i="17"/>
  <c r="C233" i="17"/>
  <c r="T229" i="17"/>
  <c r="Q229" i="17"/>
  <c r="N229" i="17"/>
  <c r="K229" i="17"/>
  <c r="H229" i="17"/>
  <c r="E229" i="17"/>
  <c r="T228" i="17"/>
  <c r="Q228" i="17"/>
  <c r="N228" i="17"/>
  <c r="K228" i="17"/>
  <c r="H228" i="17"/>
  <c r="E228" i="17"/>
  <c r="T227" i="17"/>
  <c r="Q227" i="17"/>
  <c r="N227" i="17"/>
  <c r="K227" i="17"/>
  <c r="H227" i="17"/>
  <c r="E227" i="17"/>
  <c r="S226" i="17"/>
  <c r="S25" i="17" s="1"/>
  <c r="R226" i="17"/>
  <c r="P226" i="17"/>
  <c r="P25" i="17" s="1"/>
  <c r="Q25" i="17" s="1"/>
  <c r="O226" i="17"/>
  <c r="M226" i="17"/>
  <c r="M25" i="17" s="1"/>
  <c r="L226" i="17"/>
  <c r="J226" i="17"/>
  <c r="J25" i="17" s="1"/>
  <c r="I226" i="17"/>
  <c r="G226" i="17"/>
  <c r="G25" i="17" s="1"/>
  <c r="F226" i="17"/>
  <c r="D226" i="17"/>
  <c r="C226" i="17"/>
  <c r="C25" i="17" s="1"/>
  <c r="T224" i="17"/>
  <c r="Q224" i="17"/>
  <c r="N224" i="17"/>
  <c r="K224" i="17"/>
  <c r="H224" i="17"/>
  <c r="E224" i="17"/>
  <c r="T223" i="17"/>
  <c r="Q223" i="17"/>
  <c r="N223" i="17"/>
  <c r="K223" i="17"/>
  <c r="H223" i="17"/>
  <c r="E223" i="17"/>
  <c r="T222" i="17"/>
  <c r="Q222" i="17"/>
  <c r="N222" i="17"/>
  <c r="K222" i="17"/>
  <c r="H222" i="17"/>
  <c r="E222" i="17"/>
  <c r="T221" i="17"/>
  <c r="Q221" i="17"/>
  <c r="N221" i="17"/>
  <c r="K221" i="17"/>
  <c r="H221" i="17"/>
  <c r="E221" i="17"/>
  <c r="T220" i="17"/>
  <c r="Q220" i="17"/>
  <c r="N220" i="17"/>
  <c r="K220" i="17"/>
  <c r="H220" i="17"/>
  <c r="E220" i="17"/>
  <c r="T219" i="17"/>
  <c r="Q219" i="17"/>
  <c r="N219" i="17"/>
  <c r="K219" i="17"/>
  <c r="H219" i="17"/>
  <c r="E219" i="17"/>
  <c r="T218" i="17"/>
  <c r="Q218" i="17"/>
  <c r="N218" i="17"/>
  <c r="K218" i="17"/>
  <c r="H218" i="17"/>
  <c r="E218" i="17"/>
  <c r="S217" i="17"/>
  <c r="S24" i="17" s="1"/>
  <c r="R217" i="17"/>
  <c r="R24" i="17" s="1"/>
  <c r="P217" i="17"/>
  <c r="P24" i="17" s="1"/>
  <c r="O217" i="17"/>
  <c r="O24" i="17" s="1"/>
  <c r="M217" i="17"/>
  <c r="M24" i="17" s="1"/>
  <c r="L217" i="17"/>
  <c r="L24" i="17" s="1"/>
  <c r="J217" i="17"/>
  <c r="J24" i="17" s="1"/>
  <c r="I217" i="17"/>
  <c r="G217" i="17"/>
  <c r="G24" i="17" s="1"/>
  <c r="F217" i="17"/>
  <c r="H217" i="17" s="1"/>
  <c r="D217" i="17"/>
  <c r="D24" i="17" s="1"/>
  <c r="C217" i="17"/>
  <c r="C24" i="17" s="1"/>
  <c r="T215" i="17"/>
  <c r="Q215" i="17"/>
  <c r="N215" i="17"/>
  <c r="K215" i="17"/>
  <c r="H215" i="17"/>
  <c r="E215" i="17"/>
  <c r="T214" i="17"/>
  <c r="Q214" i="17"/>
  <c r="N214" i="17"/>
  <c r="K214" i="17"/>
  <c r="H214" i="17"/>
  <c r="E214" i="17"/>
  <c r="T213" i="17"/>
  <c r="Q213" i="17"/>
  <c r="N213" i="17"/>
  <c r="K213" i="17"/>
  <c r="H213" i="17"/>
  <c r="E213" i="17"/>
  <c r="T212" i="17"/>
  <c r="Q212" i="17"/>
  <c r="N212" i="17"/>
  <c r="K212" i="17"/>
  <c r="H212" i="17"/>
  <c r="E212" i="17"/>
  <c r="T211" i="17"/>
  <c r="Q211" i="17"/>
  <c r="N211" i="17"/>
  <c r="K211" i="17"/>
  <c r="H211" i="17"/>
  <c r="E211" i="17"/>
  <c r="T210" i="17"/>
  <c r="Q210" i="17"/>
  <c r="N210" i="17"/>
  <c r="K210" i="17"/>
  <c r="H210" i="17"/>
  <c r="E210" i="17"/>
  <c r="S209" i="17"/>
  <c r="S23" i="17" s="1"/>
  <c r="R209" i="17"/>
  <c r="T209" i="17" s="1"/>
  <c r="P209" i="17"/>
  <c r="O209" i="17"/>
  <c r="Q209" i="17" s="1"/>
  <c r="M209" i="17"/>
  <c r="L209" i="17"/>
  <c r="L23" i="17" s="1"/>
  <c r="J209" i="17"/>
  <c r="J23" i="17" s="1"/>
  <c r="I209" i="17"/>
  <c r="I23" i="17" s="1"/>
  <c r="G209" i="17"/>
  <c r="G23" i="17" s="1"/>
  <c r="F209" i="17"/>
  <c r="F23" i="17" s="1"/>
  <c r="H23" i="17" s="1"/>
  <c r="D209" i="17"/>
  <c r="D23" i="17" s="1"/>
  <c r="C209" i="17"/>
  <c r="Q204" i="17"/>
  <c r="N204" i="17"/>
  <c r="K204" i="17"/>
  <c r="H204" i="17"/>
  <c r="E204" i="17"/>
  <c r="Q203" i="17"/>
  <c r="N203" i="17"/>
  <c r="K203" i="17"/>
  <c r="H203" i="17"/>
  <c r="E203" i="17"/>
  <c r="N202" i="17"/>
  <c r="K202" i="17"/>
  <c r="H202" i="17"/>
  <c r="E202" i="17"/>
  <c r="S201" i="17"/>
  <c r="T201" i="17" s="1"/>
  <c r="R201" i="17"/>
  <c r="P201" i="17"/>
  <c r="O201" i="17"/>
  <c r="Q202" i="17" s="1"/>
  <c r="N201" i="17"/>
  <c r="M201" i="17"/>
  <c r="L201" i="17"/>
  <c r="J201" i="17"/>
  <c r="I201" i="17"/>
  <c r="I22" i="17" s="1"/>
  <c r="G201" i="17"/>
  <c r="G22" i="17" s="1"/>
  <c r="F201" i="17"/>
  <c r="D201" i="17"/>
  <c r="D22" i="17" s="1"/>
  <c r="C201" i="17"/>
  <c r="S195" i="17"/>
  <c r="R195" i="17"/>
  <c r="T195" i="17" s="1"/>
  <c r="P195" i="17"/>
  <c r="O195" i="17"/>
  <c r="Q195" i="17" s="1"/>
  <c r="M195" i="17"/>
  <c r="M21" i="17" s="1"/>
  <c r="L195" i="17"/>
  <c r="J195" i="17"/>
  <c r="I195" i="17"/>
  <c r="H195" i="17"/>
  <c r="G195" i="17"/>
  <c r="F195" i="17"/>
  <c r="D195" i="17"/>
  <c r="C195" i="17"/>
  <c r="S186" i="17"/>
  <c r="R186" i="17"/>
  <c r="P186" i="17"/>
  <c r="O186" i="17"/>
  <c r="M186" i="17"/>
  <c r="L186" i="17"/>
  <c r="N186" i="17" s="1"/>
  <c r="K186" i="17"/>
  <c r="J186" i="17"/>
  <c r="I186" i="17"/>
  <c r="G186" i="17"/>
  <c r="G20" i="17" s="1"/>
  <c r="F186" i="17"/>
  <c r="D186" i="17"/>
  <c r="C186" i="17"/>
  <c r="E186" i="17" s="1"/>
  <c r="T184" i="17"/>
  <c r="Q184" i="17"/>
  <c r="N184" i="17"/>
  <c r="K184" i="17"/>
  <c r="H184" i="17"/>
  <c r="E184" i="17"/>
  <c r="T183" i="17"/>
  <c r="Q183" i="17"/>
  <c r="N183" i="17"/>
  <c r="K183" i="17"/>
  <c r="H183" i="17"/>
  <c r="E183" i="17"/>
  <c r="T182" i="17"/>
  <c r="Q182" i="17"/>
  <c r="N182" i="17"/>
  <c r="K182" i="17"/>
  <c r="H182" i="17"/>
  <c r="E182" i="17"/>
  <c r="T181" i="17"/>
  <c r="Q181" i="17"/>
  <c r="N181" i="17"/>
  <c r="K181" i="17"/>
  <c r="H181" i="17"/>
  <c r="E181" i="17"/>
  <c r="T180" i="17"/>
  <c r="Q180" i="17"/>
  <c r="N180" i="17"/>
  <c r="K180" i="17"/>
  <c r="H180" i="17"/>
  <c r="E180" i="17"/>
  <c r="T179" i="17"/>
  <c r="Q179" i="17"/>
  <c r="N179" i="17"/>
  <c r="K179" i="17"/>
  <c r="H179" i="17"/>
  <c r="E179" i="17"/>
  <c r="T178" i="17"/>
  <c r="Q178" i="17"/>
  <c r="N178" i="17"/>
  <c r="K178" i="17"/>
  <c r="H178" i="17"/>
  <c r="E178" i="17"/>
  <c r="S177" i="17"/>
  <c r="R177" i="17"/>
  <c r="P177" i="17"/>
  <c r="O177" i="17"/>
  <c r="M177" i="17"/>
  <c r="L177" i="17"/>
  <c r="L19" i="17" s="1"/>
  <c r="J177" i="17"/>
  <c r="J19" i="17" s="1"/>
  <c r="I177" i="17"/>
  <c r="I19" i="17" s="1"/>
  <c r="G177" i="17"/>
  <c r="G19" i="17" s="1"/>
  <c r="F177" i="17"/>
  <c r="D177" i="17"/>
  <c r="C177" i="17"/>
  <c r="E177" i="17" s="1"/>
  <c r="T175" i="17"/>
  <c r="Q175" i="17"/>
  <c r="N175" i="17"/>
  <c r="K175" i="17"/>
  <c r="H175" i="17"/>
  <c r="E175" i="17"/>
  <c r="T174" i="17"/>
  <c r="Q174" i="17"/>
  <c r="N174" i="17"/>
  <c r="K174" i="17"/>
  <c r="H174" i="17"/>
  <c r="E174" i="17"/>
  <c r="T173" i="17"/>
  <c r="Q173" i="17"/>
  <c r="N173" i="17"/>
  <c r="K173" i="17"/>
  <c r="H173" i="17"/>
  <c r="E173" i="17"/>
  <c r="T172" i="17"/>
  <c r="Q172" i="17"/>
  <c r="N172" i="17"/>
  <c r="K172" i="17"/>
  <c r="H172" i="17"/>
  <c r="E172" i="17"/>
  <c r="T171" i="17"/>
  <c r="Q171" i="17"/>
  <c r="N171" i="17"/>
  <c r="K171" i="17"/>
  <c r="H171" i="17"/>
  <c r="E171" i="17"/>
  <c r="T170" i="17"/>
  <c r="Q170" i="17"/>
  <c r="N170" i="17"/>
  <c r="K170" i="17"/>
  <c r="H170" i="17"/>
  <c r="E170" i="17"/>
  <c r="T169" i="17"/>
  <c r="Q169" i="17"/>
  <c r="N169" i="17"/>
  <c r="K169" i="17"/>
  <c r="H169" i="17"/>
  <c r="E169" i="17"/>
  <c r="T168" i="17"/>
  <c r="Q168" i="17"/>
  <c r="N168" i="17"/>
  <c r="K168" i="17"/>
  <c r="H168" i="17"/>
  <c r="E168" i="17"/>
  <c r="T167" i="17"/>
  <c r="Q167" i="17"/>
  <c r="N167" i="17"/>
  <c r="K167" i="17"/>
  <c r="H167" i="17"/>
  <c r="E167" i="17"/>
  <c r="T166" i="17"/>
  <c r="Q166" i="17"/>
  <c r="N166" i="17"/>
  <c r="K166" i="17"/>
  <c r="H166" i="17"/>
  <c r="E166" i="17"/>
  <c r="T165" i="17"/>
  <c r="Q165" i="17"/>
  <c r="N165" i="17"/>
  <c r="K165" i="17"/>
  <c r="H165" i="17"/>
  <c r="E165" i="17"/>
  <c r="T164" i="17"/>
  <c r="Q164" i="17"/>
  <c r="N164" i="17"/>
  <c r="K164" i="17"/>
  <c r="H164" i="17"/>
  <c r="E164" i="17"/>
  <c r="T163" i="17"/>
  <c r="Q163" i="17"/>
  <c r="N163" i="17"/>
  <c r="K163" i="17"/>
  <c r="H163" i="17"/>
  <c r="E163" i="17"/>
  <c r="S162" i="17"/>
  <c r="S18" i="17" s="1"/>
  <c r="R162" i="17"/>
  <c r="R18" i="17" s="1"/>
  <c r="P162" i="17"/>
  <c r="O162" i="17"/>
  <c r="Q162" i="17" s="1"/>
  <c r="M162" i="17"/>
  <c r="M18" i="17" s="1"/>
  <c r="L162" i="17"/>
  <c r="L18" i="17" s="1"/>
  <c r="J162" i="17"/>
  <c r="J18" i="17" s="1"/>
  <c r="I162" i="17"/>
  <c r="I18" i="17" s="1"/>
  <c r="G162" i="17"/>
  <c r="G18" i="17" s="1"/>
  <c r="F162" i="17"/>
  <c r="D162" i="17"/>
  <c r="D18" i="17" s="1"/>
  <c r="C162" i="17"/>
  <c r="C18" i="17" s="1"/>
  <c r="T160" i="17"/>
  <c r="Q160" i="17"/>
  <c r="N160" i="17"/>
  <c r="H160" i="17"/>
  <c r="E160" i="17"/>
  <c r="T159" i="17"/>
  <c r="Q159" i="17"/>
  <c r="N159" i="17"/>
  <c r="H159" i="17"/>
  <c r="E159" i="17"/>
  <c r="T158" i="17"/>
  <c r="Q158" i="17"/>
  <c r="N158" i="17"/>
  <c r="K158" i="17"/>
  <c r="H158" i="17"/>
  <c r="E158" i="17"/>
  <c r="T157" i="17"/>
  <c r="Q157" i="17"/>
  <c r="N157" i="17"/>
  <c r="K157" i="17"/>
  <c r="H157" i="17"/>
  <c r="E157" i="17"/>
  <c r="T156" i="17"/>
  <c r="Q156" i="17"/>
  <c r="N156" i="17"/>
  <c r="K156" i="17"/>
  <c r="H156" i="17"/>
  <c r="E156" i="17"/>
  <c r="T155" i="17"/>
  <c r="Q155" i="17"/>
  <c r="N155" i="17"/>
  <c r="K155" i="17"/>
  <c r="H155" i="17"/>
  <c r="E155" i="17"/>
  <c r="T154" i="17"/>
  <c r="Q154" i="17"/>
  <c r="N154" i="17"/>
  <c r="K154" i="17"/>
  <c r="H154" i="17"/>
  <c r="E154" i="17"/>
  <c r="T153" i="17"/>
  <c r="Q153" i="17"/>
  <c r="N153" i="17"/>
  <c r="K153" i="17"/>
  <c r="H153" i="17"/>
  <c r="E153" i="17"/>
  <c r="T152" i="17"/>
  <c r="Q152" i="17"/>
  <c r="N152" i="17"/>
  <c r="K152" i="17"/>
  <c r="H152" i="17"/>
  <c r="E152" i="17"/>
  <c r="T151" i="17"/>
  <c r="Q151" i="17"/>
  <c r="N151" i="17"/>
  <c r="K151" i="17"/>
  <c r="H151" i="17"/>
  <c r="E151" i="17"/>
  <c r="S149" i="17"/>
  <c r="R149" i="17"/>
  <c r="T149" i="17" s="1"/>
  <c r="P149" i="17"/>
  <c r="P17" i="17" s="1"/>
  <c r="O149" i="17"/>
  <c r="O17" i="17" s="1"/>
  <c r="M149" i="17"/>
  <c r="L149" i="17"/>
  <c r="L17" i="17" s="1"/>
  <c r="J149" i="17"/>
  <c r="J17" i="17" s="1"/>
  <c r="I149" i="17"/>
  <c r="G149" i="17"/>
  <c r="G17" i="17" s="1"/>
  <c r="F149" i="17"/>
  <c r="F17" i="17" s="1"/>
  <c r="D149" i="17"/>
  <c r="C149" i="17"/>
  <c r="C17" i="17" s="1"/>
  <c r="T147" i="17"/>
  <c r="Q147" i="17"/>
  <c r="N147" i="17"/>
  <c r="K147" i="17"/>
  <c r="H147" i="17"/>
  <c r="E147" i="17"/>
  <c r="T146" i="17"/>
  <c r="Q146" i="17"/>
  <c r="N146" i="17"/>
  <c r="K146" i="17"/>
  <c r="H146" i="17"/>
  <c r="E146" i="17"/>
  <c r="T145" i="17"/>
  <c r="Q145" i="17"/>
  <c r="N145" i="17"/>
  <c r="K145" i="17"/>
  <c r="H145" i="17"/>
  <c r="E145" i="17"/>
  <c r="T144" i="17"/>
  <c r="Q144" i="17"/>
  <c r="N144" i="17"/>
  <c r="K144" i="17"/>
  <c r="H144" i="17"/>
  <c r="E144" i="17"/>
  <c r="S143" i="17"/>
  <c r="R143" i="17"/>
  <c r="R16" i="17" s="1"/>
  <c r="P143" i="17"/>
  <c r="O143" i="17"/>
  <c r="Q143" i="17" s="1"/>
  <c r="M143" i="17"/>
  <c r="L143" i="17"/>
  <c r="N143" i="17" s="1"/>
  <c r="J143" i="17"/>
  <c r="I143" i="17"/>
  <c r="I16" i="17" s="1"/>
  <c r="G143" i="17"/>
  <c r="F143" i="17"/>
  <c r="D143" i="17"/>
  <c r="D16" i="17" s="1"/>
  <c r="C143" i="17"/>
  <c r="C16" i="17" s="1"/>
  <c r="T141" i="17"/>
  <c r="Q141" i="17"/>
  <c r="N141" i="17"/>
  <c r="K141" i="17"/>
  <c r="H141" i="17"/>
  <c r="E141" i="17"/>
  <c r="T140" i="17"/>
  <c r="Q140" i="17"/>
  <c r="N140" i="17"/>
  <c r="K140" i="17"/>
  <c r="H140" i="17"/>
  <c r="E140" i="17"/>
  <c r="T139" i="17"/>
  <c r="Q139" i="17"/>
  <c r="N139" i="17"/>
  <c r="K139" i="17"/>
  <c r="H139" i="17"/>
  <c r="E139" i="17"/>
  <c r="T138" i="17"/>
  <c r="Q138" i="17"/>
  <c r="N138" i="17"/>
  <c r="K138" i="17"/>
  <c r="H138" i="17"/>
  <c r="E138" i="17"/>
  <c r="T137" i="17"/>
  <c r="Q137" i="17"/>
  <c r="N137" i="17"/>
  <c r="K137" i="17"/>
  <c r="H137" i="17"/>
  <c r="E137" i="17"/>
  <c r="T136" i="17"/>
  <c r="Q136" i="17"/>
  <c r="N136" i="17"/>
  <c r="K136" i="17"/>
  <c r="H136" i="17"/>
  <c r="E136" i="17"/>
  <c r="T135" i="17"/>
  <c r="Q135" i="17"/>
  <c r="N135" i="17"/>
  <c r="K135" i="17"/>
  <c r="H135" i="17"/>
  <c r="E135" i="17"/>
  <c r="T134" i="17"/>
  <c r="Q134" i="17"/>
  <c r="N134" i="17"/>
  <c r="K134" i="17"/>
  <c r="H134" i="17"/>
  <c r="E134" i="17"/>
  <c r="T133" i="17"/>
  <c r="Q133" i="17"/>
  <c r="N133" i="17"/>
  <c r="K133" i="17"/>
  <c r="H133" i="17"/>
  <c r="E133" i="17"/>
  <c r="T132" i="17"/>
  <c r="Q132" i="17"/>
  <c r="N132" i="17"/>
  <c r="K132" i="17"/>
  <c r="H132" i="17"/>
  <c r="E132" i="17"/>
  <c r="T131" i="17"/>
  <c r="Q131" i="17"/>
  <c r="N131" i="17"/>
  <c r="K131" i="17"/>
  <c r="H131" i="17"/>
  <c r="E131" i="17"/>
  <c r="T130" i="17"/>
  <c r="Q130" i="17"/>
  <c r="N130" i="17"/>
  <c r="K130" i="17"/>
  <c r="H130" i="17"/>
  <c r="E130" i="17"/>
  <c r="T129" i="17"/>
  <c r="Q129" i="17"/>
  <c r="N129" i="17"/>
  <c r="K129" i="17"/>
  <c r="H129" i="17"/>
  <c r="E129" i="17"/>
  <c r="T128" i="17"/>
  <c r="Q128" i="17"/>
  <c r="N128" i="17"/>
  <c r="K128" i="17"/>
  <c r="H128" i="17"/>
  <c r="E128" i="17"/>
  <c r="T127" i="17"/>
  <c r="Q127" i="17"/>
  <c r="N127" i="17"/>
  <c r="K127" i="17"/>
  <c r="H127" i="17"/>
  <c r="E127" i="17"/>
  <c r="T126" i="17"/>
  <c r="Q126" i="17"/>
  <c r="N126" i="17"/>
  <c r="K126" i="17"/>
  <c r="H126" i="17"/>
  <c r="E126" i="17"/>
  <c r="T125" i="17"/>
  <c r="Q125" i="17"/>
  <c r="N125" i="17"/>
  <c r="K125" i="17"/>
  <c r="H125" i="17"/>
  <c r="E125" i="17"/>
  <c r="T124" i="17"/>
  <c r="Q124" i="17"/>
  <c r="N124" i="17"/>
  <c r="K124" i="17"/>
  <c r="H124" i="17"/>
  <c r="E124" i="17"/>
  <c r="T123" i="17"/>
  <c r="Q123" i="17"/>
  <c r="N123" i="17"/>
  <c r="K123" i="17"/>
  <c r="H123" i="17"/>
  <c r="E123" i="17"/>
  <c r="T122" i="17"/>
  <c r="Q122" i="17"/>
  <c r="N122" i="17"/>
  <c r="K122" i="17"/>
  <c r="H122" i="17"/>
  <c r="E122" i="17"/>
  <c r="T121" i="17"/>
  <c r="Q121" i="17"/>
  <c r="N121" i="17"/>
  <c r="K121" i="17"/>
  <c r="H121" i="17"/>
  <c r="E121" i="17"/>
  <c r="T120" i="17"/>
  <c r="Q120" i="17"/>
  <c r="N120" i="17"/>
  <c r="K120" i="17"/>
  <c r="H120" i="17"/>
  <c r="E120" i="17"/>
  <c r="T119" i="17"/>
  <c r="Q119" i="17"/>
  <c r="N119" i="17"/>
  <c r="K119" i="17"/>
  <c r="H119" i="17"/>
  <c r="E119" i="17"/>
  <c r="T118" i="17"/>
  <c r="Q118" i="17"/>
  <c r="N118" i="17"/>
  <c r="K118" i="17"/>
  <c r="H118" i="17"/>
  <c r="E118" i="17"/>
  <c r="T117" i="17"/>
  <c r="Q117" i="17"/>
  <c r="N117" i="17"/>
  <c r="K117" i="17"/>
  <c r="H117" i="17"/>
  <c r="E117" i="17"/>
  <c r="T116" i="17"/>
  <c r="Q116" i="17"/>
  <c r="N116" i="17"/>
  <c r="K116" i="17"/>
  <c r="H116" i="17"/>
  <c r="E116" i="17"/>
  <c r="T115" i="17"/>
  <c r="Q115" i="17"/>
  <c r="N115" i="17"/>
  <c r="K115" i="17"/>
  <c r="H115" i="17"/>
  <c r="E115" i="17"/>
  <c r="T114" i="17"/>
  <c r="Q114" i="17"/>
  <c r="N114" i="17"/>
  <c r="K114" i="17"/>
  <c r="H114" i="17"/>
  <c r="E114" i="17"/>
  <c r="S113" i="17"/>
  <c r="S15" i="17" s="1"/>
  <c r="R113" i="17"/>
  <c r="R15" i="17" s="1"/>
  <c r="P113" i="17"/>
  <c r="O113" i="17"/>
  <c r="O15" i="17" s="1"/>
  <c r="M113" i="17"/>
  <c r="M15" i="17" s="1"/>
  <c r="L113" i="17"/>
  <c r="J113" i="17"/>
  <c r="J15" i="17" s="1"/>
  <c r="I113" i="17"/>
  <c r="I15" i="17" s="1"/>
  <c r="G113" i="17"/>
  <c r="G15" i="17" s="1"/>
  <c r="F113" i="17"/>
  <c r="F15" i="17" s="1"/>
  <c r="D113" i="17"/>
  <c r="C113" i="17"/>
  <c r="C15" i="17" s="1"/>
  <c r="T111" i="17"/>
  <c r="Q111" i="17"/>
  <c r="N111" i="17"/>
  <c r="K111" i="17"/>
  <c r="H111" i="17"/>
  <c r="E111" i="17"/>
  <c r="T110" i="17"/>
  <c r="Q110" i="17"/>
  <c r="N110" i="17"/>
  <c r="K110" i="17"/>
  <c r="H110" i="17"/>
  <c r="E110" i="17"/>
  <c r="T109" i="17"/>
  <c r="Q109" i="17"/>
  <c r="N109" i="17"/>
  <c r="K109" i="17"/>
  <c r="H109" i="17"/>
  <c r="E109" i="17"/>
  <c r="T108" i="17"/>
  <c r="Q108" i="17"/>
  <c r="N108" i="17"/>
  <c r="K108" i="17"/>
  <c r="H108" i="17"/>
  <c r="E108" i="17"/>
  <c r="T107" i="17"/>
  <c r="Q107" i="17"/>
  <c r="N107" i="17"/>
  <c r="K107" i="17"/>
  <c r="H107" i="17"/>
  <c r="E107" i="17"/>
  <c r="T106" i="17"/>
  <c r="Q106" i="17"/>
  <c r="N106" i="17"/>
  <c r="K106" i="17"/>
  <c r="H106" i="17"/>
  <c r="E106" i="17"/>
  <c r="T105" i="17"/>
  <c r="Q105" i="17"/>
  <c r="N105" i="17"/>
  <c r="K105" i="17"/>
  <c r="H105" i="17"/>
  <c r="E105" i="17"/>
  <c r="T104" i="17"/>
  <c r="Q104" i="17"/>
  <c r="N104" i="17"/>
  <c r="K104" i="17"/>
  <c r="H104" i="17"/>
  <c r="E104" i="17"/>
  <c r="T103" i="17"/>
  <c r="Q103" i="17"/>
  <c r="N103" i="17"/>
  <c r="K103" i="17"/>
  <c r="H103" i="17"/>
  <c r="E103" i="17"/>
  <c r="T102" i="17"/>
  <c r="Q102" i="17"/>
  <c r="N102" i="17"/>
  <c r="K102" i="17"/>
  <c r="H102" i="17"/>
  <c r="E102" i="17"/>
  <c r="T101" i="17"/>
  <c r="Q101" i="17"/>
  <c r="N101" i="17"/>
  <c r="K101" i="17"/>
  <c r="H101" i="17"/>
  <c r="E101" i="17"/>
  <c r="T100" i="17"/>
  <c r="Q100" i="17"/>
  <c r="N100" i="17"/>
  <c r="K100" i="17"/>
  <c r="H100" i="17"/>
  <c r="E100" i="17"/>
  <c r="T99" i="17"/>
  <c r="Q99" i="17"/>
  <c r="N99" i="17"/>
  <c r="K99" i="17"/>
  <c r="H99" i="17"/>
  <c r="E99" i="17"/>
  <c r="T98" i="17"/>
  <c r="Q98" i="17"/>
  <c r="N98" i="17"/>
  <c r="K98" i="17"/>
  <c r="H98" i="17"/>
  <c r="E98" i="17"/>
  <c r="T97" i="17"/>
  <c r="Q97" i="17"/>
  <c r="N97" i="17"/>
  <c r="K97" i="17"/>
  <c r="H97" i="17"/>
  <c r="E97" i="17"/>
  <c r="T96" i="17"/>
  <c r="Q96" i="17"/>
  <c r="N96" i="17"/>
  <c r="K96" i="17"/>
  <c r="H96" i="17"/>
  <c r="E96" i="17"/>
  <c r="T95" i="17"/>
  <c r="Q95" i="17"/>
  <c r="N95" i="17"/>
  <c r="K95" i="17"/>
  <c r="H95" i="17"/>
  <c r="E95" i="17"/>
  <c r="T94" i="17"/>
  <c r="Q94" i="17"/>
  <c r="N94" i="17"/>
  <c r="K94" i="17"/>
  <c r="H94" i="17"/>
  <c r="E94" i="17"/>
  <c r="T93" i="17"/>
  <c r="Q93" i="17"/>
  <c r="N93" i="17"/>
  <c r="K93" i="17"/>
  <c r="H93" i="17"/>
  <c r="E93" i="17"/>
  <c r="T92" i="17"/>
  <c r="Q92" i="17"/>
  <c r="N92" i="17"/>
  <c r="K92" i="17"/>
  <c r="H92" i="17"/>
  <c r="E92" i="17"/>
  <c r="T91" i="17"/>
  <c r="Q91" i="17"/>
  <c r="N91" i="17"/>
  <c r="K91" i="17"/>
  <c r="H91" i="17"/>
  <c r="E91" i="17"/>
  <c r="T90" i="17"/>
  <c r="Q90" i="17"/>
  <c r="N90" i="17"/>
  <c r="K90" i="17"/>
  <c r="H90" i="17"/>
  <c r="E90" i="17"/>
  <c r="T89" i="17"/>
  <c r="Q89" i="17"/>
  <c r="N89" i="17"/>
  <c r="K89" i="17"/>
  <c r="H89" i="17"/>
  <c r="E89" i="17"/>
  <c r="T88" i="17"/>
  <c r="Q88" i="17"/>
  <c r="N88" i="17"/>
  <c r="K88" i="17"/>
  <c r="H88" i="17"/>
  <c r="E88" i="17"/>
  <c r="T87" i="17"/>
  <c r="Q87" i="17"/>
  <c r="N87" i="17"/>
  <c r="K87" i="17"/>
  <c r="H87" i="17"/>
  <c r="E87" i="17"/>
  <c r="T86" i="17"/>
  <c r="Q86" i="17"/>
  <c r="N86" i="17"/>
  <c r="K86" i="17"/>
  <c r="H86" i="17"/>
  <c r="E86" i="17"/>
  <c r="T85" i="17"/>
  <c r="Q85" i="17"/>
  <c r="N85" i="17"/>
  <c r="K85" i="17"/>
  <c r="H85" i="17"/>
  <c r="E85" i="17"/>
  <c r="T84" i="17"/>
  <c r="Q84" i="17"/>
  <c r="N84" i="17"/>
  <c r="K84" i="17"/>
  <c r="H84" i="17"/>
  <c r="E84" i="17"/>
  <c r="T83" i="17"/>
  <c r="Q83" i="17"/>
  <c r="N83" i="17"/>
  <c r="K83" i="17"/>
  <c r="H83" i="17"/>
  <c r="E83" i="17"/>
  <c r="T82" i="17"/>
  <c r="Q82" i="17"/>
  <c r="N82" i="17"/>
  <c r="K82" i="17"/>
  <c r="H82" i="17"/>
  <c r="E82" i="17"/>
  <c r="T81" i="17"/>
  <c r="Q81" i="17"/>
  <c r="N81" i="17"/>
  <c r="K81" i="17"/>
  <c r="H81" i="17"/>
  <c r="E81" i="17"/>
  <c r="T80" i="17"/>
  <c r="Q80" i="17"/>
  <c r="N80" i="17"/>
  <c r="K80" i="17"/>
  <c r="H80" i="17"/>
  <c r="E80" i="17"/>
  <c r="T79" i="17"/>
  <c r="Q79" i="17"/>
  <c r="N79" i="17"/>
  <c r="K79" i="17"/>
  <c r="H79" i="17"/>
  <c r="E79" i="17"/>
  <c r="T78" i="17"/>
  <c r="Q78" i="17"/>
  <c r="N78" i="17"/>
  <c r="K78" i="17"/>
  <c r="H78" i="17"/>
  <c r="E78" i="17"/>
  <c r="T77" i="17"/>
  <c r="Q77" i="17"/>
  <c r="N77" i="17"/>
  <c r="K77" i="17"/>
  <c r="H77" i="17"/>
  <c r="E77" i="17"/>
  <c r="T76" i="17"/>
  <c r="Q76" i="17"/>
  <c r="N76" i="17"/>
  <c r="K76" i="17"/>
  <c r="H76" i="17"/>
  <c r="E76" i="17"/>
  <c r="T75" i="17"/>
  <c r="Q75" i="17"/>
  <c r="N75" i="17"/>
  <c r="K75" i="17"/>
  <c r="H75" i="17"/>
  <c r="E75" i="17"/>
  <c r="T74" i="17"/>
  <c r="Q74" i="17"/>
  <c r="N74" i="17"/>
  <c r="K74" i="17"/>
  <c r="H74" i="17"/>
  <c r="E74" i="17"/>
  <c r="T73" i="17"/>
  <c r="Q73" i="17"/>
  <c r="N73" i="17"/>
  <c r="K73" i="17"/>
  <c r="H73" i="17"/>
  <c r="E73" i="17"/>
  <c r="T72" i="17"/>
  <c r="Q72" i="17"/>
  <c r="N72" i="17"/>
  <c r="K72" i="17"/>
  <c r="H72" i="17"/>
  <c r="E72" i="17"/>
  <c r="T71" i="17"/>
  <c r="Q71" i="17"/>
  <c r="N71" i="17"/>
  <c r="K71" i="17"/>
  <c r="H71" i="17"/>
  <c r="E71" i="17"/>
  <c r="T70" i="17"/>
  <c r="Q70" i="17"/>
  <c r="N70" i="17"/>
  <c r="K70" i="17"/>
  <c r="H70" i="17"/>
  <c r="E70" i="17"/>
  <c r="S69" i="17"/>
  <c r="S14" i="17" s="1"/>
  <c r="R69" i="17"/>
  <c r="R14" i="17" s="1"/>
  <c r="P69" i="17"/>
  <c r="P14" i="17" s="1"/>
  <c r="O69" i="17"/>
  <c r="O14" i="17" s="1"/>
  <c r="M69" i="17"/>
  <c r="M14" i="17" s="1"/>
  <c r="L69" i="17"/>
  <c r="J69" i="17"/>
  <c r="I69" i="17"/>
  <c r="I14" i="17" s="1"/>
  <c r="G69" i="17"/>
  <c r="F69" i="17"/>
  <c r="F14" i="17" s="1"/>
  <c r="D69" i="17"/>
  <c r="D14" i="17" s="1"/>
  <c r="C69" i="17"/>
  <c r="C14" i="17" s="1"/>
  <c r="T57" i="17"/>
  <c r="Q57" i="17"/>
  <c r="N57" i="17"/>
  <c r="K57" i="17"/>
  <c r="H57" i="17"/>
  <c r="E57" i="17"/>
  <c r="T56" i="17"/>
  <c r="Q56" i="17"/>
  <c r="N56" i="17"/>
  <c r="K56" i="17"/>
  <c r="H56" i="17"/>
  <c r="E56" i="17"/>
  <c r="S55" i="17"/>
  <c r="R55" i="17"/>
  <c r="P55" i="17"/>
  <c r="O55" i="17"/>
  <c r="Q55" i="17" s="1"/>
  <c r="N55" i="17"/>
  <c r="M55" i="17"/>
  <c r="L55" i="17"/>
  <c r="J55" i="17"/>
  <c r="I55" i="17"/>
  <c r="K55" i="17" s="1"/>
  <c r="G55" i="17"/>
  <c r="F55" i="17"/>
  <c r="D55" i="17"/>
  <c r="C55" i="17"/>
  <c r="E55" i="17" s="1"/>
  <c r="T53" i="17"/>
  <c r="Q53" i="17"/>
  <c r="N53" i="17"/>
  <c r="K53" i="17"/>
  <c r="H53" i="17"/>
  <c r="E53" i="17"/>
  <c r="T52" i="17"/>
  <c r="Q52" i="17"/>
  <c r="N52" i="17"/>
  <c r="K52" i="17"/>
  <c r="H52" i="17"/>
  <c r="E52" i="17"/>
  <c r="T51" i="17"/>
  <c r="Q51" i="17"/>
  <c r="N51" i="17"/>
  <c r="K51" i="17"/>
  <c r="H51" i="17"/>
  <c r="E51" i="17"/>
  <c r="T50" i="17"/>
  <c r="Q50" i="17"/>
  <c r="N50" i="17"/>
  <c r="K50" i="17"/>
  <c r="H50" i="17"/>
  <c r="E50" i="17"/>
  <c r="T49" i="17"/>
  <c r="Q49" i="17"/>
  <c r="N49" i="17"/>
  <c r="K49" i="17"/>
  <c r="H49" i="17"/>
  <c r="E49" i="17"/>
  <c r="T48" i="17"/>
  <c r="Q48" i="17"/>
  <c r="N48" i="17"/>
  <c r="K48" i="17"/>
  <c r="H48" i="17"/>
  <c r="E48" i="17"/>
  <c r="S47" i="17"/>
  <c r="T47" i="17" s="1"/>
  <c r="R47" i="17"/>
  <c r="Q47" i="17"/>
  <c r="P47" i="17"/>
  <c r="P46" i="17" s="1"/>
  <c r="O47" i="17"/>
  <c r="M47" i="17"/>
  <c r="M46" i="17" s="1"/>
  <c r="L47" i="17"/>
  <c r="J47" i="17"/>
  <c r="J46" i="17" s="1"/>
  <c r="J12" i="17" s="1"/>
  <c r="I47" i="17"/>
  <c r="G47" i="17"/>
  <c r="F47" i="17"/>
  <c r="D47" i="17"/>
  <c r="D46" i="17" s="1"/>
  <c r="D12" i="17" s="1"/>
  <c r="C47" i="17"/>
  <c r="R46" i="17"/>
  <c r="O46" i="17"/>
  <c r="Q46" i="17" s="1"/>
  <c r="P40" i="17"/>
  <c r="M40" i="17"/>
  <c r="L40" i="17"/>
  <c r="N40" i="17" s="1"/>
  <c r="I40" i="17"/>
  <c r="D40" i="17"/>
  <c r="S39" i="17"/>
  <c r="R39" i="17"/>
  <c r="O39" i="17"/>
  <c r="C39" i="17"/>
  <c r="S37" i="17"/>
  <c r="R37" i="17"/>
  <c r="T37" i="17" s="1"/>
  <c r="P37" i="17"/>
  <c r="O37" i="17"/>
  <c r="Q37" i="17" s="1"/>
  <c r="N37" i="17"/>
  <c r="M37" i="17"/>
  <c r="L37" i="17"/>
  <c r="J37" i="17"/>
  <c r="I37" i="17"/>
  <c r="G37" i="17"/>
  <c r="F37" i="17"/>
  <c r="D37" i="17"/>
  <c r="C37" i="17"/>
  <c r="L36" i="17"/>
  <c r="R35" i="17"/>
  <c r="O35" i="17"/>
  <c r="F35" i="17"/>
  <c r="S33" i="17"/>
  <c r="R33" i="17"/>
  <c r="T33" i="17" s="1"/>
  <c r="O33" i="17"/>
  <c r="S32" i="17"/>
  <c r="P32" i="17"/>
  <c r="O32" i="17"/>
  <c r="Q32" i="17" s="1"/>
  <c r="M32" i="17"/>
  <c r="L32" i="17"/>
  <c r="I32" i="17"/>
  <c r="G32" i="17"/>
  <c r="D32" i="17"/>
  <c r="C32" i="17"/>
  <c r="S30" i="17"/>
  <c r="M30" i="17"/>
  <c r="J30" i="17"/>
  <c r="R29" i="17"/>
  <c r="R28" i="17"/>
  <c r="P28" i="17"/>
  <c r="O28" i="17"/>
  <c r="M28" i="17"/>
  <c r="L28" i="17"/>
  <c r="N28" i="17" s="1"/>
  <c r="D28" i="17"/>
  <c r="C28" i="17"/>
  <c r="P27" i="17"/>
  <c r="M27" i="17"/>
  <c r="G27" i="17"/>
  <c r="C27" i="17"/>
  <c r="O26" i="17"/>
  <c r="G26" i="17"/>
  <c r="C26" i="17"/>
  <c r="R25" i="17"/>
  <c r="O25" i="17"/>
  <c r="F25" i="17"/>
  <c r="P23" i="17"/>
  <c r="Q23" i="17" s="1"/>
  <c r="O23" i="17"/>
  <c r="M23" i="17"/>
  <c r="S22" i="17"/>
  <c r="T22" i="17" s="1"/>
  <c r="R22" i="17"/>
  <c r="P22" i="17"/>
  <c r="O22" i="17"/>
  <c r="Q22" i="17" s="1"/>
  <c r="M22" i="17"/>
  <c r="L22" i="17"/>
  <c r="N22" i="17" s="1"/>
  <c r="F22" i="17"/>
  <c r="S21" i="17"/>
  <c r="R21" i="17"/>
  <c r="T21" i="17" s="1"/>
  <c r="P21" i="17"/>
  <c r="O21" i="17"/>
  <c r="Q21" i="17" s="1"/>
  <c r="J21" i="17"/>
  <c r="I21" i="17"/>
  <c r="G21" i="17"/>
  <c r="F21" i="17"/>
  <c r="H21" i="17" s="1"/>
  <c r="C21" i="17"/>
  <c r="S20" i="17"/>
  <c r="T20" i="17" s="1"/>
  <c r="R20" i="17"/>
  <c r="P20" i="17"/>
  <c r="M20" i="17"/>
  <c r="L20" i="17"/>
  <c r="N20" i="17" s="1"/>
  <c r="J20" i="17"/>
  <c r="I20" i="17"/>
  <c r="K20" i="17" s="1"/>
  <c r="D20" i="17"/>
  <c r="C20" i="17"/>
  <c r="S19" i="17"/>
  <c r="R19" i="17"/>
  <c r="T19" i="17" s="1"/>
  <c r="P19" i="17"/>
  <c r="F19" i="17"/>
  <c r="D19" i="17"/>
  <c r="P18" i="17"/>
  <c r="O18" i="17"/>
  <c r="Q18" i="17" s="1"/>
  <c r="S17" i="17"/>
  <c r="M17" i="17"/>
  <c r="S16" i="17"/>
  <c r="P16" i="17"/>
  <c r="M16" i="17"/>
  <c r="G16" i="17"/>
  <c r="F16" i="17"/>
  <c r="P12" i="17"/>
  <c r="O12" i="17"/>
  <c r="M12" i="17"/>
  <c r="K195" i="17" l="1"/>
  <c r="E20" i="17"/>
  <c r="E32" i="17"/>
  <c r="N32" i="17"/>
  <c r="E305" i="17"/>
  <c r="K32" i="17"/>
  <c r="N33" i="17"/>
  <c r="E313" i="17"/>
  <c r="T284" i="17"/>
  <c r="H260" i="17"/>
  <c r="T226" i="17"/>
  <c r="H355" i="17"/>
  <c r="F39" i="17"/>
  <c r="H39" i="17" s="1"/>
  <c r="F354" i="17"/>
  <c r="F38" i="17" s="1"/>
  <c r="H284" i="17"/>
  <c r="N209" i="17"/>
  <c r="N23" i="17"/>
  <c r="O16" i="17"/>
  <c r="L16" i="17"/>
  <c r="N16" i="17" s="1"/>
  <c r="H16" i="17"/>
  <c r="K274" i="17"/>
  <c r="K30" i="17"/>
  <c r="Q322" i="17"/>
  <c r="E201" i="17"/>
  <c r="H149" i="17"/>
  <c r="E149" i="17"/>
  <c r="N177" i="17"/>
  <c r="N31" i="17"/>
  <c r="E31" i="17"/>
  <c r="K245" i="17"/>
  <c r="K69" i="17"/>
  <c r="O321" i="17"/>
  <c r="O34" i="17" s="1"/>
  <c r="Q113" i="17"/>
  <c r="E226" i="17"/>
  <c r="K37" i="17"/>
  <c r="K343" i="17"/>
  <c r="H343" i="17"/>
  <c r="E343" i="17"/>
  <c r="T322" i="17"/>
  <c r="J321" i="17"/>
  <c r="J34" i="17" s="1"/>
  <c r="E322" i="17"/>
  <c r="K330" i="17"/>
  <c r="H313" i="17"/>
  <c r="C33" i="17"/>
  <c r="E33" i="17" s="1"/>
  <c r="K260" i="17"/>
  <c r="G29" i="17"/>
  <c r="H29" i="17" s="1"/>
  <c r="Q274" i="17"/>
  <c r="E274" i="17"/>
  <c r="P31" i="17"/>
  <c r="Q31" i="17" s="1"/>
  <c r="K284" i="17"/>
  <c r="G31" i="17"/>
  <c r="H31" i="17" s="1"/>
  <c r="S31" i="17"/>
  <c r="T31" i="17" s="1"/>
  <c r="T25" i="17"/>
  <c r="K209" i="17"/>
  <c r="K23" i="17"/>
  <c r="H15" i="17"/>
  <c r="P15" i="17"/>
  <c r="Q15" i="17" s="1"/>
  <c r="N113" i="17"/>
  <c r="E16" i="17"/>
  <c r="E143" i="17"/>
  <c r="N17" i="17"/>
  <c r="T18" i="17"/>
  <c r="M19" i="17"/>
  <c r="H19" i="17"/>
  <c r="K149" i="17"/>
  <c r="K162" i="17"/>
  <c r="N19" i="17"/>
  <c r="K226" i="17"/>
  <c r="H25" i="17"/>
  <c r="H226" i="17"/>
  <c r="K18" i="17"/>
  <c r="E162" i="17"/>
  <c r="K19" i="17"/>
  <c r="N26" i="17"/>
  <c r="T233" i="17"/>
  <c r="N245" i="17"/>
  <c r="H245" i="17"/>
  <c r="H47" i="17"/>
  <c r="E47" i="17"/>
  <c r="J14" i="17"/>
  <c r="K14" i="17" s="1"/>
  <c r="N69" i="17"/>
  <c r="Q17" i="17"/>
  <c r="D17" i="17"/>
  <c r="E17" i="17" s="1"/>
  <c r="G354" i="17"/>
  <c r="G38" i="17" s="1"/>
  <c r="E37" i="17"/>
  <c r="N330" i="17"/>
  <c r="N36" i="17"/>
  <c r="H35" i="17"/>
  <c r="G321" i="17"/>
  <c r="G34" i="17" s="1"/>
  <c r="H322" i="17"/>
  <c r="C321" i="17"/>
  <c r="C34" i="17" s="1"/>
  <c r="K313" i="17"/>
  <c r="F33" i="17"/>
  <c r="H33" i="17" s="1"/>
  <c r="O30" i="17"/>
  <c r="L30" i="17"/>
  <c r="N30" i="17" s="1"/>
  <c r="H30" i="17"/>
  <c r="E30" i="17"/>
  <c r="T260" i="17"/>
  <c r="T29" i="17"/>
  <c r="E29" i="17"/>
  <c r="I29" i="17"/>
  <c r="K29" i="17" s="1"/>
  <c r="Q29" i="17"/>
  <c r="E260" i="17"/>
  <c r="E254" i="17"/>
  <c r="L27" i="17"/>
  <c r="N27" i="17" s="1"/>
  <c r="J27" i="17"/>
  <c r="K27" i="17" s="1"/>
  <c r="F27" i="17"/>
  <c r="H27" i="17" s="1"/>
  <c r="E27" i="17"/>
  <c r="E245" i="17"/>
  <c r="R26" i="17"/>
  <c r="T26" i="17" s="1"/>
  <c r="Q233" i="17"/>
  <c r="Q26" i="17"/>
  <c r="H233" i="17"/>
  <c r="H26" i="17"/>
  <c r="E233" i="17"/>
  <c r="I25" i="17"/>
  <c r="K25" i="17" s="1"/>
  <c r="D25" i="17"/>
  <c r="E25" i="17" s="1"/>
  <c r="T217" i="17"/>
  <c r="T24" i="17"/>
  <c r="Q217" i="17"/>
  <c r="F24" i="17"/>
  <c r="H24" i="17" s="1"/>
  <c r="E217" i="17"/>
  <c r="R23" i="17"/>
  <c r="T23" i="17" s="1"/>
  <c r="H22" i="17"/>
  <c r="C22" i="17"/>
  <c r="E22" i="17" s="1"/>
  <c r="K177" i="17"/>
  <c r="H177" i="17"/>
  <c r="C19" i="17"/>
  <c r="E19" i="17" s="1"/>
  <c r="E18" i="17"/>
  <c r="N18" i="17"/>
  <c r="N162" i="17"/>
  <c r="H17" i="17"/>
  <c r="R17" i="17"/>
  <c r="T17" i="17" s="1"/>
  <c r="T16" i="17"/>
  <c r="T143" i="17"/>
  <c r="K143" i="17"/>
  <c r="J16" i="17"/>
  <c r="K16" i="17" s="1"/>
  <c r="T15" i="17"/>
  <c r="T113" i="17"/>
  <c r="K113" i="17"/>
  <c r="K15" i="17"/>
  <c r="L15" i="17"/>
  <c r="N15" i="17" s="1"/>
  <c r="H113" i="17"/>
  <c r="E113" i="17"/>
  <c r="L14" i="17"/>
  <c r="N14" i="17" s="1"/>
  <c r="G46" i="17"/>
  <c r="G12" i="17" s="1"/>
  <c r="S46" i="17"/>
  <c r="S12" i="17" s="1"/>
  <c r="T14" i="17"/>
  <c r="Q12" i="17"/>
  <c r="K47" i="17"/>
  <c r="I46" i="17"/>
  <c r="H55" i="17"/>
  <c r="F46" i="17"/>
  <c r="G14" i="17"/>
  <c r="H162" i="17"/>
  <c r="F18" i="17"/>
  <c r="Q177" i="17"/>
  <c r="O19" i="17"/>
  <c r="Q19" i="17" s="1"/>
  <c r="H186" i="17"/>
  <c r="F20" i="17"/>
  <c r="H20" i="17" s="1"/>
  <c r="Q186" i="17"/>
  <c r="O20" i="17"/>
  <c r="Q20" i="17" s="1"/>
  <c r="J22" i="17"/>
  <c r="K22" i="17" s="1"/>
  <c r="K201" i="17"/>
  <c r="K322" i="17"/>
  <c r="I321" i="17"/>
  <c r="I35" i="17"/>
  <c r="K35" i="17" s="1"/>
  <c r="H330" i="17"/>
  <c r="F36" i="17"/>
  <c r="H36" i="17" s="1"/>
  <c r="F321" i="17"/>
  <c r="F68" i="17" s="1"/>
  <c r="Q330" i="17"/>
  <c r="O36" i="17"/>
  <c r="Q36" i="17" s="1"/>
  <c r="T372" i="17"/>
  <c r="R40" i="17"/>
  <c r="R354" i="17"/>
  <c r="D15" i="17"/>
  <c r="E15" i="17" s="1"/>
  <c r="R34" i="17"/>
  <c r="Q354" i="17"/>
  <c r="O38" i="17"/>
  <c r="N355" i="17"/>
  <c r="L354" i="17"/>
  <c r="L39" i="17"/>
  <c r="E372" i="17"/>
  <c r="C40" i="17"/>
  <c r="E40" i="17" s="1"/>
  <c r="C354" i="17"/>
  <c r="S40" i="17"/>
  <c r="S354" i="17"/>
  <c r="S38" i="17" s="1"/>
  <c r="Q14" i="17"/>
  <c r="N24" i="17"/>
  <c r="D26" i="17"/>
  <c r="E26" i="17" s="1"/>
  <c r="T27" i="17"/>
  <c r="I33" i="17"/>
  <c r="K33" i="17" s="1"/>
  <c r="Q149" i="17"/>
  <c r="E209" i="17"/>
  <c r="C23" i="17"/>
  <c r="E23" i="17" s="1"/>
  <c r="K217" i="17"/>
  <c r="I24" i="17"/>
  <c r="K24" i="17" s="1"/>
  <c r="N226" i="17"/>
  <c r="L25" i="17"/>
  <c r="N25" i="17" s="1"/>
  <c r="Q226" i="17"/>
  <c r="K233" i="17"/>
  <c r="I26" i="17"/>
  <c r="K26" i="17" s="1"/>
  <c r="Q245" i="17"/>
  <c r="O27" i="17"/>
  <c r="Q27" i="17" s="1"/>
  <c r="H254" i="17"/>
  <c r="F28" i="17"/>
  <c r="H28" i="17" s="1"/>
  <c r="K254" i="17"/>
  <c r="N260" i="17"/>
  <c r="L29" i="17"/>
  <c r="N29" i="17" s="1"/>
  <c r="Q260" i="17"/>
  <c r="T274" i="17"/>
  <c r="R30" i="17"/>
  <c r="T30" i="17" s="1"/>
  <c r="E284" i="17"/>
  <c r="H305" i="17"/>
  <c r="F32" i="17"/>
  <c r="H32" i="17" s="1"/>
  <c r="K305" i="17"/>
  <c r="P33" i="17"/>
  <c r="Q33" i="17" s="1"/>
  <c r="Q313" i="17"/>
  <c r="M354" i="17"/>
  <c r="M38" i="17" s="1"/>
  <c r="M39" i="17"/>
  <c r="J40" i="17"/>
  <c r="K40" i="17" s="1"/>
  <c r="K372" i="17"/>
  <c r="J354" i="17"/>
  <c r="J38" i="17" s="1"/>
  <c r="D21" i="17"/>
  <c r="E21" i="17" s="1"/>
  <c r="E195" i="17"/>
  <c r="T305" i="17"/>
  <c r="R32" i="17"/>
  <c r="T32" i="17" s="1"/>
  <c r="I17" i="17"/>
  <c r="K17" i="17" s="1"/>
  <c r="R12" i="17"/>
  <c r="E14" i="17"/>
  <c r="Q16" i="17"/>
  <c r="K21" i="17"/>
  <c r="E24" i="17"/>
  <c r="Q24" i="17"/>
  <c r="E28" i="17"/>
  <c r="Q28" i="17"/>
  <c r="K31" i="17"/>
  <c r="H69" i="17"/>
  <c r="Q69" i="17"/>
  <c r="N195" i="17"/>
  <c r="L21" i="17"/>
  <c r="N21" i="17" s="1"/>
  <c r="D321" i="17"/>
  <c r="D35" i="17"/>
  <c r="M321" i="17"/>
  <c r="M34" i="17" s="1"/>
  <c r="M35" i="17"/>
  <c r="S36" i="17"/>
  <c r="S321" i="17"/>
  <c r="S34" i="17" s="1"/>
  <c r="D354" i="17"/>
  <c r="D38" i="17" s="1"/>
  <c r="D39" i="17"/>
  <c r="E39" i="17" s="1"/>
  <c r="E355" i="17"/>
  <c r="E35" i="17"/>
  <c r="T35" i="17"/>
  <c r="C46" i="17"/>
  <c r="E69" i="17"/>
  <c r="T69" i="17"/>
  <c r="R68" i="17"/>
  <c r="H143" i="17"/>
  <c r="N149" i="17"/>
  <c r="T162" i="17"/>
  <c r="T177" i="17"/>
  <c r="T186" i="17"/>
  <c r="H201" i="17"/>
  <c r="N313" i="17"/>
  <c r="P321" i="17"/>
  <c r="P34" i="17" s="1"/>
  <c r="P35" i="17"/>
  <c r="Q35" i="17" s="1"/>
  <c r="K355" i="17"/>
  <c r="I354" i="17"/>
  <c r="I39" i="17"/>
  <c r="K39" i="17" s="1"/>
  <c r="H372" i="17"/>
  <c r="F40" i="17"/>
  <c r="H40" i="17" s="1"/>
  <c r="Q372" i="17"/>
  <c r="O40" i="17"/>
  <c r="Q40" i="17" s="1"/>
  <c r="K36" i="17"/>
  <c r="H37" i="17"/>
  <c r="T39" i="17"/>
  <c r="N47" i="17"/>
  <c r="L46" i="17"/>
  <c r="T55" i="17"/>
  <c r="H209" i="17"/>
  <c r="N217" i="17"/>
  <c r="N233" i="17"/>
  <c r="T245" i="17"/>
  <c r="T254" i="17"/>
  <c r="H274" i="17"/>
  <c r="N284" i="17"/>
  <c r="N322" i="17"/>
  <c r="L321" i="17"/>
  <c r="L35" i="17"/>
  <c r="E330" i="17"/>
  <c r="C36" i="17"/>
  <c r="E36" i="17" s="1"/>
  <c r="T330" i="17"/>
  <c r="R36" i="17"/>
  <c r="T343" i="17"/>
  <c r="P354" i="17"/>
  <c r="P38" i="17" s="1"/>
  <c r="P39" i="17"/>
  <c r="Q39" i="17" s="1"/>
  <c r="T339" i="16"/>
  <c r="Q339" i="16"/>
  <c r="N339" i="16"/>
  <c r="K339" i="16"/>
  <c r="H339" i="16"/>
  <c r="E339" i="16"/>
  <c r="T36" i="17" l="1"/>
  <c r="O68" i="17"/>
  <c r="M13" i="17"/>
  <c r="M11" i="17" s="1"/>
  <c r="M10" i="17" s="1"/>
  <c r="J68" i="17"/>
  <c r="C68" i="17"/>
  <c r="S13" i="17"/>
  <c r="S11" i="17" s="1"/>
  <c r="S10" i="17" s="1"/>
  <c r="H38" i="17"/>
  <c r="H354" i="17"/>
  <c r="N39" i="17"/>
  <c r="G13" i="17"/>
  <c r="G11" i="17" s="1"/>
  <c r="G10" i="17" s="1"/>
  <c r="G68" i="17"/>
  <c r="H68" i="17" s="1"/>
  <c r="O13" i="17"/>
  <c r="O11" i="17" s="1"/>
  <c r="N35" i="17"/>
  <c r="Q30" i="17"/>
  <c r="C13" i="17"/>
  <c r="H14" i="17"/>
  <c r="T46" i="17"/>
  <c r="T40" i="17"/>
  <c r="H321" i="17"/>
  <c r="F34" i="17"/>
  <c r="H34" i="17" s="1"/>
  <c r="K321" i="17"/>
  <c r="I34" i="17"/>
  <c r="K34" i="17" s="1"/>
  <c r="I68" i="17"/>
  <c r="H18" i="17"/>
  <c r="N321" i="17"/>
  <c r="L68" i="17"/>
  <c r="L34" i="17"/>
  <c r="N34" i="17" s="1"/>
  <c r="N46" i="17"/>
  <c r="L12" i="17"/>
  <c r="M68" i="17"/>
  <c r="E354" i="17"/>
  <c r="C38" i="17"/>
  <c r="E38" i="17" s="1"/>
  <c r="L38" i="17"/>
  <c r="N38" i="17" s="1"/>
  <c r="N354" i="17"/>
  <c r="T34" i="17"/>
  <c r="P13" i="17"/>
  <c r="P11" i="17" s="1"/>
  <c r="P10" i="17" s="1"/>
  <c r="K46" i="17"/>
  <c r="I12" i="17"/>
  <c r="S68" i="17"/>
  <c r="T68" i="17" s="1"/>
  <c r="E46" i="17"/>
  <c r="C12" i="17"/>
  <c r="D34" i="17"/>
  <c r="D68" i="17"/>
  <c r="T12" i="17"/>
  <c r="P68" i="17"/>
  <c r="T321" i="17"/>
  <c r="Q34" i="17"/>
  <c r="J13" i="17"/>
  <c r="J11" i="17" s="1"/>
  <c r="J10" i="17" s="1"/>
  <c r="R13" i="17"/>
  <c r="K354" i="17"/>
  <c r="I38" i="17"/>
  <c r="K38" i="17" s="1"/>
  <c r="E321" i="17"/>
  <c r="Q38" i="17"/>
  <c r="T354" i="17"/>
  <c r="R38" i="17"/>
  <c r="T38" i="17" s="1"/>
  <c r="Q321" i="17"/>
  <c r="H46" i="17"/>
  <c r="F12" i="17"/>
  <c r="C47" i="16"/>
  <c r="D47" i="16"/>
  <c r="F47" i="16"/>
  <c r="G47" i="16"/>
  <c r="H47" i="16"/>
  <c r="I47" i="16"/>
  <c r="K47" i="16" s="1"/>
  <c r="J47" i="16"/>
  <c r="E48" i="16"/>
  <c r="H48" i="16"/>
  <c r="K48" i="16"/>
  <c r="T13" i="17" l="1"/>
  <c r="Q68" i="17"/>
  <c r="E68" i="17"/>
  <c r="K68" i="17"/>
  <c r="F13" i="17"/>
  <c r="F11" i="17" s="1"/>
  <c r="I13" i="17"/>
  <c r="I11" i="17" s="1"/>
  <c r="Q13" i="17"/>
  <c r="H12" i="17"/>
  <c r="E34" i="17"/>
  <c r="D13" i="17"/>
  <c r="L13" i="17"/>
  <c r="N13" i="17" s="1"/>
  <c r="N68" i="17"/>
  <c r="Q11" i="17"/>
  <c r="O10" i="17"/>
  <c r="Q10" i="17" s="1"/>
  <c r="R11" i="17"/>
  <c r="E12" i="17"/>
  <c r="C11" i="17"/>
  <c r="K12" i="17"/>
  <c r="N12" i="17"/>
  <c r="E47" i="16"/>
  <c r="H13" i="17" l="1"/>
  <c r="K13" i="17"/>
  <c r="R10" i="17"/>
  <c r="T10" i="17" s="1"/>
  <c r="T11" i="17"/>
  <c r="H11" i="17"/>
  <c r="F10" i="17"/>
  <c r="H10" i="17" s="1"/>
  <c r="K11" i="17"/>
  <c r="I10" i="17"/>
  <c r="K10" i="17" s="1"/>
  <c r="D11" i="17"/>
  <c r="D10" i="17" s="1"/>
  <c r="E13" i="17"/>
  <c r="L11" i="17"/>
  <c r="C10" i="17"/>
  <c r="N359" i="16"/>
  <c r="E11" i="17" l="1"/>
  <c r="E10" i="17"/>
  <c r="N11" i="17"/>
  <c r="L10" i="17"/>
  <c r="N10" i="17" s="1"/>
  <c r="E108" i="16"/>
  <c r="Q204" i="16"/>
  <c r="N204" i="16"/>
  <c r="E72" i="16" l="1"/>
  <c r="T337" i="16" l="1"/>
  <c r="Q337" i="16"/>
  <c r="N337" i="16"/>
  <c r="K337" i="16"/>
  <c r="H337" i="16"/>
  <c r="E337" i="16"/>
  <c r="L47" i="16" l="1"/>
  <c r="M47" i="16"/>
  <c r="O47" i="16"/>
  <c r="P47" i="16"/>
  <c r="R47" i="16"/>
  <c r="S47" i="16"/>
  <c r="N48" i="16"/>
  <c r="Q48" i="16"/>
  <c r="T48" i="16"/>
  <c r="Q47" i="16" l="1"/>
  <c r="T47" i="16"/>
  <c r="N47" i="16"/>
  <c r="S378" i="16" l="1"/>
  <c r="R378" i="16"/>
  <c r="P378" i="16"/>
  <c r="O378" i="16"/>
  <c r="M378" i="16"/>
  <c r="L378" i="16"/>
  <c r="J378" i="16"/>
  <c r="I378" i="16"/>
  <c r="G378" i="16"/>
  <c r="H378" i="16" s="1"/>
  <c r="F378" i="16"/>
  <c r="D378" i="16"/>
  <c r="C378" i="16"/>
  <c r="T372" i="16"/>
  <c r="Q372" i="16"/>
  <c r="N372" i="16"/>
  <c r="K372" i="16"/>
  <c r="H372" i="16"/>
  <c r="E372" i="16"/>
  <c r="T371" i="16"/>
  <c r="Q371" i="16"/>
  <c r="N371" i="16"/>
  <c r="K371" i="16"/>
  <c r="H371" i="16"/>
  <c r="E371" i="16"/>
  <c r="S370" i="16"/>
  <c r="R370" i="16"/>
  <c r="P370" i="16"/>
  <c r="P40" i="16" s="1"/>
  <c r="O370" i="16"/>
  <c r="M370" i="16"/>
  <c r="L370" i="16"/>
  <c r="J370" i="16"/>
  <c r="I370" i="16"/>
  <c r="I40" i="16" s="1"/>
  <c r="G370" i="16"/>
  <c r="F370" i="16"/>
  <c r="D370" i="16"/>
  <c r="C370" i="16"/>
  <c r="T368" i="16"/>
  <c r="Q368" i="16"/>
  <c r="N368" i="16"/>
  <c r="K368" i="16"/>
  <c r="H368" i="16"/>
  <c r="E368" i="16"/>
  <c r="T367" i="16"/>
  <c r="Q367" i="16"/>
  <c r="N367" i="16"/>
  <c r="K367" i="16"/>
  <c r="H367" i="16"/>
  <c r="E367" i="16"/>
  <c r="T366" i="16"/>
  <c r="Q366" i="16"/>
  <c r="N366" i="16"/>
  <c r="K366" i="16"/>
  <c r="H366" i="16"/>
  <c r="E366" i="16"/>
  <c r="Q365" i="16"/>
  <c r="N365" i="16"/>
  <c r="K365" i="16"/>
  <c r="H365" i="16"/>
  <c r="E365" i="16"/>
  <c r="T364" i="16"/>
  <c r="Q364" i="16"/>
  <c r="N364" i="16"/>
  <c r="K364" i="16"/>
  <c r="H364" i="16"/>
  <c r="E364" i="16"/>
  <c r="T363" i="16"/>
  <c r="Q363" i="16"/>
  <c r="N363" i="16"/>
  <c r="K363" i="16"/>
  <c r="H363" i="16"/>
  <c r="E363" i="16"/>
  <c r="T362" i="16"/>
  <c r="Q362" i="16"/>
  <c r="N362" i="16"/>
  <c r="K362" i="16"/>
  <c r="H362" i="16"/>
  <c r="E362" i="16"/>
  <c r="T361" i="16"/>
  <c r="Q361" i="16"/>
  <c r="N361" i="16"/>
  <c r="K361" i="16"/>
  <c r="H361" i="16"/>
  <c r="E361" i="16"/>
  <c r="T360" i="16"/>
  <c r="Q360" i="16"/>
  <c r="N360" i="16"/>
  <c r="K360" i="16"/>
  <c r="H360" i="16"/>
  <c r="E360" i="16"/>
  <c r="T359" i="16"/>
  <c r="Q359" i="16"/>
  <c r="K359" i="16"/>
  <c r="H359" i="16"/>
  <c r="E359" i="16"/>
  <c r="T358" i="16"/>
  <c r="Q358" i="16"/>
  <c r="N358" i="16"/>
  <c r="K358" i="16"/>
  <c r="H358" i="16"/>
  <c r="E358" i="16"/>
  <c r="Q357" i="16"/>
  <c r="N357" i="16"/>
  <c r="K357" i="16"/>
  <c r="H357" i="16"/>
  <c r="E357" i="16"/>
  <c r="T356" i="16"/>
  <c r="Q356" i="16"/>
  <c r="N356" i="16"/>
  <c r="K356" i="16"/>
  <c r="H356" i="16"/>
  <c r="E356" i="16"/>
  <c r="T355" i="16"/>
  <c r="Q355" i="16"/>
  <c r="N355" i="16"/>
  <c r="K355" i="16"/>
  <c r="H355" i="16"/>
  <c r="E355" i="16"/>
  <c r="T354" i="16"/>
  <c r="Q354" i="16"/>
  <c r="N354" i="16"/>
  <c r="K354" i="16"/>
  <c r="H354" i="16"/>
  <c r="E354" i="16"/>
  <c r="S353" i="16"/>
  <c r="S39" i="16" s="1"/>
  <c r="R353" i="16"/>
  <c r="P353" i="16"/>
  <c r="O353" i="16"/>
  <c r="M353" i="16"/>
  <c r="M39" i="16" s="1"/>
  <c r="L353" i="16"/>
  <c r="J353" i="16"/>
  <c r="J39" i="16" s="1"/>
  <c r="I353" i="16"/>
  <c r="G353" i="16"/>
  <c r="G352" i="16" s="1"/>
  <c r="G38" i="16" s="1"/>
  <c r="F353" i="16"/>
  <c r="D353" i="16"/>
  <c r="C353" i="16"/>
  <c r="J352" i="16"/>
  <c r="T350" i="16"/>
  <c r="Q350" i="16"/>
  <c r="N350" i="16"/>
  <c r="K350" i="16"/>
  <c r="H350" i="16"/>
  <c r="E350" i="16"/>
  <c r="T349" i="16"/>
  <c r="Q349" i="16"/>
  <c r="N349" i="16"/>
  <c r="K349" i="16"/>
  <c r="H349" i="16"/>
  <c r="E349" i="16"/>
  <c r="T348" i="16"/>
  <c r="Q348" i="16"/>
  <c r="N348" i="16"/>
  <c r="K348" i="16"/>
  <c r="H348" i="16"/>
  <c r="E348" i="16"/>
  <c r="T347" i="16"/>
  <c r="Q347" i="16"/>
  <c r="N347" i="16"/>
  <c r="K347" i="16"/>
  <c r="H347" i="16"/>
  <c r="E347" i="16"/>
  <c r="T346" i="16"/>
  <c r="Q346" i="16"/>
  <c r="N346" i="16"/>
  <c r="K346" i="16"/>
  <c r="H346" i="16"/>
  <c r="E346" i="16"/>
  <c r="T345" i="16"/>
  <c r="Q345" i="16"/>
  <c r="N345" i="16"/>
  <c r="K345" i="16"/>
  <c r="H345" i="16"/>
  <c r="E345" i="16"/>
  <c r="T344" i="16"/>
  <c r="Q344" i="16"/>
  <c r="N344" i="16"/>
  <c r="K344" i="16"/>
  <c r="H344" i="16"/>
  <c r="E344" i="16"/>
  <c r="T343" i="16"/>
  <c r="Q343" i="16"/>
  <c r="N343" i="16"/>
  <c r="H343" i="16"/>
  <c r="E343" i="16"/>
  <c r="T342" i="16"/>
  <c r="Q342" i="16"/>
  <c r="N342" i="16"/>
  <c r="K342" i="16"/>
  <c r="H342" i="16"/>
  <c r="E342" i="16"/>
  <c r="S341" i="16"/>
  <c r="R341" i="16"/>
  <c r="T341" i="16" s="1"/>
  <c r="P341" i="16"/>
  <c r="O341" i="16"/>
  <c r="M341" i="16"/>
  <c r="L341" i="16"/>
  <c r="J341" i="16"/>
  <c r="I341" i="16"/>
  <c r="G341" i="16"/>
  <c r="F341" i="16"/>
  <c r="D341" i="16"/>
  <c r="C341" i="16"/>
  <c r="T338" i="16"/>
  <c r="Q338" i="16"/>
  <c r="N338" i="16"/>
  <c r="K338" i="16"/>
  <c r="H338" i="16"/>
  <c r="E338" i="16"/>
  <c r="T336" i="16"/>
  <c r="Q336" i="16"/>
  <c r="N336" i="16"/>
  <c r="K336" i="16"/>
  <c r="H336" i="16"/>
  <c r="E336" i="16"/>
  <c r="T335" i="16"/>
  <c r="Q335" i="16"/>
  <c r="N335" i="16"/>
  <c r="K335" i="16"/>
  <c r="H335" i="16"/>
  <c r="E335" i="16"/>
  <c r="T334" i="16"/>
  <c r="Q334" i="16"/>
  <c r="N334" i="16"/>
  <c r="K334" i="16"/>
  <c r="H334" i="16"/>
  <c r="E334" i="16"/>
  <c r="T333" i="16"/>
  <c r="Q333" i="16"/>
  <c r="N333" i="16"/>
  <c r="K333" i="16"/>
  <c r="H333" i="16"/>
  <c r="E333" i="16"/>
  <c r="T332" i="16"/>
  <c r="Q332" i="16"/>
  <c r="N332" i="16"/>
  <c r="K332" i="16"/>
  <c r="H332" i="16"/>
  <c r="E332" i="16"/>
  <c r="T331" i="16"/>
  <c r="Q331" i="16"/>
  <c r="N331" i="16"/>
  <c r="K331" i="16"/>
  <c r="H331" i="16"/>
  <c r="E331" i="16"/>
  <c r="T330" i="16"/>
  <c r="Q330" i="16"/>
  <c r="N330" i="16"/>
  <c r="K330" i="16"/>
  <c r="H330" i="16"/>
  <c r="E330" i="16"/>
  <c r="T329" i="16"/>
  <c r="Q329" i="16"/>
  <c r="N329" i="16"/>
  <c r="K329" i="16"/>
  <c r="H329" i="16"/>
  <c r="E329" i="16"/>
  <c r="S328" i="16"/>
  <c r="R328" i="16"/>
  <c r="P328" i="16"/>
  <c r="P36" i="16" s="1"/>
  <c r="O328" i="16"/>
  <c r="M328" i="16"/>
  <c r="L328" i="16"/>
  <c r="L36" i="16" s="1"/>
  <c r="J328" i="16"/>
  <c r="I328" i="16"/>
  <c r="I36" i="16" s="1"/>
  <c r="G328" i="16"/>
  <c r="G36" i="16" s="1"/>
  <c r="F328" i="16"/>
  <c r="D328" i="16"/>
  <c r="D36" i="16" s="1"/>
  <c r="C328" i="16"/>
  <c r="C36" i="16" s="1"/>
  <c r="T326" i="16"/>
  <c r="Q326" i="16"/>
  <c r="N326" i="16"/>
  <c r="K326" i="16"/>
  <c r="H326" i="16"/>
  <c r="E326" i="16"/>
  <c r="T325" i="16"/>
  <c r="Q325" i="16"/>
  <c r="N325" i="16"/>
  <c r="K325" i="16"/>
  <c r="H325" i="16"/>
  <c r="E325" i="16"/>
  <c r="T324" i="16"/>
  <c r="Q324" i="16"/>
  <c r="N324" i="16"/>
  <c r="K324" i="16"/>
  <c r="H324" i="16"/>
  <c r="E324" i="16"/>
  <c r="T323" i="16"/>
  <c r="Q323" i="16"/>
  <c r="N323" i="16"/>
  <c r="K323" i="16"/>
  <c r="H323" i="16"/>
  <c r="E323" i="16"/>
  <c r="T322" i="16"/>
  <c r="Q322" i="16"/>
  <c r="N322" i="16"/>
  <c r="K322" i="16"/>
  <c r="H322" i="16"/>
  <c r="E322" i="16"/>
  <c r="T321" i="16"/>
  <c r="Q321" i="16"/>
  <c r="N321" i="16"/>
  <c r="K321" i="16"/>
  <c r="H321" i="16"/>
  <c r="E321" i="16"/>
  <c r="S320" i="16"/>
  <c r="S35" i="16" s="1"/>
  <c r="R320" i="16"/>
  <c r="R35" i="16" s="1"/>
  <c r="P320" i="16"/>
  <c r="O320" i="16"/>
  <c r="O35" i="16" s="1"/>
  <c r="M320" i="16"/>
  <c r="L320" i="16"/>
  <c r="J320" i="16"/>
  <c r="J35" i="16" s="1"/>
  <c r="I320" i="16"/>
  <c r="I35" i="16" s="1"/>
  <c r="G320" i="16"/>
  <c r="F320" i="16"/>
  <c r="F35" i="16" s="1"/>
  <c r="D320" i="16"/>
  <c r="C320" i="16"/>
  <c r="C35" i="16" s="1"/>
  <c r="T317" i="16"/>
  <c r="Q317" i="16"/>
  <c r="N317" i="16"/>
  <c r="K317" i="16"/>
  <c r="H317" i="16"/>
  <c r="E317" i="16"/>
  <c r="T316" i="16"/>
  <c r="Q316" i="16"/>
  <c r="N316" i="16"/>
  <c r="K316" i="16"/>
  <c r="H316" i="16"/>
  <c r="E316" i="16"/>
  <c r="T315" i="16"/>
  <c r="Q315" i="16"/>
  <c r="N315" i="16"/>
  <c r="K315" i="16"/>
  <c r="H315" i="16"/>
  <c r="E315" i="16"/>
  <c r="T314" i="16"/>
  <c r="Q314" i="16"/>
  <c r="N314" i="16"/>
  <c r="K314" i="16"/>
  <c r="H314" i="16"/>
  <c r="E314" i="16"/>
  <c r="T313" i="16"/>
  <c r="Q313" i="16"/>
  <c r="N313" i="16"/>
  <c r="K313" i="16"/>
  <c r="H313" i="16"/>
  <c r="E313" i="16"/>
  <c r="T312" i="16"/>
  <c r="Q312" i="16"/>
  <c r="N312" i="16"/>
  <c r="K312" i="16"/>
  <c r="H312" i="16"/>
  <c r="E312" i="16"/>
  <c r="S311" i="16"/>
  <c r="S33" i="16" s="1"/>
  <c r="R311" i="16"/>
  <c r="P311" i="16"/>
  <c r="P33" i="16" s="1"/>
  <c r="O311" i="16"/>
  <c r="O33" i="16" s="1"/>
  <c r="M311" i="16"/>
  <c r="M33" i="16" s="1"/>
  <c r="L311" i="16"/>
  <c r="J311" i="16"/>
  <c r="I311" i="16"/>
  <c r="I33" i="16" s="1"/>
  <c r="G311" i="16"/>
  <c r="G33" i="16" s="1"/>
  <c r="F311" i="16"/>
  <c r="D311" i="16"/>
  <c r="C311" i="16"/>
  <c r="S303" i="16"/>
  <c r="S32" i="16" s="1"/>
  <c r="R303" i="16"/>
  <c r="P303" i="16"/>
  <c r="Q303" i="16" s="1"/>
  <c r="O303" i="16"/>
  <c r="O32" i="16" s="1"/>
  <c r="M303" i="16"/>
  <c r="M32" i="16" s="1"/>
  <c r="L303" i="16"/>
  <c r="J303" i="16"/>
  <c r="J32" i="16" s="1"/>
  <c r="I303" i="16"/>
  <c r="G303" i="16"/>
  <c r="F303" i="16"/>
  <c r="D303" i="16"/>
  <c r="C303" i="16"/>
  <c r="T301" i="16"/>
  <c r="Q301" i="16"/>
  <c r="N301" i="16"/>
  <c r="K301" i="16"/>
  <c r="H301" i="16"/>
  <c r="E301" i="16"/>
  <c r="T300" i="16"/>
  <c r="Q300" i="16"/>
  <c r="N300" i="16"/>
  <c r="K300" i="16"/>
  <c r="H300" i="16"/>
  <c r="E300" i="16"/>
  <c r="T299" i="16"/>
  <c r="Q299" i="16"/>
  <c r="N299" i="16"/>
  <c r="K299" i="16"/>
  <c r="H299" i="16"/>
  <c r="E299" i="16"/>
  <c r="T298" i="16"/>
  <c r="Q298" i="16"/>
  <c r="N298" i="16"/>
  <c r="K298" i="16"/>
  <c r="H298" i="16"/>
  <c r="E298" i="16"/>
  <c r="T297" i="16"/>
  <c r="Q297" i="16"/>
  <c r="N297" i="16"/>
  <c r="K297" i="16"/>
  <c r="H297" i="16"/>
  <c r="E297" i="16"/>
  <c r="T296" i="16"/>
  <c r="Q296" i="16"/>
  <c r="N296" i="16"/>
  <c r="K296" i="16"/>
  <c r="H296" i="16"/>
  <c r="E296" i="16"/>
  <c r="T295" i="16"/>
  <c r="Q295" i="16"/>
  <c r="N295" i="16"/>
  <c r="K295" i="16"/>
  <c r="H295" i="16"/>
  <c r="E295" i="16"/>
  <c r="T294" i="16"/>
  <c r="Q294" i="16"/>
  <c r="N294" i="16"/>
  <c r="K294" i="16"/>
  <c r="H294" i="16"/>
  <c r="E294" i="16"/>
  <c r="T293" i="16"/>
  <c r="Q293" i="16"/>
  <c r="N293" i="16"/>
  <c r="K293" i="16"/>
  <c r="H293" i="16"/>
  <c r="E293" i="16"/>
  <c r="T292" i="16"/>
  <c r="Q292" i="16"/>
  <c r="N292" i="16"/>
  <c r="K292" i="16"/>
  <c r="H292" i="16"/>
  <c r="E292" i="16"/>
  <c r="T291" i="16"/>
  <c r="Q291" i="16"/>
  <c r="N291" i="16"/>
  <c r="K291" i="16"/>
  <c r="H291" i="16"/>
  <c r="E291" i="16"/>
  <c r="T290" i="16"/>
  <c r="Q290" i="16"/>
  <c r="N290" i="16"/>
  <c r="K290" i="16"/>
  <c r="H290" i="16"/>
  <c r="E290" i="16"/>
  <c r="T289" i="16"/>
  <c r="Q289" i="16"/>
  <c r="N289" i="16"/>
  <c r="K289" i="16"/>
  <c r="H289" i="16"/>
  <c r="E289" i="16"/>
  <c r="T288" i="16"/>
  <c r="Q288" i="16"/>
  <c r="N288" i="16"/>
  <c r="K288" i="16"/>
  <c r="H288" i="16"/>
  <c r="E288" i="16"/>
  <c r="T287" i="16"/>
  <c r="Q287" i="16"/>
  <c r="N287" i="16"/>
  <c r="K287" i="16"/>
  <c r="H287" i="16"/>
  <c r="E287" i="16"/>
  <c r="T286" i="16"/>
  <c r="Q286" i="16"/>
  <c r="N286" i="16"/>
  <c r="K286" i="16"/>
  <c r="H286" i="16"/>
  <c r="E286" i="16"/>
  <c r="T285" i="16"/>
  <c r="Q285" i="16"/>
  <c r="N285" i="16"/>
  <c r="K285" i="16"/>
  <c r="H285" i="16"/>
  <c r="E285" i="16"/>
  <c r="T284" i="16"/>
  <c r="Q284" i="16"/>
  <c r="N284" i="16"/>
  <c r="K284" i="16"/>
  <c r="H284" i="16"/>
  <c r="E284" i="16"/>
  <c r="S283" i="16"/>
  <c r="S31" i="16" s="1"/>
  <c r="R283" i="16"/>
  <c r="R31" i="16" s="1"/>
  <c r="P283" i="16"/>
  <c r="Q283" i="16" s="1"/>
  <c r="O283" i="16"/>
  <c r="O31" i="16" s="1"/>
  <c r="M283" i="16"/>
  <c r="M31" i="16" s="1"/>
  <c r="L283" i="16"/>
  <c r="L31" i="16" s="1"/>
  <c r="J283" i="16"/>
  <c r="J31" i="16" s="1"/>
  <c r="I283" i="16"/>
  <c r="G283" i="16"/>
  <c r="G31" i="16" s="1"/>
  <c r="F283" i="16"/>
  <c r="D283" i="16"/>
  <c r="D31" i="16" s="1"/>
  <c r="C283" i="16"/>
  <c r="C31" i="16" s="1"/>
  <c r="T281" i="16"/>
  <c r="Q281" i="16"/>
  <c r="N281" i="16"/>
  <c r="K281" i="16"/>
  <c r="H281" i="16"/>
  <c r="E281" i="16"/>
  <c r="T280" i="16"/>
  <c r="Q280" i="16"/>
  <c r="N280" i="16"/>
  <c r="K280" i="16"/>
  <c r="H280" i="16"/>
  <c r="E280" i="16"/>
  <c r="T279" i="16"/>
  <c r="Q279" i="16"/>
  <c r="N279" i="16"/>
  <c r="K279" i="16"/>
  <c r="H279" i="16"/>
  <c r="E279" i="16"/>
  <c r="T278" i="16"/>
  <c r="Q278" i="16"/>
  <c r="N278" i="16"/>
  <c r="K278" i="16"/>
  <c r="H278" i="16"/>
  <c r="E278" i="16"/>
  <c r="T277" i="16"/>
  <c r="Q277" i="16"/>
  <c r="N277" i="16"/>
  <c r="K277" i="16"/>
  <c r="H277" i="16"/>
  <c r="E277" i="16"/>
  <c r="T276" i="16"/>
  <c r="Q276" i="16"/>
  <c r="N276" i="16"/>
  <c r="K276" i="16"/>
  <c r="H276" i="16"/>
  <c r="E276" i="16"/>
  <c r="T275" i="16"/>
  <c r="Q275" i="16"/>
  <c r="N275" i="16"/>
  <c r="K275" i="16"/>
  <c r="H275" i="16"/>
  <c r="E275" i="16"/>
  <c r="T274" i="16"/>
  <c r="Q274" i="16"/>
  <c r="N274" i="16"/>
  <c r="K274" i="16"/>
  <c r="H274" i="16"/>
  <c r="E274" i="16"/>
  <c r="S273" i="16"/>
  <c r="S30" i="16" s="1"/>
  <c r="R273" i="16"/>
  <c r="P273" i="16"/>
  <c r="P30" i="16" s="1"/>
  <c r="O273" i="16"/>
  <c r="M273" i="16"/>
  <c r="M30" i="16" s="1"/>
  <c r="L273" i="16"/>
  <c r="L30" i="16" s="1"/>
  <c r="J273" i="16"/>
  <c r="J30" i="16" s="1"/>
  <c r="I273" i="16"/>
  <c r="G273" i="16"/>
  <c r="G30" i="16" s="1"/>
  <c r="F273" i="16"/>
  <c r="F30" i="16" s="1"/>
  <c r="D273" i="16"/>
  <c r="D30" i="16" s="1"/>
  <c r="C273" i="16"/>
  <c r="T271" i="16"/>
  <c r="Q271" i="16"/>
  <c r="N271" i="16"/>
  <c r="K271" i="16"/>
  <c r="H271" i="16"/>
  <c r="E271" i="16"/>
  <c r="T270" i="16"/>
  <c r="Q270" i="16"/>
  <c r="N270" i="16"/>
  <c r="K270" i="16"/>
  <c r="H270" i="16"/>
  <c r="E270" i="16"/>
  <c r="T269" i="16"/>
  <c r="Q269" i="16"/>
  <c r="N269" i="16"/>
  <c r="K269" i="16"/>
  <c r="H269" i="16"/>
  <c r="E269" i="16"/>
  <c r="T268" i="16"/>
  <c r="Q268" i="16"/>
  <c r="N268" i="16"/>
  <c r="K268" i="16"/>
  <c r="H268" i="16"/>
  <c r="E268" i="16"/>
  <c r="T267" i="16"/>
  <c r="Q267" i="16"/>
  <c r="N267" i="16"/>
  <c r="K267" i="16"/>
  <c r="H267" i="16"/>
  <c r="E267" i="16"/>
  <c r="T266" i="16"/>
  <c r="Q266" i="16"/>
  <c r="N266" i="16"/>
  <c r="K266" i="16"/>
  <c r="H266" i="16"/>
  <c r="E266" i="16"/>
  <c r="T265" i="16"/>
  <c r="Q265" i="16"/>
  <c r="N265" i="16"/>
  <c r="K265" i="16"/>
  <c r="H265" i="16"/>
  <c r="E265" i="16"/>
  <c r="T264" i="16"/>
  <c r="Q264" i="16"/>
  <c r="N264" i="16"/>
  <c r="K264" i="16"/>
  <c r="H264" i="16"/>
  <c r="E264" i="16"/>
  <c r="T263" i="16"/>
  <c r="Q263" i="16"/>
  <c r="N263" i="16"/>
  <c r="K263" i="16"/>
  <c r="H263" i="16"/>
  <c r="E263" i="16"/>
  <c r="T262" i="16"/>
  <c r="Q262" i="16"/>
  <c r="N262" i="16"/>
  <c r="K262" i="16"/>
  <c r="H262" i="16"/>
  <c r="E262" i="16"/>
  <c r="T261" i="16"/>
  <c r="Q261" i="16"/>
  <c r="N261" i="16"/>
  <c r="K261" i="16"/>
  <c r="H261" i="16"/>
  <c r="E261" i="16"/>
  <c r="T260" i="16"/>
  <c r="Q260" i="16"/>
  <c r="N260" i="16"/>
  <c r="K260" i="16"/>
  <c r="H260" i="16"/>
  <c r="E260" i="16"/>
  <c r="S259" i="16"/>
  <c r="R259" i="16"/>
  <c r="R29" i="16" s="1"/>
  <c r="P259" i="16"/>
  <c r="P29" i="16" s="1"/>
  <c r="O259" i="16"/>
  <c r="O29" i="16" s="1"/>
  <c r="M259" i="16"/>
  <c r="L259" i="16"/>
  <c r="J259" i="16"/>
  <c r="J29" i="16" s="1"/>
  <c r="I259" i="16"/>
  <c r="I29" i="16" s="1"/>
  <c r="G259" i="16"/>
  <c r="F259" i="16"/>
  <c r="F29" i="16" s="1"/>
  <c r="D259" i="16"/>
  <c r="D29" i="16" s="1"/>
  <c r="C259" i="16"/>
  <c r="T255" i="16"/>
  <c r="Q255" i="16"/>
  <c r="N255" i="16"/>
  <c r="K255" i="16"/>
  <c r="H255" i="16"/>
  <c r="E255" i="16"/>
  <c r="T254" i="16"/>
  <c r="Q254" i="16"/>
  <c r="N254" i="16"/>
  <c r="K254" i="16"/>
  <c r="H254" i="16"/>
  <c r="E254" i="16"/>
  <c r="S253" i="16"/>
  <c r="S28" i="16" s="1"/>
  <c r="R253" i="16"/>
  <c r="P253" i="16"/>
  <c r="P28" i="16" s="1"/>
  <c r="O253" i="16"/>
  <c r="O28" i="16" s="1"/>
  <c r="M253" i="16"/>
  <c r="L253" i="16"/>
  <c r="J253" i="16"/>
  <c r="J28" i="16" s="1"/>
  <c r="I253" i="16"/>
  <c r="I28" i="16" s="1"/>
  <c r="G253" i="16"/>
  <c r="G28" i="16" s="1"/>
  <c r="F253" i="16"/>
  <c r="D253" i="16"/>
  <c r="C253" i="16"/>
  <c r="C28" i="16" s="1"/>
  <c r="T251" i="16"/>
  <c r="Q251" i="16"/>
  <c r="N251" i="16"/>
  <c r="K251" i="16"/>
  <c r="H251" i="16"/>
  <c r="E251" i="16"/>
  <c r="T250" i="16"/>
  <c r="Q250" i="16"/>
  <c r="N250" i="16"/>
  <c r="K250" i="16"/>
  <c r="H250" i="16"/>
  <c r="E250" i="16"/>
  <c r="T249" i="16"/>
  <c r="Q249" i="16"/>
  <c r="N249" i="16"/>
  <c r="K249" i="16"/>
  <c r="H249" i="16"/>
  <c r="E249" i="16"/>
  <c r="T248" i="16"/>
  <c r="Q248" i="16"/>
  <c r="N248" i="16"/>
  <c r="K248" i="16"/>
  <c r="H248" i="16"/>
  <c r="E248" i="16"/>
  <c r="T247" i="16"/>
  <c r="Q247" i="16"/>
  <c r="N247" i="16"/>
  <c r="K247" i="16"/>
  <c r="H247" i="16"/>
  <c r="E247" i="16"/>
  <c r="T246" i="16"/>
  <c r="Q246" i="16"/>
  <c r="N246" i="16"/>
  <c r="K246" i="16"/>
  <c r="H246" i="16"/>
  <c r="E246" i="16"/>
  <c r="T245" i="16"/>
  <c r="Q245" i="16"/>
  <c r="N245" i="16"/>
  <c r="K245" i="16"/>
  <c r="H245" i="16"/>
  <c r="E245" i="16"/>
  <c r="S244" i="16"/>
  <c r="S27" i="16" s="1"/>
  <c r="R244" i="16"/>
  <c r="P244" i="16"/>
  <c r="O244" i="16"/>
  <c r="M244" i="16"/>
  <c r="M27" i="16" s="1"/>
  <c r="L244" i="16"/>
  <c r="L27" i="16" s="1"/>
  <c r="J244" i="16"/>
  <c r="J27" i="16" s="1"/>
  <c r="I244" i="16"/>
  <c r="G244" i="16"/>
  <c r="G27" i="16" s="1"/>
  <c r="F244" i="16"/>
  <c r="F27" i="16" s="1"/>
  <c r="D244" i="16"/>
  <c r="C244" i="16"/>
  <c r="C27" i="16" s="1"/>
  <c r="T242" i="16"/>
  <c r="Q242" i="16"/>
  <c r="N242" i="16"/>
  <c r="K242" i="16"/>
  <c r="H242" i="16"/>
  <c r="E242" i="16"/>
  <c r="T241" i="16"/>
  <c r="Q241" i="16"/>
  <c r="N241" i="16"/>
  <c r="K241" i="16"/>
  <c r="H241" i="16"/>
  <c r="E241" i="16"/>
  <c r="T240" i="16"/>
  <c r="Q240" i="16"/>
  <c r="N240" i="16"/>
  <c r="K240" i="16"/>
  <c r="H240" i="16"/>
  <c r="E240" i="16"/>
  <c r="T239" i="16"/>
  <c r="Q239" i="16"/>
  <c r="N239" i="16"/>
  <c r="K239" i="16"/>
  <c r="H239" i="16"/>
  <c r="E239" i="16"/>
  <c r="T238" i="16"/>
  <c r="Q238" i="16"/>
  <c r="N238" i="16"/>
  <c r="K238" i="16"/>
  <c r="H238" i="16"/>
  <c r="E238" i="16"/>
  <c r="T237" i="16"/>
  <c r="Q237" i="16"/>
  <c r="N237" i="16"/>
  <c r="K237" i="16"/>
  <c r="H237" i="16"/>
  <c r="E237" i="16"/>
  <c r="T236" i="16"/>
  <c r="Q236" i="16"/>
  <c r="N236" i="16"/>
  <c r="K236" i="16"/>
  <c r="H236" i="16"/>
  <c r="E236" i="16"/>
  <c r="T235" i="16"/>
  <c r="Q235" i="16"/>
  <c r="N235" i="16"/>
  <c r="K235" i="16"/>
  <c r="H235" i="16"/>
  <c r="E235" i="16"/>
  <c r="T234" i="16"/>
  <c r="Q234" i="16"/>
  <c r="N234" i="16"/>
  <c r="K234" i="16"/>
  <c r="H234" i="16"/>
  <c r="E234" i="16"/>
  <c r="S233" i="16"/>
  <c r="S26" i="16" s="1"/>
  <c r="R233" i="16"/>
  <c r="R26" i="16" s="1"/>
  <c r="P233" i="16"/>
  <c r="P26" i="16" s="1"/>
  <c r="O233" i="16"/>
  <c r="O26" i="16" s="1"/>
  <c r="M233" i="16"/>
  <c r="M26" i="16" s="1"/>
  <c r="L233" i="16"/>
  <c r="L26" i="16" s="1"/>
  <c r="J233" i="16"/>
  <c r="J26" i="16" s="1"/>
  <c r="I233" i="16"/>
  <c r="I26" i="16" s="1"/>
  <c r="G233" i="16"/>
  <c r="G26" i="16" s="1"/>
  <c r="F233" i="16"/>
  <c r="D233" i="16"/>
  <c r="D26" i="16" s="1"/>
  <c r="C233" i="16"/>
  <c r="C26" i="16" s="1"/>
  <c r="T229" i="16"/>
  <c r="Q229" i="16"/>
  <c r="N229" i="16"/>
  <c r="K229" i="16"/>
  <c r="H229" i="16"/>
  <c r="E229" i="16"/>
  <c r="T228" i="16"/>
  <c r="Q228" i="16"/>
  <c r="N228" i="16"/>
  <c r="K228" i="16"/>
  <c r="H228" i="16"/>
  <c r="E228" i="16"/>
  <c r="T227" i="16"/>
  <c r="Q227" i="16"/>
  <c r="N227" i="16"/>
  <c r="K227" i="16"/>
  <c r="H227" i="16"/>
  <c r="E227" i="16"/>
  <c r="S226" i="16"/>
  <c r="S25" i="16" s="1"/>
  <c r="R226" i="16"/>
  <c r="P226" i="16"/>
  <c r="P25" i="16" s="1"/>
  <c r="O226" i="16"/>
  <c r="O25" i="16" s="1"/>
  <c r="M226" i="16"/>
  <c r="M25" i="16" s="1"/>
  <c r="L226" i="16"/>
  <c r="J226" i="16"/>
  <c r="J25" i="16" s="1"/>
  <c r="I226" i="16"/>
  <c r="I25" i="16" s="1"/>
  <c r="G226" i="16"/>
  <c r="G25" i="16" s="1"/>
  <c r="F226" i="16"/>
  <c r="D226" i="16"/>
  <c r="D25" i="16" s="1"/>
  <c r="C226" i="16"/>
  <c r="C25" i="16" s="1"/>
  <c r="T224" i="16"/>
  <c r="Q224" i="16"/>
  <c r="N224" i="16"/>
  <c r="K224" i="16"/>
  <c r="H224" i="16"/>
  <c r="E224" i="16"/>
  <c r="T223" i="16"/>
  <c r="Q223" i="16"/>
  <c r="N223" i="16"/>
  <c r="K223" i="16"/>
  <c r="H223" i="16"/>
  <c r="E223" i="16"/>
  <c r="T222" i="16"/>
  <c r="Q222" i="16"/>
  <c r="N222" i="16"/>
  <c r="K222" i="16"/>
  <c r="H222" i="16"/>
  <c r="E222" i="16"/>
  <c r="T221" i="16"/>
  <c r="Q221" i="16"/>
  <c r="N221" i="16"/>
  <c r="K221" i="16"/>
  <c r="H221" i="16"/>
  <c r="E221" i="16"/>
  <c r="T220" i="16"/>
  <c r="Q220" i="16"/>
  <c r="N220" i="16"/>
  <c r="K220" i="16"/>
  <c r="H220" i="16"/>
  <c r="E220" i="16"/>
  <c r="T219" i="16"/>
  <c r="Q219" i="16"/>
  <c r="N219" i="16"/>
  <c r="K219" i="16"/>
  <c r="H219" i="16"/>
  <c r="E219" i="16"/>
  <c r="T218" i="16"/>
  <c r="Q218" i="16"/>
  <c r="N218" i="16"/>
  <c r="K218" i="16"/>
  <c r="H218" i="16"/>
  <c r="E218" i="16"/>
  <c r="S217" i="16"/>
  <c r="S24" i="16" s="1"/>
  <c r="R217" i="16"/>
  <c r="R24" i="16" s="1"/>
  <c r="P217" i="16"/>
  <c r="P24" i="16" s="1"/>
  <c r="O217" i="16"/>
  <c r="O24" i="16" s="1"/>
  <c r="M217" i="16"/>
  <c r="M24" i="16" s="1"/>
  <c r="L217" i="16"/>
  <c r="J217" i="16"/>
  <c r="J24" i="16" s="1"/>
  <c r="I217" i="16"/>
  <c r="I24" i="16" s="1"/>
  <c r="G217" i="16"/>
  <c r="F217" i="16"/>
  <c r="F24" i="16" s="1"/>
  <c r="D217" i="16"/>
  <c r="D24" i="16" s="1"/>
  <c r="C217" i="16"/>
  <c r="C24" i="16" s="1"/>
  <c r="T215" i="16"/>
  <c r="Q215" i="16"/>
  <c r="N215" i="16"/>
  <c r="K215" i="16"/>
  <c r="H215" i="16"/>
  <c r="E215" i="16"/>
  <c r="T214" i="16"/>
  <c r="Q214" i="16"/>
  <c r="N214" i="16"/>
  <c r="K214" i="16"/>
  <c r="H214" i="16"/>
  <c r="E214" i="16"/>
  <c r="T213" i="16"/>
  <c r="Q213" i="16"/>
  <c r="N213" i="16"/>
  <c r="K213" i="16"/>
  <c r="H213" i="16"/>
  <c r="E213" i="16"/>
  <c r="T212" i="16"/>
  <c r="Q212" i="16"/>
  <c r="N212" i="16"/>
  <c r="K212" i="16"/>
  <c r="H212" i="16"/>
  <c r="E212" i="16"/>
  <c r="T211" i="16"/>
  <c r="Q211" i="16"/>
  <c r="N211" i="16"/>
  <c r="K211" i="16"/>
  <c r="H211" i="16"/>
  <c r="E211" i="16"/>
  <c r="T210" i="16"/>
  <c r="Q210" i="16"/>
  <c r="N210" i="16"/>
  <c r="K210" i="16"/>
  <c r="H210" i="16"/>
  <c r="E210" i="16"/>
  <c r="S209" i="16"/>
  <c r="S23" i="16" s="1"/>
  <c r="R209" i="16"/>
  <c r="R23" i="16" s="1"/>
  <c r="P209" i="16"/>
  <c r="P23" i="16" s="1"/>
  <c r="O209" i="16"/>
  <c r="M209" i="16"/>
  <c r="M23" i="16" s="1"/>
  <c r="L209" i="16"/>
  <c r="L23" i="16" s="1"/>
  <c r="J209" i="16"/>
  <c r="J23" i="16" s="1"/>
  <c r="I209" i="16"/>
  <c r="I23" i="16" s="1"/>
  <c r="G209" i="16"/>
  <c r="G23" i="16" s="1"/>
  <c r="F209" i="16"/>
  <c r="F23" i="16" s="1"/>
  <c r="D209" i="16"/>
  <c r="D23" i="16" s="1"/>
  <c r="C209" i="16"/>
  <c r="K204" i="16"/>
  <c r="H204" i="16"/>
  <c r="E204" i="16"/>
  <c r="Q203" i="16"/>
  <c r="N203" i="16"/>
  <c r="K203" i="16"/>
  <c r="H203" i="16"/>
  <c r="E203" i="16"/>
  <c r="N202" i="16"/>
  <c r="K202" i="16"/>
  <c r="H202" i="16"/>
  <c r="E202" i="16"/>
  <c r="S201" i="16"/>
  <c r="S22" i="16" s="1"/>
  <c r="R201" i="16"/>
  <c r="P201" i="16"/>
  <c r="P22" i="16" s="1"/>
  <c r="O201" i="16"/>
  <c r="O22" i="16" s="1"/>
  <c r="M201" i="16"/>
  <c r="M22" i="16" s="1"/>
  <c r="L201" i="16"/>
  <c r="J201" i="16"/>
  <c r="J22" i="16" s="1"/>
  <c r="I201" i="16"/>
  <c r="I22" i="16" s="1"/>
  <c r="G201" i="16"/>
  <c r="G22" i="16" s="1"/>
  <c r="F201" i="16"/>
  <c r="D201" i="16"/>
  <c r="D22" i="16" s="1"/>
  <c r="C201" i="16"/>
  <c r="C22" i="16" s="1"/>
  <c r="S195" i="16"/>
  <c r="S21" i="16" s="1"/>
  <c r="R195" i="16"/>
  <c r="P195" i="16"/>
  <c r="P21" i="16" s="1"/>
  <c r="O195" i="16"/>
  <c r="M195" i="16"/>
  <c r="L195" i="16"/>
  <c r="J195" i="16"/>
  <c r="J21" i="16" s="1"/>
  <c r="I195" i="16"/>
  <c r="G195" i="16"/>
  <c r="F195" i="16"/>
  <c r="E195" i="16"/>
  <c r="D195" i="16"/>
  <c r="D21" i="16" s="1"/>
  <c r="C195" i="16"/>
  <c r="S186" i="16"/>
  <c r="S20" i="16" s="1"/>
  <c r="R186" i="16"/>
  <c r="R20" i="16" s="1"/>
  <c r="P186" i="16"/>
  <c r="O186" i="16"/>
  <c r="Q186" i="16" s="1"/>
  <c r="M186" i="16"/>
  <c r="M20" i="16" s="1"/>
  <c r="L186" i="16"/>
  <c r="L20" i="16" s="1"/>
  <c r="J186" i="16"/>
  <c r="J20" i="16" s="1"/>
  <c r="I186" i="16"/>
  <c r="K186" i="16" s="1"/>
  <c r="G186" i="16"/>
  <c r="F186" i="16"/>
  <c r="H186" i="16" s="1"/>
  <c r="D186" i="16"/>
  <c r="D20" i="16" s="1"/>
  <c r="C186" i="16"/>
  <c r="T184" i="16"/>
  <c r="Q184" i="16"/>
  <c r="N184" i="16"/>
  <c r="K184" i="16"/>
  <c r="H184" i="16"/>
  <c r="E184" i="16"/>
  <c r="T183" i="16"/>
  <c r="Q183" i="16"/>
  <c r="N183" i="16"/>
  <c r="K183" i="16"/>
  <c r="H183" i="16"/>
  <c r="E183" i="16"/>
  <c r="T182" i="16"/>
  <c r="Q182" i="16"/>
  <c r="N182" i="16"/>
  <c r="K182" i="16"/>
  <c r="H182" i="16"/>
  <c r="E182" i="16"/>
  <c r="T181" i="16"/>
  <c r="Q181" i="16"/>
  <c r="N181" i="16"/>
  <c r="K181" i="16"/>
  <c r="H181" i="16"/>
  <c r="E181" i="16"/>
  <c r="T180" i="16"/>
  <c r="Q180" i="16"/>
  <c r="N180" i="16"/>
  <c r="K180" i="16"/>
  <c r="H180" i="16"/>
  <c r="E180" i="16"/>
  <c r="T179" i="16"/>
  <c r="Q179" i="16"/>
  <c r="N179" i="16"/>
  <c r="K179" i="16"/>
  <c r="H179" i="16"/>
  <c r="E179" i="16"/>
  <c r="T178" i="16"/>
  <c r="Q178" i="16"/>
  <c r="N178" i="16"/>
  <c r="K178" i="16"/>
  <c r="H178" i="16"/>
  <c r="E178" i="16"/>
  <c r="S177" i="16"/>
  <c r="S19" i="16" s="1"/>
  <c r="R177" i="16"/>
  <c r="R19" i="16" s="1"/>
  <c r="P177" i="16"/>
  <c r="P19" i="16" s="1"/>
  <c r="O177" i="16"/>
  <c r="M177" i="16"/>
  <c r="M19" i="16" s="1"/>
  <c r="L177" i="16"/>
  <c r="J177" i="16"/>
  <c r="I177" i="16"/>
  <c r="G177" i="16"/>
  <c r="G19" i="16" s="1"/>
  <c r="F177" i="16"/>
  <c r="F19" i="16" s="1"/>
  <c r="D177" i="16"/>
  <c r="C177" i="16"/>
  <c r="E177" i="16" s="1"/>
  <c r="T175" i="16"/>
  <c r="Q175" i="16"/>
  <c r="N175" i="16"/>
  <c r="K175" i="16"/>
  <c r="H175" i="16"/>
  <c r="E175" i="16"/>
  <c r="T174" i="16"/>
  <c r="Q174" i="16"/>
  <c r="N174" i="16"/>
  <c r="K174" i="16"/>
  <c r="H174" i="16"/>
  <c r="E174" i="16"/>
  <c r="T173" i="16"/>
  <c r="Q173" i="16"/>
  <c r="N173" i="16"/>
  <c r="K173" i="16"/>
  <c r="H173" i="16"/>
  <c r="E173" i="16"/>
  <c r="T172" i="16"/>
  <c r="Q172" i="16"/>
  <c r="N172" i="16"/>
  <c r="K172" i="16"/>
  <c r="H172" i="16"/>
  <c r="E172" i="16"/>
  <c r="T171" i="16"/>
  <c r="Q171" i="16"/>
  <c r="N171" i="16"/>
  <c r="K171" i="16"/>
  <c r="H171" i="16"/>
  <c r="E171" i="16"/>
  <c r="T170" i="16"/>
  <c r="Q170" i="16"/>
  <c r="N170" i="16"/>
  <c r="K170" i="16"/>
  <c r="H170" i="16"/>
  <c r="E170" i="16"/>
  <c r="T169" i="16"/>
  <c r="Q169" i="16"/>
  <c r="N169" i="16"/>
  <c r="K169" i="16"/>
  <c r="H169" i="16"/>
  <c r="E169" i="16"/>
  <c r="T168" i="16"/>
  <c r="Q168" i="16"/>
  <c r="N168" i="16"/>
  <c r="K168" i="16"/>
  <c r="H168" i="16"/>
  <c r="E168" i="16"/>
  <c r="T167" i="16"/>
  <c r="Q167" i="16"/>
  <c r="N167" i="16"/>
  <c r="K167" i="16"/>
  <c r="H167" i="16"/>
  <c r="E167" i="16"/>
  <c r="T166" i="16"/>
  <c r="Q166" i="16"/>
  <c r="N166" i="16"/>
  <c r="K166" i="16"/>
  <c r="H166" i="16"/>
  <c r="E166" i="16"/>
  <c r="T165" i="16"/>
  <c r="Q165" i="16"/>
  <c r="N165" i="16"/>
  <c r="K165" i="16"/>
  <c r="H165" i="16"/>
  <c r="E165" i="16"/>
  <c r="T164" i="16"/>
  <c r="Q164" i="16"/>
  <c r="N164" i="16"/>
  <c r="K164" i="16"/>
  <c r="H164" i="16"/>
  <c r="E164" i="16"/>
  <c r="T163" i="16"/>
  <c r="Q163" i="16"/>
  <c r="N163" i="16"/>
  <c r="K163" i="16"/>
  <c r="H163" i="16"/>
  <c r="E163" i="16"/>
  <c r="S162" i="16"/>
  <c r="S18" i="16" s="1"/>
  <c r="R162" i="16"/>
  <c r="R18" i="16" s="1"/>
  <c r="P162" i="16"/>
  <c r="P18" i="16" s="1"/>
  <c r="O162" i="16"/>
  <c r="O18" i="16" s="1"/>
  <c r="M162" i="16"/>
  <c r="M18" i="16" s="1"/>
  <c r="L162" i="16"/>
  <c r="L18" i="16" s="1"/>
  <c r="J162" i="16"/>
  <c r="J18" i="16" s="1"/>
  <c r="I162" i="16"/>
  <c r="G162" i="16"/>
  <c r="F162" i="16"/>
  <c r="F18" i="16" s="1"/>
  <c r="D162" i="16"/>
  <c r="D18" i="16" s="1"/>
  <c r="C162" i="16"/>
  <c r="C18" i="16" s="1"/>
  <c r="T160" i="16"/>
  <c r="Q160" i="16"/>
  <c r="N160" i="16"/>
  <c r="K160" i="16"/>
  <c r="H160" i="16"/>
  <c r="E160" i="16"/>
  <c r="T159" i="16"/>
  <c r="Q159" i="16"/>
  <c r="N159" i="16"/>
  <c r="K159" i="16"/>
  <c r="H159" i="16"/>
  <c r="E159" i="16"/>
  <c r="T158" i="16"/>
  <c r="Q158" i="16"/>
  <c r="N158" i="16"/>
  <c r="K158" i="16"/>
  <c r="H158" i="16"/>
  <c r="E158" i="16"/>
  <c r="T157" i="16"/>
  <c r="Q157" i="16"/>
  <c r="N157" i="16"/>
  <c r="K157" i="16"/>
  <c r="H157" i="16"/>
  <c r="E157" i="16"/>
  <c r="T156" i="16"/>
  <c r="Q156" i="16"/>
  <c r="N156" i="16"/>
  <c r="K156" i="16"/>
  <c r="H156" i="16"/>
  <c r="E156" i="16"/>
  <c r="T155" i="16"/>
  <c r="Q155" i="16"/>
  <c r="N155" i="16"/>
  <c r="K155" i="16"/>
  <c r="H155" i="16"/>
  <c r="E155" i="16"/>
  <c r="T154" i="16"/>
  <c r="Q154" i="16"/>
  <c r="N154" i="16"/>
  <c r="K154" i="16"/>
  <c r="H154" i="16"/>
  <c r="E154" i="16"/>
  <c r="T153" i="16"/>
  <c r="Q153" i="16"/>
  <c r="N153" i="16"/>
  <c r="K153" i="16"/>
  <c r="H153" i="16"/>
  <c r="E153" i="16"/>
  <c r="T152" i="16"/>
  <c r="Q152" i="16"/>
  <c r="N152" i="16"/>
  <c r="K152" i="16"/>
  <c r="H152" i="16"/>
  <c r="E152" i="16"/>
  <c r="T151" i="16"/>
  <c r="Q151" i="16"/>
  <c r="N151" i="16"/>
  <c r="K151" i="16"/>
  <c r="H151" i="16"/>
  <c r="E151" i="16"/>
  <c r="S149" i="16"/>
  <c r="R149" i="16"/>
  <c r="P149" i="16"/>
  <c r="O149" i="16"/>
  <c r="M149" i="16"/>
  <c r="L149" i="16"/>
  <c r="L17" i="16" s="1"/>
  <c r="J149" i="16"/>
  <c r="J17" i="16" s="1"/>
  <c r="I149" i="16"/>
  <c r="I17" i="16" s="1"/>
  <c r="G149" i="16"/>
  <c r="G17" i="16" s="1"/>
  <c r="F149" i="16"/>
  <c r="F17" i="16" s="1"/>
  <c r="D149" i="16"/>
  <c r="D17" i="16" s="1"/>
  <c r="C149" i="16"/>
  <c r="T147" i="16"/>
  <c r="Q147" i="16"/>
  <c r="N147" i="16"/>
  <c r="K147" i="16"/>
  <c r="H147" i="16"/>
  <c r="E147" i="16"/>
  <c r="T146" i="16"/>
  <c r="Q146" i="16"/>
  <c r="N146" i="16"/>
  <c r="K146" i="16"/>
  <c r="H146" i="16"/>
  <c r="E146" i="16"/>
  <c r="T145" i="16"/>
  <c r="Q145" i="16"/>
  <c r="N145" i="16"/>
  <c r="K145" i="16"/>
  <c r="H145" i="16"/>
  <c r="E145" i="16"/>
  <c r="T144" i="16"/>
  <c r="Q144" i="16"/>
  <c r="N144" i="16"/>
  <c r="K144" i="16"/>
  <c r="H144" i="16"/>
  <c r="E144" i="16"/>
  <c r="S143" i="16"/>
  <c r="S16" i="16" s="1"/>
  <c r="R143" i="16"/>
  <c r="R16" i="16" s="1"/>
  <c r="P143" i="16"/>
  <c r="O143" i="16"/>
  <c r="M143" i="16"/>
  <c r="M16" i="16" s="1"/>
  <c r="L143" i="16"/>
  <c r="L16" i="16" s="1"/>
  <c r="J143" i="16"/>
  <c r="I143" i="16"/>
  <c r="I16" i="16" s="1"/>
  <c r="G143" i="16"/>
  <c r="G16" i="16" s="1"/>
  <c r="F143" i="16"/>
  <c r="F16" i="16" s="1"/>
  <c r="D143" i="16"/>
  <c r="C143" i="16"/>
  <c r="T141" i="16"/>
  <c r="Q141" i="16"/>
  <c r="N141" i="16"/>
  <c r="K141" i="16"/>
  <c r="H141" i="16"/>
  <c r="E141" i="16"/>
  <c r="T140" i="16"/>
  <c r="Q140" i="16"/>
  <c r="N140" i="16"/>
  <c r="K140" i="16"/>
  <c r="H140" i="16"/>
  <c r="E140" i="16"/>
  <c r="T139" i="16"/>
  <c r="Q139" i="16"/>
  <c r="N139" i="16"/>
  <c r="K139" i="16"/>
  <c r="H139" i="16"/>
  <c r="E139" i="16"/>
  <c r="T138" i="16"/>
  <c r="Q138" i="16"/>
  <c r="N138" i="16"/>
  <c r="K138" i="16"/>
  <c r="H138" i="16"/>
  <c r="E138" i="16"/>
  <c r="T137" i="16"/>
  <c r="Q137" i="16"/>
  <c r="N137" i="16"/>
  <c r="K137" i="16"/>
  <c r="H137" i="16"/>
  <c r="E137" i="16"/>
  <c r="T136" i="16"/>
  <c r="Q136" i="16"/>
  <c r="N136" i="16"/>
  <c r="K136" i="16"/>
  <c r="H136" i="16"/>
  <c r="E136" i="16"/>
  <c r="T135" i="16"/>
  <c r="Q135" i="16"/>
  <c r="N135" i="16"/>
  <c r="K135" i="16"/>
  <c r="H135" i="16"/>
  <c r="E135" i="16"/>
  <c r="T134" i="16"/>
  <c r="Q134" i="16"/>
  <c r="N134" i="16"/>
  <c r="K134" i="16"/>
  <c r="H134" i="16"/>
  <c r="E134" i="16"/>
  <c r="T133" i="16"/>
  <c r="Q133" i="16"/>
  <c r="N133" i="16"/>
  <c r="K133" i="16"/>
  <c r="H133" i="16"/>
  <c r="E133" i="16"/>
  <c r="T132" i="16"/>
  <c r="Q132" i="16"/>
  <c r="N132" i="16"/>
  <c r="K132" i="16"/>
  <c r="H132" i="16"/>
  <c r="E132" i="16"/>
  <c r="T131" i="16"/>
  <c r="Q131" i="16"/>
  <c r="N131" i="16"/>
  <c r="K131" i="16"/>
  <c r="H131" i="16"/>
  <c r="E131" i="16"/>
  <c r="T130" i="16"/>
  <c r="Q130" i="16"/>
  <c r="N130" i="16"/>
  <c r="K130" i="16"/>
  <c r="H130" i="16"/>
  <c r="E130" i="16"/>
  <c r="T129" i="16"/>
  <c r="Q129" i="16"/>
  <c r="N129" i="16"/>
  <c r="K129" i="16"/>
  <c r="H129" i="16"/>
  <c r="E129" i="16"/>
  <c r="T128" i="16"/>
  <c r="Q128" i="16"/>
  <c r="N128" i="16"/>
  <c r="K128" i="16"/>
  <c r="H128" i="16"/>
  <c r="E128" i="16"/>
  <c r="T127" i="16"/>
  <c r="Q127" i="16"/>
  <c r="N127" i="16"/>
  <c r="K127" i="16"/>
  <c r="H127" i="16"/>
  <c r="E127" i="16"/>
  <c r="T126" i="16"/>
  <c r="Q126" i="16"/>
  <c r="N126" i="16"/>
  <c r="K126" i="16"/>
  <c r="H126" i="16"/>
  <c r="E126" i="16"/>
  <c r="T125" i="16"/>
  <c r="Q125" i="16"/>
  <c r="N125" i="16"/>
  <c r="K125" i="16"/>
  <c r="H125" i="16"/>
  <c r="E125" i="16"/>
  <c r="T124" i="16"/>
  <c r="Q124" i="16"/>
  <c r="N124" i="16"/>
  <c r="K124" i="16"/>
  <c r="H124" i="16"/>
  <c r="E124" i="16"/>
  <c r="T123" i="16"/>
  <c r="Q123" i="16"/>
  <c r="N123" i="16"/>
  <c r="K123" i="16"/>
  <c r="H123" i="16"/>
  <c r="E123" i="16"/>
  <c r="T122" i="16"/>
  <c r="Q122" i="16"/>
  <c r="N122" i="16"/>
  <c r="K122" i="16"/>
  <c r="H122" i="16"/>
  <c r="E122" i="16"/>
  <c r="T121" i="16"/>
  <c r="Q121" i="16"/>
  <c r="N121" i="16"/>
  <c r="K121" i="16"/>
  <c r="H121" i="16"/>
  <c r="E121" i="16"/>
  <c r="T120" i="16"/>
  <c r="Q120" i="16"/>
  <c r="N120" i="16"/>
  <c r="K120" i="16"/>
  <c r="H120" i="16"/>
  <c r="E120" i="16"/>
  <c r="T119" i="16"/>
  <c r="Q119" i="16"/>
  <c r="N119" i="16"/>
  <c r="K119" i="16"/>
  <c r="H119" i="16"/>
  <c r="E119" i="16"/>
  <c r="T118" i="16"/>
  <c r="Q118" i="16"/>
  <c r="N118" i="16"/>
  <c r="K118" i="16"/>
  <c r="H118" i="16"/>
  <c r="E118" i="16"/>
  <c r="T117" i="16"/>
  <c r="Q117" i="16"/>
  <c r="N117" i="16"/>
  <c r="K117" i="16"/>
  <c r="H117" i="16"/>
  <c r="E117" i="16"/>
  <c r="T116" i="16"/>
  <c r="Q116" i="16"/>
  <c r="N116" i="16"/>
  <c r="K116" i="16"/>
  <c r="H116" i="16"/>
  <c r="E116" i="16"/>
  <c r="T115" i="16"/>
  <c r="Q115" i="16"/>
  <c r="N115" i="16"/>
  <c r="K115" i="16"/>
  <c r="H115" i="16"/>
  <c r="E115" i="16"/>
  <c r="T114" i="16"/>
  <c r="Q114" i="16"/>
  <c r="N114" i="16"/>
  <c r="K114" i="16"/>
  <c r="H114" i="16"/>
  <c r="E114" i="16"/>
  <c r="S113" i="16"/>
  <c r="S15" i="16" s="1"/>
  <c r="R113" i="16"/>
  <c r="R15" i="16" s="1"/>
  <c r="P113" i="16"/>
  <c r="P15" i="16" s="1"/>
  <c r="O113" i="16"/>
  <c r="M113" i="16"/>
  <c r="L113" i="16"/>
  <c r="L15" i="16" s="1"/>
  <c r="J113" i="16"/>
  <c r="J15" i="16" s="1"/>
  <c r="I113" i="16"/>
  <c r="I15" i="16" s="1"/>
  <c r="G113" i="16"/>
  <c r="G15" i="16" s="1"/>
  <c r="F113" i="16"/>
  <c r="F15" i="16" s="1"/>
  <c r="D113" i="16"/>
  <c r="D15" i="16" s="1"/>
  <c r="C113" i="16"/>
  <c r="T111" i="16"/>
  <c r="Q111" i="16"/>
  <c r="N111" i="16"/>
  <c r="K111" i="16"/>
  <c r="H111" i="16"/>
  <c r="E111" i="16"/>
  <c r="T110" i="16"/>
  <c r="Q110" i="16"/>
  <c r="N110" i="16"/>
  <c r="K110" i="16"/>
  <c r="H110" i="16"/>
  <c r="E110" i="16"/>
  <c r="T109" i="16"/>
  <c r="Q109" i="16"/>
  <c r="N109" i="16"/>
  <c r="K109" i="16"/>
  <c r="H109" i="16"/>
  <c r="E109" i="16"/>
  <c r="T108" i="16"/>
  <c r="Q108" i="16"/>
  <c r="N108" i="16"/>
  <c r="K108" i="16"/>
  <c r="H108" i="16"/>
  <c r="T107" i="16"/>
  <c r="Q107" i="16"/>
  <c r="N107" i="16"/>
  <c r="K107" i="16"/>
  <c r="H107" i="16"/>
  <c r="E107" i="16"/>
  <c r="T106" i="16"/>
  <c r="Q106" i="16"/>
  <c r="N106" i="16"/>
  <c r="K106" i="16"/>
  <c r="H106" i="16"/>
  <c r="E106" i="16"/>
  <c r="T105" i="16"/>
  <c r="Q105" i="16"/>
  <c r="N105" i="16"/>
  <c r="K105" i="16"/>
  <c r="H105" i="16"/>
  <c r="E105" i="16"/>
  <c r="T104" i="16"/>
  <c r="Q104" i="16"/>
  <c r="N104" i="16"/>
  <c r="K104" i="16"/>
  <c r="H104" i="16"/>
  <c r="E104" i="16"/>
  <c r="T103" i="16"/>
  <c r="Q103" i="16"/>
  <c r="N103" i="16"/>
  <c r="K103" i="16"/>
  <c r="H103" i="16"/>
  <c r="E103" i="16"/>
  <c r="T102" i="16"/>
  <c r="Q102" i="16"/>
  <c r="N102" i="16"/>
  <c r="K102" i="16"/>
  <c r="H102" i="16"/>
  <c r="E102" i="16"/>
  <c r="T101" i="16"/>
  <c r="Q101" i="16"/>
  <c r="N101" i="16"/>
  <c r="K101" i="16"/>
  <c r="H101" i="16"/>
  <c r="E101" i="16"/>
  <c r="T100" i="16"/>
  <c r="Q100" i="16"/>
  <c r="N100" i="16"/>
  <c r="K100" i="16"/>
  <c r="H100" i="16"/>
  <c r="E100" i="16"/>
  <c r="T99" i="16"/>
  <c r="Q99" i="16"/>
  <c r="N99" i="16"/>
  <c r="K99" i="16"/>
  <c r="H99" i="16"/>
  <c r="E99" i="16"/>
  <c r="T98" i="16"/>
  <c r="Q98" i="16"/>
  <c r="N98" i="16"/>
  <c r="K98" i="16"/>
  <c r="H98" i="16"/>
  <c r="E98" i="16"/>
  <c r="T97" i="16"/>
  <c r="Q97" i="16"/>
  <c r="N97" i="16"/>
  <c r="K97" i="16"/>
  <c r="H97" i="16"/>
  <c r="E97" i="16"/>
  <c r="T96" i="16"/>
  <c r="Q96" i="16"/>
  <c r="N96" i="16"/>
  <c r="K96" i="16"/>
  <c r="H96" i="16"/>
  <c r="E96" i="16"/>
  <c r="T95" i="16"/>
  <c r="Q95" i="16"/>
  <c r="N95" i="16"/>
  <c r="K95" i="16"/>
  <c r="H95" i="16"/>
  <c r="E95" i="16"/>
  <c r="T94" i="16"/>
  <c r="Q94" i="16"/>
  <c r="N94" i="16"/>
  <c r="K94" i="16"/>
  <c r="H94" i="16"/>
  <c r="E94" i="16"/>
  <c r="T93" i="16"/>
  <c r="Q93" i="16"/>
  <c r="N93" i="16"/>
  <c r="K93" i="16"/>
  <c r="H93" i="16"/>
  <c r="E93" i="16"/>
  <c r="T92" i="16"/>
  <c r="Q92" i="16"/>
  <c r="N92" i="16"/>
  <c r="K92" i="16"/>
  <c r="H92" i="16"/>
  <c r="E92" i="16"/>
  <c r="T91" i="16"/>
  <c r="Q91" i="16"/>
  <c r="N91" i="16"/>
  <c r="K91" i="16"/>
  <c r="H91" i="16"/>
  <c r="E91" i="16"/>
  <c r="T90" i="16"/>
  <c r="Q90" i="16"/>
  <c r="N90" i="16"/>
  <c r="K90" i="16"/>
  <c r="H90" i="16"/>
  <c r="E90" i="16"/>
  <c r="T89" i="16"/>
  <c r="Q89" i="16"/>
  <c r="N89" i="16"/>
  <c r="K89" i="16"/>
  <c r="H89" i="16"/>
  <c r="E89" i="16"/>
  <c r="T88" i="16"/>
  <c r="Q88" i="16"/>
  <c r="N88" i="16"/>
  <c r="K88" i="16"/>
  <c r="H88" i="16"/>
  <c r="E88" i="16"/>
  <c r="T87" i="16"/>
  <c r="Q87" i="16"/>
  <c r="N87" i="16"/>
  <c r="K87" i="16"/>
  <c r="H87" i="16"/>
  <c r="E87" i="16"/>
  <c r="T86" i="16"/>
  <c r="Q86" i="16"/>
  <c r="N86" i="16"/>
  <c r="K86" i="16"/>
  <c r="H86" i="16"/>
  <c r="E86" i="16"/>
  <c r="T85" i="16"/>
  <c r="Q85" i="16"/>
  <c r="N85" i="16"/>
  <c r="K85" i="16"/>
  <c r="H85" i="16"/>
  <c r="E85" i="16"/>
  <c r="T84" i="16"/>
  <c r="Q84" i="16"/>
  <c r="N84" i="16"/>
  <c r="K84" i="16"/>
  <c r="H84" i="16"/>
  <c r="E84" i="16"/>
  <c r="T83" i="16"/>
  <c r="Q83" i="16"/>
  <c r="N83" i="16"/>
  <c r="K83" i="16"/>
  <c r="H83" i="16"/>
  <c r="E83" i="16"/>
  <c r="T82" i="16"/>
  <c r="Q82" i="16"/>
  <c r="N82" i="16"/>
  <c r="K82" i="16"/>
  <c r="H82" i="16"/>
  <c r="E82" i="16"/>
  <c r="T81" i="16"/>
  <c r="Q81" i="16"/>
  <c r="N81" i="16"/>
  <c r="K81" i="16"/>
  <c r="H81" i="16"/>
  <c r="E81" i="16"/>
  <c r="T80" i="16"/>
  <c r="Q80" i="16"/>
  <c r="N80" i="16"/>
  <c r="K80" i="16"/>
  <c r="H80" i="16"/>
  <c r="E80" i="16"/>
  <c r="T79" i="16"/>
  <c r="Q79" i="16"/>
  <c r="N79" i="16"/>
  <c r="K79" i="16"/>
  <c r="H79" i="16"/>
  <c r="E79" i="16"/>
  <c r="T78" i="16"/>
  <c r="Q78" i="16"/>
  <c r="N78" i="16"/>
  <c r="K78" i="16"/>
  <c r="H78" i="16"/>
  <c r="E78" i="16"/>
  <c r="T77" i="16"/>
  <c r="Q77" i="16"/>
  <c r="N77" i="16"/>
  <c r="K77" i="16"/>
  <c r="H77" i="16"/>
  <c r="E77" i="16"/>
  <c r="T76" i="16"/>
  <c r="Q76" i="16"/>
  <c r="N76" i="16"/>
  <c r="K76" i="16"/>
  <c r="H76" i="16"/>
  <c r="E76" i="16"/>
  <c r="T75" i="16"/>
  <c r="Q75" i="16"/>
  <c r="N75" i="16"/>
  <c r="K75" i="16"/>
  <c r="H75" i="16"/>
  <c r="E75" i="16"/>
  <c r="T74" i="16"/>
  <c r="Q74" i="16"/>
  <c r="N74" i="16"/>
  <c r="K74" i="16"/>
  <c r="H74" i="16"/>
  <c r="E74" i="16"/>
  <c r="T73" i="16"/>
  <c r="Q73" i="16"/>
  <c r="N73" i="16"/>
  <c r="K73" i="16"/>
  <c r="H73" i="16"/>
  <c r="E73" i="16"/>
  <c r="T72" i="16"/>
  <c r="Q72" i="16"/>
  <c r="N72" i="16"/>
  <c r="K72" i="16"/>
  <c r="H72" i="16"/>
  <c r="T71" i="16"/>
  <c r="Q71" i="16"/>
  <c r="N71" i="16"/>
  <c r="K71" i="16"/>
  <c r="H71" i="16"/>
  <c r="E71" i="16"/>
  <c r="T70" i="16"/>
  <c r="Q70" i="16"/>
  <c r="N70" i="16"/>
  <c r="K70" i="16"/>
  <c r="H70" i="16"/>
  <c r="E70" i="16"/>
  <c r="S69" i="16"/>
  <c r="S14" i="16" s="1"/>
  <c r="R69" i="16"/>
  <c r="R14" i="16" s="1"/>
  <c r="P69" i="16"/>
  <c r="P14" i="16" s="1"/>
  <c r="O69" i="16"/>
  <c r="M69" i="16"/>
  <c r="M14" i="16" s="1"/>
  <c r="L69" i="16"/>
  <c r="L14" i="16" s="1"/>
  <c r="J69" i="16"/>
  <c r="I69" i="16"/>
  <c r="I14" i="16" s="1"/>
  <c r="G69" i="16"/>
  <c r="F69" i="16"/>
  <c r="D69" i="16"/>
  <c r="D14" i="16" s="1"/>
  <c r="C69" i="16"/>
  <c r="T57" i="16"/>
  <c r="Q57" i="16"/>
  <c r="N57" i="16"/>
  <c r="K57" i="16"/>
  <c r="H57" i="16"/>
  <c r="E57" i="16"/>
  <c r="T56" i="16"/>
  <c r="Q56" i="16"/>
  <c r="N56" i="16"/>
  <c r="K56" i="16"/>
  <c r="H56" i="16"/>
  <c r="E56" i="16"/>
  <c r="S55" i="16"/>
  <c r="S46" i="16" s="1"/>
  <c r="R55" i="16"/>
  <c r="P55" i="16"/>
  <c r="P46" i="16" s="1"/>
  <c r="P12" i="16" s="1"/>
  <c r="O55" i="16"/>
  <c r="O46" i="16" s="1"/>
  <c r="M55" i="16"/>
  <c r="M46" i="16" s="1"/>
  <c r="M12" i="16" s="1"/>
  <c r="L55" i="16"/>
  <c r="L46" i="16" s="1"/>
  <c r="J55" i="16"/>
  <c r="J46" i="16" s="1"/>
  <c r="I55" i="16"/>
  <c r="I46" i="16" s="1"/>
  <c r="G55" i="16"/>
  <c r="F55" i="16"/>
  <c r="D55" i="16"/>
  <c r="C55" i="16"/>
  <c r="T53" i="16"/>
  <c r="Q53" i="16"/>
  <c r="N53" i="16"/>
  <c r="K53" i="16"/>
  <c r="H53" i="16"/>
  <c r="E53" i="16"/>
  <c r="T52" i="16"/>
  <c r="Q52" i="16"/>
  <c r="N52" i="16"/>
  <c r="K52" i="16"/>
  <c r="H52" i="16"/>
  <c r="E52" i="16"/>
  <c r="T51" i="16"/>
  <c r="Q51" i="16"/>
  <c r="N51" i="16"/>
  <c r="K51" i="16"/>
  <c r="H51" i="16"/>
  <c r="E51" i="16"/>
  <c r="T50" i="16"/>
  <c r="Q50" i="16"/>
  <c r="N50" i="16"/>
  <c r="K50" i="16"/>
  <c r="H50" i="16"/>
  <c r="E50" i="16"/>
  <c r="T49" i="16"/>
  <c r="Q49" i="16"/>
  <c r="N49" i="16"/>
  <c r="K49" i="16"/>
  <c r="H49" i="16"/>
  <c r="E49" i="16"/>
  <c r="O40" i="16"/>
  <c r="M40" i="16"/>
  <c r="L40" i="16"/>
  <c r="G40" i="16"/>
  <c r="D40" i="16"/>
  <c r="R39" i="16"/>
  <c r="I39" i="16"/>
  <c r="C39" i="16"/>
  <c r="S37" i="16"/>
  <c r="R37" i="16"/>
  <c r="P37" i="16"/>
  <c r="O37" i="16"/>
  <c r="M37" i="16"/>
  <c r="L37" i="16"/>
  <c r="J37" i="16"/>
  <c r="I37" i="16"/>
  <c r="G37" i="16"/>
  <c r="F37" i="16"/>
  <c r="D37" i="16"/>
  <c r="C37" i="16"/>
  <c r="R33" i="16"/>
  <c r="L33" i="16"/>
  <c r="J33" i="16"/>
  <c r="F33" i="16"/>
  <c r="C33" i="16"/>
  <c r="R32" i="16"/>
  <c r="P32" i="16"/>
  <c r="L32" i="16"/>
  <c r="I32" i="16"/>
  <c r="G32" i="16"/>
  <c r="C32" i="16"/>
  <c r="O30" i="16"/>
  <c r="M29" i="16"/>
  <c r="M28" i="16"/>
  <c r="L28" i="16"/>
  <c r="P27" i="16"/>
  <c r="O27" i="16"/>
  <c r="R25" i="16"/>
  <c r="F25" i="16"/>
  <c r="C23" i="16"/>
  <c r="R22" i="16"/>
  <c r="L22" i="16"/>
  <c r="R21" i="16"/>
  <c r="M21" i="16"/>
  <c r="I21" i="16"/>
  <c r="G21" i="16"/>
  <c r="C21" i="16"/>
  <c r="P20" i="16"/>
  <c r="G20" i="16"/>
  <c r="C20" i="16"/>
  <c r="O19" i="16"/>
  <c r="Q19" i="16" s="1"/>
  <c r="J19" i="16"/>
  <c r="D19" i="16"/>
  <c r="G18" i="16"/>
  <c r="S17" i="16"/>
  <c r="P17" i="16"/>
  <c r="O17" i="16"/>
  <c r="Q17" i="16" s="1"/>
  <c r="P16" i="16"/>
  <c r="D16" i="16"/>
  <c r="C16" i="16"/>
  <c r="Q28" i="16" l="1"/>
  <c r="F20" i="16"/>
  <c r="G39" i="16"/>
  <c r="Q149" i="16"/>
  <c r="O352" i="16"/>
  <c r="O38" i="16" s="1"/>
  <c r="Q378" i="16"/>
  <c r="N370" i="16"/>
  <c r="E303" i="16"/>
  <c r="D32" i="16"/>
  <c r="N303" i="16"/>
  <c r="Q341" i="16"/>
  <c r="E21" i="16"/>
  <c r="N32" i="16"/>
  <c r="Q40" i="16"/>
  <c r="C46" i="16"/>
  <c r="K46" i="16"/>
  <c r="Q46" i="16"/>
  <c r="Q195" i="16"/>
  <c r="Q244" i="16"/>
  <c r="N253" i="16"/>
  <c r="T253" i="16"/>
  <c r="K32" i="16"/>
  <c r="Q370" i="16"/>
  <c r="K378" i="16"/>
  <c r="D46" i="16"/>
  <c r="D12" i="16" s="1"/>
  <c r="Q37" i="16"/>
  <c r="T39" i="16"/>
  <c r="F46" i="16"/>
  <c r="F12" i="16" s="1"/>
  <c r="H195" i="16"/>
  <c r="N195" i="16"/>
  <c r="Q253" i="16"/>
  <c r="T311" i="16"/>
  <c r="H353" i="16"/>
  <c r="T353" i="16"/>
  <c r="N378" i="16"/>
  <c r="T378" i="16"/>
  <c r="G46" i="16"/>
  <c r="G12" i="16" s="1"/>
  <c r="S352" i="16"/>
  <c r="S38" i="16" s="1"/>
  <c r="O39" i="16"/>
  <c r="C352" i="16"/>
  <c r="C38" i="16" s="1"/>
  <c r="E25" i="16"/>
  <c r="T149" i="16"/>
  <c r="N149" i="16"/>
  <c r="E149" i="16"/>
  <c r="N46" i="16"/>
  <c r="N55" i="16"/>
  <c r="T22" i="16"/>
  <c r="T20" i="16"/>
  <c r="T32" i="16"/>
  <c r="T55" i="16"/>
  <c r="R46" i="16"/>
  <c r="T46" i="16" s="1"/>
  <c r="N23" i="16"/>
  <c r="H20" i="16"/>
  <c r="K39" i="16"/>
  <c r="T186" i="16"/>
  <c r="T201" i="16"/>
  <c r="O20" i="16"/>
  <c r="Q20" i="16" s="1"/>
  <c r="F21" i="16"/>
  <c r="H21" i="16" s="1"/>
  <c r="L21" i="16"/>
  <c r="N21" i="16" s="1"/>
  <c r="N28" i="16"/>
  <c r="R28" i="16"/>
  <c r="T28" i="16" s="1"/>
  <c r="T33" i="16"/>
  <c r="C40" i="16"/>
  <c r="E40" i="16" s="1"/>
  <c r="S40" i="16"/>
  <c r="Q55" i="16"/>
  <c r="T143" i="16"/>
  <c r="K162" i="16"/>
  <c r="N186" i="16"/>
  <c r="T195" i="16"/>
  <c r="N201" i="16"/>
  <c r="T303" i="16"/>
  <c r="K353" i="16"/>
  <c r="T21" i="16"/>
  <c r="M17" i="16"/>
  <c r="N17" i="16" s="1"/>
  <c r="N20" i="16"/>
  <c r="O21" i="16"/>
  <c r="Q21" i="16" s="1"/>
  <c r="E55" i="16"/>
  <c r="I20" i="16"/>
  <c r="K20" i="16" s="1"/>
  <c r="N22" i="16"/>
  <c r="Q202" i="16"/>
  <c r="E311" i="16"/>
  <c r="M352" i="16"/>
  <c r="M38" i="16" s="1"/>
  <c r="E378" i="16"/>
  <c r="T18" i="16"/>
  <c r="H162" i="16"/>
  <c r="O319" i="16"/>
  <c r="O34" i="16" s="1"/>
  <c r="K143" i="16"/>
  <c r="O36" i="16"/>
  <c r="Q36" i="16" s="1"/>
  <c r="N27" i="16"/>
  <c r="N31" i="16"/>
  <c r="E37" i="16"/>
  <c r="N37" i="16"/>
  <c r="N341" i="16"/>
  <c r="E23" i="16"/>
  <c r="H217" i="16"/>
  <c r="K201" i="16"/>
  <c r="K22" i="16"/>
  <c r="H201" i="16"/>
  <c r="F22" i="16"/>
  <c r="H22" i="16" s="1"/>
  <c r="Q273" i="16"/>
  <c r="E244" i="16"/>
  <c r="K24" i="16"/>
  <c r="H259" i="16"/>
  <c r="T177" i="16"/>
  <c r="T19" i="16"/>
  <c r="N177" i="16"/>
  <c r="H177" i="16"/>
  <c r="Q25" i="16"/>
  <c r="K28" i="16"/>
  <c r="E253" i="16"/>
  <c r="H30" i="16"/>
  <c r="N33" i="16"/>
  <c r="T14" i="16"/>
  <c r="K69" i="16"/>
  <c r="E16" i="16"/>
  <c r="Q143" i="16"/>
  <c r="J16" i="16"/>
  <c r="K16" i="16" s="1"/>
  <c r="H16" i="16"/>
  <c r="H143" i="16"/>
  <c r="E273" i="16"/>
  <c r="K273" i="16"/>
  <c r="Q30" i="16"/>
  <c r="Q209" i="16"/>
  <c r="N209" i="16"/>
  <c r="T24" i="16"/>
  <c r="G24" i="16"/>
  <c r="H24" i="16" s="1"/>
  <c r="T217" i="16"/>
  <c r="N217" i="16"/>
  <c r="K217" i="16"/>
  <c r="H23" i="16"/>
  <c r="E36" i="16"/>
  <c r="T35" i="16"/>
  <c r="T320" i="16"/>
  <c r="S319" i="16"/>
  <c r="S34" i="16" s="1"/>
  <c r="R319" i="16"/>
  <c r="R34" i="16" s="1"/>
  <c r="Q113" i="16"/>
  <c r="E113" i="16"/>
  <c r="N311" i="16"/>
  <c r="T226" i="16"/>
  <c r="K25" i="16"/>
  <c r="K226" i="16"/>
  <c r="H25" i="16"/>
  <c r="H226" i="16"/>
  <c r="J14" i="16"/>
  <c r="K14" i="16" s="1"/>
  <c r="Q69" i="16"/>
  <c r="Q27" i="16"/>
  <c r="D28" i="16"/>
  <c r="E28" i="16" s="1"/>
  <c r="K244" i="16"/>
  <c r="D27" i="16"/>
  <c r="E27" i="16" s="1"/>
  <c r="T244" i="16"/>
  <c r="N244" i="16"/>
  <c r="H27" i="16"/>
  <c r="H244" i="16"/>
  <c r="T26" i="16"/>
  <c r="Q26" i="16"/>
  <c r="N26" i="16"/>
  <c r="N233" i="16"/>
  <c r="K26" i="16"/>
  <c r="H233" i="16"/>
  <c r="E233" i="16"/>
  <c r="E370" i="16"/>
  <c r="I352" i="16"/>
  <c r="I38" i="16" s="1"/>
  <c r="F39" i="16"/>
  <c r="K37" i="16"/>
  <c r="H341" i="16"/>
  <c r="E341" i="16"/>
  <c r="S36" i="16"/>
  <c r="N328" i="16"/>
  <c r="Q328" i="16"/>
  <c r="M36" i="16"/>
  <c r="N36" i="16" s="1"/>
  <c r="M319" i="16"/>
  <c r="M34" i="16" s="1"/>
  <c r="G319" i="16"/>
  <c r="G34" i="16" s="1"/>
  <c r="C319" i="16"/>
  <c r="C34" i="16" s="1"/>
  <c r="E328" i="16"/>
  <c r="G35" i="16"/>
  <c r="H35" i="16" s="1"/>
  <c r="H320" i="16"/>
  <c r="K35" i="16"/>
  <c r="M35" i="16"/>
  <c r="K320" i="16"/>
  <c r="H33" i="16"/>
  <c r="H311" i="16"/>
  <c r="K311" i="16"/>
  <c r="Q33" i="16"/>
  <c r="Q311" i="16"/>
  <c r="K33" i="16"/>
  <c r="T283" i="16"/>
  <c r="T31" i="16"/>
  <c r="K283" i="16"/>
  <c r="N283" i="16"/>
  <c r="I31" i="16"/>
  <c r="K31" i="16" s="1"/>
  <c r="H283" i="16"/>
  <c r="F31" i="16"/>
  <c r="H31" i="16" s="1"/>
  <c r="E31" i="16"/>
  <c r="N30" i="16"/>
  <c r="N273" i="16"/>
  <c r="I30" i="16"/>
  <c r="K30" i="16" s="1"/>
  <c r="H273" i="16"/>
  <c r="C30" i="16"/>
  <c r="E30" i="16" s="1"/>
  <c r="T259" i="16"/>
  <c r="S29" i="16"/>
  <c r="T29" i="16" s="1"/>
  <c r="Q29" i="16"/>
  <c r="E259" i="16"/>
  <c r="K259" i="16"/>
  <c r="G29" i="16"/>
  <c r="H29" i="16" s="1"/>
  <c r="C29" i="16"/>
  <c r="E29" i="16" s="1"/>
  <c r="I27" i="16"/>
  <c r="K27" i="16" s="1"/>
  <c r="R27" i="16"/>
  <c r="T27" i="16" s="1"/>
  <c r="T233" i="16"/>
  <c r="K233" i="16"/>
  <c r="F26" i="16"/>
  <c r="H26" i="16" s="1"/>
  <c r="T25" i="16"/>
  <c r="E226" i="16"/>
  <c r="Q24" i="16"/>
  <c r="Q217" i="16"/>
  <c r="L24" i="16"/>
  <c r="N24" i="16" s="1"/>
  <c r="T23" i="16"/>
  <c r="T209" i="16"/>
  <c r="O23" i="16"/>
  <c r="Q23" i="16" s="1"/>
  <c r="K23" i="16"/>
  <c r="K209" i="16"/>
  <c r="E209" i="16"/>
  <c r="H209" i="16"/>
  <c r="E22" i="16"/>
  <c r="E201" i="16"/>
  <c r="K177" i="16"/>
  <c r="H19" i="16"/>
  <c r="C19" i="16"/>
  <c r="E19" i="16" s="1"/>
  <c r="I19" i="16"/>
  <c r="K19" i="16" s="1"/>
  <c r="T162" i="16"/>
  <c r="N18" i="16"/>
  <c r="I18" i="16"/>
  <c r="K18" i="16" s="1"/>
  <c r="H18" i="16"/>
  <c r="Q18" i="16"/>
  <c r="E162" i="16"/>
  <c r="R17" i="16"/>
  <c r="T17" i="16" s="1"/>
  <c r="C17" i="16"/>
  <c r="E17" i="16" s="1"/>
  <c r="K17" i="16"/>
  <c r="H17" i="16"/>
  <c r="H149" i="16"/>
  <c r="N16" i="16"/>
  <c r="N143" i="16"/>
  <c r="O16" i="16"/>
  <c r="Q16" i="16" s="1"/>
  <c r="T16" i="16"/>
  <c r="M15" i="16"/>
  <c r="N15" i="16" s="1"/>
  <c r="N113" i="16"/>
  <c r="H15" i="16"/>
  <c r="H113" i="16"/>
  <c r="C15" i="16"/>
  <c r="E15" i="16" s="1"/>
  <c r="T15" i="16"/>
  <c r="T113" i="16"/>
  <c r="O15" i="16"/>
  <c r="Q15" i="16" s="1"/>
  <c r="K113" i="16"/>
  <c r="O14" i="16"/>
  <c r="Q14" i="16" s="1"/>
  <c r="N69" i="16"/>
  <c r="H370" i="16"/>
  <c r="F40" i="16"/>
  <c r="H40" i="16" s="1"/>
  <c r="F352" i="16"/>
  <c r="E69" i="16"/>
  <c r="N226" i="16"/>
  <c r="L25" i="16"/>
  <c r="N25" i="16" s="1"/>
  <c r="H253" i="16"/>
  <c r="F28" i="16"/>
  <c r="H28" i="16" s="1"/>
  <c r="N259" i="16"/>
  <c r="L29" i="16"/>
  <c r="N29" i="16" s="1"/>
  <c r="T273" i="16"/>
  <c r="R30" i="16"/>
  <c r="T30" i="16" s="1"/>
  <c r="H303" i="16"/>
  <c r="F32" i="16"/>
  <c r="H32" i="16" s="1"/>
  <c r="N14" i="16"/>
  <c r="K15" i="16"/>
  <c r="E18" i="16"/>
  <c r="E20" i="16"/>
  <c r="K21" i="16"/>
  <c r="Q22" i="16"/>
  <c r="E24" i="16"/>
  <c r="E26" i="16"/>
  <c r="K29" i="16"/>
  <c r="E32" i="16"/>
  <c r="H39" i="16"/>
  <c r="O68" i="16"/>
  <c r="N162" i="16"/>
  <c r="P319" i="16"/>
  <c r="P34" i="16" s="1"/>
  <c r="P35" i="16"/>
  <c r="Q35" i="16" s="1"/>
  <c r="Q320" i="16"/>
  <c r="K341" i="16"/>
  <c r="J319" i="16"/>
  <c r="J34" i="16" s="1"/>
  <c r="G14" i="16"/>
  <c r="C14" i="16"/>
  <c r="Q32" i="16"/>
  <c r="I12" i="16"/>
  <c r="S12" i="16"/>
  <c r="K55" i="16"/>
  <c r="H69" i="16"/>
  <c r="F14" i="16"/>
  <c r="N320" i="16"/>
  <c r="L319" i="16"/>
  <c r="L68" i="16" s="1"/>
  <c r="L35" i="16"/>
  <c r="J36" i="16"/>
  <c r="K36" i="16" s="1"/>
  <c r="K328" i="16"/>
  <c r="D352" i="16"/>
  <c r="D38" i="16" s="1"/>
  <c r="E38" i="16" s="1"/>
  <c r="D39" i="16"/>
  <c r="E39" i="16" s="1"/>
  <c r="E353" i="16"/>
  <c r="T370" i="16"/>
  <c r="R40" i="16"/>
  <c r="T37" i="16"/>
  <c r="N40" i="16"/>
  <c r="H55" i="16"/>
  <c r="E143" i="16"/>
  <c r="K149" i="16"/>
  <c r="Q162" i="16"/>
  <c r="E186" i="16"/>
  <c r="K195" i="16"/>
  <c r="Q226" i="16"/>
  <c r="K253" i="16"/>
  <c r="Q259" i="16"/>
  <c r="E283" i="16"/>
  <c r="K303" i="16"/>
  <c r="H328" i="16"/>
  <c r="F36" i="16"/>
  <c r="H36" i="16" s="1"/>
  <c r="J38" i="16"/>
  <c r="R352" i="16"/>
  <c r="P352" i="16"/>
  <c r="P38" i="16" s="1"/>
  <c r="Q38" i="16" s="1"/>
  <c r="P39" i="16"/>
  <c r="Q39" i="16" s="1"/>
  <c r="Q353" i="16"/>
  <c r="L19" i="16"/>
  <c r="N19" i="16" s="1"/>
  <c r="P31" i="16"/>
  <c r="Q31" i="16" s="1"/>
  <c r="D33" i="16"/>
  <c r="E33" i="16" s="1"/>
  <c r="H37" i="16"/>
  <c r="T69" i="16"/>
  <c r="Q177" i="16"/>
  <c r="E217" i="16"/>
  <c r="Q233" i="16"/>
  <c r="F319" i="16"/>
  <c r="F68" i="16" s="1"/>
  <c r="D319" i="16"/>
  <c r="D35" i="16"/>
  <c r="E35" i="16" s="1"/>
  <c r="E320" i="16"/>
  <c r="T328" i="16"/>
  <c r="R36" i="16"/>
  <c r="N353" i="16"/>
  <c r="L352" i="16"/>
  <c r="L39" i="16"/>
  <c r="N39" i="16" s="1"/>
  <c r="J40" i="16"/>
  <c r="K40" i="16" s="1"/>
  <c r="K370" i="16"/>
  <c r="I319" i="16"/>
  <c r="H12" i="16" l="1"/>
  <c r="E46" i="16"/>
  <c r="H46" i="16"/>
  <c r="C12" i="16"/>
  <c r="E12" i="16" s="1"/>
  <c r="K38" i="16"/>
  <c r="E352" i="16"/>
  <c r="T40" i="16"/>
  <c r="R68" i="16"/>
  <c r="K352" i="16"/>
  <c r="C68" i="16"/>
  <c r="Q34" i="16"/>
  <c r="J13" i="16"/>
  <c r="N35" i="16"/>
  <c r="S68" i="16"/>
  <c r="T36" i="16"/>
  <c r="T34" i="16"/>
  <c r="T319" i="16"/>
  <c r="J68" i="16"/>
  <c r="M13" i="16"/>
  <c r="M11" i="16" s="1"/>
  <c r="M10" i="16" s="1"/>
  <c r="J12" i="16"/>
  <c r="M68" i="16"/>
  <c r="N68" i="16" s="1"/>
  <c r="G68" i="16"/>
  <c r="H68" i="16" s="1"/>
  <c r="Q319" i="16"/>
  <c r="P68" i="16"/>
  <c r="Q68" i="16" s="1"/>
  <c r="S13" i="16"/>
  <c r="S11" i="16" s="1"/>
  <c r="S10" i="16" s="1"/>
  <c r="G13" i="16"/>
  <c r="G11" i="16" s="1"/>
  <c r="G10" i="16" s="1"/>
  <c r="O13" i="16"/>
  <c r="O12" i="16"/>
  <c r="H352" i="16"/>
  <c r="F38" i="16"/>
  <c r="H38" i="16" s="1"/>
  <c r="R13" i="16"/>
  <c r="L12" i="16"/>
  <c r="Q352" i="16"/>
  <c r="N319" i="16"/>
  <c r="L34" i="16"/>
  <c r="N34" i="16" s="1"/>
  <c r="E14" i="16"/>
  <c r="C13" i="16"/>
  <c r="R12" i="16"/>
  <c r="H14" i="16"/>
  <c r="D34" i="16"/>
  <c r="E34" i="16" s="1"/>
  <c r="D68" i="16"/>
  <c r="T352" i="16"/>
  <c r="R38" i="16"/>
  <c r="T38" i="16" s="1"/>
  <c r="K319" i="16"/>
  <c r="I34" i="16"/>
  <c r="I68" i="16"/>
  <c r="L38" i="16"/>
  <c r="N38" i="16" s="1"/>
  <c r="N352" i="16"/>
  <c r="H319" i="16"/>
  <c r="F34" i="16"/>
  <c r="H34" i="16" s="1"/>
  <c r="E319" i="16"/>
  <c r="P13" i="16"/>
  <c r="P11" i="16" s="1"/>
  <c r="P10" i="16" s="1"/>
  <c r="T68" i="16" l="1"/>
  <c r="E68" i="16"/>
  <c r="J11" i="16"/>
  <c r="J10" i="16" s="1"/>
  <c r="K68" i="16"/>
  <c r="K12" i="16"/>
  <c r="T13" i="16"/>
  <c r="Q13" i="16"/>
  <c r="R11" i="16"/>
  <c r="T12" i="16"/>
  <c r="N12" i="16"/>
  <c r="D13" i="16"/>
  <c r="D11" i="16" s="1"/>
  <c r="D10" i="16" s="1"/>
  <c r="L13" i="16"/>
  <c r="N13" i="16" s="1"/>
  <c r="F13" i="16"/>
  <c r="C11" i="16"/>
  <c r="K34" i="16"/>
  <c r="I13" i="16"/>
  <c r="Q12" i="16"/>
  <c r="O11" i="16"/>
  <c r="T11" i="16" l="1"/>
  <c r="R10" i="16"/>
  <c r="T10" i="16" s="1"/>
  <c r="E13" i="16"/>
  <c r="L11" i="16"/>
  <c r="K13" i="16"/>
  <c r="I11" i="16"/>
  <c r="H13" i="16"/>
  <c r="F11" i="16"/>
  <c r="Q11" i="16"/>
  <c r="O10" i="16"/>
  <c r="Q10" i="16" s="1"/>
  <c r="E11" i="16"/>
  <c r="C10" i="16"/>
  <c r="E10" i="16" s="1"/>
  <c r="H11" i="16" l="1"/>
  <c r="F10" i="16"/>
  <c r="H10" i="16" s="1"/>
  <c r="L10" i="16"/>
  <c r="N10" i="16" s="1"/>
  <c r="N11" i="16"/>
  <c r="K11" i="16"/>
  <c r="I10" i="16"/>
  <c r="K10" i="16" s="1"/>
  <c r="G6" i="3" l="1"/>
  <c r="G7" i="3" l="1"/>
  <c r="H10" i="3" l="1"/>
  <c r="H9" i="3"/>
  <c r="H8" i="3"/>
  <c r="E10" i="3"/>
  <c r="E9" i="3"/>
  <c r="E8" i="3"/>
  <c r="E7" i="3"/>
  <c r="H6" i="3"/>
  <c r="E6" i="3"/>
  <c r="F7" i="3" l="1"/>
  <c r="H7" i="3" s="1"/>
  <c r="D288" i="23"/>
  <c r="D31" i="23" s="1"/>
  <c r="D13" i="23" s="1"/>
  <c r="D11" i="23" s="1"/>
  <c r="D10" i="23" s="1"/>
  <c r="E307" i="23"/>
  <c r="C288" i="23"/>
  <c r="E288" i="23" l="1"/>
  <c r="C31" i="23"/>
  <c r="E31" i="23" s="1"/>
  <c r="D69" i="23"/>
  <c r="C13" i="23"/>
  <c r="C69" i="23"/>
  <c r="E69" i="23" l="1"/>
  <c r="E13" i="23"/>
  <c r="C11" i="23"/>
  <c r="C10" i="23" l="1"/>
  <c r="E10" i="23" s="1"/>
  <c r="E11" i="23"/>
</calcChain>
</file>

<file path=xl/sharedStrings.xml><?xml version="1.0" encoding="utf-8"?>
<sst xmlns="http://schemas.openxmlformats.org/spreadsheetml/2006/main" count="4442" uniqueCount="478">
  <si>
    <t>Հ/Հ</t>
  </si>
  <si>
    <t>Ոլորտ</t>
  </si>
  <si>
    <t>Արտադրանք (ընթացիկ գներով)</t>
  </si>
  <si>
    <t xml:space="preserve">            Իրացում</t>
  </si>
  <si>
    <t>Արտահանում</t>
  </si>
  <si>
    <t>Աճի տեմպ %</t>
  </si>
  <si>
    <t>Արդյունաբերություն` ներառյալ էներգետիկա</t>
  </si>
  <si>
    <t>Արդյունաբերություն, այդ թվում`</t>
  </si>
  <si>
    <t>հանքարդարդյունաբերություն և բաց հանքերի շահագործում</t>
  </si>
  <si>
    <t xml:space="preserve"> էներգետիկա</t>
  </si>
  <si>
    <t xml:space="preserve">   ²åñ³Ýù³ÛÇÝ ³ñï³¹ñ³Ýù (ÁÝÃ³óÇÏ ·Ý»ñáí)</t>
  </si>
  <si>
    <t>²ñï³Ñ³ÝáõÙ</t>
  </si>
  <si>
    <t>Աճի տեմպը %</t>
  </si>
  <si>
    <t>ÀÜ¸²ØºÜÀ`Ù»ù»Ý³ßÇÝáõÃÛáõÝ</t>
  </si>
  <si>
    <t>«Ինտերհաստոց» ԲԲԸ</t>
  </si>
  <si>
    <t>«Հարվալ Մաշինըրի» ՍՊԸ</t>
  </si>
  <si>
    <t>«Արմավ.հաստ.գ-ն» ԲԲԸ</t>
  </si>
  <si>
    <t>«Երևանի Հիդրոհաղորդակ գործարան» ԲԲԸ</t>
  </si>
  <si>
    <t>«Չարենց.գործիքաշին.գ-ն» ԲԲԸ</t>
  </si>
  <si>
    <t>«Ալմաստ» ՓԲԸ</t>
  </si>
  <si>
    <t>«Տեխսարքավորում» ԲԲԸ</t>
  </si>
  <si>
    <t>«Կապանի մեքենաշինական գործարան» ԲԲԸ</t>
  </si>
  <si>
    <t>«Ջրկոնստրուկցիա» ՍՊԸ</t>
  </si>
  <si>
    <t>«Ավտոգեն-Մե ՍՊԸ</t>
  </si>
  <si>
    <t>«Կոմպրեսորների գ-ն»ԲԲԸ</t>
  </si>
  <si>
    <t>«ԵԱԶ» ԲԲԸ</t>
  </si>
  <si>
    <t>«Արթիկի Ապակեմեքենա» ԲԲԸ</t>
  </si>
  <si>
    <t xml:space="preserve">«Աստրա» ՓԲԸ </t>
  </si>
  <si>
    <t>«Քարհատ»Մեքենա» ՓԲԸ</t>
  </si>
  <si>
    <t>«Բոռ» ԲԲԸ</t>
  </si>
  <si>
    <t>«Վան. «Չինվան» ՍՊԸ</t>
  </si>
  <si>
    <t>«Գոլդեն Ֆիլդ» ՍՊԸ</t>
  </si>
  <si>
    <t>«Էլեկտրասարք» ԲԲԸ</t>
  </si>
  <si>
    <t>«ՌԱՕ Մարս» ՓԲԸ</t>
  </si>
  <si>
    <t>«Կոննեկտ» ԲԲԸ</t>
  </si>
  <si>
    <t>«Գամմա» ԲԲԸ</t>
  </si>
  <si>
    <t>«Անալիտսարք» ՓԲԸ</t>
  </si>
  <si>
    <t xml:space="preserve">«Ռաֆէլգրիգ» ԲԲԸ </t>
  </si>
  <si>
    <t>«Վան» ԲԲԸ</t>
  </si>
  <si>
    <t>«Անալիտ-1» ԲԲԸ</t>
  </si>
  <si>
    <t>«Իմպուլս» ԲԲԸ</t>
  </si>
  <si>
    <t>«Էլեկտրոն» ԲԲԸ</t>
  </si>
  <si>
    <t>«ԼՏ Պիրկալ» ՍՊԸ</t>
  </si>
  <si>
    <t>«Երևանի կապի միջոցների ԳՀԻ» ՓԲԸ</t>
  </si>
  <si>
    <t>«Հայէլեկտրամեքենա» ԲԲԸ</t>
  </si>
  <si>
    <t>«Տրանսէլեկտրիկ» ՍՊԸ</t>
  </si>
  <si>
    <t>«Արմենմոտոր» ՓԲԸ</t>
  </si>
  <si>
    <t>«Էլեկտրաապարատ» ԲԲԸ</t>
  </si>
  <si>
    <t>«Գրանդ Սան »ՍՊԸ</t>
  </si>
  <si>
    <t>«ԲՀԷՍ Պլազմա» ԲԲԸ</t>
  </si>
  <si>
    <t>«Էլբատ» ՓԲԸ</t>
  </si>
  <si>
    <t>«Էլեկտրա.ինժեներինգ» ՓԲԸ</t>
  </si>
  <si>
    <t>«Նաիրիտ-գործարան»ՓԲԸ</t>
  </si>
  <si>
    <t>«Վանաձոր-Քիմպրոմ»ՓԲԸ</t>
  </si>
  <si>
    <t>«Մուրադ-Սար» ՍՊԸ</t>
  </si>
  <si>
    <t>«Արիակ» ՓԲԸ</t>
  </si>
  <si>
    <t>«Կենցաղքիմ» ԲԲԸ</t>
  </si>
  <si>
    <t>«Ապակեմեկուսիչ» ԲԲԸ</t>
  </si>
  <si>
    <t>«Քրաուն Քեմիքալ« ՍՊԸ</t>
  </si>
  <si>
    <t>«Լիկվոր» ՓԲԸ</t>
  </si>
  <si>
    <t>«Արփիմեդ» ՍՊԸ</t>
  </si>
  <si>
    <t>«Վիտամաքս-Ե» ՍՊԸ</t>
  </si>
  <si>
    <t>«Ֆարմատեք» ՍՊԸ</t>
  </si>
  <si>
    <t>ՀՀ ԳԱԱ «ՕԴԲԳՏԿ» ՊՈԱԿ</t>
  </si>
  <si>
    <t>«էսկո ֆարմ» ՍՊԸ</t>
  </si>
  <si>
    <t>«Քիմ.դեղագ.ֆիրմա» ԲԲԸ</t>
  </si>
  <si>
    <t>«Սարտոն» ՍՊԸ</t>
  </si>
  <si>
    <t>«Գյ.Մանվ. ֆ-կա» ԲԲԸ</t>
  </si>
  <si>
    <t>«Էն Վայ Էյ Դի» ՍՊԸ</t>
  </si>
  <si>
    <t>«Արմեն-Կարպետ» ԲԲԸ</t>
  </si>
  <si>
    <t>«ՎԿՍ Արմենիա» ՍՊԸ</t>
  </si>
  <si>
    <t>«Մահուդ» ՓԲԸ</t>
  </si>
  <si>
    <t>«Ջրաշող» ՓԲԸ</t>
  </si>
  <si>
    <t>«Տոսպ» ԲԲԸ</t>
  </si>
  <si>
    <t>«Նուբ.տրիկոտ.ֆ-կա» ԲԲԸ</t>
  </si>
  <si>
    <t>«Արմտեքս Գրուպ» ՍՊԸ</t>
  </si>
  <si>
    <t>«Հ. Էդ.Հայաս Գրուպ» ԲԲԸ</t>
  </si>
  <si>
    <t>«Արշալույս» ԲԲԸ</t>
  </si>
  <si>
    <t>«Բազում Ֆիրմա» ԱԿ</t>
  </si>
  <si>
    <t>«Վանուհի» ԲԲԸ</t>
  </si>
  <si>
    <t>«Բրատեքս» ԲԲԸ</t>
  </si>
  <si>
    <t>«Նայթեքս» ԲԲԸ</t>
  </si>
  <si>
    <t>«Վանաձորի Գլորիա կ/ֆ» ՍՊԸ</t>
  </si>
  <si>
    <t>«Կաշի» ԲԲԸ</t>
  </si>
  <si>
    <t>«Կաշվե-գալանտեր ֆ-կա» ԲԲԸ</t>
  </si>
  <si>
    <t>«Լյուքս» ԲԲԸ</t>
  </si>
  <si>
    <t>«Էլեն-93» ՍՊԸ</t>
  </si>
  <si>
    <t>«Պլաստիկ» ԲԲԸ</t>
  </si>
  <si>
    <t>«Մեգերյան-կարպետ» ԲԲԸ</t>
  </si>
  <si>
    <t>«Մետաղամանեղենի գ-ն» ԲԲԸ</t>
  </si>
  <si>
    <t>«Ագնեսա» արտադր. կոոպ.</t>
  </si>
  <si>
    <t>«Սաթենկար» ՍՊԸ</t>
  </si>
  <si>
    <t>«Լ.Ա.Ն.Ա. Էդեն» ՓԲԸ</t>
  </si>
  <si>
    <t>Մաս. «Գոֆրոտարա» ՓԲԸ</t>
  </si>
  <si>
    <t>«Երևան-կահույք» ԲԲԸ</t>
  </si>
  <si>
    <t>«ԴՈԿ-ՌԱԶ» ՓԲԸ</t>
  </si>
  <si>
    <t>«50/50» ՍՊԸ</t>
  </si>
  <si>
    <t>«Սալմաստ Կահույք» ՍՊԸ</t>
  </si>
  <si>
    <t>ÀÝ¹³Ù»ÝÁ Ñ³Ýù³ñ¹.</t>
  </si>
  <si>
    <t>«Զանգեզուրի ՊՄԿ» ՓԲԸ</t>
  </si>
  <si>
    <t>«Ագարակի ՊՄԿ» ՓԲԸ</t>
  </si>
  <si>
    <t>«Դանդի Փրիշս Մեթալս Կապան» ՓԲԸ</t>
  </si>
  <si>
    <t>«Ախթալայի ԼՀԿ» ՓԲԸ</t>
  </si>
  <si>
    <t>«Սագամար» ՓԲԸ</t>
  </si>
  <si>
    <t>«Հրազդան-Ցեմենտ» ՓԲԸ</t>
  </si>
  <si>
    <t>«Թուրինջ» ՍՊԸ</t>
  </si>
  <si>
    <t>«AMP» ՍՊԸ</t>
  </si>
  <si>
    <t>«Հայկ.Պղինձ Ծրագիր» ՓԲԸ   «Էյ-Սի-Փի»</t>
  </si>
  <si>
    <t>«Մաքուր Երկաթ» ԲԲԸ</t>
  </si>
  <si>
    <t>«Ձուլակենտրոն» ԲԲԸ</t>
  </si>
  <si>
    <t>«Գեո Պրո Մայնինգ Գոլդ» ՍՊԸ</t>
  </si>
  <si>
    <t>«Ռուսալ Արմենալ» ՓԲԸ</t>
  </si>
  <si>
    <t>«Մետալ Ստիլ» ՓԲԸ</t>
  </si>
  <si>
    <t>«Ասկե Գրուպ» ԲԲԸ</t>
  </si>
  <si>
    <t>«Շեն Հոլդինգ» ՓԲԸ</t>
  </si>
  <si>
    <t>«Սարանիստ» ՍՊԸ</t>
  </si>
  <si>
    <t>«Գլաս Ուոռլդ Քամփնի» ՓԲԸ</t>
  </si>
  <si>
    <t>ÀÝ¹³Ù»ÝÁ Ã»Ã¨ ³ñ¹.</t>
  </si>
  <si>
    <t>«Երևանի կոնյակի 
գործարան» ՓԲԸ</t>
  </si>
  <si>
    <t>«Վեդի ալկո» ՍՊԸ</t>
  </si>
  <si>
    <t>«Հայասի Գրուպ» ՓԲԸ</t>
  </si>
  <si>
    <t>«ՄԱՊ» ԲԲԸ</t>
  </si>
  <si>
    <t>«Երևանի Արարատ կոնյակի-գինու-օղու կոմբինատ» ԲԲԸ</t>
  </si>
  <si>
    <t>«Պռոշյանի կոնյակի գործ» ԲԲԸ</t>
  </si>
  <si>
    <t>«Ա և Գ» ՍՊԸ</t>
  </si>
  <si>
    <t>«Գյումրի գարեջուր» ԲԲԸ</t>
  </si>
  <si>
    <t>«Գինու-Կոնյակի տուն «Շահնազարյան» ԲԲԸ</t>
  </si>
  <si>
    <t>«Երևանի շամպայն գինիների գ-ն» ԲԲԸ</t>
  </si>
  <si>
    <t>«Արենի գինու գործարան» 
ՓԲԸ</t>
  </si>
  <si>
    <t>«Երևանի գարեջուր» ՓԲԸ</t>
  </si>
  <si>
    <t>«Գոլդեն Գրեյպ Արմաս» 
ԲԲԸ</t>
  </si>
  <si>
    <t>«Իջևանի գինու գործարան»</t>
  </si>
  <si>
    <t>«Ջերմուկ Գրուպ» ՓԲԸ</t>
  </si>
  <si>
    <t>«Ջերմուկ Ինթերնեյշնլ Պեպսի-Կոլա Բոթլեր» ՍՊԸ</t>
  </si>
  <si>
    <t>«Սակի ընդ Սանս» ՓԲԸ</t>
  </si>
  <si>
    <t>«ՌՌՌ» հանքային ջրերի գործարան ՓԲԸ</t>
  </si>
  <si>
    <t>«Բերդավանի գինու գործարան» ԲԲԸ</t>
  </si>
  <si>
    <t>«Եղվարդի Գինու կոնյակի գործարան» ՓԲԸ</t>
  </si>
  <si>
    <t xml:space="preserve">«Գետնատուն» ՍՊԸ </t>
  </si>
  <si>
    <t>«Միլկաթ» ՍՊԸ</t>
  </si>
  <si>
    <t>«Արարատի գինու գործարան» ՍՊԸ</t>
  </si>
  <si>
    <t>«Մրգանուշ» գինու-կոնյակի գործարան</t>
  </si>
  <si>
    <t xml:space="preserve">«Բյուրեղ Ալկո» ՍՊԸ </t>
  </si>
  <si>
    <t>«Սիս-նատուրալ» ՓԲԸ</t>
  </si>
  <si>
    <t>«Էմ Այ Բի Քոնսալթինգ» ՍՊԸ</t>
  </si>
  <si>
    <t>ÀÝ¹³Ù»ÝÁ ßÇÝ³ÝÛáõÃ»ñ</t>
  </si>
  <si>
    <t>«Գրանդ Տոբակո» ՍՊԸ</t>
  </si>
  <si>
    <t>«Մասիս Տոբակո» ՍՊԸ</t>
  </si>
  <si>
    <t>«ՍՊՍ Սիգարոն» ՍՊԸ</t>
  </si>
  <si>
    <t>«Ինթերնեյշնլ Մասիս տաբակ» ՍՊԸ</t>
  </si>
  <si>
    <t>«Շամբ բիզնես» ՍՊԸ</t>
  </si>
  <si>
    <t>«Արարատ Սննդի Կոմբինատ» ՓԲԸ</t>
  </si>
  <si>
    <t>«Թամարա ֆրուտ» ՍՊԸ</t>
  </si>
  <si>
    <t>«Եվրոթերմ» ՍՊԸ</t>
  </si>
  <si>
    <t>«Ալեքս Գրիգ» ՍՊԸ</t>
  </si>
  <si>
    <t>«Աշտարակ Կաթ» ԲԲԸ</t>
  </si>
  <si>
    <t>«Մանչո Գրուպ» ՍՊԸ</t>
  </si>
  <si>
    <t>«Բիգա» ՍՊԸ</t>
  </si>
  <si>
    <t>«Աթենք» ԲԲԸ</t>
  </si>
  <si>
    <t>«Էկո Տոմատո» ՓԲԸ</t>
  </si>
  <si>
    <t>«Արկոլադ» ՓԲԸ</t>
  </si>
  <si>
    <t>«Բեկոն Պրոդուկտ» ԲԲԸ</t>
  </si>
  <si>
    <t>«Նատֆուդ» ՓԲԸ</t>
  </si>
  <si>
    <t>«Ամստեր ֆլաուերս» ՍՊԸ</t>
  </si>
  <si>
    <t>«Արաքս Թռչնաֆաբրիկա» ՓԲԸ</t>
  </si>
  <si>
    <t>«Գրանդ Քենդի» ՍՊԸ</t>
  </si>
  <si>
    <t>«ՀՊԳ Բորոդինո» ՍՊԸ</t>
  </si>
  <si>
    <t>«Չիզլեր» ՍՊԸ</t>
  </si>
  <si>
    <t>«Դարոինք» ՍՊԸ</t>
  </si>
  <si>
    <t>«Իգիթ» ՍՊԸ</t>
  </si>
  <si>
    <t>«Դուստր Մարիաննա» ՍՊԸ</t>
  </si>
  <si>
    <t>«Դիլի» ՍՊԸ</t>
  </si>
  <si>
    <t>«Դուստր Մելանյա» ՍՊԸ</t>
  </si>
  <si>
    <t>«Նիկոլա Ինթերնեյշնալ Արմենիա» ՍՊԸ</t>
  </si>
  <si>
    <t>«Սամկոն» ՍՊԸ</t>
  </si>
  <si>
    <t>«ՎԹ Թրեյդ» ՓԲԸ</t>
  </si>
  <si>
    <t>«Ավանի աղի կ-տ» ՓԲԸ</t>
  </si>
  <si>
    <t>«Ագրոհոլդինգ Արմենիա» ՍՊԸ</t>
  </si>
  <si>
    <t>«Ա. Բիլյան» ՍՊԸ</t>
  </si>
  <si>
    <t>«Աշոցքի պանրի գործարան» ՍՊԸ</t>
  </si>
  <si>
    <t>«Ա. Ավետիսյանի Ա.Ս.Ա» ՍՊԸ</t>
  </si>
  <si>
    <t>«Ագաթատ-գոլդ» ՍՊԸ</t>
  </si>
  <si>
    <t>«Կաթնամթերք Վան» ՍՊԸ</t>
  </si>
  <si>
    <t>«Արզնու տոհմային ԹՏԽ» ԲԲԸ</t>
  </si>
  <si>
    <t>«ԱՏ Գրեյն» ՍՊԸ</t>
  </si>
  <si>
    <t>«Թամարա» ՍՊԸ</t>
  </si>
  <si>
    <t>«Էջմիածին-կաթ» ՍՊԸ</t>
  </si>
  <si>
    <t>«Արևակն» ՍՊԸ</t>
  </si>
  <si>
    <t>«Սապֆիր» ՓԲԸ</t>
  </si>
  <si>
    <t>«Լորի» ՍՊԸ</t>
  </si>
  <si>
    <t>«Անդրանիկ» ՍՊԸ</t>
  </si>
  <si>
    <t>«Դայմոթեք» ՍՊԸ</t>
  </si>
  <si>
    <t>«Էյ-Էլ-Թի» ՍՊԸ</t>
  </si>
  <si>
    <t>«Ձորագյուղ» ԱԿ</t>
  </si>
  <si>
    <t>«Գնոմոն-1» ՍՊԸ</t>
  </si>
  <si>
    <t>«Երևանի ոսկերչ. գ-ն» ԲԲԸ</t>
  </si>
  <si>
    <t>«Արաքս-Գոլդ» ՍՊԸ</t>
  </si>
  <si>
    <t>«Ջեյ Սի Էյ» ՓԲԸ</t>
  </si>
  <si>
    <t>«Ագոփյան Ջուելրզ» ՓԲԸ</t>
  </si>
  <si>
    <t>«Լեռնամետալուրգիա» ՓԲԸ</t>
  </si>
  <si>
    <t>«Նորամուծութ. և ձեռներեցութ. ԱԿ» ՓԲԸ</t>
  </si>
  <si>
    <t>«Երևանի Պլաստպոլ. ԳՀԻ» ՓԲԸ</t>
  </si>
  <si>
    <t>«Էլեկտրամաշ ԳՀԻ» ՓԲԸ</t>
  </si>
  <si>
    <t>«Կոմետա» ԲԲԸ</t>
  </si>
  <si>
    <t>«Ալֆա» ՓԲԸ</t>
  </si>
  <si>
    <t>«Էլաս» ՓԲԸ</t>
  </si>
  <si>
    <t>«Քար և սիլիկատներ» ՓԲԸ</t>
  </si>
  <si>
    <t>«ՀԱԷԿ» ՓԲԸ</t>
  </si>
  <si>
    <t>«Երևանի ՋԷԿ» ՓԲԸ</t>
  </si>
  <si>
    <t>«Միջազգային էներգետիկ կորպորացիա» ՓԲԸ</t>
  </si>
  <si>
    <t>«Գազպրոմ Արմենիա» ՓԲԸ 5-րդ բլոկ</t>
  </si>
  <si>
    <t>Փոքր էլեկտրակայաններ</t>
  </si>
  <si>
    <t>«ԲԷՑ» ՓԲԸ</t>
  </si>
  <si>
    <t>«Հայաստանի էլ.ցանցեր» ՓԲԸ</t>
  </si>
  <si>
    <t>«Գազպրոմ Արմենիա» ՓԲԸ բնական գազ</t>
  </si>
  <si>
    <t>«Հաշվարկային կենտրոն»
 ՓԲԸ</t>
  </si>
  <si>
    <t>«Էլ.էներգետիկ համակարգի օպերատոր» ՓԲԸ</t>
  </si>
  <si>
    <t>«Էներգակարգաբերում» 
ՓԲԸ</t>
  </si>
  <si>
    <t>«Հայատոմ» ՓԲԸ</t>
  </si>
  <si>
    <t>«Անալիտիկ» ՓԲԸ</t>
  </si>
  <si>
    <t>«էներգետիկայի գիտահետազոտական ինստիտուտ» ՓԲԸ</t>
  </si>
  <si>
    <t>«Տրանսգազ» ՍՊԸ</t>
  </si>
  <si>
    <t>«Գևորգ և Վահան» ՍՊԸ</t>
  </si>
  <si>
    <t>«Քանաքեռ կարի ֆ-կա» ԲԲԸ</t>
  </si>
  <si>
    <t xml:space="preserve">  Æñ³óáõÙ</t>
  </si>
  <si>
    <t>Արտադրանք (համադրելի գներով)</t>
  </si>
  <si>
    <t>մշակող արդյունաբերություն</t>
  </si>
  <si>
    <t>«Թեղուտ» ՓԲԸ</t>
  </si>
  <si>
    <t>«Վայք Գրուպ» ՓԲԸ</t>
  </si>
  <si>
    <t>«Ալեքս-Տեքստիլ» ՍՊԸ</t>
  </si>
  <si>
    <t>«Դոստ Ինթերնեյշնլ» ՍՊԸ</t>
  </si>
  <si>
    <t>ՀՀ էկոնոմիկայի նախարարության կողմից մոնիտորինգում ընդգրկված  ոլորտների ընթացիկ գներով աճի տեմպի դինամիկան նախորդ տարվա նույն ժամանակաշրջանի համեմատ</t>
  </si>
  <si>
    <t xml:space="preserve">Արտադրանքի աճի տեմպը % </t>
  </si>
  <si>
    <t xml:space="preserve">Արտահանման աճի տեմպը % </t>
  </si>
  <si>
    <t>«Արարատցեմենտ» ՓԲԸ</t>
  </si>
  <si>
    <t>«Կոտայք» գարեջրի գործարան ՍՊԸ</t>
  </si>
  <si>
    <t>հազ.դր</t>
  </si>
  <si>
    <t>«Կրիստալ Կաթ» ՍՊԸ Էլոլա</t>
  </si>
  <si>
    <t>08. Հանքագործական արդյունաբերության և բացհանքերի շահագործման այլ ճյուղեր</t>
  </si>
  <si>
    <t>Ընդամենը` B. Հանքագործական արդյունաբերության և բացհանքերի շահագործում</t>
  </si>
  <si>
    <t>Ընդամենը` C. Մշակող արդյունաբերություն</t>
  </si>
  <si>
    <t xml:space="preserve">10.Սննդամթերքի արտադրություն    </t>
  </si>
  <si>
    <t>11.Խմիչքների արտադրություն</t>
  </si>
  <si>
    <t>12.Ծխախոտի արտադրություն</t>
  </si>
  <si>
    <t xml:space="preserve">13.Մանածագործական արտադրատեսակների արտադրություն </t>
  </si>
  <si>
    <t xml:space="preserve">14.Հագուստի արտադրություն </t>
  </si>
  <si>
    <t xml:space="preserve">15.Կաշվի, կաշվե արտադրատեսակների արտադրություն </t>
  </si>
  <si>
    <t>«Տավուշ Տեքստիլ» ՍՊԸ</t>
  </si>
  <si>
    <t xml:space="preserve">16.Փայտանյութի մշակում, փայտից, խցանակեղևից, ծղոտից և հյուսկեն նյութերից արտադրատեսակների արտադրություն </t>
  </si>
  <si>
    <t xml:space="preserve">17.Թղթի և թղթե արտադրատեսակների արտադրություն </t>
  </si>
  <si>
    <t xml:space="preserve">18.Պոլիգրաֆիական գործունեություն, գրառված կրիչների բազմացում </t>
  </si>
  <si>
    <t>20.Քիմիական նյութերի և քիմիական արտադրատեսակների արտադրություն</t>
  </si>
  <si>
    <t>21.Դեղագործական արտադրանքի արտադրություն</t>
  </si>
  <si>
    <t>22.Ռետինե և պլաստմասսայե արտադրատեսակների արտադրություն</t>
  </si>
  <si>
    <t>23.Այլ ոչ մետաղական հանքային արտադրատեսակների  արտադրություն</t>
  </si>
  <si>
    <t>24. Հիմնային մետաղների արտադրություն</t>
  </si>
  <si>
    <t>25. Պատրաստի մետաղե արտադրատեսակների արտադրություն, բացի մեքենաներից և սարքավորանքից</t>
  </si>
  <si>
    <t>26. Համակարգիչների, էլեկտրոնային և օպտիկական սարքավորանքի արտադրություն</t>
  </si>
  <si>
    <t>27. Էլեկտրական սարքավորանքի արտադրություն</t>
  </si>
  <si>
    <t xml:space="preserve">28. Մեքենաների և սարքավորանքի արտադրություն, չներառված ուրիշ խմբավորումներում  </t>
  </si>
  <si>
    <t>30.Այլ տրանսպորտային սարքավորանքի արտադրություն</t>
  </si>
  <si>
    <t>31. Կահույքի արտադրություն</t>
  </si>
  <si>
    <t>32. Արտադրատեսակների արտադրություն, չներառված այլ խմբավորումներում արտադրություն</t>
  </si>
  <si>
    <t xml:space="preserve">32.12.3 Ոսկերչական զարդերի արտադրություն </t>
  </si>
  <si>
    <t xml:space="preserve">32.12.1Ադամանդների մշակում  </t>
  </si>
  <si>
    <t>32-Այլ</t>
  </si>
  <si>
    <t>33. Մեքենաների և սարքավորանքի նորոգում և տեղադրում</t>
  </si>
  <si>
    <t>D. Էլեկտրականության, Գազի, գոլորշու և լավորակ օդի մատակարարում</t>
  </si>
  <si>
    <t>35.1 Էլեկտրաէներգիայի արտադրություն, հաղորդում և բաշխում</t>
  </si>
  <si>
    <t>35.2 Գազի արտադրություն, գազակերպ վառելիքի բաշխում գազամատակարարման համակարգի միջոցով</t>
  </si>
  <si>
    <t>35.3 Լավորակ օդի մատակարարում</t>
  </si>
  <si>
    <t>«Հրազդան ՋԷԿ» ԲԲԸ</t>
  </si>
  <si>
    <t>B. Հանքարդարդյունաբերություն և բաց հանքերի շահագործում</t>
  </si>
  <si>
    <t>C. Մշակող արդյունաբերություն, այդ թվում`</t>
  </si>
  <si>
    <t>Ապարանի պանրի գործարան</t>
  </si>
  <si>
    <t>«ՏԻԶԱ» ՍՊԸ</t>
  </si>
  <si>
    <r>
      <t>Երևանի մաթեմատիկական մեքենաների ԳՀԻ</t>
    </r>
    <r>
      <rPr>
        <b/>
        <sz val="10"/>
        <color indexed="8"/>
        <rFont val="Times Armenian"/>
        <family val="1"/>
      </rPr>
      <t>/</t>
    </r>
    <r>
      <rPr>
        <sz val="10"/>
        <color indexed="8"/>
        <rFont val="Times Armenian"/>
        <family val="1"/>
      </rPr>
      <t>§ԵՐՄՄԳՀԻ¦ ՓԲԸ</t>
    </r>
  </si>
  <si>
    <t>«Վեկս»  ՍՊԸ</t>
  </si>
  <si>
    <t>&lt;Էյ Դաբլու Այ Գրուպ&gt; ՓԲԸ &lt;AWI GRUP&gt;</t>
  </si>
  <si>
    <t>«Քար և ավազ» ՓԲԸ</t>
  </si>
  <si>
    <t xml:space="preserve">«Գետեն Գրուպ» </t>
  </si>
  <si>
    <t>«Գաջ» ՓԲԸ</t>
  </si>
  <si>
    <t>«Արագած պեռլիտ»  ՓԲԸ</t>
  </si>
  <si>
    <t>«Մանանա Գրեյն» ՍՊԸ</t>
  </si>
  <si>
    <t>Զեննի «Բ. Իգնատյան ԱՁ» «Սալի» կոշիկի արտադրություն</t>
  </si>
  <si>
    <t>«Զանգակ 97» ՍՊԸ</t>
  </si>
  <si>
    <t>«Ամիկուս»</t>
  </si>
  <si>
    <t>«Էդգար Փարթներս» ՍՊԸ</t>
  </si>
  <si>
    <t xml:space="preserve"> </t>
  </si>
  <si>
    <t>«Որոտանի ՀԷԿՀ» ՓԲԸ (մինչև 01.07.2015թ), «Քոնտուր Գլոբալ Հիդրո Կասկադ» (սկսած 01.07.2015թ)</t>
  </si>
  <si>
    <t>«Հիդրո ՏՆԹ» ՍՊԸ</t>
  </si>
  <si>
    <t>07. Մետաղական հանքաքարի արդյունահանում</t>
  </si>
  <si>
    <t>«Ագատես» ՍՊԸ</t>
  </si>
  <si>
    <t>«Միրզոյան դայմոնդ» ՍՊԸ</t>
  </si>
  <si>
    <t>ՀՀ էկոնոմիկայի նախարարության կողմից մոնիտորինգում ընդգրկված  ոլորտների ցուցանիշների մասին 
(օպերատիվ տեղեկատվություն 2016թ.01.01.2016-01.02.2016 ժամանակահատված), ընթացիկ գներով /մլրդ ՀՀ դրամ/</t>
  </si>
  <si>
    <t xml:space="preserve">Ü³Ëáñ¹ ï³ñí³ Ñ³Ù³å³ï³ëË³Ý Å³Ù³Ý³Ï³Ñ³ïí³Í.  </t>
  </si>
  <si>
    <t>Ð³ßí»ïáõ ³ÙëáõÙ</t>
  </si>
  <si>
    <t>«Էյջ Ընդ Ուայ Դայմոնդ» ՍՊԸ</t>
  </si>
  <si>
    <t>2016թ
Հունվար</t>
  </si>
  <si>
    <t>2016թ
Հունվար-փետրվար</t>
  </si>
  <si>
    <t>2016թ
Հունվար-մարտ</t>
  </si>
  <si>
    <t>2016թ
Հունվար-ապրիլ</t>
  </si>
  <si>
    <t>2016թ
Հունվար-մայիս</t>
  </si>
  <si>
    <t>2016թ
Հունվար-հունիս</t>
  </si>
  <si>
    <t>2016թ
Հունվար-հուլիս</t>
  </si>
  <si>
    <t>2016թ
Հունվար-օգոստոս</t>
  </si>
  <si>
    <t>2016թ
Հունվար-սեպտեմբեր</t>
  </si>
  <si>
    <t>2016թ
Հունվար-հոկտեմբեր</t>
  </si>
  <si>
    <t>2016թ
Հունվար-նոյեմբեր</t>
  </si>
  <si>
    <t>2016թ
Հունվար-դեկտեմբեր</t>
  </si>
  <si>
    <t>2016թ
Հունվար-փետր</t>
  </si>
  <si>
    <t>2016թ
Հունվար-օգոստ</t>
  </si>
  <si>
    <t xml:space="preserve">2015թ. Հունվար </t>
  </si>
  <si>
    <t>2016թ. Հունվար</t>
  </si>
  <si>
    <t>2016թ. Հունվար ԱՊՀ երկրներ</t>
  </si>
  <si>
    <t>2015թ. Հունվար ԱՊՀ երկրներ</t>
  </si>
  <si>
    <t>2016թ. Հունվար      Այլ երկրներ</t>
  </si>
  <si>
    <t>2015թ. Հունվար      Այլ երկրներ</t>
  </si>
  <si>
    <t>2015թ. Հունվար  ԱՊՀ երկրներ</t>
  </si>
  <si>
    <t>2015թ. Հունվար          Այլ երկրներ</t>
  </si>
  <si>
    <t>«Վլանժ» ՓԲԸ</t>
  </si>
  <si>
    <t>ՀՀ էկոնոմիկայի նախարարության կողմից մոնիտորինգում ընդգրկված  ոլորտների ցուցանիշների մասին 
(օպերատիվ տեղեկատվություն 2016թ.01.01.2016-01.03.2016 ժամանակահատված), ընթացիկ գներով /մլրդ ՀՀ դրամ/</t>
  </si>
  <si>
    <t>2016թ. Հունվար-փետրվար</t>
  </si>
  <si>
    <t>2015թ. Հունվար-փետրվար</t>
  </si>
  <si>
    <t>2016թ. Փետրվար</t>
  </si>
  <si>
    <t xml:space="preserve">2015թ. Փետրվար </t>
  </si>
  <si>
    <t xml:space="preserve">2015թ. Հունվար-փետրվար </t>
  </si>
  <si>
    <t>2016թ. Հունվար-փետրվար ԱՊՀ երկրներ</t>
  </si>
  <si>
    <t>2015թ. Հունվար-փետրվար  ԱՊՀ երկրներ</t>
  </si>
  <si>
    <t>2016թ. Հունվար-փետրվար      Այլ երկրներ</t>
  </si>
  <si>
    <t>2015թ. Հունվար-փետրվար          Այլ երկրներ</t>
  </si>
  <si>
    <t>Փետրվար</t>
  </si>
  <si>
    <t>2015թ. Հունվար-փետրվար ԱՊՀ երկրներ</t>
  </si>
  <si>
    <t>2015թ. Հունվար-փետրվար      Այլ երկրներ</t>
  </si>
  <si>
    <t>«Ֆիրմա Տ.Ն.Թ» ՍՊԸ</t>
  </si>
  <si>
    <t>«Չարենց.հաստոցաշին.գ-ն» ԲԲԸ</t>
  </si>
  <si>
    <t>ՀՀ էկոնոմիկայի նախարարության կողմից մոնիտորինգում ընդգրկված  ոլորտների ցուցանիշների մասին 
(օպերատիվ տեղեկատվություն 2016թ.01.01.2016-01.04.2016 ժամանակահատված), ընթացիկ գներով /մլրդ ՀՀ դրամ/</t>
  </si>
  <si>
    <t>2016թ. Հունվար-մարտ</t>
  </si>
  <si>
    <t xml:space="preserve">2015թ. Հունվար-մարտ </t>
  </si>
  <si>
    <t>Մարտ</t>
  </si>
  <si>
    <t>2015թ. Հունվար-մարտ</t>
  </si>
  <si>
    <t>2016թ. Հունվար-մարտ ԱՊՀ երկրներ</t>
  </si>
  <si>
    <t>2015թ. Հունվար-մարտ ԱՊՀ երկրներ</t>
  </si>
  <si>
    <t>2016թ. Հունվար-մարտ Այլ երկրներ</t>
  </si>
  <si>
    <t>2015թ. Հունվար-մարտ Այլ երկրներ</t>
  </si>
  <si>
    <t>2016թ. Մարտ</t>
  </si>
  <si>
    <t xml:space="preserve">2015թ. Մարտ </t>
  </si>
  <si>
    <t>2015թ. Հունվար-մարտ  ԱՊՀ երկրներ</t>
  </si>
  <si>
    <t>2016թ. Հունվար-ապրիլ</t>
  </si>
  <si>
    <t xml:space="preserve">2015թ. Հունվար-ապրիլ </t>
  </si>
  <si>
    <t>Ապրիլ</t>
  </si>
  <si>
    <t>2015թ. Հունվար-ապրիլ</t>
  </si>
  <si>
    <t>2016թ. Հունվար-ապրիլ ԱՊՀ երկրներ</t>
  </si>
  <si>
    <t>2015թ. Հունվար-ապրիլ ԱՊՀ երկրներ</t>
  </si>
  <si>
    <t>2016թ. Հունվար-ապրիլ Այլ երկրներ</t>
  </si>
  <si>
    <t>2015թ. Հունվար-ապրիլ Այլ երկրներ</t>
  </si>
  <si>
    <t>ՀՀ էկոնոմիկայի նախարարության կողմից մոնիտորինգում ընդգրկված  ոլորտների ցուցանիշների մասին 
(օպերատիվ տեղեկատվություն 2016թ.01.01.2016-01.05.2016 ժամանակահատված), ընթացիկ գներով /մլրդ ՀՀ դրամ/</t>
  </si>
  <si>
    <t>2016թ. Ապրիլ</t>
  </si>
  <si>
    <t xml:space="preserve">2015թ. Ապրիլ </t>
  </si>
  <si>
    <t>2015թ. Հունվար-ապրիլ  ԱՊՀ երկրներ</t>
  </si>
  <si>
    <t>2016թ. Հունվար-մայիս</t>
  </si>
  <si>
    <t>2015թ. Հունվար-մայիս</t>
  </si>
  <si>
    <t>Մայիս</t>
  </si>
  <si>
    <t>2016թ. Հունվար-մայիս ԱՊՀ երկրներ</t>
  </si>
  <si>
    <t>2015թ. Հունվար-մայիս ԱՊՀ երկրներ</t>
  </si>
  <si>
    <t>2016թ. Հունվար-մայիս Այլ երկրներ</t>
  </si>
  <si>
    <t>2015թ. Հունվար-մայիս Այլ երկրներ</t>
  </si>
  <si>
    <t>ՀՀ էկոնոմիկայի նախարարության կողմից մոնիտորինգում ընդգրկված  ոլորտների ցուցանիշների մասին 
(օպերատիվ տեղեկատվություն 2016թ.01.01.2016-01.06.2016 ժամանակահատված), ընթացիկ գներով /մլրդ ՀՀ դրամ/</t>
  </si>
  <si>
    <t>2016թ. Մայիս</t>
  </si>
  <si>
    <t>2015թ. Մայիս</t>
  </si>
  <si>
    <t>2015թ. Հունվար-մայիս  ԱՊՀ երկրներ</t>
  </si>
  <si>
    <t>«Ալմաստպրոֆ» ՓԲԸ</t>
  </si>
  <si>
    <t>«Սասստեքս» ՍՊԸ</t>
  </si>
  <si>
    <t>ՀՀ էկոնոմիկայի նախարարության կողմից մոնիտորինգում ընդգրկված  ոլորտների ցուցանիշների մասին 
(օպերատիվ տեղեկատվություն 2016թ.01.01.2016-01.08.2016 ժամանակահատված), ընթացիկ գներով /մլրդ ՀՀ դրամ/</t>
  </si>
  <si>
    <t>«Կապանի լեռնահարստացման կոմբինատ» ՓԲԸ</t>
  </si>
  <si>
    <t>2016թ. Հունվար-հուլիս</t>
  </si>
  <si>
    <t>2015թ. Հունվար-հուլիս</t>
  </si>
  <si>
    <t>2016թ. Հուլիս</t>
  </si>
  <si>
    <t>2015թ. Հուլիս</t>
  </si>
  <si>
    <t>2016թ. Հունվար-հուլիս ԱՊՀ երկրներ</t>
  </si>
  <si>
    <t>2015թ. Հունվար-հուլիս  ԱՊՀ երկրներ</t>
  </si>
  <si>
    <t>2016թ. Հունվար-հուլիս Այլ երկրներ</t>
  </si>
  <si>
    <t>2015թ. Հունվար-հուլիս Այլ երկրներ</t>
  </si>
  <si>
    <t>Հուլիս</t>
  </si>
  <si>
    <t>2015թ. Հունվար-հուլիս ԱՊՀ երկրներ</t>
  </si>
  <si>
    <t>«Դարոյինք» ՍՊԸ</t>
  </si>
  <si>
    <t>ՀՀ էկոնոմիկայի նախարարության կողմից մոնիտորինգում ընդգրկված  ոլորտների ցուցանիշների մասին 
(օպերատիվ տեղեկատվություն 2016թ.01.01.2016-01.07.2016 ժամանակահատված), ընթացիկ գներով /մլրդ ՀՀ դրամ/</t>
  </si>
  <si>
    <t>2016թ. Հունվար-հունիս</t>
  </si>
  <si>
    <t>2015թ. Հունվար-հունիս</t>
  </si>
  <si>
    <t>Հունիս</t>
  </si>
  <si>
    <t>2016թ. Հունվար-հունիս ԱՊՀ երկրներ</t>
  </si>
  <si>
    <t>2015թ. Հունվար-հունիս ԱՊՀ երկրներ</t>
  </si>
  <si>
    <t>2016թ. Հունվար-հունիս Այլ երկրներ</t>
  </si>
  <si>
    <t>2015թ. Հունվար-հունիս Այլ երկրներ</t>
  </si>
  <si>
    <t>2016թ. Հունիս</t>
  </si>
  <si>
    <t>2015թ. Հունիս</t>
  </si>
  <si>
    <t>2015թ. Հունվար-հունիս  ԱՊՀ երկրներ</t>
  </si>
  <si>
    <t>«Արջերմեկ» ՍՊԸ</t>
  </si>
  <si>
    <t>«Գամ Ընդ Մեգ» ՍՊԸ</t>
  </si>
  <si>
    <t>«Օվալ պլաստիկ» ՍՊԸ</t>
  </si>
  <si>
    <t>Հանքարդարդյունաբերություն և բաց հանքերի շահագործում</t>
  </si>
  <si>
    <t>Մշակող արդյունաբերություն</t>
  </si>
  <si>
    <t xml:space="preserve"> Էներգետիկա</t>
  </si>
  <si>
    <t>ՀՀ էկոնոմիկայի նախարարության կողմից մոնիտորինգում ընդգրկված  ոլորտների ցուցանիշների մասին 
(օպերատիվ տեղեկատվություն 2016թ.01.01.2016-01.09.2016 ժամանակահատված), ընթացիկ գներով /մլրդ ՀՀ դրամ/</t>
  </si>
  <si>
    <t>2016թ. Հունվար-օգոստոս</t>
  </si>
  <si>
    <t>2015թ. Հունվար-օգոստոս</t>
  </si>
  <si>
    <t>2016թ. Օգոստոս</t>
  </si>
  <si>
    <t>2015թ. Օգոստոս</t>
  </si>
  <si>
    <t>2016թ. Հունվար-օգոստոս ԱՊՀ երկրներ</t>
  </si>
  <si>
    <t>2015թ. Հունվար-օգոստոս  ԱՊՀ երկրներ</t>
  </si>
  <si>
    <t>2016թ. Հունվար-օգոստոս Այլ երկրներ</t>
  </si>
  <si>
    <t>2015թ. Հունվար-օգոստոս Այլ երկրներ</t>
  </si>
  <si>
    <t>2015թ. Հունվար-օգոստոս ԱՊՀ երկրներ</t>
  </si>
  <si>
    <t>Օգոստոս</t>
  </si>
  <si>
    <t>ՀՀ էկոնոմիկայի նախարարության կողմից մոնիտորինգում ընդգրկված  ոլորտների ցուցանիշների մասին  (օպերատիվ տեղեկատվություն 2016թ. հունվար-օգոստոս ժամանակահատված) ընթացիկ և համադրելի  գներով /մլրդ ՀՀ դրամ/</t>
  </si>
  <si>
    <t>«Սամ-Հար» ՍՊԸ</t>
  </si>
  <si>
    <t>«ՎՎՎ Գրուպ» ՍՊԸ</t>
  </si>
  <si>
    <t>«Վարգաֆուդ» ՍՊԸ</t>
  </si>
  <si>
    <t>2016թ. Հունվար-սեպտեմբեր</t>
  </si>
  <si>
    <t>2015թ. Հունվար-սեպտեմբեր</t>
  </si>
  <si>
    <t>Սեպտեմբեր</t>
  </si>
  <si>
    <t>2016թ. Հունվար-սեպտեմբեր ԱՊՀ երկրներ</t>
  </si>
  <si>
    <t>2016թ. Հունվար-սեպտեմբեր Այլ երկրներ</t>
  </si>
  <si>
    <t>2015թ. Հունվար-սեպտեմբեր Այլ երկրներ</t>
  </si>
  <si>
    <t>ՀՀ էկոնոմիկայի նախարարության կողմից մոնիտորինգում ընդգրկված  ոլորտների ցուցանիշների մասին 
(օպերատիվ տեղեկատվություն 2016թ.01.01.2016-01.10.2016 ժամանակահատված), ընթացիկ գներով /մլրդ ՀՀ դրամ/</t>
  </si>
  <si>
    <t>2016թ. Սեպտեմբեր</t>
  </si>
  <si>
    <t>2015թ. Սեպտեմբեր</t>
  </si>
  <si>
    <t>2015թ. Հունվար-սեպտեմբեր  ԱՊՀ երկրներ</t>
  </si>
  <si>
    <t>2016թ. Հունվար-սեպտ․</t>
  </si>
  <si>
    <t>2015թ. Հունվար-սեպտ․</t>
  </si>
  <si>
    <t>2016թ. Հունվար-սեպտ․ ԱՊՀ երկրներ</t>
  </si>
  <si>
    <t>2015թ. Հունվար-սեպտ․ ԱՊՀ երկրներ</t>
  </si>
  <si>
    <t>2016թ. Հունվար-սեպտ․ Այլ երկրներ</t>
  </si>
  <si>
    <t>2015թ. Հունվար-սեպտ․ Այլ երկրներ</t>
  </si>
  <si>
    <t>2016թ.
Հունվար-սեպտեմբեր</t>
  </si>
  <si>
    <t>2015թ.
Հունվար-սեպտեմբեր</t>
  </si>
  <si>
    <t>«Թամարա ֆրուտ» ՓԲԸ</t>
  </si>
  <si>
    <t>«Աշտարակ Կաթ» ՓԲԸ</t>
  </si>
  <si>
    <t>ՀՀ էկոնոմիկայի նախարարության կողմից մոնիտորինգում ընդգրկված  ոլորտների ցուցանիշների մասին 
(օպերատիվ տեղեկատվություն 2016թ.01.01.2016-01.11.2016 ժամանակահատված), ընթացիկ գներով /մլրդ ՀՀ դրամ/</t>
  </si>
  <si>
    <t>2016թ. Հունվար-հոկտ․</t>
  </si>
  <si>
    <t>2015թ. Հունվար-հոկտ․</t>
  </si>
  <si>
    <t>Հոկտեմբեր</t>
  </si>
  <si>
    <t>2016թ. Հունվար-հոկտ․ ԱՊՀ երկրներ</t>
  </si>
  <si>
    <t>2015թ. Հունվար-հոկտ․ ԱՊՀ երկրներ</t>
  </si>
  <si>
    <t>2016թ. Հունվար-հոկտ․ Այլ երկրներ</t>
  </si>
  <si>
    <t>2015թ. Հունվար-հոկտ․ Այլ երկրներ</t>
  </si>
  <si>
    <t>2016թ. Հունվար-հոկտեմբեր</t>
  </si>
  <si>
    <t>2015թ. Հունվար-հոկտեմբեր</t>
  </si>
  <si>
    <t>2016թ. Հոկտեմբեր</t>
  </si>
  <si>
    <t>2015թ. Հոկտեմբեր</t>
  </si>
  <si>
    <t>2016թ. Հունվար-հոկտեմբեր ԱՊՀ երկրներ</t>
  </si>
  <si>
    <t>2015թ. Հունվար-հոկտեմբեր  ԱՊՀ երկրներ</t>
  </si>
  <si>
    <t>2016թ. Հունվար-հոկտեմբեր Այլ երկրներ</t>
  </si>
  <si>
    <t>2015թ. Հունվար-հոկտեմբեր Այլ երկրներ</t>
  </si>
  <si>
    <t>ՀՀ էկոնոմիկայի նախարարության կողմից մոնիտորինգում ընդգրկված  ոլորտների ցուցանիշների մասին 
(օպերատիվ տեղեկատվություն 2016թ.01.01.2016-01.12.2016 ժամանակահատված), ընթացիկ գներով /մլրդ ՀՀ դրամ/</t>
  </si>
  <si>
    <t>2016թ. Հունվար-նոյեմբեր</t>
  </si>
  <si>
    <t>2015թ. Հունվար-նոյեմբեր</t>
  </si>
  <si>
    <t>Նոյեմբեր</t>
  </si>
  <si>
    <t>2016թ. Հունվար-նոյեմբեր ԱՊՀ երկրներ</t>
  </si>
  <si>
    <t>2015թ. Հունվար-նոյեմբեր ԱՊՀ երկրներ</t>
  </si>
  <si>
    <t>2016թ. Հունվար-նոյեմբեր Այլ երկրներ</t>
  </si>
  <si>
    <t>2015թ. Հունվար-նոյեմբեր Այլ երկրներ</t>
  </si>
  <si>
    <t>2016թ. Նոյեմբեր</t>
  </si>
  <si>
    <t>2015թ. Նոյեմբեր</t>
  </si>
  <si>
    <t>Նախորդ տարվա համապատասխան ժամանակահատված.</t>
  </si>
  <si>
    <t>«Արմյանսկիյ Ուրաժայ» ՍՊԸ</t>
  </si>
  <si>
    <t>«Շողակն» ՓԲԸ</t>
  </si>
  <si>
    <t>«Քուալիտեկ Մաշինըրի» ՍՊԸ</t>
  </si>
  <si>
    <t>2016թ. Հունվար-դեկտեմբեր</t>
  </si>
  <si>
    <t>2015թ. Հունվար-դեկտեմբեր</t>
  </si>
  <si>
    <t>Դեկտեմբեր</t>
  </si>
  <si>
    <t>2016թ. Հունվար-դեկտեմբեր ԱՊՀ երկրներ</t>
  </si>
  <si>
    <t>2015թ. Հունվար-դեկտեմբեր ԱՊՀ երկրներ</t>
  </si>
  <si>
    <t>2016թ. Հունվար-դեկտեմբեր Այլ երկրներ</t>
  </si>
  <si>
    <t>2015թ. Հունվար-դեկտեմբեր Այլ երկրներ</t>
  </si>
  <si>
    <t>2016թ. Դեկտեմբեր</t>
  </si>
  <si>
    <t>2015թ. Դեկտեմբեր</t>
  </si>
  <si>
    <t>ՀՀ էկոնոմիկայի նախարարության կողմից մոնիտորինգում ընդգրկված  ոլորտների ցուցանիշների մասին 
(օպերատիվ տեղեկատվություն 2016թ.01.01.2016-31.12.2016 ժամանակահատված), ընթացիկ գներով /մլրդ ՀՀ դրամ/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</si>
</sst>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38">
    <font>
      <sz val="11"/>
      <color theme="1"/>
      <name val="Calibri"/>
      <family val="2"/>
      <scheme val="minor"/>
    </font>
    <font>
      <b/>
      <sz val="14"/>
      <color theme="1"/>
      <name val="GHEA Grapalat"/>
      <family val="3"/>
    </font>
    <font>
      <sz val="10"/>
      <name val="Arial"/>
      <family val="2"/>
    </font>
    <font>
      <b/>
      <sz val="12"/>
      <name val="GHEA Grapalat"/>
      <family val="3"/>
    </font>
    <font>
      <b/>
      <sz val="12"/>
      <color theme="1"/>
      <name val="GHEA Grapalat"/>
      <family val="3"/>
    </font>
    <font>
      <b/>
      <i/>
      <sz val="12"/>
      <color theme="1"/>
      <name val="GHEA Grapalat"/>
      <family val="3"/>
    </font>
    <font>
      <b/>
      <i/>
      <sz val="14"/>
      <color theme="1"/>
      <name val="GHEA Grapalat"/>
      <family val="3"/>
    </font>
    <font>
      <b/>
      <i/>
      <sz val="14"/>
      <name val="GHEA Grapalat"/>
      <family val="3"/>
    </font>
    <font>
      <b/>
      <sz val="12"/>
      <name val="Arial Armenian"/>
      <family val="2"/>
    </font>
    <font>
      <b/>
      <i/>
      <sz val="12"/>
      <name val="GHEA Grapalat"/>
      <family val="3"/>
    </font>
    <font>
      <sz val="14"/>
      <name val="Arial Armenian"/>
      <family val="2"/>
    </font>
    <font>
      <i/>
      <sz val="14"/>
      <name val="GHEA Grapalat"/>
      <family val="3"/>
    </font>
    <font>
      <sz val="12"/>
      <color theme="1"/>
      <name val="GHEA Grapalat"/>
      <family val="3"/>
    </font>
    <font>
      <sz val="12"/>
      <name val="GHEA Grapalat"/>
      <family val="3"/>
    </font>
    <font>
      <sz val="12"/>
      <name val="Arial Armenian"/>
      <family val="2"/>
    </font>
    <font>
      <b/>
      <sz val="11"/>
      <name val="Arial Armenian"/>
      <family val="2"/>
    </font>
    <font>
      <sz val="12"/>
      <color theme="1"/>
      <name val="Calibri"/>
      <family val="2"/>
      <scheme val="minor"/>
    </font>
    <font>
      <sz val="12"/>
      <color indexed="8"/>
      <name val="GHEA Grapalat"/>
      <family val="3"/>
    </font>
    <font>
      <sz val="11"/>
      <color theme="1"/>
      <name val="Calibri"/>
      <family val="2"/>
      <charset val="204"/>
      <scheme val="minor"/>
    </font>
    <font>
      <sz val="11"/>
      <name val="Arial Armenian"/>
      <family val="2"/>
    </font>
    <font>
      <sz val="11"/>
      <color indexed="8"/>
      <name val="Calibri"/>
      <family val="2"/>
    </font>
    <font>
      <sz val="10"/>
      <name val="Arial"/>
      <family val="2"/>
      <charset val="204"/>
    </font>
    <font>
      <b/>
      <i/>
      <sz val="14"/>
      <name val="Arial Armenian"/>
      <family val="2"/>
    </font>
    <font>
      <b/>
      <sz val="14"/>
      <name val="GHEA Grapalat"/>
      <family val="3"/>
    </font>
    <font>
      <b/>
      <sz val="12"/>
      <name val="Cambria"/>
      <family val="1"/>
      <charset val="204"/>
      <scheme val="major"/>
    </font>
    <font>
      <sz val="12"/>
      <color indexed="8"/>
      <name val="Arial Armenian"/>
      <family val="2"/>
    </font>
    <font>
      <sz val="12"/>
      <color theme="1"/>
      <name val="Arial Armenian"/>
      <family val="2"/>
    </font>
    <font>
      <b/>
      <sz val="16"/>
      <color theme="1"/>
      <name val="GHEA Grapalat"/>
      <family val="3"/>
    </font>
    <font>
      <sz val="16"/>
      <color theme="1"/>
      <name val="GHEA Grapalat"/>
      <family val="3"/>
    </font>
    <font>
      <b/>
      <sz val="16"/>
      <name val="GHEA Grapalat"/>
      <family val="3"/>
    </font>
    <font>
      <sz val="16"/>
      <color theme="1"/>
      <name val="Calibri"/>
      <family val="2"/>
      <scheme val="minor"/>
    </font>
    <font>
      <b/>
      <sz val="10"/>
      <color indexed="8"/>
      <name val="Times Armenian"/>
      <family val="1"/>
    </font>
    <font>
      <sz val="10"/>
      <color indexed="8"/>
      <name val="Times Armenian"/>
      <family val="1"/>
    </font>
    <font>
      <sz val="10"/>
      <name val="Arial Armenian"/>
      <family val="2"/>
    </font>
    <font>
      <sz val="12"/>
      <name val="գ"/>
    </font>
    <font>
      <sz val="14"/>
      <color theme="1"/>
      <name val="GHEA Grapalat"/>
      <family val="3"/>
    </font>
    <font>
      <sz val="10"/>
      <color theme="1"/>
      <name val="Arial Armenian"/>
      <family val="2"/>
    </font>
    <font>
      <sz val="12"/>
      <color rgb="FFFF0000"/>
      <name val="Arial Armenian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35C57A"/>
        <bgColor indexed="64"/>
      </patternFill>
    </fill>
    <fill>
      <patternFill patternType="solid">
        <fgColor rgb="FF00B0F0"/>
        <bgColor indexed="64"/>
      </patternFill>
    </fill>
  </fills>
  <borders count="5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18" fillId="0" borderId="0"/>
    <xf numFmtId="0" fontId="18" fillId="0" borderId="0"/>
    <xf numFmtId="0" fontId="20" fillId="0" borderId="0"/>
    <xf numFmtId="0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</cellStyleXfs>
  <cellXfs count="404">
    <xf numFmtId="0" fontId="0" fillId="0" borderId="0" xfId="0"/>
    <xf numFmtId="164" fontId="14" fillId="0" borderId="14" xfId="2" applyNumberFormat="1" applyFont="1" applyFill="1" applyBorder="1" applyAlignment="1">
      <alignment horizontal="center" vertical="center"/>
    </xf>
    <xf numFmtId="0" fontId="14" fillId="0" borderId="14" xfId="1" applyFont="1" applyFill="1" applyBorder="1" applyAlignment="1">
      <alignment horizontal="center" vertical="center"/>
    </xf>
    <xf numFmtId="0" fontId="13" fillId="0" borderId="14" xfId="3" applyFont="1" applyBorder="1" applyAlignment="1">
      <alignment vertical="center" wrapText="1"/>
    </xf>
    <xf numFmtId="0" fontId="13" fillId="3" borderId="14" xfId="3" applyFont="1" applyFill="1" applyBorder="1" applyAlignment="1">
      <alignment vertical="center" wrapText="1"/>
    </xf>
    <xf numFmtId="1" fontId="15" fillId="2" borderId="14" xfId="0" applyNumberFormat="1" applyFont="1" applyFill="1" applyBorder="1" applyAlignment="1">
      <alignment horizontal="center" vertical="center"/>
    </xf>
    <xf numFmtId="164" fontId="15" fillId="2" borderId="14" xfId="2" applyNumberFormat="1" applyFont="1" applyFill="1" applyBorder="1" applyAlignment="1">
      <alignment horizontal="center" vertical="center"/>
    </xf>
    <xf numFmtId="0" fontId="15" fillId="2" borderId="14" xfId="0" applyFont="1" applyFill="1" applyBorder="1" applyAlignment="1">
      <alignment horizontal="center" vertical="center"/>
    </xf>
    <xf numFmtId="0" fontId="13" fillId="0" borderId="14" xfId="3" applyFont="1" applyFill="1" applyBorder="1" applyAlignment="1">
      <alignment vertical="center" wrapText="1"/>
    </xf>
    <xf numFmtId="0" fontId="13" fillId="0" borderId="14" xfId="2" applyFont="1" applyFill="1" applyBorder="1" applyAlignment="1">
      <alignment horizontal="left" vertical="center"/>
    </xf>
    <xf numFmtId="0" fontId="13" fillId="3" borderId="14" xfId="2" applyFont="1" applyFill="1" applyBorder="1" applyAlignment="1">
      <alignment horizontal="left" vertical="center" wrapText="1"/>
    </xf>
    <xf numFmtId="0" fontId="13" fillId="0" borderId="14" xfId="2" applyFont="1" applyBorder="1" applyAlignment="1">
      <alignment horizontal="left" vertical="center" wrapText="1"/>
    </xf>
    <xf numFmtId="0" fontId="13" fillId="3" borderId="14" xfId="2" applyFont="1" applyFill="1" applyBorder="1" applyAlignment="1">
      <alignment horizontal="left" vertical="center"/>
    </xf>
    <xf numFmtId="2" fontId="13" fillId="3" borderId="14" xfId="2" applyNumberFormat="1" applyFont="1" applyFill="1" applyBorder="1" applyAlignment="1">
      <alignment horizontal="left" vertical="center"/>
    </xf>
    <xf numFmtId="2" fontId="13" fillId="3" borderId="14" xfId="2" applyNumberFormat="1" applyFont="1" applyFill="1" applyBorder="1" applyAlignment="1">
      <alignment horizontal="left" vertical="center" wrapText="1"/>
    </xf>
    <xf numFmtId="2" fontId="13" fillId="0" borderId="14" xfId="2" applyNumberFormat="1" applyFont="1" applyFill="1" applyBorder="1" applyAlignment="1">
      <alignment horizontal="left" vertical="center"/>
    </xf>
    <xf numFmtId="0" fontId="13" fillId="0" borderId="14" xfId="2" applyFont="1" applyFill="1" applyBorder="1" applyAlignment="1">
      <alignment horizontal="left" vertical="center" wrapText="1"/>
    </xf>
    <xf numFmtId="0" fontId="17" fillId="0" borderId="14" xfId="3" applyFont="1" applyFill="1" applyBorder="1" applyAlignment="1">
      <alignment horizontal="left" vertical="center" wrapText="1"/>
    </xf>
    <xf numFmtId="0" fontId="13" fillId="3" borderId="14" xfId="2" applyFont="1" applyFill="1" applyBorder="1" applyAlignment="1">
      <alignment vertical="center"/>
    </xf>
    <xf numFmtId="0" fontId="13" fillId="3" borderId="14" xfId="2" applyFont="1" applyFill="1" applyBorder="1" applyAlignment="1">
      <alignment vertical="center" wrapText="1"/>
    </xf>
    <xf numFmtId="164" fontId="19" fillId="0" borderId="14" xfId="0" applyNumberFormat="1" applyFont="1" applyFill="1" applyBorder="1" applyAlignment="1">
      <alignment horizontal="center" vertical="center"/>
    </xf>
    <xf numFmtId="0" fontId="0" fillId="0" borderId="0" xfId="0" applyAlignment="1"/>
    <xf numFmtId="0" fontId="1" fillId="0" borderId="0" xfId="0" applyFont="1" applyBorder="1" applyAlignment="1">
      <alignment vertical="center" wrapText="1"/>
    </xf>
    <xf numFmtId="0" fontId="0" fillId="0" borderId="0" xfId="0" applyFill="1"/>
    <xf numFmtId="0" fontId="0" fillId="3" borderId="0" xfId="0" applyFill="1"/>
    <xf numFmtId="164" fontId="14" fillId="3" borderId="14" xfId="2" applyNumberFormat="1" applyFont="1" applyFill="1" applyBorder="1" applyAlignment="1">
      <alignment horizontal="center" vertical="center"/>
    </xf>
    <xf numFmtId="0" fontId="4" fillId="0" borderId="0" xfId="0" applyFont="1" applyBorder="1" applyAlignment="1">
      <alignment vertical="center" wrapText="1"/>
    </xf>
    <xf numFmtId="0" fontId="4" fillId="0" borderId="43" xfId="0" applyFont="1" applyBorder="1" applyAlignment="1">
      <alignment vertical="center" wrapText="1"/>
    </xf>
    <xf numFmtId="0" fontId="0" fillId="0" borderId="0" xfId="0" applyAlignment="1">
      <alignment horizontal="left"/>
    </xf>
    <xf numFmtId="0" fontId="12" fillId="0" borderId="14" xfId="0" applyFont="1" applyFill="1" applyBorder="1" applyAlignment="1">
      <alignment vertical="center"/>
    </xf>
    <xf numFmtId="0" fontId="15" fillId="0" borderId="17" xfId="2" applyFont="1" applyFill="1" applyBorder="1" applyAlignment="1">
      <alignment horizontal="center" vertical="center"/>
    </xf>
    <xf numFmtId="164" fontId="19" fillId="3" borderId="14" xfId="2" applyNumberFormat="1" applyFont="1" applyFill="1" applyBorder="1" applyAlignment="1">
      <alignment horizontal="center" vertical="center"/>
    </xf>
    <xf numFmtId="0" fontId="15" fillId="0" borderId="16" xfId="2" applyFont="1" applyFill="1" applyBorder="1" applyAlignment="1">
      <alignment horizontal="center" vertical="center"/>
    </xf>
    <xf numFmtId="1" fontId="15" fillId="2" borderId="21" xfId="0" applyNumberFormat="1" applyFont="1" applyFill="1" applyBorder="1" applyAlignment="1">
      <alignment horizontal="center" vertical="center"/>
    </xf>
    <xf numFmtId="164" fontId="15" fillId="2" borderId="21" xfId="2" applyNumberFormat="1" applyFont="1" applyFill="1" applyBorder="1" applyAlignment="1">
      <alignment horizontal="center" vertical="center"/>
    </xf>
    <xf numFmtId="1" fontId="19" fillId="0" borderId="21" xfId="2" applyNumberFormat="1" applyFont="1" applyFill="1" applyBorder="1" applyAlignment="1">
      <alignment horizontal="center" vertical="center"/>
    </xf>
    <xf numFmtId="1" fontId="15" fillId="2" borderId="21" xfId="2" applyNumberFormat="1" applyFont="1" applyFill="1" applyBorder="1" applyAlignment="1">
      <alignment horizontal="center" vertical="center"/>
    </xf>
    <xf numFmtId="0" fontId="23" fillId="0" borderId="12" xfId="1" applyFont="1" applyFill="1" applyBorder="1" applyAlignment="1">
      <alignment horizontal="center" vertical="center"/>
    </xf>
    <xf numFmtId="0" fontId="23" fillId="0" borderId="48" xfId="1" applyFont="1" applyFill="1" applyBorder="1" applyAlignment="1">
      <alignment horizontal="center" vertical="center"/>
    </xf>
    <xf numFmtId="0" fontId="3" fillId="0" borderId="19" xfId="2" applyFont="1" applyFill="1" applyBorder="1" applyAlignment="1">
      <alignment horizontal="center" vertical="center" wrapText="1"/>
    </xf>
    <xf numFmtId="0" fontId="8" fillId="0" borderId="9" xfId="2" applyFont="1" applyFill="1" applyBorder="1" applyAlignment="1">
      <alignment horizontal="center" vertical="center"/>
    </xf>
    <xf numFmtId="0" fontId="8" fillId="0" borderId="17" xfId="2" applyFont="1" applyFill="1" applyBorder="1" applyAlignment="1">
      <alignment horizontal="center" vertical="center"/>
    </xf>
    <xf numFmtId="1" fontId="8" fillId="2" borderId="14" xfId="0" applyNumberFormat="1" applyFont="1" applyFill="1" applyBorder="1" applyAlignment="1">
      <alignment horizontal="center" vertical="center"/>
    </xf>
    <xf numFmtId="164" fontId="8" fillId="2" borderId="14" xfId="0" applyNumberFormat="1" applyFont="1" applyFill="1" applyBorder="1" applyAlignment="1">
      <alignment horizontal="center" vertical="center"/>
    </xf>
    <xf numFmtId="0" fontId="25" fillId="0" borderId="14" xfId="3" applyFont="1" applyBorder="1" applyAlignment="1">
      <alignment horizontal="center" vertical="center"/>
    </xf>
    <xf numFmtId="1" fontId="14" fillId="0" borderId="14" xfId="2" applyNumberFormat="1" applyFont="1" applyBorder="1" applyAlignment="1">
      <alignment horizontal="center" vertical="center"/>
    </xf>
    <xf numFmtId="164" fontId="14" fillId="0" borderId="14" xfId="2" applyNumberFormat="1" applyFont="1" applyBorder="1" applyAlignment="1">
      <alignment horizontal="center" vertical="center"/>
    </xf>
    <xf numFmtId="1" fontId="14" fillId="0" borderId="14" xfId="2" applyNumberFormat="1" applyFont="1" applyFill="1" applyBorder="1" applyAlignment="1">
      <alignment horizontal="center" vertical="center"/>
    </xf>
    <xf numFmtId="0" fontId="14" fillId="3" borderId="14" xfId="3" applyFont="1" applyFill="1" applyBorder="1" applyAlignment="1">
      <alignment horizontal="center" vertical="center"/>
    </xf>
    <xf numFmtId="1" fontId="14" fillId="3" borderId="14" xfId="2" applyNumberFormat="1" applyFont="1" applyFill="1" applyBorder="1" applyAlignment="1">
      <alignment horizontal="center" vertical="center"/>
    </xf>
    <xf numFmtId="0" fontId="25" fillId="3" borderId="14" xfId="3" applyFont="1" applyFill="1" applyBorder="1" applyAlignment="1">
      <alignment horizontal="center" vertical="center"/>
    </xf>
    <xf numFmtId="164" fontId="8" fillId="2" borderId="14" xfId="2" applyNumberFormat="1" applyFont="1" applyFill="1" applyBorder="1" applyAlignment="1">
      <alignment horizontal="center" vertical="center"/>
    </xf>
    <xf numFmtId="0" fontId="25" fillId="0" borderId="14" xfId="3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vertical="center" wrapText="1"/>
    </xf>
    <xf numFmtId="0" fontId="14" fillId="3" borderId="14" xfId="2" applyFont="1" applyFill="1" applyBorder="1" applyAlignment="1">
      <alignment horizontal="center" vertical="center" wrapText="1"/>
    </xf>
    <xf numFmtId="0" fontId="16" fillId="3" borderId="14" xfId="0" applyFont="1" applyFill="1" applyBorder="1" applyAlignment="1">
      <alignment horizontal="center" vertical="center" wrapText="1"/>
    </xf>
    <xf numFmtId="0" fontId="25" fillId="0" borderId="14" xfId="2" applyFont="1" applyBorder="1" applyAlignment="1">
      <alignment horizontal="center" vertical="center"/>
    </xf>
    <xf numFmtId="0" fontId="25" fillId="0" borderId="14" xfId="2" applyFont="1" applyFill="1" applyBorder="1" applyAlignment="1">
      <alignment horizontal="center" vertical="center"/>
    </xf>
    <xf numFmtId="0" fontId="25" fillId="3" borderId="14" xfId="2" applyFont="1" applyFill="1" applyBorder="1" applyAlignment="1">
      <alignment horizontal="center" vertical="center"/>
    </xf>
    <xf numFmtId="0" fontId="3" fillId="2" borderId="14" xfId="1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/>
    </xf>
    <xf numFmtId="0" fontId="14" fillId="0" borderId="14" xfId="3" applyFont="1" applyFill="1" applyBorder="1" applyAlignment="1">
      <alignment horizontal="center" vertical="center"/>
    </xf>
    <xf numFmtId="0" fontId="14" fillId="0" borderId="14" xfId="3" applyFont="1" applyBorder="1" applyAlignment="1">
      <alignment horizontal="center" vertical="center"/>
    </xf>
    <xf numFmtId="0" fontId="14" fillId="3" borderId="14" xfId="2" applyFont="1" applyFill="1" applyBorder="1" applyAlignment="1">
      <alignment horizontal="center" vertical="center"/>
    </xf>
    <xf numFmtId="0" fontId="14" fillId="0" borderId="14" xfId="2" applyFont="1" applyFill="1" applyBorder="1" applyAlignment="1">
      <alignment horizontal="center" vertical="center"/>
    </xf>
    <xf numFmtId="1" fontId="14" fillId="0" borderId="21" xfId="2" applyNumberFormat="1" applyFont="1" applyBorder="1" applyAlignment="1">
      <alignment horizontal="center" vertical="center"/>
    </xf>
    <xf numFmtId="0" fontId="14" fillId="0" borderId="14" xfId="2" applyFont="1" applyBorder="1" applyAlignment="1">
      <alignment horizontal="center" vertical="center"/>
    </xf>
    <xf numFmtId="0" fontId="14" fillId="0" borderId="14" xfId="0" applyFont="1" applyFill="1" applyBorder="1" applyAlignment="1">
      <alignment horizontal="center" vertical="center"/>
    </xf>
    <xf numFmtId="0" fontId="14" fillId="3" borderId="14" xfId="0" applyFont="1" applyFill="1" applyBorder="1" applyAlignment="1">
      <alignment horizontal="center" vertical="center"/>
    </xf>
    <xf numFmtId="0" fontId="26" fillId="0" borderId="14" xfId="0" applyFont="1" applyFill="1" applyBorder="1" applyAlignment="1">
      <alignment horizontal="center" vertical="center"/>
    </xf>
    <xf numFmtId="0" fontId="14" fillId="0" borderId="14" xfId="1" applyFont="1" applyFill="1" applyBorder="1" applyAlignment="1">
      <alignment horizontal="center" vertical="center" wrapText="1"/>
    </xf>
    <xf numFmtId="0" fontId="14" fillId="0" borderId="14" xfId="2" applyFont="1" applyFill="1" applyBorder="1" applyAlignment="1">
      <alignment horizontal="center" vertical="center" wrapText="1"/>
    </xf>
    <xf numFmtId="164" fontId="3" fillId="0" borderId="0" xfId="2" applyNumberFormat="1" applyFont="1" applyFill="1" applyBorder="1" applyAlignment="1">
      <alignment horizontal="center" vertical="center"/>
    </xf>
    <xf numFmtId="0" fontId="27" fillId="0" borderId="27" xfId="0" applyFont="1" applyFill="1" applyBorder="1" applyAlignment="1">
      <alignment horizontal="center" vertical="top" wrapText="1"/>
    </xf>
    <xf numFmtId="0" fontId="28" fillId="0" borderId="38" xfId="0" applyFont="1" applyBorder="1" applyAlignment="1">
      <alignment horizontal="center"/>
    </xf>
    <xf numFmtId="0" fontId="28" fillId="0" borderId="39" xfId="0" applyFont="1" applyBorder="1" applyAlignment="1">
      <alignment horizontal="center"/>
    </xf>
    <xf numFmtId="0" fontId="28" fillId="0" borderId="15" xfId="0" applyFont="1" applyBorder="1" applyAlignment="1">
      <alignment horizontal="center"/>
    </xf>
    <xf numFmtId="0" fontId="28" fillId="0" borderId="17" xfId="0" applyFont="1" applyBorder="1" applyAlignment="1">
      <alignment horizontal="center"/>
    </xf>
    <xf numFmtId="0" fontId="28" fillId="0" borderId="40" xfId="0" applyFont="1" applyBorder="1" applyAlignment="1">
      <alignment horizontal="center"/>
    </xf>
    <xf numFmtId="164" fontId="27" fillId="0" borderId="14" xfId="0" applyNumberFormat="1" applyFont="1" applyBorder="1" applyAlignment="1">
      <alignment horizontal="center" vertical="center"/>
    </xf>
    <xf numFmtId="164" fontId="29" fillId="0" borderId="29" xfId="2" applyNumberFormat="1" applyFont="1" applyFill="1" applyBorder="1" applyAlignment="1">
      <alignment horizontal="center" vertical="center"/>
    </xf>
    <xf numFmtId="0" fontId="28" fillId="0" borderId="35" xfId="0" applyFont="1" applyBorder="1" applyAlignment="1">
      <alignment horizontal="center"/>
    </xf>
    <xf numFmtId="164" fontId="27" fillId="0" borderId="19" xfId="0" applyNumberFormat="1" applyFont="1" applyBorder="1" applyAlignment="1">
      <alignment horizontal="center" vertical="center"/>
    </xf>
    <xf numFmtId="164" fontId="29" fillId="0" borderId="37" xfId="2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vertical="center" wrapText="1"/>
    </xf>
    <xf numFmtId="0" fontId="27" fillId="0" borderId="33" xfId="0" applyFont="1" applyBorder="1" applyAlignment="1">
      <alignment vertical="top" wrapText="1"/>
    </xf>
    <xf numFmtId="0" fontId="27" fillId="0" borderId="34" xfId="0" applyFont="1" applyBorder="1" applyAlignment="1">
      <alignment horizontal="center" vertical="center" wrapText="1"/>
    </xf>
    <xf numFmtId="0" fontId="30" fillId="0" borderId="0" xfId="0" applyFont="1"/>
    <xf numFmtId="0" fontId="30" fillId="0" borderId="35" xfId="0" applyFont="1" applyBorder="1" applyAlignment="1">
      <alignment wrapText="1"/>
    </xf>
    <xf numFmtId="0" fontId="30" fillId="0" borderId="36" xfId="0" applyFont="1" applyBorder="1" applyAlignment="1">
      <alignment wrapText="1"/>
    </xf>
    <xf numFmtId="164" fontId="27" fillId="0" borderId="37" xfId="0" applyNumberFormat="1" applyFont="1" applyFill="1" applyBorder="1" applyAlignment="1">
      <alignment horizontal="center" vertical="top" wrapText="1"/>
    </xf>
    <xf numFmtId="1" fontId="28" fillId="0" borderId="40" xfId="0" applyNumberFormat="1" applyFont="1" applyBorder="1" applyAlignment="1">
      <alignment horizontal="center"/>
    </xf>
    <xf numFmtId="0" fontId="28" fillId="0" borderId="16" xfId="0" applyFont="1" applyBorder="1" applyAlignment="1">
      <alignment horizontal="center"/>
    </xf>
    <xf numFmtId="164" fontId="27" fillId="0" borderId="14" xfId="0" applyNumberFormat="1" applyFont="1" applyFill="1" applyBorder="1" applyAlignment="1">
      <alignment horizontal="center" vertical="center"/>
    </xf>
    <xf numFmtId="164" fontId="27" fillId="0" borderId="19" xfId="0" applyNumberFormat="1" applyFont="1" applyFill="1" applyBorder="1" applyAlignment="1">
      <alignment horizontal="center" vertical="center"/>
    </xf>
    <xf numFmtId="1" fontId="14" fillId="0" borderId="21" xfId="2" applyNumberFormat="1" applyFont="1" applyFill="1" applyBorder="1" applyAlignment="1">
      <alignment horizontal="center" vertical="center"/>
    </xf>
    <xf numFmtId="1" fontId="14" fillId="0" borderId="20" xfId="2" applyNumberFormat="1" applyFont="1" applyFill="1" applyBorder="1" applyAlignment="1">
      <alignment horizontal="center" vertical="center"/>
    </xf>
    <xf numFmtId="0" fontId="23" fillId="0" borderId="44" xfId="1" applyFont="1" applyFill="1" applyBorder="1" applyAlignment="1">
      <alignment horizontal="center" vertical="center"/>
    </xf>
    <xf numFmtId="164" fontId="7" fillId="0" borderId="17" xfId="1" applyNumberFormat="1" applyFont="1" applyFill="1" applyBorder="1" applyAlignment="1">
      <alignment horizontal="center" vertical="center"/>
    </xf>
    <xf numFmtId="164" fontId="7" fillId="0" borderId="40" xfId="1" applyNumberFormat="1" applyFont="1" applyFill="1" applyBorder="1" applyAlignment="1">
      <alignment horizontal="center" vertical="center"/>
    </xf>
    <xf numFmtId="164" fontId="7" fillId="3" borderId="16" xfId="2" applyNumberFormat="1" applyFont="1" applyFill="1" applyBorder="1" applyAlignment="1">
      <alignment horizontal="center" vertical="center"/>
    </xf>
    <xf numFmtId="164" fontId="7" fillId="3" borderId="17" xfId="2" applyNumberFormat="1" applyFont="1" applyFill="1" applyBorder="1" applyAlignment="1">
      <alignment horizontal="center" vertical="center"/>
    </xf>
    <xf numFmtId="164" fontId="22" fillId="3" borderId="40" xfId="2" applyNumberFormat="1" applyFont="1" applyFill="1" applyBorder="1" applyAlignment="1">
      <alignment horizontal="center" vertical="center"/>
    </xf>
    <xf numFmtId="164" fontId="10" fillId="0" borderId="13" xfId="2" applyNumberFormat="1" applyFont="1" applyFill="1" applyBorder="1" applyAlignment="1">
      <alignment horizontal="center" vertical="center"/>
    </xf>
    <xf numFmtId="164" fontId="10" fillId="0" borderId="30" xfId="2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 wrapText="1"/>
    </xf>
    <xf numFmtId="2" fontId="6" fillId="0" borderId="0" xfId="0" applyNumberFormat="1" applyFont="1" applyFill="1" applyBorder="1" applyAlignment="1">
      <alignment horizontal="center" vertical="center" wrapText="1"/>
    </xf>
    <xf numFmtId="164" fontId="7" fillId="0" borderId="0" xfId="2" applyNumberFormat="1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 wrapText="1"/>
    </xf>
    <xf numFmtId="164" fontId="6" fillId="0" borderId="0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 wrapText="1"/>
    </xf>
    <xf numFmtId="0" fontId="14" fillId="0" borderId="41" xfId="2" applyFont="1" applyFill="1" applyBorder="1" applyAlignment="1">
      <alignment horizontal="center" vertical="center"/>
    </xf>
    <xf numFmtId="0" fontId="13" fillId="0" borderId="43" xfId="2" applyFont="1" applyFill="1" applyBorder="1" applyAlignment="1">
      <alignment horizontal="left" vertical="center" wrapText="1"/>
    </xf>
    <xf numFmtId="1" fontId="14" fillId="0" borderId="6" xfId="2" applyNumberFormat="1" applyFont="1" applyFill="1" applyBorder="1" applyAlignment="1">
      <alignment horizontal="center" vertical="center"/>
    </xf>
    <xf numFmtId="164" fontId="14" fillId="0" borderId="6" xfId="2" applyNumberFormat="1" applyFont="1" applyFill="1" applyBorder="1" applyAlignment="1">
      <alignment horizontal="center" vertical="center"/>
    </xf>
    <xf numFmtId="1" fontId="14" fillId="0" borderId="43" xfId="2" applyNumberFormat="1" applyFont="1" applyFill="1" applyBorder="1" applyAlignment="1">
      <alignment horizontal="center" vertical="center"/>
    </xf>
    <xf numFmtId="0" fontId="13" fillId="0" borderId="22" xfId="2" applyFont="1" applyFill="1" applyBorder="1" applyAlignment="1">
      <alignment vertical="center" wrapText="1"/>
    </xf>
    <xf numFmtId="0" fontId="13" fillId="0" borderId="21" xfId="2" applyFont="1" applyFill="1" applyBorder="1" applyAlignment="1">
      <alignment vertical="center" wrapText="1"/>
    </xf>
    <xf numFmtId="164" fontId="6" fillId="4" borderId="17" xfId="0" applyNumberFormat="1" applyFont="1" applyFill="1" applyBorder="1" applyAlignment="1">
      <alignment horizontal="center" vertical="center" wrapText="1"/>
    </xf>
    <xf numFmtId="164" fontId="7" fillId="4" borderId="17" xfId="2" applyNumberFormat="1" applyFont="1" applyFill="1" applyBorder="1" applyAlignment="1">
      <alignment horizontal="center" vertical="center"/>
    </xf>
    <xf numFmtId="164" fontId="7" fillId="4" borderId="40" xfId="2" applyNumberFormat="1" applyFont="1" applyFill="1" applyBorder="1" applyAlignment="1">
      <alignment horizontal="center" vertical="center"/>
    </xf>
    <xf numFmtId="164" fontId="6" fillId="4" borderId="16" xfId="0" applyNumberFormat="1" applyFont="1" applyFill="1" applyBorder="1" applyAlignment="1">
      <alignment horizontal="center" vertical="center" wrapText="1"/>
    </xf>
    <xf numFmtId="164" fontId="6" fillId="4" borderId="40" xfId="0" applyNumberFormat="1" applyFont="1" applyFill="1" applyBorder="1" applyAlignment="1">
      <alignment horizontal="center" vertical="center" wrapText="1"/>
    </xf>
    <xf numFmtId="0" fontId="0" fillId="4" borderId="0" xfId="0" applyFill="1"/>
    <xf numFmtId="2" fontId="10" fillId="6" borderId="17" xfId="2" applyNumberFormat="1" applyFont="1" applyFill="1" applyBorder="1" applyAlignment="1">
      <alignment horizontal="center" vertical="center"/>
    </xf>
    <xf numFmtId="164" fontId="10" fillId="6" borderId="17" xfId="2" applyNumberFormat="1" applyFont="1" applyFill="1" applyBorder="1" applyAlignment="1">
      <alignment horizontal="center" vertical="center"/>
    </xf>
    <xf numFmtId="164" fontId="10" fillId="6" borderId="40" xfId="2" applyNumberFormat="1" applyFont="1" applyFill="1" applyBorder="1" applyAlignment="1">
      <alignment horizontal="center" vertical="center"/>
    </xf>
    <xf numFmtId="164" fontId="11" fillId="6" borderId="17" xfId="1" applyNumberFormat="1" applyFont="1" applyFill="1" applyBorder="1" applyAlignment="1">
      <alignment horizontal="center" vertical="center"/>
    </xf>
    <xf numFmtId="1" fontId="8" fillId="6" borderId="14" xfId="0" applyNumberFormat="1" applyFont="1" applyFill="1" applyBorder="1" applyAlignment="1">
      <alignment horizontal="center" vertical="center"/>
    </xf>
    <xf numFmtId="164" fontId="8" fillId="6" borderId="14" xfId="2" applyNumberFormat="1" applyFont="1" applyFill="1" applyBorder="1" applyAlignment="1">
      <alignment horizontal="center" vertical="center"/>
    </xf>
    <xf numFmtId="1" fontId="15" fillId="6" borderId="14" xfId="2" applyNumberFormat="1" applyFont="1" applyFill="1" applyBorder="1" applyAlignment="1">
      <alignment horizontal="center" vertical="center"/>
    </xf>
    <xf numFmtId="164" fontId="15" fillId="6" borderId="14" xfId="2" applyNumberFormat="1" applyFont="1" applyFill="1" applyBorder="1" applyAlignment="1">
      <alignment horizontal="center" vertical="center"/>
    </xf>
    <xf numFmtId="1" fontId="15" fillId="6" borderId="14" xfId="0" applyNumberFormat="1" applyFont="1" applyFill="1" applyBorder="1" applyAlignment="1">
      <alignment horizontal="center" vertical="center"/>
    </xf>
    <xf numFmtId="1" fontId="8" fillId="5" borderId="14" xfId="0" applyNumberFormat="1" applyFont="1" applyFill="1" applyBorder="1" applyAlignment="1">
      <alignment horizontal="center" vertical="center"/>
    </xf>
    <xf numFmtId="164" fontId="14" fillId="5" borderId="14" xfId="2" applyNumberFormat="1" applyFont="1" applyFill="1" applyBorder="1" applyAlignment="1">
      <alignment horizontal="center" vertical="center"/>
    </xf>
    <xf numFmtId="1" fontId="15" fillId="5" borderId="21" xfId="2" applyNumberFormat="1" applyFont="1" applyFill="1" applyBorder="1" applyAlignment="1">
      <alignment horizontal="center" vertical="center"/>
    </xf>
    <xf numFmtId="164" fontId="15" fillId="5" borderId="14" xfId="2" applyNumberFormat="1" applyFont="1" applyFill="1" applyBorder="1" applyAlignment="1">
      <alignment horizontal="center" vertical="center"/>
    </xf>
    <xf numFmtId="1" fontId="15" fillId="5" borderId="14" xfId="0" applyNumberFormat="1" applyFont="1" applyFill="1" applyBorder="1" applyAlignment="1">
      <alignment horizontal="center" vertical="center"/>
    </xf>
    <xf numFmtId="164" fontId="19" fillId="5" borderId="14" xfId="2" applyNumberFormat="1" applyFont="1" applyFill="1" applyBorder="1" applyAlignment="1">
      <alignment horizontal="center" vertical="center"/>
    </xf>
    <xf numFmtId="164" fontId="8" fillId="6" borderId="14" xfId="0" applyNumberFormat="1" applyFont="1" applyFill="1" applyBorder="1" applyAlignment="1">
      <alignment horizontal="center" vertical="center"/>
    </xf>
    <xf numFmtId="164" fontId="15" fillId="6" borderId="14" xfId="0" applyNumberFormat="1" applyFont="1" applyFill="1" applyBorder="1" applyAlignment="1">
      <alignment horizontal="center" vertical="center"/>
    </xf>
    <xf numFmtId="1" fontId="3" fillId="2" borderId="14" xfId="1" applyNumberFormat="1" applyFont="1" applyFill="1" applyBorder="1" applyAlignment="1">
      <alignment horizontal="center" vertical="center" wrapText="1"/>
    </xf>
    <xf numFmtId="0" fontId="14" fillId="3" borderId="7" xfId="2" applyFont="1" applyFill="1" applyBorder="1" applyAlignment="1">
      <alignment horizontal="center" vertical="center"/>
    </xf>
    <xf numFmtId="0" fontId="13" fillId="3" borderId="7" xfId="2" applyFont="1" applyFill="1" applyBorder="1" applyAlignment="1">
      <alignment horizontal="left" vertical="center" wrapText="1"/>
    </xf>
    <xf numFmtId="1" fontId="8" fillId="2" borderId="10" xfId="0" applyNumberFormat="1" applyFont="1" applyFill="1" applyBorder="1" applyAlignment="1">
      <alignment horizontal="center" vertical="center"/>
    </xf>
    <xf numFmtId="1" fontId="15" fillId="2" borderId="10" xfId="0" applyNumberFormat="1" applyFont="1" applyFill="1" applyBorder="1" applyAlignment="1">
      <alignment horizontal="center" vertical="center"/>
    </xf>
    <xf numFmtId="0" fontId="0" fillId="0" borderId="14" xfId="0" applyBorder="1"/>
    <xf numFmtId="0" fontId="8" fillId="0" borderId="14" xfId="2" applyFont="1" applyFill="1" applyBorder="1" applyAlignment="1">
      <alignment horizontal="center" vertical="center"/>
    </xf>
    <xf numFmtId="0" fontId="15" fillId="0" borderId="14" xfId="2" applyFont="1" applyFill="1" applyBorder="1" applyAlignment="1">
      <alignment horizontal="center" vertical="center"/>
    </xf>
    <xf numFmtId="164" fontId="10" fillId="6" borderId="13" xfId="2" applyNumberFormat="1" applyFont="1" applyFill="1" applyBorder="1" applyAlignment="1">
      <alignment horizontal="center" vertical="center"/>
    </xf>
    <xf numFmtId="164" fontId="10" fillId="6" borderId="30" xfId="2" applyNumberFormat="1" applyFont="1" applyFill="1" applyBorder="1" applyAlignment="1">
      <alignment horizontal="center" vertical="center"/>
    </xf>
    <xf numFmtId="164" fontId="10" fillId="7" borderId="13" xfId="2" applyNumberFormat="1" applyFont="1" applyFill="1" applyBorder="1" applyAlignment="1">
      <alignment horizontal="center" vertical="center"/>
    </xf>
    <xf numFmtId="164" fontId="10" fillId="7" borderId="30" xfId="2" applyNumberFormat="1" applyFont="1" applyFill="1" applyBorder="1" applyAlignment="1">
      <alignment horizontal="center" vertical="center"/>
    </xf>
    <xf numFmtId="2" fontId="10" fillId="0" borderId="13" xfId="2" applyNumberFormat="1" applyFont="1" applyFill="1" applyBorder="1" applyAlignment="1">
      <alignment horizontal="center" vertical="center"/>
    </xf>
    <xf numFmtId="165" fontId="10" fillId="0" borderId="13" xfId="2" applyNumberFormat="1" applyFont="1" applyFill="1" applyBorder="1" applyAlignment="1">
      <alignment horizontal="center" vertical="center"/>
    </xf>
    <xf numFmtId="166" fontId="10" fillId="0" borderId="13" xfId="2" applyNumberFormat="1" applyFont="1" applyFill="1" applyBorder="1" applyAlignment="1">
      <alignment horizontal="center" vertical="center"/>
    </xf>
    <xf numFmtId="1" fontId="33" fillId="0" borderId="14" xfId="2" applyNumberFormat="1" applyFont="1" applyBorder="1" applyAlignment="1">
      <alignment horizontal="center" vertical="center"/>
    </xf>
    <xf numFmtId="1" fontId="33" fillId="0" borderId="14" xfId="2" applyNumberFormat="1" applyFont="1" applyFill="1" applyBorder="1" applyAlignment="1">
      <alignment horizontal="center" vertical="center"/>
    </xf>
    <xf numFmtId="0" fontId="17" fillId="0" borderId="14" xfId="2" applyFont="1" applyFill="1" applyBorder="1" applyAlignment="1">
      <alignment horizontal="left" vertical="center"/>
    </xf>
    <xf numFmtId="1" fontId="33" fillId="3" borderId="14" xfId="2" applyNumberFormat="1" applyFont="1" applyFill="1" applyBorder="1" applyAlignment="1">
      <alignment horizontal="center" vertical="center"/>
    </xf>
    <xf numFmtId="1" fontId="34" fillId="0" borderId="14" xfId="2" applyNumberFormat="1" applyFont="1" applyFill="1" applyBorder="1" applyAlignment="1">
      <alignment horizontal="center" vertical="center"/>
    </xf>
    <xf numFmtId="0" fontId="14" fillId="3" borderId="14" xfId="1" applyFont="1" applyFill="1" applyBorder="1" applyAlignment="1">
      <alignment horizontal="center" vertical="center"/>
    </xf>
    <xf numFmtId="0" fontId="17" fillId="3" borderId="14" xfId="3" applyFont="1" applyFill="1" applyBorder="1" applyAlignment="1">
      <alignment horizontal="left" vertical="center" wrapText="1"/>
    </xf>
    <xf numFmtId="2" fontId="13" fillId="0" borderId="14" xfId="2" applyNumberFormat="1" applyFont="1" applyFill="1" applyBorder="1" applyAlignment="1">
      <alignment horizontal="left" vertical="center" wrapText="1"/>
    </xf>
    <xf numFmtId="164" fontId="26" fillId="0" borderId="14" xfId="0" applyNumberFormat="1" applyFont="1" applyFill="1" applyBorder="1" applyAlignment="1">
      <alignment horizontal="center" vertical="center"/>
    </xf>
    <xf numFmtId="1" fontId="26" fillId="0" borderId="14" xfId="0" applyNumberFormat="1" applyFont="1" applyFill="1" applyBorder="1" applyAlignment="1">
      <alignment horizontal="center" vertical="center"/>
    </xf>
    <xf numFmtId="1" fontId="14" fillId="0" borderId="14" xfId="0" applyNumberFormat="1" applyFont="1" applyFill="1" applyBorder="1" applyAlignment="1">
      <alignment horizontal="center" vertical="center"/>
    </xf>
    <xf numFmtId="164" fontId="15" fillId="2" borderId="14" xfId="0" applyNumberFormat="1" applyFont="1" applyFill="1" applyBorder="1" applyAlignment="1">
      <alignment horizontal="center" vertical="center"/>
    </xf>
    <xf numFmtId="0" fontId="35" fillId="0" borderId="54" xfId="0" applyFont="1" applyBorder="1" applyAlignment="1">
      <alignment horizontal="center"/>
    </xf>
    <xf numFmtId="0" fontId="35" fillId="0" borderId="26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1" fillId="0" borderId="31" xfId="0" applyFont="1" applyFill="1" applyBorder="1" applyAlignment="1">
      <alignment horizontal="center" vertical="top" wrapText="1"/>
    </xf>
    <xf numFmtId="0" fontId="1" fillId="0" borderId="57" xfId="0" applyFont="1" applyFill="1" applyBorder="1" applyAlignment="1">
      <alignment horizontal="center" vertical="top" wrapText="1"/>
    </xf>
    <xf numFmtId="0" fontId="1" fillId="0" borderId="50" xfId="0" applyFont="1" applyFill="1" applyBorder="1" applyAlignment="1">
      <alignment horizontal="center" vertical="top" wrapText="1"/>
    </xf>
    <xf numFmtId="0" fontId="1" fillId="0" borderId="44" xfId="0" applyFont="1" applyFill="1" applyBorder="1" applyAlignment="1">
      <alignment horizontal="center" vertical="top" wrapText="1"/>
    </xf>
    <xf numFmtId="0" fontId="35" fillId="0" borderId="55" xfId="0" applyFont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35" fillId="0" borderId="17" xfId="0" applyFont="1" applyBorder="1" applyAlignment="1">
      <alignment horizontal="center"/>
    </xf>
    <xf numFmtId="0" fontId="35" fillId="0" borderId="45" xfId="0" applyFont="1" applyBorder="1" applyAlignment="1">
      <alignment horizontal="center"/>
    </xf>
    <xf numFmtId="0" fontId="35" fillId="0" borderId="11" xfId="0" applyFont="1" applyBorder="1" applyAlignment="1">
      <alignment horizontal="center"/>
    </xf>
    <xf numFmtId="0" fontId="35" fillId="0" borderId="52" xfId="0" applyFont="1" applyBorder="1" applyAlignment="1">
      <alignment horizontal="center"/>
    </xf>
    <xf numFmtId="0" fontId="35" fillId="0" borderId="56" xfId="0" applyFont="1" applyBorder="1" applyAlignment="1">
      <alignment horizontal="center"/>
    </xf>
    <xf numFmtId="0" fontId="35" fillId="0" borderId="40" xfId="0" applyFont="1" applyBorder="1" applyAlignment="1">
      <alignment horizontal="center"/>
    </xf>
    <xf numFmtId="0" fontId="1" fillId="0" borderId="54" xfId="0" applyFont="1" applyBorder="1" applyAlignment="1">
      <alignment wrapText="1"/>
    </xf>
    <xf numFmtId="164" fontId="1" fillId="0" borderId="28" xfId="0" applyNumberFormat="1" applyFont="1" applyBorder="1" applyAlignment="1">
      <alignment horizontal="center" vertical="center"/>
    </xf>
    <xf numFmtId="164" fontId="1" fillId="0" borderId="13" xfId="0" applyNumberFormat="1" applyFont="1" applyBorder="1" applyAlignment="1">
      <alignment horizontal="center" vertical="center"/>
    </xf>
    <xf numFmtId="164" fontId="1" fillId="0" borderId="2" xfId="0" applyNumberFormat="1" applyFont="1" applyBorder="1" applyAlignment="1">
      <alignment horizontal="center" vertical="center"/>
    </xf>
    <xf numFmtId="164" fontId="23" fillId="0" borderId="47" xfId="0" applyNumberFormat="1" applyFont="1" applyBorder="1" applyAlignment="1">
      <alignment horizontal="center" vertical="center"/>
    </xf>
    <xf numFmtId="164" fontId="23" fillId="0" borderId="47" xfId="0" applyNumberFormat="1" applyFont="1" applyFill="1" applyBorder="1" applyAlignment="1">
      <alignment horizontal="center" vertical="center"/>
    </xf>
    <xf numFmtId="164" fontId="23" fillId="0" borderId="3" xfId="0" applyNumberFormat="1" applyFont="1" applyFill="1" applyBorder="1" applyAlignment="1">
      <alignment horizontal="center" vertical="center"/>
    </xf>
    <xf numFmtId="164" fontId="23" fillId="0" borderId="13" xfId="0" applyNumberFormat="1" applyFont="1" applyFill="1" applyBorder="1" applyAlignment="1">
      <alignment horizontal="center" vertical="center"/>
    </xf>
    <xf numFmtId="164" fontId="23" fillId="0" borderId="30" xfId="0" applyNumberFormat="1" applyFont="1" applyFill="1" applyBorder="1" applyAlignment="1">
      <alignment horizontal="center" vertical="center"/>
    </xf>
    <xf numFmtId="164" fontId="23" fillId="0" borderId="30" xfId="2" applyNumberFormat="1" applyFont="1" applyFill="1" applyBorder="1" applyAlignment="1">
      <alignment horizontal="center" vertical="center"/>
    </xf>
    <xf numFmtId="0" fontId="1" fillId="0" borderId="26" xfId="0" applyFont="1" applyBorder="1" applyAlignment="1">
      <alignment wrapText="1"/>
    </xf>
    <xf numFmtId="164" fontId="1" fillId="0" borderId="25" xfId="0" applyNumberFormat="1" applyFont="1" applyBorder="1" applyAlignment="1">
      <alignment horizontal="center" vertical="center"/>
    </xf>
    <xf numFmtId="164" fontId="1" fillId="0" borderId="14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3" fillId="0" borderId="53" xfId="0" applyNumberFormat="1" applyFont="1" applyBorder="1" applyAlignment="1">
      <alignment horizontal="center" vertical="center"/>
    </xf>
    <xf numFmtId="164" fontId="23" fillId="0" borderId="53" xfId="0" applyNumberFormat="1" applyFont="1" applyFill="1" applyBorder="1" applyAlignment="1">
      <alignment horizontal="center" vertical="center"/>
    </xf>
    <xf numFmtId="164" fontId="23" fillId="0" borderId="22" xfId="0" applyNumberFormat="1" applyFont="1" applyFill="1" applyBorder="1" applyAlignment="1">
      <alignment horizontal="center" vertical="center"/>
    </xf>
    <xf numFmtId="164" fontId="23" fillId="0" borderId="14" xfId="0" applyNumberFormat="1" applyFont="1" applyFill="1" applyBorder="1" applyAlignment="1">
      <alignment horizontal="center" vertical="center"/>
    </xf>
    <xf numFmtId="164" fontId="23" fillId="0" borderId="29" xfId="0" applyNumberFormat="1" applyFont="1" applyFill="1" applyBorder="1" applyAlignment="1">
      <alignment horizontal="center" vertical="center"/>
    </xf>
    <xf numFmtId="164" fontId="23" fillId="0" borderId="29" xfId="2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wrapText="1"/>
    </xf>
    <xf numFmtId="164" fontId="23" fillId="0" borderId="14" xfId="0" applyNumberFormat="1" applyFont="1" applyBorder="1" applyAlignment="1">
      <alignment horizontal="center" vertical="center"/>
    </xf>
    <xf numFmtId="164" fontId="23" fillId="0" borderId="20" xfId="0" applyNumberFormat="1" applyFont="1" applyFill="1" applyBorder="1" applyAlignment="1">
      <alignment horizontal="center" vertical="center"/>
    </xf>
    <xf numFmtId="0" fontId="1" fillId="0" borderId="46" xfId="0" applyFont="1" applyBorder="1" applyAlignment="1">
      <alignment wrapText="1"/>
    </xf>
    <xf numFmtId="164" fontId="1" fillId="0" borderId="27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23" fillId="0" borderId="19" xfId="0" applyNumberFormat="1" applyFont="1" applyBorder="1" applyAlignment="1">
      <alignment horizontal="center" vertical="center"/>
    </xf>
    <xf numFmtId="164" fontId="23" fillId="0" borderId="19" xfId="0" applyNumberFormat="1" applyFont="1" applyFill="1" applyBorder="1" applyAlignment="1">
      <alignment horizontal="center" vertical="center"/>
    </xf>
    <xf numFmtId="164" fontId="23" fillId="0" borderId="46" xfId="0" applyNumberFormat="1" applyFont="1" applyFill="1" applyBorder="1" applyAlignment="1">
      <alignment horizontal="center" vertical="center"/>
    </xf>
    <xf numFmtId="164" fontId="23" fillId="0" borderId="37" xfId="0" applyNumberFormat="1" applyFont="1" applyFill="1" applyBorder="1" applyAlignment="1">
      <alignment horizontal="center" vertical="center"/>
    </xf>
    <xf numFmtId="164" fontId="1" fillId="0" borderId="46" xfId="0" applyNumberFormat="1" applyFont="1" applyBorder="1" applyAlignment="1">
      <alignment horizontal="center" vertical="center"/>
    </xf>
    <xf numFmtId="164" fontId="23" fillId="0" borderId="37" xfId="2" applyNumberFormat="1" applyFont="1" applyFill="1" applyBorder="1" applyAlignment="1">
      <alignment horizontal="center" vertical="center"/>
    </xf>
    <xf numFmtId="0" fontId="36" fillId="0" borderId="14" xfId="0" applyFont="1" applyBorder="1" applyAlignment="1">
      <alignment horizontal="center" vertical="center"/>
    </xf>
    <xf numFmtId="1" fontId="36" fillId="0" borderId="14" xfId="0" applyNumberFormat="1" applyFont="1" applyBorder="1" applyAlignment="1">
      <alignment horizontal="center" vertical="center"/>
    </xf>
    <xf numFmtId="0" fontId="0" fillId="2" borderId="0" xfId="0" applyFill="1"/>
    <xf numFmtId="0" fontId="1" fillId="0" borderId="39" xfId="0" applyFont="1" applyFill="1" applyBorder="1" applyAlignment="1">
      <alignment horizontal="center" vertical="top" wrapText="1"/>
    </xf>
    <xf numFmtId="0" fontId="1" fillId="0" borderId="43" xfId="0" applyFont="1" applyFill="1" applyBorder="1" applyAlignment="1">
      <alignment horizontal="center" vertical="top" wrapText="1"/>
    </xf>
    <xf numFmtId="0" fontId="1" fillId="0" borderId="5" xfId="0" applyFont="1" applyFill="1" applyBorder="1" applyAlignment="1">
      <alignment horizontal="center" vertical="top" wrapText="1"/>
    </xf>
    <xf numFmtId="0" fontId="26" fillId="0" borderId="10" xfId="0" applyFont="1" applyFill="1" applyBorder="1" applyAlignment="1">
      <alignment horizontal="center" vertical="center"/>
    </xf>
    <xf numFmtId="0" fontId="0" fillId="0" borderId="0" xfId="0" applyBorder="1"/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2" borderId="14" xfId="2" applyFont="1" applyFill="1" applyBorder="1" applyAlignment="1">
      <alignment horizontal="center" vertical="center"/>
    </xf>
    <xf numFmtId="0" fontId="13" fillId="3" borderId="14" xfId="3" applyFont="1" applyFill="1" applyBorder="1" applyAlignment="1">
      <alignment horizontal="left" vertical="center" wrapText="1"/>
    </xf>
    <xf numFmtId="164" fontId="19" fillId="0" borderId="14" xfId="2" applyNumberFormat="1" applyFont="1" applyFill="1" applyBorder="1" applyAlignment="1">
      <alignment horizontal="center" vertical="center"/>
    </xf>
    <xf numFmtId="1" fontId="19" fillId="0" borderId="14" xfId="0" applyNumberFormat="1" applyFont="1" applyFill="1" applyBorder="1" applyAlignment="1">
      <alignment horizontal="center" vertical="center"/>
    </xf>
    <xf numFmtId="2" fontId="10" fillId="7" borderId="13" xfId="2" applyNumberFormat="1" applyFont="1" applyFill="1" applyBorder="1" applyAlignment="1">
      <alignment horizontal="center" vertical="center"/>
    </xf>
    <xf numFmtId="0" fontId="3" fillId="0" borderId="6" xfId="2" applyFont="1" applyFill="1" applyBorder="1" applyAlignment="1">
      <alignment horizontal="center" vertical="center" wrapText="1"/>
    </xf>
    <xf numFmtId="0" fontId="3" fillId="0" borderId="9" xfId="2" applyFont="1" applyFill="1" applyBorder="1" applyAlignment="1">
      <alignment horizontal="center" vertical="center" wrapText="1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1" fontId="14" fillId="0" borderId="0" xfId="2" applyNumberFormat="1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1" fontId="37" fillId="0" borderId="14" xfId="2" applyNumberFormat="1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1" fontId="14" fillId="3" borderId="6" xfId="2" applyNumberFormat="1" applyFont="1" applyFill="1" applyBorder="1" applyAlignment="1">
      <alignment horizontal="center" vertical="center"/>
    </xf>
    <xf numFmtId="1" fontId="19" fillId="0" borderId="21" xfId="2" applyNumberFormat="1" applyFont="1" applyBorder="1" applyAlignment="1">
      <alignment horizontal="center" vertical="center"/>
    </xf>
    <xf numFmtId="1" fontId="19" fillId="3" borderId="21" xfId="2" applyNumberFormat="1" applyFont="1" applyFill="1" applyBorder="1" applyAlignment="1">
      <alignment horizontal="center" vertical="center"/>
    </xf>
    <xf numFmtId="1" fontId="19" fillId="0" borderId="14" xfId="2" applyNumberFormat="1" applyFont="1" applyBorder="1" applyAlignment="1">
      <alignment horizontal="center" vertical="center"/>
    </xf>
    <xf numFmtId="1" fontId="19" fillId="3" borderId="14" xfId="2" applyNumberFormat="1" applyFont="1" applyFill="1" applyBorder="1" applyAlignment="1">
      <alignment horizontal="center" vertical="center"/>
    </xf>
    <xf numFmtId="0" fontId="16" fillId="3" borderId="14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1" fontId="13" fillId="0" borderId="14" xfId="2" applyNumberFormat="1" applyFont="1" applyFill="1" applyBorder="1" applyAlignment="1">
      <alignment horizontal="center" vertical="center"/>
    </xf>
    <xf numFmtId="1" fontId="19" fillId="0" borderId="14" xfId="2" applyNumberFormat="1" applyFont="1" applyFill="1" applyBorder="1" applyAlignment="1">
      <alignment horizontal="center" vertical="center"/>
    </xf>
    <xf numFmtId="1" fontId="33" fillId="0" borderId="21" xfId="2" applyNumberFormat="1" applyFont="1" applyFill="1" applyBorder="1" applyAlignment="1">
      <alignment horizontal="center" vertical="center"/>
    </xf>
    <xf numFmtId="164" fontId="33" fillId="0" borderId="14" xfId="2" applyNumberFormat="1" applyFont="1" applyFill="1" applyBorder="1" applyAlignment="1">
      <alignment horizontal="center" vertical="center"/>
    </xf>
    <xf numFmtId="1" fontId="19" fillId="3" borderId="22" xfId="2" applyNumberFormat="1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1" fontId="19" fillId="3" borderId="6" xfId="2" applyNumberFormat="1" applyFont="1" applyFill="1" applyBorder="1" applyAlignment="1">
      <alignment horizontal="center" vertical="center"/>
    </xf>
    <xf numFmtId="1" fontId="34" fillId="3" borderId="14" xfId="2" applyNumberFormat="1" applyFont="1" applyFill="1" applyBorder="1" applyAlignment="1">
      <alignment horizontal="center" vertical="center"/>
    </xf>
    <xf numFmtId="0" fontId="12" fillId="0" borderId="26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1" fontId="19" fillId="0" borderId="21" xfId="0" applyNumberFormat="1" applyFont="1" applyFill="1" applyBorder="1" applyAlignment="1">
      <alignment horizontal="center" vertical="center"/>
    </xf>
    <xf numFmtId="1" fontId="14" fillId="0" borderId="0" xfId="2" applyNumberFormat="1" applyFont="1" applyBorder="1" applyAlignment="1">
      <alignment horizontal="center" vertical="center"/>
    </xf>
    <xf numFmtId="0" fontId="25" fillId="6" borderId="14" xfId="3" applyFont="1" applyFill="1" applyBorder="1" applyAlignment="1">
      <alignment horizontal="center" vertical="center"/>
    </xf>
    <xf numFmtId="1" fontId="14" fillId="6" borderId="14" xfId="2" applyNumberFormat="1" applyFont="1" applyFill="1" applyBorder="1" applyAlignment="1">
      <alignment horizontal="center" vertical="center"/>
    </xf>
    <xf numFmtId="0" fontId="14" fillId="6" borderId="14" xfId="2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/>
    </xf>
    <xf numFmtId="164" fontId="27" fillId="0" borderId="13" xfId="0" applyNumberFormat="1" applyFont="1" applyFill="1" applyBorder="1" applyAlignment="1">
      <alignment horizontal="center" vertical="center"/>
    </xf>
    <xf numFmtId="164" fontId="29" fillId="0" borderId="30" xfId="2" applyNumberFormat="1" applyFont="1" applyFill="1" applyBorder="1" applyAlignment="1">
      <alignment horizontal="center" vertical="center"/>
    </xf>
    <xf numFmtId="0" fontId="30" fillId="0" borderId="0" xfId="0" applyFont="1" applyFill="1"/>
    <xf numFmtId="0" fontId="27" fillId="0" borderId="26" xfId="0" applyFont="1" applyBorder="1" applyAlignment="1">
      <alignment vertical="center" wrapText="1"/>
    </xf>
    <xf numFmtId="0" fontId="27" fillId="0" borderId="26" xfId="0" applyFont="1" applyFill="1" applyBorder="1" applyAlignment="1">
      <alignment vertical="center" wrapText="1"/>
    </xf>
    <xf numFmtId="0" fontId="27" fillId="0" borderId="35" xfId="0" applyFont="1" applyBorder="1" applyAlignment="1">
      <alignment vertical="center" wrapText="1"/>
    </xf>
    <xf numFmtId="0" fontId="27" fillId="0" borderId="33" xfId="0" applyFont="1" applyFill="1" applyBorder="1" applyAlignment="1">
      <alignment vertical="center" wrapText="1"/>
    </xf>
    <xf numFmtId="0" fontId="28" fillId="0" borderId="26" xfId="0" applyFont="1" applyBorder="1" applyAlignment="1">
      <alignment horizontal="center" vertical="center"/>
    </xf>
    <xf numFmtId="164" fontId="6" fillId="0" borderId="17" xfId="0" applyNumberFormat="1" applyFont="1" applyFill="1" applyBorder="1" applyAlignment="1">
      <alignment horizontal="center" vertical="center" wrapText="1"/>
    </xf>
    <xf numFmtId="164" fontId="7" fillId="0" borderId="17" xfId="2" applyNumberFormat="1" applyFont="1" applyFill="1" applyBorder="1" applyAlignment="1">
      <alignment horizontal="center" vertical="center"/>
    </xf>
    <xf numFmtId="164" fontId="6" fillId="0" borderId="16" xfId="0" applyNumberFormat="1" applyFont="1" applyFill="1" applyBorder="1" applyAlignment="1">
      <alignment horizontal="center" vertical="center" wrapText="1"/>
    </xf>
    <xf numFmtId="164" fontId="6" fillId="0" borderId="40" xfId="0" applyNumberFormat="1" applyFont="1" applyFill="1" applyBorder="1" applyAlignment="1">
      <alignment horizontal="center" vertical="center" wrapText="1"/>
    </xf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3" fillId="0" borderId="6" xfId="2" applyFont="1" applyFill="1" applyBorder="1" applyAlignment="1">
      <alignment horizontal="left" vertical="center" wrapText="1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1" fontId="14" fillId="3" borderId="21" xfId="2" applyNumberFormat="1" applyFont="1" applyFill="1" applyBorder="1" applyAlignment="1">
      <alignment horizontal="center" vertical="center"/>
    </xf>
    <xf numFmtId="0" fontId="14" fillId="6" borderId="14" xfId="3" applyFont="1" applyFill="1" applyBorder="1" applyAlignment="1">
      <alignment horizontal="center" vertical="center"/>
    </xf>
    <xf numFmtId="0" fontId="13" fillId="2" borderId="14" xfId="2" applyFont="1" applyFill="1" applyBorder="1" applyAlignment="1">
      <alignment horizontal="left" vertical="center" wrapText="1"/>
    </xf>
    <xf numFmtId="0" fontId="13" fillId="0" borderId="14" xfId="3" applyFont="1" applyFill="1" applyBorder="1" applyAlignment="1">
      <alignment horizontal="left" vertical="center" wrapText="1"/>
    </xf>
    <xf numFmtId="0" fontId="14" fillId="2" borderId="14" xfId="1" applyFont="1" applyFill="1" applyBorder="1" applyAlignment="1">
      <alignment horizontal="center" vertical="center"/>
    </xf>
    <xf numFmtId="1" fontId="14" fillId="2" borderId="14" xfId="2" applyNumberFormat="1" applyFont="1" applyFill="1" applyBorder="1" applyAlignment="1">
      <alignment horizontal="center" vertical="center"/>
    </xf>
    <xf numFmtId="164" fontId="14" fillId="2" borderId="14" xfId="2" applyNumberFormat="1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1" fontId="14" fillId="0" borderId="7" xfId="2" applyNumberFormat="1" applyFont="1" applyFill="1" applyBorder="1" applyAlignment="1">
      <alignment horizontal="center" vertical="center"/>
    </xf>
    <xf numFmtId="164" fontId="14" fillId="0" borderId="7" xfId="2" applyNumberFormat="1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4" fillId="0" borderId="20" xfId="2" applyFont="1" applyFill="1" applyBorder="1" applyAlignment="1">
      <alignment horizontal="center" vertical="center"/>
    </xf>
    <xf numFmtId="0" fontId="14" fillId="8" borderId="14" xfId="2" applyFont="1" applyFill="1" applyBorder="1" applyAlignment="1">
      <alignment horizontal="center" vertical="center"/>
    </xf>
    <xf numFmtId="0" fontId="14" fillId="3" borderId="20" xfId="2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  <xf numFmtId="0" fontId="1" fillId="0" borderId="44" xfId="0" applyFont="1" applyBorder="1" applyAlignment="1">
      <alignment horizontal="center" vertical="top" wrapText="1"/>
    </xf>
    <xf numFmtId="0" fontId="1" fillId="0" borderId="39" xfId="0" applyFont="1" applyBorder="1" applyAlignment="1">
      <alignment horizontal="center" vertical="top" wrapText="1"/>
    </xf>
    <xf numFmtId="0" fontId="1" fillId="0" borderId="42" xfId="0" applyFont="1" applyBorder="1" applyAlignment="1">
      <alignment horizontal="center" vertical="top" wrapText="1"/>
    </xf>
    <xf numFmtId="0" fontId="1" fillId="0" borderId="38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center" vertical="center" wrapText="1"/>
    </xf>
    <xf numFmtId="0" fontId="1" fillId="0" borderId="17" xfId="0" applyFont="1" applyBorder="1" applyAlignment="1">
      <alignment horizontal="center" vertical="center" wrapText="1"/>
    </xf>
    <xf numFmtId="0" fontId="1" fillId="0" borderId="45" xfId="0" applyFont="1" applyBorder="1" applyAlignment="1">
      <alignment horizontal="center" vertical="center" wrapText="1"/>
    </xf>
    <xf numFmtId="0" fontId="1" fillId="0" borderId="40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58" xfId="0" applyFont="1" applyBorder="1" applyAlignment="1">
      <alignment horizontal="center" vertical="center" wrapText="1"/>
    </xf>
    <xf numFmtId="0" fontId="1" fillId="0" borderId="48" xfId="0" applyFont="1" applyBorder="1" applyAlignment="1">
      <alignment horizontal="center" vertical="center" wrapText="1"/>
    </xf>
    <xf numFmtId="0" fontId="27" fillId="0" borderId="28" xfId="0" applyFont="1" applyBorder="1" applyAlignment="1">
      <alignment horizontal="center" vertical="center" wrapText="1"/>
    </xf>
    <xf numFmtId="0" fontId="27" fillId="0" borderId="13" xfId="0" applyFont="1" applyBorder="1" applyAlignment="1">
      <alignment horizontal="center" vertical="center" wrapText="1"/>
    </xf>
    <xf numFmtId="0" fontId="27" fillId="0" borderId="30" xfId="0" applyFont="1" applyBorder="1" applyAlignment="1">
      <alignment horizontal="center" vertical="center" wrapText="1"/>
    </xf>
    <xf numFmtId="0" fontId="27" fillId="0" borderId="31" xfId="0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 wrapText="1"/>
    </xf>
    <xf numFmtId="0" fontId="27" fillId="0" borderId="32" xfId="0" applyFont="1" applyBorder="1" applyAlignment="1">
      <alignment horizontal="center" vertical="center" wrapText="1"/>
    </xf>
    <xf numFmtId="0" fontId="27" fillId="0" borderId="4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top" wrapText="1"/>
    </xf>
    <xf numFmtId="0" fontId="1" fillId="0" borderId="18" xfId="0" applyFont="1" applyBorder="1" applyAlignment="1">
      <alignment horizontal="center" vertical="top" wrapText="1"/>
    </xf>
    <xf numFmtId="0" fontId="3" fillId="0" borderId="42" xfId="1" applyFont="1" applyFill="1" applyBorder="1" applyAlignment="1">
      <alignment horizontal="center" vertical="center"/>
    </xf>
    <xf numFmtId="0" fontId="3" fillId="0" borderId="38" xfId="1" applyFont="1" applyFill="1" applyBorder="1" applyAlignment="1">
      <alignment horizontal="center" vertical="center"/>
    </xf>
    <xf numFmtId="0" fontId="3" fillId="0" borderId="51" xfId="1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 wrapText="1"/>
    </xf>
    <xf numFmtId="0" fontId="3" fillId="0" borderId="5" xfId="2" applyFont="1" applyFill="1" applyBorder="1" applyAlignment="1">
      <alignment horizontal="center" vertical="center" wrapText="1"/>
    </xf>
    <xf numFmtId="0" fontId="3" fillId="0" borderId="8" xfId="2" applyFont="1" applyFill="1" applyBorder="1" applyAlignment="1">
      <alignment horizontal="center" vertical="center" wrapText="1"/>
    </xf>
    <xf numFmtId="0" fontId="3" fillId="0" borderId="2" xfId="2" applyFont="1" applyFill="1" applyBorder="1" applyAlignment="1">
      <alignment horizontal="center" vertical="center"/>
    </xf>
    <xf numFmtId="0" fontId="3" fillId="0" borderId="3" xfId="2" applyFont="1" applyFill="1" applyBorder="1" applyAlignment="1">
      <alignment horizontal="center" vertical="center"/>
    </xf>
    <xf numFmtId="0" fontId="3" fillId="0" borderId="4" xfId="2" applyFont="1" applyFill="1" applyBorder="1" applyAlignment="1">
      <alignment horizontal="center" vertical="center"/>
    </xf>
    <xf numFmtId="0" fontId="3" fillId="0" borderId="2" xfId="2" applyFont="1" applyFill="1" applyBorder="1" applyAlignment="1">
      <alignment vertical="center"/>
    </xf>
    <xf numFmtId="0" fontId="3" fillId="0" borderId="3" xfId="2" applyFont="1" applyFill="1" applyBorder="1" applyAlignment="1">
      <alignment vertical="center"/>
    </xf>
    <xf numFmtId="0" fontId="3" fillId="0" borderId="47" xfId="2" applyFont="1" applyFill="1" applyBorder="1" applyAlignment="1">
      <alignment vertical="center"/>
    </xf>
    <xf numFmtId="0" fontId="3" fillId="0" borderId="47" xfId="2" applyFont="1" applyFill="1" applyBorder="1" applyAlignment="1">
      <alignment horizontal="center" vertical="center"/>
    </xf>
    <xf numFmtId="0" fontId="8" fillId="0" borderId="7" xfId="2" applyFont="1" applyFill="1" applyBorder="1" applyAlignment="1">
      <alignment horizontal="center" vertical="center" wrapText="1"/>
    </xf>
    <xf numFmtId="0" fontId="8" fillId="0" borderId="6" xfId="2" applyFont="1" applyFill="1" applyBorder="1" applyAlignment="1">
      <alignment horizontal="center" vertical="center" wrapText="1"/>
    </xf>
    <xf numFmtId="0" fontId="8" fillId="0" borderId="9" xfId="2" applyFont="1" applyFill="1" applyBorder="1" applyAlignment="1">
      <alignment horizontal="center" vertical="center" wrapText="1"/>
    </xf>
    <xf numFmtId="164" fontId="3" fillId="0" borderId="7" xfId="2" applyNumberFormat="1" applyFont="1" applyFill="1" applyBorder="1" applyAlignment="1">
      <alignment horizontal="center" vertical="center" wrapText="1"/>
    </xf>
    <xf numFmtId="164" fontId="3" fillId="0" borderId="6" xfId="2" applyNumberFormat="1" applyFont="1" applyFill="1" applyBorder="1" applyAlignment="1">
      <alignment horizontal="center" vertical="center" wrapText="1"/>
    </xf>
    <xf numFmtId="164" fontId="3" fillId="0" borderId="9" xfId="2" applyNumberFormat="1" applyFont="1" applyFill="1" applyBorder="1" applyAlignment="1">
      <alignment horizontal="center" vertical="center" wrapText="1"/>
    </xf>
    <xf numFmtId="0" fontId="3" fillId="0" borderId="20" xfId="1" applyFont="1" applyFill="1" applyBorder="1" applyAlignment="1">
      <alignment horizontal="center" vertical="center" wrapText="1"/>
    </xf>
    <xf numFmtId="0" fontId="3" fillId="0" borderId="21" xfId="1" applyFont="1" applyFill="1" applyBorder="1" applyAlignment="1">
      <alignment horizontal="center" vertical="center" wrapText="1"/>
    </xf>
    <xf numFmtId="0" fontId="3" fillId="0" borderId="20" xfId="1" applyFont="1" applyFill="1" applyBorder="1" applyAlignment="1">
      <alignment horizontal="center" vertical="center"/>
    </xf>
    <xf numFmtId="0" fontId="3" fillId="0" borderId="21" xfId="1" applyFont="1" applyFill="1" applyBorder="1" applyAlignment="1">
      <alignment horizontal="center" vertical="center"/>
    </xf>
    <xf numFmtId="0" fontId="8" fillId="0" borderId="25" xfId="2" applyFont="1" applyFill="1" applyBorder="1" applyAlignment="1">
      <alignment horizontal="center" vertical="center" wrapText="1"/>
    </xf>
    <xf numFmtId="0" fontId="8" fillId="0" borderId="27" xfId="2" applyFont="1" applyFill="1" applyBorder="1" applyAlignment="1">
      <alignment horizontal="center" vertical="center" wrapText="1"/>
    </xf>
    <xf numFmtId="164" fontId="3" fillId="0" borderId="29" xfId="2" applyNumberFormat="1" applyFont="1" applyFill="1" applyBorder="1" applyAlignment="1">
      <alignment horizontal="center" vertical="center" wrapText="1"/>
    </xf>
    <xf numFmtId="164" fontId="3" fillId="0" borderId="37" xfId="2" applyNumberFormat="1" applyFont="1" applyFill="1" applyBorder="1" applyAlignment="1">
      <alignment horizontal="center" vertical="center" wrapText="1"/>
    </xf>
    <xf numFmtId="0" fontId="5" fillId="4" borderId="55" xfId="0" applyFont="1" applyFill="1" applyBorder="1" applyAlignment="1">
      <alignment horizontal="center" vertical="center" wrapText="1"/>
    </xf>
    <xf numFmtId="0" fontId="5" fillId="4" borderId="16" xfId="0" applyFont="1" applyFill="1" applyBorder="1" applyAlignment="1">
      <alignment horizontal="center" vertical="center" wrapText="1"/>
    </xf>
    <xf numFmtId="0" fontId="9" fillId="0" borderId="55" xfId="1" applyFont="1" applyFill="1" applyBorder="1" applyAlignment="1">
      <alignment horizontal="center" vertical="center" wrapText="1"/>
    </xf>
    <xf numFmtId="0" fontId="9" fillId="0" borderId="16" xfId="1" applyFont="1" applyFill="1" applyBorder="1" applyAlignment="1">
      <alignment horizontal="center" vertical="center" wrapText="1"/>
    </xf>
    <xf numFmtId="0" fontId="3" fillId="6" borderId="55" xfId="1" applyFont="1" applyFill="1" applyBorder="1" applyAlignment="1">
      <alignment horizontal="center" vertical="center" wrapText="1"/>
    </xf>
    <xf numFmtId="0" fontId="3" fillId="6" borderId="16" xfId="1" applyFont="1" applyFill="1" applyBorder="1" applyAlignment="1">
      <alignment horizontal="center" vertical="center" wrapText="1"/>
    </xf>
    <xf numFmtId="164" fontId="3" fillId="0" borderId="14" xfId="2" applyNumberFormat="1" applyFont="1" applyFill="1" applyBorder="1" applyAlignment="1">
      <alignment horizontal="center" vertical="center" wrapText="1"/>
    </xf>
    <xf numFmtId="164" fontId="3" fillId="0" borderId="19" xfId="2" applyNumberFormat="1" applyFont="1" applyFill="1" applyBorder="1" applyAlignment="1">
      <alignment horizontal="center" vertical="center" wrapText="1"/>
    </xf>
    <xf numFmtId="0" fontId="8" fillId="0" borderId="7" xfId="2" applyFont="1" applyFill="1" applyBorder="1" applyAlignment="1">
      <alignment horizontal="center" vertical="top" wrapText="1"/>
    </xf>
    <xf numFmtId="0" fontId="8" fillId="0" borderId="6" xfId="2" applyFont="1" applyFill="1" applyBorder="1" applyAlignment="1">
      <alignment horizontal="center" vertical="top" wrapText="1"/>
    </xf>
    <xf numFmtId="0" fontId="8" fillId="0" borderId="9" xfId="2" applyFont="1" applyFill="1" applyBorder="1" applyAlignment="1">
      <alignment horizontal="center" vertical="top" wrapText="1"/>
    </xf>
    <xf numFmtId="0" fontId="3" fillId="6" borderId="20" xfId="1" applyFont="1" applyFill="1" applyBorder="1" applyAlignment="1">
      <alignment horizontal="center" vertical="center" wrapText="1"/>
    </xf>
    <xf numFmtId="0" fontId="3" fillId="6" borderId="21" xfId="1" applyFont="1" applyFill="1" applyBorder="1" applyAlignment="1">
      <alignment horizontal="center" vertical="center" wrapText="1"/>
    </xf>
    <xf numFmtId="0" fontId="3" fillId="0" borderId="49" xfId="1" applyFont="1" applyFill="1" applyBorder="1" applyAlignment="1">
      <alignment horizontal="center" vertical="center" wrapText="1"/>
    </xf>
    <xf numFmtId="0" fontId="3" fillId="0" borderId="24" xfId="1" applyFont="1" applyFill="1" applyBorder="1" applyAlignment="1">
      <alignment horizontal="center" vertical="center" wrapText="1"/>
    </xf>
    <xf numFmtId="0" fontId="8" fillId="0" borderId="14" xfId="1" applyFont="1" applyFill="1" applyBorder="1" applyAlignment="1">
      <alignment horizontal="center" vertical="center"/>
    </xf>
    <xf numFmtId="0" fontId="3" fillId="0" borderId="14" xfId="2" applyFont="1" applyFill="1" applyBorder="1" applyAlignment="1">
      <alignment horizontal="center" vertical="center" wrapText="1"/>
    </xf>
    <xf numFmtId="0" fontId="24" fillId="0" borderId="14" xfId="2" applyFont="1" applyFill="1" applyBorder="1" applyAlignment="1">
      <alignment horizontal="center" vertical="center" wrapText="1"/>
    </xf>
    <xf numFmtId="0" fontId="8" fillId="0" borderId="20" xfId="2" applyFont="1" applyFill="1" applyBorder="1" applyAlignment="1">
      <alignment horizontal="center" vertical="center"/>
    </xf>
    <xf numFmtId="0" fontId="8" fillId="0" borderId="22" xfId="2" applyFont="1" applyFill="1" applyBorder="1" applyAlignment="1">
      <alignment horizontal="center" vertical="center"/>
    </xf>
    <xf numFmtId="0" fontId="8" fillId="0" borderId="21" xfId="2" applyFont="1" applyFill="1" applyBorder="1" applyAlignment="1">
      <alignment horizontal="center" vertical="center"/>
    </xf>
    <xf numFmtId="0" fontId="3" fillId="7" borderId="20" xfId="1" applyFont="1" applyFill="1" applyBorder="1" applyAlignment="1">
      <alignment horizontal="center" vertical="center" wrapText="1"/>
    </xf>
    <xf numFmtId="0" fontId="3" fillId="7" borderId="21" xfId="1" applyFont="1" applyFill="1" applyBorder="1" applyAlignment="1">
      <alignment horizontal="center" vertical="center" wrapText="1"/>
    </xf>
    <xf numFmtId="0" fontId="3" fillId="7" borderId="20" xfId="1" applyFont="1" applyFill="1" applyBorder="1" applyAlignment="1">
      <alignment horizontal="center" vertical="center"/>
    </xf>
    <xf numFmtId="0" fontId="3" fillId="7" borderId="21" xfId="1" applyFont="1" applyFill="1" applyBorder="1" applyAlignment="1">
      <alignment horizontal="center" vertical="center"/>
    </xf>
    <xf numFmtId="0" fontId="3" fillId="2" borderId="20" xfId="1" applyFont="1" applyFill="1" applyBorder="1" applyAlignment="1">
      <alignment horizontal="center" vertical="center" wrapText="1"/>
    </xf>
    <xf numFmtId="0" fontId="3" fillId="2" borderId="21" xfId="1" applyFont="1" applyFill="1" applyBorder="1" applyAlignment="1">
      <alignment horizontal="center" vertical="center" wrapText="1"/>
    </xf>
    <xf numFmtId="0" fontId="14" fillId="0" borderId="20" xfId="2" applyFont="1" applyFill="1" applyBorder="1" applyAlignment="1">
      <alignment horizontal="center" vertical="center"/>
    </xf>
    <xf numFmtId="0" fontId="14" fillId="0" borderId="22" xfId="2" applyFont="1" applyFill="1" applyBorder="1" applyAlignment="1">
      <alignment horizontal="center" vertical="center"/>
    </xf>
    <xf numFmtId="0" fontId="14" fillId="0" borderId="21" xfId="2" applyFont="1" applyFill="1" applyBorder="1" applyAlignment="1">
      <alignment horizontal="center" vertical="center"/>
    </xf>
    <xf numFmtId="0" fontId="3" fillId="2" borderId="20" xfId="1" applyFont="1" applyFill="1" applyBorder="1" applyAlignment="1">
      <alignment horizontal="center" vertical="center"/>
    </xf>
    <xf numFmtId="0" fontId="3" fillId="2" borderId="21" xfId="1" applyFont="1" applyFill="1" applyBorder="1" applyAlignment="1">
      <alignment horizontal="center" vertical="center"/>
    </xf>
    <xf numFmtId="0" fontId="14" fillId="0" borderId="49" xfId="2" applyFont="1" applyFill="1" applyBorder="1" applyAlignment="1">
      <alignment horizontal="center" vertical="center"/>
    </xf>
    <xf numFmtId="0" fontId="14" fillId="0" borderId="23" xfId="2" applyFont="1" applyFill="1" applyBorder="1" applyAlignment="1">
      <alignment horizontal="center" vertical="center"/>
    </xf>
    <xf numFmtId="0" fontId="14" fillId="0" borderId="24" xfId="2" applyFont="1" applyFill="1" applyBorder="1" applyAlignment="1">
      <alignment horizontal="center" vertical="center"/>
    </xf>
    <xf numFmtId="0" fontId="3" fillId="5" borderId="20" xfId="1" applyFont="1" applyFill="1" applyBorder="1" applyAlignment="1">
      <alignment horizontal="center" vertical="center" wrapText="1"/>
    </xf>
    <xf numFmtId="0" fontId="3" fillId="5" borderId="21" xfId="1" applyFont="1" applyFill="1" applyBorder="1" applyAlignment="1">
      <alignment horizontal="center" vertical="center" wrapText="1"/>
    </xf>
    <xf numFmtId="0" fontId="13" fillId="0" borderId="22" xfId="2" applyFont="1" applyFill="1" applyBorder="1" applyAlignment="1">
      <alignment horizontal="center" vertical="center" wrapText="1"/>
    </xf>
    <xf numFmtId="0" fontId="13" fillId="0" borderId="21" xfId="2" applyFont="1" applyFill="1" applyBorder="1" applyAlignment="1">
      <alignment horizontal="center" vertical="center" wrapText="1"/>
    </xf>
    <xf numFmtId="0" fontId="14" fillId="3" borderId="20" xfId="2" applyFont="1" applyFill="1" applyBorder="1" applyAlignment="1">
      <alignment horizontal="center" vertical="center"/>
    </xf>
    <xf numFmtId="0" fontId="14" fillId="3" borderId="22" xfId="2" applyFont="1" applyFill="1" applyBorder="1" applyAlignment="1">
      <alignment horizontal="center" vertical="center"/>
    </xf>
    <xf numFmtId="0" fontId="14" fillId="3" borderId="21" xfId="2" applyFont="1" applyFill="1" applyBorder="1" applyAlignment="1">
      <alignment horizontal="center" vertical="center"/>
    </xf>
    <xf numFmtId="0" fontId="3" fillId="2" borderId="49" xfId="1" applyFont="1" applyFill="1" applyBorder="1" applyAlignment="1">
      <alignment horizontal="center" vertical="center" wrapText="1"/>
    </xf>
    <xf numFmtId="0" fontId="3" fillId="2" borderId="24" xfId="1" applyFont="1" applyFill="1" applyBorder="1" applyAlignment="1">
      <alignment horizontal="center" vertical="center" wrapText="1"/>
    </xf>
    <xf numFmtId="0" fontId="3" fillId="5" borderId="20" xfId="1" applyFont="1" applyFill="1" applyBorder="1" applyAlignment="1">
      <alignment horizontal="center" vertical="center"/>
    </xf>
    <xf numFmtId="0" fontId="3" fillId="5" borderId="21" xfId="1" applyFont="1" applyFill="1" applyBorder="1" applyAlignment="1">
      <alignment horizontal="center" vertical="center"/>
    </xf>
  </cellXfs>
  <cellStyles count="11">
    <cellStyle name="Normal" xfId="0" builtinId="0"/>
    <cellStyle name="Normal 2" xfId="2"/>
    <cellStyle name="Normal 2 2" xfId="3"/>
    <cellStyle name="Normal 2 3" xfId="5"/>
    <cellStyle name="Normal 3" xfId="6"/>
    <cellStyle name="Normal 4" xfId="4"/>
    <cellStyle name="Normal_AUGUSTAMPOP" xfId="1"/>
    <cellStyle name="Денежный 2" xfId="7"/>
    <cellStyle name="Обычный 2" xfId="8"/>
    <cellStyle name="Обычный 3" xfId="9"/>
    <cellStyle name="Обычный 4" xfId="10"/>
  </cellStyles>
  <dxfs count="0"/>
  <tableStyles count="0" defaultTableStyle="TableStyleMedium2" defaultPivotStyle="PivotStyleLight16"/>
  <colors>
    <mruColors>
      <color rgb="FF00FF00"/>
      <color rgb="FF35C57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"/>
  <sheetViews>
    <sheetView topLeftCell="G1" workbookViewId="0">
      <selection activeCell="AA7" sqref="AA7"/>
    </sheetView>
  </sheetViews>
  <sheetFormatPr defaultRowHeight="15"/>
  <cols>
    <col min="1" max="1" width="5.85546875" customWidth="1"/>
    <col min="2" max="2" width="29" customWidth="1"/>
    <col min="3" max="3" width="9.7109375" customWidth="1"/>
    <col min="4" max="4" width="10.42578125" customWidth="1"/>
    <col min="5" max="5" width="9.42578125" customWidth="1"/>
    <col min="6" max="8" width="9.5703125" customWidth="1"/>
    <col min="9" max="9" width="9.42578125" customWidth="1"/>
    <col min="10" max="10" width="9.7109375" customWidth="1"/>
    <col min="11" max="11" width="9.140625" customWidth="1"/>
    <col min="12" max="12" width="9.5703125" customWidth="1"/>
    <col min="13" max="13" width="10.140625" customWidth="1"/>
    <col min="14" max="14" width="9.7109375" customWidth="1"/>
    <col min="15" max="15" width="9.28515625" customWidth="1"/>
    <col min="16" max="16" width="9.42578125" customWidth="1"/>
    <col min="17" max="17" width="10.140625" customWidth="1"/>
    <col min="18" max="18" width="10.28515625" customWidth="1"/>
    <col min="19" max="19" width="8.85546875" customWidth="1"/>
    <col min="20" max="20" width="10" customWidth="1"/>
    <col min="21" max="21" width="10.28515625" customWidth="1"/>
    <col min="22" max="22" width="9.7109375" customWidth="1"/>
    <col min="23" max="23" width="10.5703125" customWidth="1"/>
    <col min="24" max="25" width="9.7109375" customWidth="1"/>
    <col min="26" max="26" width="9.5703125" customWidth="1"/>
    <col min="27" max="29" width="9.140625" customWidth="1"/>
  </cols>
  <sheetData>
    <row r="1" spans="1:40" ht="20.25">
      <c r="A1" s="309" t="s">
        <v>231</v>
      </c>
      <c r="B1" s="309"/>
      <c r="C1" s="309"/>
      <c r="D1" s="309"/>
      <c r="E1" s="309"/>
      <c r="F1" s="309"/>
      <c r="G1" s="309"/>
      <c r="H1" s="309"/>
      <c r="I1" s="309"/>
      <c r="J1" s="309"/>
      <c r="K1" s="309"/>
      <c r="L1" s="309"/>
      <c r="M1" s="309"/>
      <c r="N1" s="309"/>
      <c r="O1" s="309"/>
      <c r="P1" s="309"/>
      <c r="Q1" s="309"/>
      <c r="R1" s="309"/>
      <c r="S1" s="309"/>
      <c r="T1" s="309"/>
      <c r="U1" s="309"/>
      <c r="V1" s="309"/>
      <c r="W1" s="309"/>
      <c r="X1" s="309"/>
      <c r="Y1" s="309"/>
      <c r="Z1" s="309"/>
      <c r="AA1" s="22"/>
      <c r="AB1" s="22"/>
      <c r="AC1" s="22"/>
      <c r="AD1" s="22"/>
      <c r="AE1" s="22"/>
      <c r="AF1" s="22"/>
      <c r="AG1" s="21"/>
      <c r="AH1" s="21"/>
      <c r="AI1" s="21"/>
      <c r="AJ1" s="21"/>
      <c r="AK1" s="21"/>
      <c r="AL1" s="21"/>
      <c r="AM1" s="21"/>
      <c r="AN1" s="21"/>
    </row>
    <row r="2" spans="1:40" ht="31.5" customHeight="1" thickBot="1">
      <c r="A2" s="309"/>
      <c r="B2" s="309"/>
      <c r="C2" s="309"/>
      <c r="D2" s="309"/>
      <c r="E2" s="309"/>
      <c r="F2" s="309"/>
      <c r="G2" s="309"/>
      <c r="H2" s="309"/>
      <c r="I2" s="309"/>
      <c r="J2" s="309"/>
      <c r="K2" s="309"/>
      <c r="L2" s="309"/>
      <c r="M2" s="309"/>
      <c r="N2" s="309"/>
      <c r="O2" s="309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22"/>
      <c r="AB2" s="22"/>
      <c r="AC2" s="22"/>
      <c r="AD2" s="22"/>
      <c r="AE2" s="22"/>
      <c r="AF2" s="22"/>
    </row>
    <row r="3" spans="1:40" ht="22.5" customHeight="1" thickBot="1">
      <c r="A3" s="310" t="s">
        <v>0</v>
      </c>
      <c r="B3" s="312" t="s">
        <v>1</v>
      </c>
      <c r="C3" s="318" t="s">
        <v>232</v>
      </c>
      <c r="D3" s="319"/>
      <c r="E3" s="319"/>
      <c r="F3" s="319"/>
      <c r="G3" s="319"/>
      <c r="H3" s="319"/>
      <c r="I3" s="319"/>
      <c r="J3" s="319"/>
      <c r="K3" s="319"/>
      <c r="L3" s="320"/>
      <c r="M3" s="320"/>
      <c r="N3" s="321"/>
      <c r="O3" s="314" t="s">
        <v>233</v>
      </c>
      <c r="P3" s="315"/>
      <c r="Q3" s="316"/>
      <c r="R3" s="316"/>
      <c r="S3" s="316"/>
      <c r="T3" s="316"/>
      <c r="U3" s="316"/>
      <c r="V3" s="316"/>
      <c r="W3" s="316"/>
      <c r="X3" s="316"/>
      <c r="Y3" s="316"/>
      <c r="Z3" s="317"/>
    </row>
    <row r="4" spans="1:40" ht="105" customHeight="1" thickBot="1">
      <c r="A4" s="311"/>
      <c r="B4" s="313"/>
      <c r="C4" s="171" t="s">
        <v>298</v>
      </c>
      <c r="D4" s="171" t="s">
        <v>299</v>
      </c>
      <c r="E4" s="171" t="s">
        <v>300</v>
      </c>
      <c r="F4" s="173" t="s">
        <v>301</v>
      </c>
      <c r="G4" s="173" t="s">
        <v>302</v>
      </c>
      <c r="H4" s="172" t="s">
        <v>303</v>
      </c>
      <c r="I4" s="172" t="s">
        <v>304</v>
      </c>
      <c r="J4" s="172" t="s">
        <v>305</v>
      </c>
      <c r="K4" s="173" t="s">
        <v>306</v>
      </c>
      <c r="L4" s="174" t="s">
        <v>307</v>
      </c>
      <c r="M4" s="174" t="s">
        <v>308</v>
      </c>
      <c r="N4" s="174" t="s">
        <v>309</v>
      </c>
      <c r="O4" s="219" t="s">
        <v>298</v>
      </c>
      <c r="P4" s="220" t="s">
        <v>310</v>
      </c>
      <c r="Q4" s="220" t="s">
        <v>300</v>
      </c>
      <c r="R4" s="218" t="s">
        <v>301</v>
      </c>
      <c r="S4" s="218" t="s">
        <v>302</v>
      </c>
      <c r="T4" s="218" t="s">
        <v>303</v>
      </c>
      <c r="U4" s="218" t="s">
        <v>304</v>
      </c>
      <c r="V4" s="218" t="s">
        <v>311</v>
      </c>
      <c r="W4" s="218" t="s">
        <v>306</v>
      </c>
      <c r="X4" s="218" t="s">
        <v>307</v>
      </c>
      <c r="Y4" s="218" t="s">
        <v>308</v>
      </c>
      <c r="Z4" s="218" t="s">
        <v>309</v>
      </c>
    </row>
    <row r="5" spans="1:40" ht="21" thickBot="1">
      <c r="A5" s="175">
        <v>1</v>
      </c>
      <c r="B5" s="175">
        <v>2</v>
      </c>
      <c r="C5" s="176">
        <v>3</v>
      </c>
      <c r="D5" s="177">
        <v>4</v>
      </c>
      <c r="E5" s="178">
        <v>5</v>
      </c>
      <c r="F5" s="178">
        <v>6</v>
      </c>
      <c r="G5" s="179">
        <v>7</v>
      </c>
      <c r="H5" s="180">
        <v>8</v>
      </c>
      <c r="I5" s="180">
        <v>9</v>
      </c>
      <c r="J5" s="180">
        <v>10</v>
      </c>
      <c r="K5" s="181">
        <v>11</v>
      </c>
      <c r="L5" s="179">
        <v>12</v>
      </c>
      <c r="M5" s="179">
        <v>13</v>
      </c>
      <c r="N5" s="179">
        <v>14</v>
      </c>
      <c r="O5" s="176">
        <v>3</v>
      </c>
      <c r="P5" s="177">
        <v>4</v>
      </c>
      <c r="Q5" s="178">
        <v>5</v>
      </c>
      <c r="R5" s="182">
        <v>6</v>
      </c>
      <c r="S5" s="182">
        <v>7</v>
      </c>
      <c r="T5" s="182">
        <v>8</v>
      </c>
      <c r="U5" s="182">
        <v>9</v>
      </c>
      <c r="V5" s="182">
        <v>10</v>
      </c>
      <c r="W5" s="182">
        <v>11</v>
      </c>
      <c r="X5" s="182">
        <v>12</v>
      </c>
      <c r="Y5" s="182">
        <v>13</v>
      </c>
      <c r="Z5" s="182">
        <v>14</v>
      </c>
    </row>
    <row r="6" spans="1:40" ht="61.5" customHeight="1">
      <c r="A6" s="168"/>
      <c r="B6" s="183" t="s">
        <v>6</v>
      </c>
      <c r="C6" s="184">
        <v>114.6</v>
      </c>
      <c r="D6" s="185">
        <v>110.5</v>
      </c>
      <c r="E6" s="185">
        <v>107.2</v>
      </c>
      <c r="F6" s="186">
        <v>105.8</v>
      </c>
      <c r="G6" s="185">
        <v>109.3</v>
      </c>
      <c r="H6" s="187">
        <v>110.6</v>
      </c>
      <c r="I6" s="188"/>
      <c r="J6" s="189"/>
      <c r="K6" s="190">
        <v>107.9</v>
      </c>
      <c r="L6" s="191"/>
      <c r="M6" s="191"/>
      <c r="N6" s="191"/>
      <c r="O6" s="184">
        <v>121</v>
      </c>
      <c r="P6" s="185">
        <v>128.19999999999999</v>
      </c>
      <c r="Q6" s="186">
        <v>119.6</v>
      </c>
      <c r="R6" s="192">
        <v>115.9</v>
      </c>
      <c r="S6" s="192">
        <v>113.2</v>
      </c>
      <c r="T6" s="192">
        <v>114.6</v>
      </c>
      <c r="U6" s="192"/>
      <c r="V6" s="192"/>
      <c r="W6" s="192">
        <v>114.8</v>
      </c>
      <c r="X6" s="192"/>
      <c r="Y6" s="192"/>
      <c r="Z6" s="192"/>
      <c r="AB6" s="72"/>
    </row>
    <row r="7" spans="1:40" ht="51.75" customHeight="1">
      <c r="A7" s="169">
        <v>1</v>
      </c>
      <c r="B7" s="193" t="s">
        <v>7</v>
      </c>
      <c r="C7" s="194">
        <v>107.9</v>
      </c>
      <c r="D7" s="195">
        <v>104.3</v>
      </c>
      <c r="E7" s="195">
        <v>102.4</v>
      </c>
      <c r="F7" s="196">
        <v>101.4</v>
      </c>
      <c r="G7" s="195">
        <v>107.6</v>
      </c>
      <c r="H7" s="197">
        <v>111</v>
      </c>
      <c r="I7" s="198"/>
      <c r="J7" s="199"/>
      <c r="K7" s="200">
        <v>109.1</v>
      </c>
      <c r="L7" s="201"/>
      <c r="M7" s="201"/>
      <c r="N7" s="201"/>
      <c r="O7" s="194">
        <v>115.5</v>
      </c>
      <c r="P7" s="195">
        <v>123.1</v>
      </c>
      <c r="Q7" s="196">
        <v>115</v>
      </c>
      <c r="R7" s="202">
        <v>114.6</v>
      </c>
      <c r="S7" s="202">
        <v>113.2</v>
      </c>
      <c r="T7" s="202">
        <v>116.3</v>
      </c>
      <c r="U7" s="202"/>
      <c r="V7" s="202"/>
      <c r="W7" s="202">
        <v>116.6</v>
      </c>
      <c r="X7" s="202"/>
      <c r="Y7" s="202"/>
      <c r="Z7" s="202"/>
      <c r="AB7" s="72"/>
    </row>
    <row r="8" spans="1:40" ht="81">
      <c r="A8" s="262">
        <v>1.1000000000000001</v>
      </c>
      <c r="B8" s="193" t="s">
        <v>8</v>
      </c>
      <c r="C8" s="194">
        <v>125.5</v>
      </c>
      <c r="D8" s="195">
        <v>125.8</v>
      </c>
      <c r="E8" s="195">
        <v>102.1</v>
      </c>
      <c r="F8" s="196">
        <v>99.1</v>
      </c>
      <c r="G8" s="195">
        <v>102.3</v>
      </c>
      <c r="H8" s="197">
        <v>106.6</v>
      </c>
      <c r="I8" s="198"/>
      <c r="J8" s="199"/>
      <c r="K8" s="200">
        <v>113.7</v>
      </c>
      <c r="L8" s="201"/>
      <c r="M8" s="201"/>
      <c r="N8" s="201"/>
      <c r="O8" s="194">
        <v>154.6</v>
      </c>
      <c r="P8" s="195">
        <v>169.7</v>
      </c>
      <c r="Q8" s="196">
        <v>132</v>
      </c>
      <c r="R8" s="202">
        <v>135.6</v>
      </c>
      <c r="S8" s="202">
        <v>125.8</v>
      </c>
      <c r="T8" s="202">
        <v>118.4</v>
      </c>
      <c r="U8" s="202"/>
      <c r="V8" s="202"/>
      <c r="W8" s="202">
        <v>113.1</v>
      </c>
      <c r="X8" s="202"/>
      <c r="Y8" s="202"/>
      <c r="Z8" s="202"/>
    </row>
    <row r="9" spans="1:40" ht="40.5">
      <c r="A9" s="263">
        <v>1.2</v>
      </c>
      <c r="B9" s="203" t="s">
        <v>226</v>
      </c>
      <c r="C9" s="194">
        <v>100.4</v>
      </c>
      <c r="D9" s="195">
        <v>95.8</v>
      </c>
      <c r="E9" s="195">
        <v>102.5</v>
      </c>
      <c r="F9" s="195">
        <v>102.5</v>
      </c>
      <c r="G9" s="195">
        <v>110.1</v>
      </c>
      <c r="H9" s="204">
        <v>113</v>
      </c>
      <c r="I9" s="200"/>
      <c r="J9" s="205"/>
      <c r="K9" s="200">
        <v>107.3</v>
      </c>
      <c r="L9" s="201"/>
      <c r="M9" s="201"/>
      <c r="N9" s="201"/>
      <c r="O9" s="194">
        <v>98.3</v>
      </c>
      <c r="P9" s="195">
        <v>105.4</v>
      </c>
      <c r="Q9" s="196">
        <v>106.4</v>
      </c>
      <c r="R9" s="202">
        <v>103.8</v>
      </c>
      <c r="S9" s="202">
        <v>106.4</v>
      </c>
      <c r="T9" s="202">
        <v>115</v>
      </c>
      <c r="U9" s="202"/>
      <c r="V9" s="202"/>
      <c r="W9" s="202">
        <v>113.2</v>
      </c>
      <c r="X9" s="202"/>
      <c r="Y9" s="202"/>
      <c r="Z9" s="202"/>
      <c r="AB9" s="72"/>
    </row>
    <row r="10" spans="1:40" ht="28.5" customHeight="1" thickBot="1">
      <c r="A10" s="170">
        <v>2</v>
      </c>
      <c r="B10" s="206" t="s">
        <v>9</v>
      </c>
      <c r="C10" s="207">
        <v>129.4</v>
      </c>
      <c r="D10" s="208">
        <v>124.8</v>
      </c>
      <c r="E10" s="208">
        <v>119.5</v>
      </c>
      <c r="F10" s="208">
        <v>117.3</v>
      </c>
      <c r="G10" s="208">
        <v>114</v>
      </c>
      <c r="H10" s="209">
        <v>109.6</v>
      </c>
      <c r="I10" s="210"/>
      <c r="J10" s="211"/>
      <c r="K10" s="210">
        <v>104.3</v>
      </c>
      <c r="L10" s="212"/>
      <c r="M10" s="212"/>
      <c r="N10" s="212"/>
      <c r="O10" s="207">
        <v>303</v>
      </c>
      <c r="P10" s="208">
        <v>359.1</v>
      </c>
      <c r="Q10" s="213">
        <v>339.2</v>
      </c>
      <c r="R10" s="214">
        <v>145</v>
      </c>
      <c r="S10" s="214">
        <v>113.3</v>
      </c>
      <c r="T10" s="214">
        <v>87.8</v>
      </c>
      <c r="U10" s="214"/>
      <c r="V10" s="214"/>
      <c r="W10" s="214">
        <v>84.1</v>
      </c>
      <c r="X10" s="214"/>
      <c r="Y10" s="214"/>
      <c r="Z10" s="214"/>
      <c r="AB10" s="28"/>
    </row>
  </sheetData>
  <mergeCells count="5">
    <mergeCell ref="A1:Z2"/>
    <mergeCell ref="A3:A4"/>
    <mergeCell ref="B3:B4"/>
    <mergeCell ref="O3:Z3"/>
    <mergeCell ref="C3:N3"/>
  </mergeCells>
  <pageMargins left="0.70866141732283472" right="0.70866141732283472" top="0.74803149606299213" bottom="0.74803149606299213" header="0.31496062992125984" footer="0.31496062992125984"/>
  <pageSetup scale="8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"/>
  <sheetViews>
    <sheetView topLeftCell="A3" workbookViewId="0">
      <selection activeCell="D10" sqref="D10"/>
    </sheetView>
  </sheetViews>
  <sheetFormatPr defaultRowHeight="15"/>
  <cols>
    <col min="1" max="1" width="7.85546875" customWidth="1"/>
    <col min="2" max="2" width="33.28515625" customWidth="1"/>
    <col min="3" max="3" width="14.28515625" customWidth="1"/>
    <col min="4" max="4" width="14.7109375" customWidth="1"/>
    <col min="5" max="5" width="11.42578125" customWidth="1"/>
    <col min="6" max="6" width="14.5703125" customWidth="1"/>
    <col min="7" max="7" width="15" customWidth="1"/>
    <col min="8" max="8" width="10.28515625" customWidth="1"/>
  </cols>
  <sheetData>
    <row r="1" spans="1:22" ht="22.5">
      <c r="A1" s="322" t="s">
        <v>414</v>
      </c>
      <c r="B1" s="323"/>
      <c r="C1" s="323"/>
      <c r="D1" s="323"/>
      <c r="E1" s="323"/>
      <c r="F1" s="323"/>
      <c r="G1" s="323"/>
      <c r="H1" s="324"/>
      <c r="I1" s="84"/>
      <c r="J1" s="22"/>
      <c r="K1" s="22"/>
      <c r="L1" s="22"/>
      <c r="M1" s="22"/>
      <c r="N1" s="22"/>
      <c r="O1" s="21"/>
      <c r="P1" s="21"/>
      <c r="Q1" s="21"/>
      <c r="R1" s="21"/>
      <c r="S1" s="21"/>
      <c r="T1" s="21"/>
      <c r="U1" s="21"/>
      <c r="V1" s="21"/>
    </row>
    <row r="2" spans="1:22" ht="61.5" customHeight="1" thickBot="1">
      <c r="A2" s="325"/>
      <c r="B2" s="326"/>
      <c r="C2" s="326"/>
      <c r="D2" s="326"/>
      <c r="E2" s="326"/>
      <c r="F2" s="326"/>
      <c r="G2" s="326"/>
      <c r="H2" s="327"/>
      <c r="I2" s="84"/>
      <c r="J2" s="22"/>
      <c r="K2" s="22"/>
      <c r="L2" s="22"/>
      <c r="M2" s="22"/>
      <c r="N2" s="22"/>
    </row>
    <row r="3" spans="1:22" ht="50.25" customHeight="1">
      <c r="A3" s="85" t="s">
        <v>0</v>
      </c>
      <c r="B3" s="86" t="s">
        <v>1</v>
      </c>
      <c r="C3" s="322" t="s">
        <v>2</v>
      </c>
      <c r="D3" s="323"/>
      <c r="E3" s="324"/>
      <c r="F3" s="328" t="s">
        <v>225</v>
      </c>
      <c r="G3" s="323"/>
      <c r="H3" s="324"/>
      <c r="I3" s="87"/>
    </row>
    <row r="4" spans="1:22" ht="96" customHeight="1" thickBot="1">
      <c r="A4" s="88"/>
      <c r="B4" s="89"/>
      <c r="C4" s="73" t="s">
        <v>434</v>
      </c>
      <c r="D4" s="73" t="s">
        <v>435</v>
      </c>
      <c r="E4" s="90" t="s">
        <v>5</v>
      </c>
      <c r="F4" s="73" t="s">
        <v>434</v>
      </c>
      <c r="G4" s="73" t="s">
        <v>435</v>
      </c>
      <c r="H4" s="90" t="s">
        <v>5</v>
      </c>
      <c r="I4" s="87"/>
    </row>
    <row r="5" spans="1:22" ht="23.25" thickBot="1">
      <c r="A5" s="74">
        <v>1</v>
      </c>
      <c r="B5" s="75">
        <v>2</v>
      </c>
      <c r="C5" s="76">
        <v>3</v>
      </c>
      <c r="D5" s="77">
        <v>4</v>
      </c>
      <c r="E5" s="91">
        <v>5</v>
      </c>
      <c r="F5" s="92">
        <v>6</v>
      </c>
      <c r="G5" s="77">
        <v>7</v>
      </c>
      <c r="H5" s="78">
        <v>8</v>
      </c>
      <c r="I5" s="87"/>
    </row>
    <row r="6" spans="1:22" s="23" customFormat="1" ht="71.25" customHeight="1">
      <c r="A6" s="271"/>
      <c r="B6" s="278" t="s">
        <v>6</v>
      </c>
      <c r="C6" s="272">
        <v>776.6</v>
      </c>
      <c r="D6" s="272">
        <v>720</v>
      </c>
      <c r="E6" s="272">
        <f>C6/D6*100</f>
        <v>107.86111111111111</v>
      </c>
      <c r="F6" s="272">
        <f>C6*100/99.5</f>
        <v>780.5025125628141</v>
      </c>
      <c r="G6" s="272">
        <f>D6</f>
        <v>720</v>
      </c>
      <c r="H6" s="273">
        <f>F6/G6*100</f>
        <v>108.4031267448353</v>
      </c>
      <c r="I6" s="274"/>
    </row>
    <row r="7" spans="1:22" ht="45">
      <c r="A7" s="279">
        <v>1</v>
      </c>
      <c r="B7" s="275" t="s">
        <v>7</v>
      </c>
      <c r="C7" s="93">
        <v>583.70000000000005</v>
      </c>
      <c r="D7" s="93">
        <v>535</v>
      </c>
      <c r="E7" s="79">
        <f t="shared" ref="E7:E10" si="0">C7/D7*100</f>
        <v>109.10280373831776</v>
      </c>
      <c r="F7" s="79">
        <f>F8+F9</f>
        <v>586.7347965359603</v>
      </c>
      <c r="G7" s="93">
        <f>G8+G9</f>
        <v>535.04999999999995</v>
      </c>
      <c r="H7" s="80">
        <f>F7/G7*100</f>
        <v>109.65980684720313</v>
      </c>
      <c r="I7" s="87"/>
    </row>
    <row r="8" spans="1:22" ht="90.75" thickBot="1">
      <c r="A8" s="279">
        <v>1.1000000000000001</v>
      </c>
      <c r="B8" s="275" t="s">
        <v>400</v>
      </c>
      <c r="C8" s="93">
        <v>171.25</v>
      </c>
      <c r="D8" s="93">
        <v>150.65</v>
      </c>
      <c r="E8" s="79">
        <f t="shared" si="0"/>
        <v>113.67407899103883</v>
      </c>
      <c r="F8" s="82">
        <f>C8*100/100.2</f>
        <v>170.90818363273453</v>
      </c>
      <c r="G8" s="93">
        <f>D8</f>
        <v>150.65</v>
      </c>
      <c r="H8" s="80">
        <f>F8/G8*100</f>
        <v>113.44718462179524</v>
      </c>
      <c r="I8" s="87"/>
    </row>
    <row r="9" spans="1:22" ht="45.75" thickBot="1">
      <c r="A9" s="279">
        <v>1.2</v>
      </c>
      <c r="B9" s="276" t="s">
        <v>401</v>
      </c>
      <c r="C9" s="93">
        <v>412.5</v>
      </c>
      <c r="D9" s="93">
        <v>384.4</v>
      </c>
      <c r="E9" s="79">
        <f t="shared" si="0"/>
        <v>107.31009365244537</v>
      </c>
      <c r="F9" s="82">
        <f>C9*100/99.2</f>
        <v>415.82661290322579</v>
      </c>
      <c r="G9" s="93">
        <f t="shared" ref="G9:G10" si="1">D9</f>
        <v>384.4</v>
      </c>
      <c r="H9" s="80">
        <f t="shared" ref="H9:H10" si="2">F9/G9*100</f>
        <v>108.17549763351349</v>
      </c>
      <c r="I9" s="87"/>
    </row>
    <row r="10" spans="1:22" ht="23.25" thickBot="1">
      <c r="A10" s="81">
        <v>2</v>
      </c>
      <c r="B10" s="277" t="s">
        <v>402</v>
      </c>
      <c r="C10" s="94">
        <v>192.9</v>
      </c>
      <c r="D10" s="94">
        <v>185</v>
      </c>
      <c r="E10" s="82">
        <f t="shared" si="0"/>
        <v>104.27027027027027</v>
      </c>
      <c r="F10" s="82">
        <f>C10*100/97.2</f>
        <v>198.45679012345678</v>
      </c>
      <c r="G10" s="94">
        <f t="shared" si="1"/>
        <v>185</v>
      </c>
      <c r="H10" s="83">
        <f t="shared" si="2"/>
        <v>107.27394060727393</v>
      </c>
      <c r="I10" s="87"/>
    </row>
    <row r="11" spans="1:22" ht="21">
      <c r="A11" s="87"/>
      <c r="B11" s="87"/>
      <c r="C11" s="87"/>
      <c r="D11" s="87"/>
      <c r="E11" s="87"/>
      <c r="F11" s="87"/>
      <c r="G11" s="87"/>
      <c r="H11" s="87"/>
      <c r="I11" s="87"/>
    </row>
    <row r="12" spans="1:22" ht="21">
      <c r="A12" s="87"/>
      <c r="B12" s="87"/>
      <c r="C12" s="87"/>
      <c r="D12" s="87"/>
      <c r="E12" s="87"/>
      <c r="F12" s="87"/>
      <c r="G12" s="87"/>
      <c r="H12" s="87"/>
      <c r="I12" s="87"/>
    </row>
  </sheetData>
  <mergeCells count="3">
    <mergeCell ref="A1:H2"/>
    <mergeCell ref="C3:E3"/>
    <mergeCell ref="F3:H3"/>
  </mergeCells>
  <pageMargins left="0.7" right="0.7" top="0.75" bottom="0.75" header="0.3" footer="0.3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0"/>
  <sheetViews>
    <sheetView topLeftCell="A260" zoomScale="90" zoomScaleNormal="90" workbookViewId="0">
      <selection activeCell="C116" sqref="C116"/>
    </sheetView>
  </sheetViews>
  <sheetFormatPr defaultColWidth="15.140625" defaultRowHeight="15"/>
  <cols>
    <col min="1" max="1" width="4.140625" customWidth="1"/>
    <col min="2" max="2" width="34.5703125" customWidth="1"/>
    <col min="3" max="3" width="14.7109375" customWidth="1"/>
    <col min="4" max="4" width="14.85546875" customWidth="1"/>
    <col min="5" max="5" width="10.28515625" customWidth="1"/>
    <col min="6" max="6" width="14.28515625" customWidth="1"/>
    <col min="7" max="7" width="13.85546875" customWidth="1"/>
    <col min="8" max="8" width="9.5703125" customWidth="1"/>
    <col min="9" max="9" width="14.5703125" customWidth="1"/>
    <col min="10" max="10" width="15" customWidth="1"/>
    <col min="11" max="11" width="9.5703125" customWidth="1"/>
    <col min="12" max="12" width="15.140625" customWidth="1"/>
    <col min="13" max="13" width="14.7109375" customWidth="1"/>
    <col min="14" max="14" width="9.85546875" customWidth="1"/>
    <col min="15" max="15" width="13.28515625" customWidth="1"/>
    <col min="16" max="16" width="13" customWidth="1"/>
    <col min="17" max="17" width="10.85546875" customWidth="1"/>
    <col min="18" max="19" width="15.28515625" customWidth="1"/>
    <col min="20" max="20" width="9.85546875" customWidth="1"/>
  </cols>
  <sheetData>
    <row r="1" spans="1:20">
      <c r="A1" s="329" t="s">
        <v>294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39.7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313</v>
      </c>
      <c r="D4" s="344" t="s">
        <v>312</v>
      </c>
      <c r="E4" s="347" t="s">
        <v>5</v>
      </c>
      <c r="F4" s="344" t="s">
        <v>296</v>
      </c>
      <c r="G4" s="366" t="s">
        <v>295</v>
      </c>
      <c r="H4" s="347" t="s">
        <v>5</v>
      </c>
      <c r="I4" s="344" t="s">
        <v>313</v>
      </c>
      <c r="J4" s="344" t="s">
        <v>312</v>
      </c>
      <c r="K4" s="347" t="s">
        <v>5</v>
      </c>
      <c r="L4" s="344" t="s">
        <v>313</v>
      </c>
      <c r="M4" s="344" t="s">
        <v>312</v>
      </c>
      <c r="N4" s="347" t="s">
        <v>5</v>
      </c>
      <c r="O4" s="354" t="s">
        <v>314</v>
      </c>
      <c r="P4" s="354" t="s">
        <v>315</v>
      </c>
      <c r="Q4" s="364" t="s">
        <v>5</v>
      </c>
      <c r="R4" s="354" t="s">
        <v>316</v>
      </c>
      <c r="S4" s="354" t="s">
        <v>317</v>
      </c>
      <c r="T4" s="356" t="s">
        <v>5</v>
      </c>
    </row>
    <row r="5" spans="1:20" ht="13.5" customHeight="1">
      <c r="A5" s="332"/>
      <c r="B5" s="335"/>
      <c r="C5" s="345"/>
      <c r="D5" s="345"/>
      <c r="E5" s="348"/>
      <c r="F5" s="345"/>
      <c r="G5" s="367"/>
      <c r="H5" s="348"/>
      <c r="I5" s="345"/>
      <c r="J5" s="345"/>
      <c r="K5" s="348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8"/>
      <c r="F6" s="345"/>
      <c r="G6" s="367"/>
      <c r="H6" s="348"/>
      <c r="I6" s="345"/>
      <c r="J6" s="345"/>
      <c r="K6" s="348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8"/>
      <c r="F7" s="345"/>
      <c r="G7" s="367"/>
      <c r="H7" s="348"/>
      <c r="I7" s="345"/>
      <c r="J7" s="345"/>
      <c r="K7" s="348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9"/>
      <c r="F8" s="346"/>
      <c r="G8" s="368"/>
      <c r="H8" s="349"/>
      <c r="I8" s="346"/>
      <c r="J8" s="346"/>
      <c r="K8" s="349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123" customFormat="1" ht="43.5" customHeight="1" thickBot="1">
      <c r="A10" s="358" t="s">
        <v>6</v>
      </c>
      <c r="B10" s="359"/>
      <c r="C10" s="118">
        <f>C11+C38</f>
        <v>81.328044000000006</v>
      </c>
      <c r="D10" s="118">
        <f>D11+D38</f>
        <v>70.987283159000015</v>
      </c>
      <c r="E10" s="119">
        <f>C10/D10*100</f>
        <v>114.56706100138861</v>
      </c>
      <c r="F10" s="118">
        <f>F11+F38</f>
        <v>81.319378999999998</v>
      </c>
      <c r="G10" s="118">
        <f>G11+G38</f>
        <v>70.985383159000008</v>
      </c>
      <c r="H10" s="119">
        <f>F10/G10*100</f>
        <v>114.55792077342583</v>
      </c>
      <c r="I10" s="118">
        <f>I11+I38</f>
        <v>71.267925999999989</v>
      </c>
      <c r="J10" s="118">
        <f>J11+J38</f>
        <v>60.828750159000002</v>
      </c>
      <c r="K10" s="120">
        <f>I10/J10*100</f>
        <v>117.16158200474787</v>
      </c>
      <c r="L10" s="121">
        <f>L11+L38</f>
        <v>31.061331000000006</v>
      </c>
      <c r="M10" s="118">
        <f>M11+M38</f>
        <v>25.629698305000002</v>
      </c>
      <c r="N10" s="119">
        <f>L10/M10*100</f>
        <v>121.19272974017166</v>
      </c>
      <c r="O10" s="119">
        <f>O11+O38</f>
        <v>1.8724929999999997</v>
      </c>
      <c r="P10" s="119">
        <f>P11+P38</f>
        <v>1.4411500000000002</v>
      </c>
      <c r="Q10" s="119">
        <f>O10/P10*100</f>
        <v>129.93047219234637</v>
      </c>
      <c r="R10" s="118">
        <f>R11+R38</f>
        <v>26.870528</v>
      </c>
      <c r="S10" s="118">
        <f>S11+S38</f>
        <v>23.430525999999997</v>
      </c>
      <c r="T10" s="122">
        <f t="shared" ref="T10:T40" si="0">R10/S10*100</f>
        <v>114.68171051729699</v>
      </c>
    </row>
    <row r="11" spans="1:20" ht="38.25" customHeight="1" thickBot="1">
      <c r="A11" s="360" t="s">
        <v>7</v>
      </c>
      <c r="B11" s="361"/>
      <c r="C11" s="98">
        <f>C12+C13</f>
        <v>52.684565000000006</v>
      </c>
      <c r="D11" s="98">
        <f>D12+D13</f>
        <v>48.847654000000006</v>
      </c>
      <c r="E11" s="98">
        <f>C11/D11*100</f>
        <v>107.85485214909194</v>
      </c>
      <c r="F11" s="98">
        <f>F12+F13</f>
        <v>52.675900000000006</v>
      </c>
      <c r="G11" s="98">
        <f>G12+G13</f>
        <v>48.845753999999999</v>
      </c>
      <c r="H11" s="98">
        <f>F11/G11*100</f>
        <v>107.84130796711626</v>
      </c>
      <c r="I11" s="98">
        <f>I12+I13</f>
        <v>42.624446999999996</v>
      </c>
      <c r="J11" s="98">
        <f>J12+J13</f>
        <v>38.689121</v>
      </c>
      <c r="K11" s="99">
        <f>I11/J11*100</f>
        <v>110.17166040034871</v>
      </c>
      <c r="L11" s="100">
        <f>L12+L13</f>
        <v>28.764225000000007</v>
      </c>
      <c r="M11" s="100">
        <f>M12+M13</f>
        <v>24.871676000000001</v>
      </c>
      <c r="N11" s="101">
        <f t="shared" ref="N11:N13" si="1">L11/M11*100</f>
        <v>115.65052954211853</v>
      </c>
      <c r="O11" s="98">
        <f>O12+O13</f>
        <v>1.8724929999999997</v>
      </c>
      <c r="P11" s="98">
        <f>P12+P13</f>
        <v>1.4411500000000002</v>
      </c>
      <c r="Q11" s="101">
        <f>O11/P11*100</f>
        <v>129.93047219234637</v>
      </c>
      <c r="R11" s="98">
        <f>R12+R13</f>
        <v>26.870528</v>
      </c>
      <c r="S11" s="98">
        <f>S12+S13</f>
        <v>23.430525999999997</v>
      </c>
      <c r="T11" s="102">
        <f t="shared" si="0"/>
        <v>114.68171051729699</v>
      </c>
    </row>
    <row r="12" spans="1:20" ht="54.75" customHeight="1" thickBot="1">
      <c r="A12" s="362" t="s">
        <v>272</v>
      </c>
      <c r="B12" s="363"/>
      <c r="C12" s="125">
        <f>C46/1000000</f>
        <v>18.120443999999999</v>
      </c>
      <c r="D12" s="125">
        <f>D46/1000000</f>
        <v>14.441323000000001</v>
      </c>
      <c r="E12" s="125">
        <f>C12/D12*100</f>
        <v>125.47634313005808</v>
      </c>
      <c r="F12" s="124">
        <f>F46/1000000</f>
        <v>18.120443999999999</v>
      </c>
      <c r="G12" s="124">
        <f>G46/1000000</f>
        <v>14.441323000000001</v>
      </c>
      <c r="H12" s="125">
        <f>F12/G12*100</f>
        <v>125.47634313005808</v>
      </c>
      <c r="I12" s="124">
        <f>I46/1000000</f>
        <v>13.320278</v>
      </c>
      <c r="J12" s="124">
        <f>J46/1000000</f>
        <v>11.477340999999999</v>
      </c>
      <c r="K12" s="125">
        <f>I12/J12*100</f>
        <v>116.05717735492918</v>
      </c>
      <c r="L12" s="124">
        <f>L46/1000000</f>
        <v>11.705857999999999</v>
      </c>
      <c r="M12" s="124">
        <f>M46/1000000</f>
        <v>7.571599</v>
      </c>
      <c r="N12" s="125">
        <f t="shared" si="1"/>
        <v>154.60219169028892</v>
      </c>
      <c r="O12" s="124">
        <f>O46/1000000</f>
        <v>0</v>
      </c>
      <c r="P12" s="124">
        <f>P46/1000000</f>
        <v>0</v>
      </c>
      <c r="Q12" s="125" t="e">
        <f>O12/P12*100</f>
        <v>#DIV/0!</v>
      </c>
      <c r="R12" s="124">
        <f>R46/1000000</f>
        <v>11.705857999999999</v>
      </c>
      <c r="S12" s="124">
        <f>S46/1000000</f>
        <v>7.571599</v>
      </c>
      <c r="T12" s="126">
        <f t="shared" si="0"/>
        <v>154.60219169028892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34.564121000000007</v>
      </c>
      <c r="D13" s="127">
        <f>D14+D15+D16+D17+D18+D19+D20+D21+D22+D23+D24+D25+D26+D27+D28+D29+D30+D31+D32+D33+D34+D37</f>
        <v>34.406331000000009</v>
      </c>
      <c r="E13" s="125">
        <f t="shared" ref="E13:E40" si="2">C13/D13*100</f>
        <v>100.45860745802857</v>
      </c>
      <c r="F13" s="127">
        <f>F14+F15+F16+F17+F18+F19+F20+F21+F22+F23+F24+F25+F26+F27+F28+F29+F30+F31+F32+F33+F34+F37</f>
        <v>34.555456000000007</v>
      </c>
      <c r="G13" s="127">
        <f>G14+G15+G16+G17+G18+G19+G20+G21+G22+G23+G24+G25+G26+G27+G28+G29+G30+G31+G32+G33+G34+G37</f>
        <v>34.404431000000002</v>
      </c>
      <c r="H13" s="125">
        <f t="shared" ref="H13:H40" si="3">F13/G13*100</f>
        <v>100.43896961993066</v>
      </c>
      <c r="I13" s="127">
        <f>I14+I15+I16+I17+I18+I19+I20+I21+I22+I23+I24+I25+I26+I27+I28+I29+I30+I31+I32+I33+I34+I37</f>
        <v>29.304168999999998</v>
      </c>
      <c r="J13" s="127">
        <f>J14+J15+J16+J17+J18+J19+J20+J21+J22+J23+J24+J25+J26+J27+J28+J29+J30+J31+J32+J33+J34+J37</f>
        <v>27.211780000000001</v>
      </c>
      <c r="K13" s="125">
        <f t="shared" ref="K13:K40" si="4">I13/J13*100</f>
        <v>107.68927648246458</v>
      </c>
      <c r="L13" s="127">
        <f>L14+L15+L16+L17+L18+L19+L20+L21+L22+L23+L24+L25+L26+L27+L28+L29+L30+L31+L32+L33+L34+L37</f>
        <v>17.058367000000008</v>
      </c>
      <c r="M13" s="127">
        <f>M14+M15+M16+M17+M18+M19+M20+M21+M22+M23+M24+M25+M26+M27+M28+M29+M30+M31+M32+M33+M34+M37</f>
        <v>17.300077000000002</v>
      </c>
      <c r="N13" s="125">
        <f t="shared" si="1"/>
        <v>98.602838588521919</v>
      </c>
      <c r="O13" s="127">
        <f>O14+O15+O16+O17+O18+O19+O20+O21+O22+O23+O24+O25+O26+O27+O28+O29+O30+O31+O32+O33+O34+O37</f>
        <v>1.8724929999999997</v>
      </c>
      <c r="P13" s="127">
        <f>P14+P15+P16+P17+P18+P19+P20+P21+P22+P23+P24+P25+P26+P27+P28+P29+P30+P31+P32+P33+P34+P37</f>
        <v>1.4411500000000002</v>
      </c>
      <c r="Q13" s="125">
        <f t="shared" ref="Q13:Q40" si="5">O13/P13*100</f>
        <v>129.93047219234637</v>
      </c>
      <c r="R13" s="127">
        <f>R14+R15+R16+R17+R18+R19+R20+R21+R22+R23+R24+R25+R26+R27+R28+R29+R30+R31+R32+R33+R34+R37</f>
        <v>15.164669999999999</v>
      </c>
      <c r="S13" s="127">
        <f>S14+S15+S16+S17+S18+S19+S20+S21+S22+S23+S24+S25+S26+S27+S28+S29+S30+S31+S32+S33+S34+S37</f>
        <v>15.858926999999998</v>
      </c>
      <c r="T13" s="126">
        <f t="shared" si="0"/>
        <v>95.62229525364485</v>
      </c>
    </row>
    <row r="14" spans="1:20" ht="40.5" customHeight="1" thickBot="1">
      <c r="A14" s="350" t="s">
        <v>241</v>
      </c>
      <c r="B14" s="351" t="s">
        <v>117</v>
      </c>
      <c r="C14" s="103">
        <f>C69/1000000</f>
        <v>5.814387</v>
      </c>
      <c r="D14" s="103">
        <f>D69/1000000</f>
        <v>7.8078409999999998</v>
      </c>
      <c r="E14" s="103">
        <f t="shared" si="2"/>
        <v>74.468563076527815</v>
      </c>
      <c r="F14" s="103">
        <f>F69/1000000</f>
        <v>5.814387</v>
      </c>
      <c r="G14" s="103">
        <f>G69/1000000</f>
        <v>7.8078409999999998</v>
      </c>
      <c r="H14" s="103">
        <f t="shared" si="3"/>
        <v>74.468563076527815</v>
      </c>
      <c r="I14" s="103">
        <f>I69/1000000</f>
        <v>6.9396149999999999</v>
      </c>
      <c r="J14" s="103">
        <f>J69/1000000</f>
        <v>5.2996660000000002</v>
      </c>
      <c r="K14" s="104">
        <f t="shared" si="4"/>
        <v>130.94438404231511</v>
      </c>
      <c r="L14" s="103">
        <f>L69/1000000</f>
        <v>0.40746100000000002</v>
      </c>
      <c r="M14" s="103">
        <f>M69/1000000</f>
        <v>0.30227500000000002</v>
      </c>
      <c r="N14" s="103">
        <f>L14/M14*100</f>
        <v>134.79811429989249</v>
      </c>
      <c r="O14" s="103">
        <f>O69/1000000</f>
        <v>0.29978199999999999</v>
      </c>
      <c r="P14" s="103">
        <f>P69/1000000</f>
        <v>0.229549</v>
      </c>
      <c r="Q14" s="103">
        <f t="shared" si="5"/>
        <v>130.59608188229964</v>
      </c>
      <c r="R14" s="103">
        <f>R69/1000000</f>
        <v>0.107679</v>
      </c>
      <c r="S14" s="103">
        <f>S69/1000000</f>
        <v>7.2725999999999999E-2</v>
      </c>
      <c r="T14" s="104">
        <f t="shared" si="0"/>
        <v>148.06121607128125</v>
      </c>
    </row>
    <row r="15" spans="1:20" ht="19.5" customHeight="1" thickBot="1">
      <c r="A15" s="352" t="s">
        <v>242</v>
      </c>
      <c r="B15" s="353" t="s">
        <v>117</v>
      </c>
      <c r="C15" s="103">
        <f>C113/1000000</f>
        <v>3.0137420000000001</v>
      </c>
      <c r="D15" s="103">
        <f>D113/1000000</f>
        <v>2.4717600000000002</v>
      </c>
      <c r="E15" s="103">
        <f t="shared" si="2"/>
        <v>121.92696701945171</v>
      </c>
      <c r="F15" s="103">
        <f>F113/1000000</f>
        <v>3.0137420000000001</v>
      </c>
      <c r="G15" s="103">
        <f>G113/1000000</f>
        <v>2.4717600000000002</v>
      </c>
      <c r="H15" s="103">
        <f t="shared" si="3"/>
        <v>121.92696701945171</v>
      </c>
      <c r="I15" s="103">
        <f>I113/1000000</f>
        <v>2.3799980000000001</v>
      </c>
      <c r="J15" s="103">
        <f>J113/1000000</f>
        <v>2.2923809999999998</v>
      </c>
      <c r="K15" s="104">
        <f t="shared" si="4"/>
        <v>103.82209589069183</v>
      </c>
      <c r="L15" s="103">
        <f>L113/1000000</f>
        <v>1.392128</v>
      </c>
      <c r="M15" s="103">
        <f>M113/1000000</f>
        <v>1.2374750000000001</v>
      </c>
      <c r="N15" s="103">
        <f t="shared" ref="N15:N40" si="6">L15/M15*100</f>
        <v>112.49746459524434</v>
      </c>
      <c r="O15" s="103">
        <f>O113/1000000</f>
        <v>1.0083009999999999</v>
      </c>
      <c r="P15" s="103">
        <f>P113/1000000</f>
        <v>0.89911799999999997</v>
      </c>
      <c r="Q15" s="103">
        <f t="shared" si="5"/>
        <v>112.14334492246844</v>
      </c>
      <c r="R15" s="103">
        <f>R113/1000000</f>
        <v>0.36262299999999997</v>
      </c>
      <c r="S15" s="103">
        <f>S113/1000000</f>
        <v>0.33835700000000002</v>
      </c>
      <c r="T15" s="104">
        <f t="shared" si="0"/>
        <v>107.17171508199918</v>
      </c>
    </row>
    <row r="16" spans="1:20" ht="19.5" customHeight="1" thickBot="1">
      <c r="A16" s="350" t="s">
        <v>243</v>
      </c>
      <c r="B16" s="351" t="s">
        <v>145</v>
      </c>
      <c r="C16" s="103">
        <f>C143/1000000</f>
        <v>13.125635000000001</v>
      </c>
      <c r="D16" s="103">
        <f>D143/1000000</f>
        <v>5.9757480000000003</v>
      </c>
      <c r="E16" s="103">
        <f t="shared" si="2"/>
        <v>219.64840217492437</v>
      </c>
      <c r="F16" s="103">
        <f>F143/1000000</f>
        <v>13.125635000000001</v>
      </c>
      <c r="G16" s="103">
        <f>G143/1000000</f>
        <v>5.9757480000000003</v>
      </c>
      <c r="H16" s="103">
        <f t="shared" si="3"/>
        <v>219.64840217492437</v>
      </c>
      <c r="I16" s="103">
        <f>I143/1000000</f>
        <v>8.5377650000000003</v>
      </c>
      <c r="J16" s="103">
        <f>J143/1000000</f>
        <v>6.2688750000000004</v>
      </c>
      <c r="K16" s="104">
        <f t="shared" si="4"/>
        <v>136.19293732926562</v>
      </c>
      <c r="L16" s="103">
        <f>L143/1000000</f>
        <v>5.6964290000000002</v>
      </c>
      <c r="M16" s="103">
        <f>M143/1000000</f>
        <v>4.3265399999999996</v>
      </c>
      <c r="N16" s="103">
        <f t="shared" si="6"/>
        <v>131.66246007202059</v>
      </c>
      <c r="O16" s="103">
        <f>O143/1000000</f>
        <v>4.0857999999999998E-2</v>
      </c>
      <c r="P16" s="103">
        <f>P143/1000000</f>
        <v>5.7860000000000003E-3</v>
      </c>
      <c r="Q16" s="103">
        <f t="shared" si="5"/>
        <v>706.15278257863804</v>
      </c>
      <c r="R16" s="103">
        <f>R143/1000000</f>
        <v>5.6555710000000001</v>
      </c>
      <c r="S16" s="103">
        <f>S143/1000000</f>
        <v>4.320754</v>
      </c>
      <c r="T16" s="104">
        <f t="shared" si="0"/>
        <v>130.89314966785889</v>
      </c>
    </row>
    <row r="17" spans="1:20" ht="56.25" customHeight="1" thickBot="1">
      <c r="A17" s="350" t="s">
        <v>244</v>
      </c>
      <c r="B17" s="351"/>
      <c r="C17" s="154">
        <f>C149/1000000</f>
        <v>3.7399999999999998E-3</v>
      </c>
      <c r="D17" s="154">
        <f>D149/1000000</f>
        <v>8.2939999999999993E-3</v>
      </c>
      <c r="E17" s="103">
        <f t="shared" si="2"/>
        <v>45.092838196286472</v>
      </c>
      <c r="F17" s="154">
        <f>F149/1000000</f>
        <v>3.7399999999999998E-3</v>
      </c>
      <c r="G17" s="154">
        <f>G149/1000000</f>
        <v>8.2939999999999993E-3</v>
      </c>
      <c r="H17" s="103">
        <f t="shared" si="3"/>
        <v>45.092838196286472</v>
      </c>
      <c r="I17" s="154">
        <f>I149/1000000</f>
        <v>2.0922E-2</v>
      </c>
      <c r="J17" s="154">
        <f>J149/1000000</f>
        <v>2.2223E-2</v>
      </c>
      <c r="K17" s="104">
        <f t="shared" si="4"/>
        <v>94.145704900328482</v>
      </c>
      <c r="L17" s="103">
        <f>L149/1000000</f>
        <v>2.343E-3</v>
      </c>
      <c r="M17" s="103">
        <f>M149/1000000</f>
        <v>0</v>
      </c>
      <c r="N17" s="103" t="e">
        <f t="shared" si="6"/>
        <v>#DIV/0!</v>
      </c>
      <c r="O17" s="103">
        <f>O149/1000000</f>
        <v>0</v>
      </c>
      <c r="P17" s="103">
        <f>P149/1000000</f>
        <v>0</v>
      </c>
      <c r="Q17" s="103" t="e">
        <f t="shared" si="5"/>
        <v>#DIV/0!</v>
      </c>
      <c r="R17" s="103">
        <f>R149/1000000</f>
        <v>2.343E-3</v>
      </c>
      <c r="S17" s="103">
        <f>S149/1000000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C162/1000000</f>
        <v>0.22892899999999999</v>
      </c>
      <c r="D18" s="103">
        <f>D162/1000000</f>
        <v>0.135989</v>
      </c>
      <c r="E18" s="103">
        <f t="shared" si="2"/>
        <v>168.34376309848591</v>
      </c>
      <c r="F18" s="103">
        <f>F162/1000000</f>
        <v>0.22892899999999999</v>
      </c>
      <c r="G18" s="103">
        <f>G162/1000000</f>
        <v>0.135989</v>
      </c>
      <c r="H18" s="103">
        <f t="shared" si="3"/>
        <v>168.34376309848591</v>
      </c>
      <c r="I18" s="153">
        <f>I162/1000000</f>
        <v>0.12793399999999999</v>
      </c>
      <c r="J18" s="153">
        <f>J162/1000000</f>
        <v>9.8464999999999997E-2</v>
      </c>
      <c r="K18" s="104">
        <f t="shared" si="4"/>
        <v>129.92840095465394</v>
      </c>
      <c r="L18" s="153">
        <f>L162/1000000</f>
        <v>0.117645</v>
      </c>
      <c r="M18" s="153">
        <f>M162/1000000</f>
        <v>5.1652000000000003E-2</v>
      </c>
      <c r="N18" s="103">
        <f t="shared" si="6"/>
        <v>227.76465577325175</v>
      </c>
      <c r="O18" s="103">
        <f>O162/1000000</f>
        <v>0</v>
      </c>
      <c r="P18" s="103">
        <f>P162/1000000</f>
        <v>0</v>
      </c>
      <c r="Q18" s="103" t="e">
        <f t="shared" si="5"/>
        <v>#DIV/0!</v>
      </c>
      <c r="R18" s="103">
        <f>R162/1000000</f>
        <v>0.117645</v>
      </c>
      <c r="S18" s="103">
        <f>S162/1000000</f>
        <v>5.1652000000000003E-2</v>
      </c>
      <c r="T18" s="104">
        <f t="shared" si="0"/>
        <v>227.76465577325175</v>
      </c>
    </row>
    <row r="19" spans="1:20" ht="63" customHeight="1" thickBot="1">
      <c r="A19" s="350" t="s">
        <v>246</v>
      </c>
      <c r="B19" s="351"/>
      <c r="C19" s="155">
        <f>C177/1000000</f>
        <v>9.1900000000000003E-3</v>
      </c>
      <c r="D19" s="155">
        <f>D177/1000000</f>
        <v>8.6409999999999994E-3</v>
      </c>
      <c r="E19" s="103">
        <f t="shared" si="2"/>
        <v>106.35343131581993</v>
      </c>
      <c r="F19" s="155">
        <f>F177/1000000</f>
        <v>9.1900000000000003E-3</v>
      </c>
      <c r="G19" s="155">
        <f>G177/1000000</f>
        <v>8.6409999999999994E-3</v>
      </c>
      <c r="H19" s="103">
        <f t="shared" si="3"/>
        <v>106.35343131581993</v>
      </c>
      <c r="I19" s="154">
        <f>I177/1000000</f>
        <v>2.6055999999999999E-2</v>
      </c>
      <c r="J19" s="154">
        <f>J177/1000000</f>
        <v>1.0179000000000001E-2</v>
      </c>
      <c r="K19" s="104">
        <f t="shared" si="4"/>
        <v>255.97799390902836</v>
      </c>
      <c r="L19" s="155">
        <f>L177/1000000</f>
        <v>2.1610000000000002E-3</v>
      </c>
      <c r="M19" s="155">
        <f>M177/1000000</f>
        <v>1.549E-3</v>
      </c>
      <c r="N19" s="103">
        <f t="shared" si="6"/>
        <v>139.50936087798581</v>
      </c>
      <c r="O19" s="154">
        <f>O177/1000000</f>
        <v>2.1610000000000002E-3</v>
      </c>
      <c r="P19" s="154">
        <f>P177/1000000</f>
        <v>1.549E-3</v>
      </c>
      <c r="Q19" s="103">
        <f t="shared" si="5"/>
        <v>139.50936087798581</v>
      </c>
      <c r="R19" s="154">
        <f>R177/1000000</f>
        <v>0</v>
      </c>
      <c r="S19" s="154">
        <f>S177/1000000</f>
        <v>0</v>
      </c>
      <c r="T19" s="104" t="e">
        <f t="shared" si="0"/>
        <v>#DIV/0!</v>
      </c>
    </row>
    <row r="20" spans="1:20" ht="88.5" customHeight="1" thickBot="1">
      <c r="A20" s="350" t="s">
        <v>248</v>
      </c>
      <c r="B20" s="351"/>
      <c r="C20" s="103">
        <f>C186/1000000</f>
        <v>0</v>
      </c>
      <c r="D20" s="103">
        <f>D186/1000000</f>
        <v>0</v>
      </c>
      <c r="E20" s="103" t="e">
        <f t="shared" si="2"/>
        <v>#DIV/0!</v>
      </c>
      <c r="F20" s="103">
        <f>F186/1000000</f>
        <v>0</v>
      </c>
      <c r="G20" s="103">
        <f>G186/1000000</f>
        <v>0</v>
      </c>
      <c r="H20" s="103" t="e">
        <f t="shared" si="3"/>
        <v>#DIV/0!</v>
      </c>
      <c r="I20" s="103">
        <f>I186/1000000</f>
        <v>0</v>
      </c>
      <c r="J20" s="103">
        <f>J186/1000000</f>
        <v>0</v>
      </c>
      <c r="K20" s="104" t="e">
        <f t="shared" si="4"/>
        <v>#DIV/0!</v>
      </c>
      <c r="L20" s="103">
        <f>L186/1000000</f>
        <v>0</v>
      </c>
      <c r="M20" s="103">
        <f>M186/1000000</f>
        <v>0</v>
      </c>
      <c r="N20" s="103" t="e">
        <f t="shared" si="6"/>
        <v>#DIV/0!</v>
      </c>
      <c r="O20" s="103">
        <f>O186/1000000</f>
        <v>0</v>
      </c>
      <c r="P20" s="103">
        <f>P186/1000000</f>
        <v>0</v>
      </c>
      <c r="Q20" s="103" t="e">
        <f t="shared" si="5"/>
        <v>#DIV/0!</v>
      </c>
      <c r="R20" s="103">
        <f>R186/1000000</f>
        <v>0</v>
      </c>
      <c r="S20" s="103">
        <f>S186/1000000</f>
        <v>0</v>
      </c>
      <c r="T20" s="104" t="e">
        <f t="shared" si="0"/>
        <v>#DIV/0!</v>
      </c>
    </row>
    <row r="21" spans="1:20" ht="60" customHeight="1" thickBot="1">
      <c r="A21" s="350" t="s">
        <v>249</v>
      </c>
      <c r="B21" s="351"/>
      <c r="C21" s="103">
        <f>C195/1000000</f>
        <v>0</v>
      </c>
      <c r="D21" s="103">
        <f>D195/1000000</f>
        <v>0</v>
      </c>
      <c r="E21" s="103" t="e">
        <f t="shared" si="2"/>
        <v>#DIV/0!</v>
      </c>
      <c r="F21" s="103">
        <f>F195/1000000</f>
        <v>0</v>
      </c>
      <c r="G21" s="103">
        <f>G195/1000000</f>
        <v>0</v>
      </c>
      <c r="H21" s="103" t="e">
        <f t="shared" si="3"/>
        <v>#DIV/0!</v>
      </c>
      <c r="I21" s="103">
        <f>I195/1000000</f>
        <v>0</v>
      </c>
      <c r="J21" s="103">
        <f>J195/1000000</f>
        <v>0</v>
      </c>
      <c r="K21" s="104" t="e">
        <f t="shared" si="4"/>
        <v>#DIV/0!</v>
      </c>
      <c r="L21" s="103">
        <f>L195/1000000</f>
        <v>0</v>
      </c>
      <c r="M21" s="103">
        <f>M195/1000000</f>
        <v>0</v>
      </c>
      <c r="N21" s="103" t="e">
        <f t="shared" si="6"/>
        <v>#DIV/0!</v>
      </c>
      <c r="O21" s="103">
        <f>O195/1000000</f>
        <v>0</v>
      </c>
      <c r="P21" s="103">
        <f>P195/1000000</f>
        <v>0</v>
      </c>
      <c r="Q21" s="103" t="e">
        <f t="shared" si="5"/>
        <v>#DIV/0!</v>
      </c>
      <c r="R21" s="103">
        <f>R195/1000000</f>
        <v>0</v>
      </c>
      <c r="S21" s="103">
        <f>S195/1000000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C201/1000000</f>
        <v>2.8475E-2</v>
      </c>
      <c r="D22" s="154">
        <f>D201/1000000</f>
        <v>5.0280000000000004E-3</v>
      </c>
      <c r="E22" s="103">
        <f t="shared" si="2"/>
        <v>566.32856006364364</v>
      </c>
      <c r="F22" s="154">
        <f>F201/1000000</f>
        <v>2.8475E-2</v>
      </c>
      <c r="G22" s="154">
        <f>G201/1000000</f>
        <v>5.0280000000000004E-3</v>
      </c>
      <c r="H22" s="103">
        <f t="shared" si="3"/>
        <v>566.32856006364364</v>
      </c>
      <c r="I22" s="154">
        <f>I201/1000000</f>
        <v>2.9413000000000002E-2</v>
      </c>
      <c r="J22" s="154">
        <f>J201/1000000</f>
        <v>5.0280000000000004E-3</v>
      </c>
      <c r="K22" s="104">
        <f t="shared" si="4"/>
        <v>584.98408910103421</v>
      </c>
      <c r="L22" s="103">
        <f>L201/1000000</f>
        <v>0</v>
      </c>
      <c r="M22" s="103">
        <f>M201/1000000</f>
        <v>0</v>
      </c>
      <c r="N22" s="103" t="e">
        <f t="shared" si="6"/>
        <v>#DIV/0!</v>
      </c>
      <c r="O22" s="103">
        <f>O201/1000000</f>
        <v>0</v>
      </c>
      <c r="P22" s="103">
        <f>P201/1000000</f>
        <v>0</v>
      </c>
      <c r="Q22" s="103" t="e">
        <f t="shared" si="5"/>
        <v>#DIV/0!</v>
      </c>
      <c r="R22" s="103">
        <f>R201/1000000</f>
        <v>0</v>
      </c>
      <c r="S22" s="103">
        <f>S201/1000000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C209/1000000</f>
        <v>1.6701000000000001E-2</v>
      </c>
      <c r="D23" s="153">
        <f>D209/1000000</f>
        <v>2.605E-2</v>
      </c>
      <c r="E23" s="103">
        <f t="shared" si="2"/>
        <v>64.111324376199619</v>
      </c>
      <c r="F23" s="153">
        <f>F209/1000000</f>
        <v>1.6701000000000001E-2</v>
      </c>
      <c r="G23" s="153">
        <f>G209/1000000</f>
        <v>2.605E-2</v>
      </c>
      <c r="H23" s="103">
        <f t="shared" si="3"/>
        <v>64.111324376199619</v>
      </c>
      <c r="I23" s="153">
        <f>I209/1000000</f>
        <v>2.2294000000000001E-2</v>
      </c>
      <c r="J23" s="153">
        <f>J209/1000000</f>
        <v>3.4334000000000003E-2</v>
      </c>
      <c r="K23" s="104">
        <f t="shared" si="4"/>
        <v>64.932719753014496</v>
      </c>
      <c r="L23" s="154">
        <f>L209/1000000</f>
        <v>2.0999999999999999E-3</v>
      </c>
      <c r="M23" s="154">
        <f>M209/1000000</f>
        <v>7.8449999999999995E-3</v>
      </c>
      <c r="N23" s="103">
        <f t="shared" si="6"/>
        <v>26.768642447418738</v>
      </c>
      <c r="O23" s="154">
        <f>O209/1000000</f>
        <v>0</v>
      </c>
      <c r="P23" s="154">
        <f>P209/1000000</f>
        <v>0</v>
      </c>
      <c r="Q23" s="103" t="e">
        <f t="shared" si="5"/>
        <v>#DIV/0!</v>
      </c>
      <c r="R23" s="154">
        <f>R209/1000000</f>
        <v>2.0999999999999999E-3</v>
      </c>
      <c r="S23" s="154">
        <f>S209/1000000</f>
        <v>7.8449999999999995E-3</v>
      </c>
      <c r="T23" s="104">
        <f t="shared" si="0"/>
        <v>26.768642447418738</v>
      </c>
    </row>
    <row r="24" spans="1:20" ht="47.25" customHeight="1" thickBot="1">
      <c r="A24" s="350" t="s">
        <v>252</v>
      </c>
      <c r="B24" s="351"/>
      <c r="C24" s="153">
        <f>C217/1000000</f>
        <v>0.30757299999999999</v>
      </c>
      <c r="D24" s="153">
        <f>D217/1000000</f>
        <v>0.29416999999999999</v>
      </c>
      <c r="E24" s="103">
        <f t="shared" si="2"/>
        <v>104.55620899479892</v>
      </c>
      <c r="F24" s="153">
        <f>F217/1000000</f>
        <v>0.30757299999999999</v>
      </c>
      <c r="G24" s="153">
        <f>G217/1000000</f>
        <v>0.29416999999999999</v>
      </c>
      <c r="H24" s="103">
        <f t="shared" si="3"/>
        <v>104.55620899479892</v>
      </c>
      <c r="I24" s="153">
        <f>I217/1000000</f>
        <v>0.24737200000000001</v>
      </c>
      <c r="J24" s="153">
        <f>J217/1000000</f>
        <v>0.33606000000000003</v>
      </c>
      <c r="K24" s="104">
        <f t="shared" si="4"/>
        <v>73.609474498601429</v>
      </c>
      <c r="L24" s="153">
        <f>L217/1000000</f>
        <v>8.2692000000000002E-2</v>
      </c>
      <c r="M24" s="153">
        <f>M217/1000000</f>
        <v>0.113167</v>
      </c>
      <c r="N24" s="103">
        <f t="shared" si="6"/>
        <v>73.070771514664173</v>
      </c>
      <c r="O24" s="153">
        <f>O217/1000000</f>
        <v>5.9095000000000002E-2</v>
      </c>
      <c r="P24" s="153">
        <f>P217/1000000</f>
        <v>5.4956999999999999E-2</v>
      </c>
      <c r="Q24" s="103">
        <f t="shared" si="5"/>
        <v>107.52952308168204</v>
      </c>
      <c r="R24" s="154">
        <f>R217/1000000</f>
        <v>2.3597E-2</v>
      </c>
      <c r="S24" s="154">
        <f>S217/1000000</f>
        <v>5.8209999999999998E-2</v>
      </c>
      <c r="T24" s="104">
        <f t="shared" si="0"/>
        <v>40.537708297543382</v>
      </c>
    </row>
    <row r="25" spans="1:20" ht="58.5" customHeight="1" thickBot="1">
      <c r="A25" s="350" t="s">
        <v>253</v>
      </c>
      <c r="B25" s="351"/>
      <c r="C25" s="154">
        <f>C226/1000000</f>
        <v>3.8822000000000002E-2</v>
      </c>
      <c r="D25" s="154">
        <f>D226/1000000</f>
        <v>1.0656000000000001E-2</v>
      </c>
      <c r="E25" s="103">
        <f t="shared" si="2"/>
        <v>364.32057057057057</v>
      </c>
      <c r="F25" s="154">
        <f>F226/1000000</f>
        <v>3.8822000000000002E-2</v>
      </c>
      <c r="G25" s="154">
        <f>G226/1000000</f>
        <v>1.0656000000000001E-2</v>
      </c>
      <c r="H25" s="103">
        <f t="shared" si="3"/>
        <v>364.32057057057057</v>
      </c>
      <c r="I25" s="153">
        <f>I226/1000000</f>
        <v>5.4368E-2</v>
      </c>
      <c r="J25" s="153">
        <f>J226/1000000</f>
        <v>2.0178000000000001E-2</v>
      </c>
      <c r="K25" s="104">
        <f t="shared" si="4"/>
        <v>269.44196649816632</v>
      </c>
      <c r="L25" s="103">
        <f>L226/1000000</f>
        <v>0</v>
      </c>
      <c r="M25" s="103">
        <f>M226/1000000</f>
        <v>0</v>
      </c>
      <c r="N25" s="103" t="e">
        <f t="shared" si="6"/>
        <v>#DIV/0!</v>
      </c>
      <c r="O25" s="103">
        <f>O226/1000000</f>
        <v>0</v>
      </c>
      <c r="P25" s="103">
        <f>P226/1000000</f>
        <v>0</v>
      </c>
      <c r="Q25" s="103" t="e">
        <f t="shared" si="5"/>
        <v>#DIV/0!</v>
      </c>
      <c r="R25" s="103">
        <f>R226/1000000</f>
        <v>0</v>
      </c>
      <c r="S25" s="103">
        <f>S226/1000000</f>
        <v>0</v>
      </c>
      <c r="T25" s="104" t="e">
        <f t="shared" si="0"/>
        <v>#DIV/0!</v>
      </c>
    </row>
    <row r="26" spans="1:20" ht="69" customHeight="1" thickBot="1">
      <c r="A26" s="350" t="s">
        <v>254</v>
      </c>
      <c r="B26" s="351"/>
      <c r="C26" s="103">
        <f>C233/1000000</f>
        <v>0.36257299999999998</v>
      </c>
      <c r="D26" s="103">
        <f>D233/1000000</f>
        <v>0.84927600000000003</v>
      </c>
      <c r="E26" s="103">
        <f t="shared" si="2"/>
        <v>42.69201060668145</v>
      </c>
      <c r="F26" s="103">
        <f>F233/1000000</f>
        <v>0.36257299999999998</v>
      </c>
      <c r="G26" s="103">
        <f>G233/1000000</f>
        <v>0.84927600000000003</v>
      </c>
      <c r="H26" s="103">
        <f t="shared" si="3"/>
        <v>42.69201060668145</v>
      </c>
      <c r="I26" s="103">
        <f>I233/1000000</f>
        <v>0.52121300000000004</v>
      </c>
      <c r="J26" s="103">
        <f>J233/1000000</f>
        <v>0.38727299999999998</v>
      </c>
      <c r="K26" s="104">
        <f t="shared" si="4"/>
        <v>134.58542165345895</v>
      </c>
      <c r="L26" s="153">
        <f>L233/1000000</f>
        <v>0.28279399999999999</v>
      </c>
      <c r="M26" s="153">
        <f>M233/1000000</f>
        <v>0.106485</v>
      </c>
      <c r="N26" s="103">
        <f t="shared" si="6"/>
        <v>265.57167676198526</v>
      </c>
      <c r="O26" s="103">
        <f>O233/1000000</f>
        <v>0.28279399999999999</v>
      </c>
      <c r="P26" s="103">
        <f>P233/1000000</f>
        <v>0.104894</v>
      </c>
      <c r="Q26" s="103">
        <f t="shared" si="5"/>
        <v>269.59978645108396</v>
      </c>
      <c r="R26" s="103">
        <f>R233/1000000</f>
        <v>0</v>
      </c>
      <c r="S26" s="103">
        <f>S233/1000000</f>
        <v>1.591E-3</v>
      </c>
      <c r="T26" s="104">
        <f t="shared" si="0"/>
        <v>0</v>
      </c>
    </row>
    <row r="27" spans="1:20" ht="37.5" customHeight="1" thickBot="1">
      <c r="A27" s="350" t="s">
        <v>255</v>
      </c>
      <c r="B27" s="351"/>
      <c r="C27" s="103">
        <f>C244/1000000</f>
        <v>10.070228</v>
      </c>
      <c r="D27" s="103">
        <f>D244/1000000</f>
        <v>15.332725</v>
      </c>
      <c r="E27" s="103">
        <f t="shared" si="2"/>
        <v>65.678005703487159</v>
      </c>
      <c r="F27" s="103">
        <f>F244/1000000</f>
        <v>10.070228</v>
      </c>
      <c r="G27" s="103">
        <f>G244/1000000</f>
        <v>15.332725</v>
      </c>
      <c r="H27" s="103">
        <f t="shared" si="3"/>
        <v>65.678005703487159</v>
      </c>
      <c r="I27" s="103">
        <f>I244/1000000</f>
        <v>9.0768599999999999</v>
      </c>
      <c r="J27" s="103">
        <f>J244/1000000</f>
        <v>10.954929999999999</v>
      </c>
      <c r="K27" s="104">
        <f t="shared" si="4"/>
        <v>82.856394335700926</v>
      </c>
      <c r="L27" s="103">
        <f>L244/1000000</f>
        <v>8.3676290000000009</v>
      </c>
      <c r="M27" s="103">
        <f>M244/1000000</f>
        <v>10.453381</v>
      </c>
      <c r="N27" s="103">
        <f t="shared" si="6"/>
        <v>80.047106290299766</v>
      </c>
      <c r="O27" s="103">
        <f>O244/1000000</f>
        <v>0</v>
      </c>
      <c r="P27" s="103">
        <f>P244/1000000</f>
        <v>0</v>
      </c>
      <c r="Q27" s="103" t="e">
        <f t="shared" si="5"/>
        <v>#DIV/0!</v>
      </c>
      <c r="R27" s="103">
        <f>R244/1000000</f>
        <v>8.3676290000000009</v>
      </c>
      <c r="S27" s="103">
        <f>S244/1000000</f>
        <v>10.453381</v>
      </c>
      <c r="T27" s="104">
        <f t="shared" si="0"/>
        <v>80.047106290299766</v>
      </c>
    </row>
    <row r="28" spans="1:20" ht="83.25" customHeight="1" thickBot="1">
      <c r="A28" s="350" t="s">
        <v>256</v>
      </c>
      <c r="B28" s="351"/>
      <c r="C28" s="103">
        <f>C253/1000000</f>
        <v>0.56008899999999995</v>
      </c>
      <c r="D28" s="103">
        <f>D253/1000000</f>
        <v>0.35488799999999998</v>
      </c>
      <c r="E28" s="103">
        <f t="shared" si="2"/>
        <v>157.82134081738462</v>
      </c>
      <c r="F28" s="103">
        <f>F253/1000000</f>
        <v>0.56008899999999995</v>
      </c>
      <c r="G28" s="103">
        <f>G253/1000000</f>
        <v>0.35488799999999998</v>
      </c>
      <c r="H28" s="103">
        <f t="shared" si="3"/>
        <v>157.82134081738462</v>
      </c>
      <c r="I28" s="103">
        <f>I253/1000000</f>
        <v>0.476609</v>
      </c>
      <c r="J28" s="103">
        <f>J253/1000000</f>
        <v>0.37392199999999998</v>
      </c>
      <c r="K28" s="104">
        <f t="shared" si="4"/>
        <v>127.46214451142217</v>
      </c>
      <c r="L28" s="103">
        <f>L253/1000000</f>
        <v>0</v>
      </c>
      <c r="M28" s="103">
        <f>M253/1000000</f>
        <v>0</v>
      </c>
      <c r="N28" s="103" t="e">
        <f t="shared" si="6"/>
        <v>#DIV/0!</v>
      </c>
      <c r="O28" s="103">
        <f>O253/1000000</f>
        <v>0</v>
      </c>
      <c r="P28" s="103">
        <f>P253/1000000</f>
        <v>0</v>
      </c>
      <c r="Q28" s="103" t="e">
        <f t="shared" si="5"/>
        <v>#DIV/0!</v>
      </c>
      <c r="R28" s="103">
        <f>R253/1000000</f>
        <v>0</v>
      </c>
      <c r="S28" s="103">
        <f>S253/1000000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C259/1000000</f>
        <v>0.103487</v>
      </c>
      <c r="D29" s="103">
        <f>D259/1000000</f>
        <v>0.16444400000000001</v>
      </c>
      <c r="E29" s="103">
        <f t="shared" si="2"/>
        <v>62.931453868794229</v>
      </c>
      <c r="F29" s="103">
        <f>F259/1000000</f>
        <v>0.103487</v>
      </c>
      <c r="G29" s="103">
        <f>G259/1000000</f>
        <v>0.16444400000000001</v>
      </c>
      <c r="H29" s="103">
        <f t="shared" si="3"/>
        <v>62.931453868794229</v>
      </c>
      <c r="I29" s="103">
        <f>I259/1000000</f>
        <v>4.4408000000000003E-2</v>
      </c>
      <c r="J29" s="103">
        <f>J259/1000000</f>
        <v>9.8395999999999997E-2</v>
      </c>
      <c r="K29" s="104">
        <f t="shared" si="4"/>
        <v>45.13191593154194</v>
      </c>
      <c r="L29" s="153">
        <f>L259/1000000</f>
        <v>1.0394E-2</v>
      </c>
      <c r="M29" s="153">
        <f>M259/1000000</f>
        <v>7.5856000000000007E-2</v>
      </c>
      <c r="N29" s="103">
        <f t="shared" si="6"/>
        <v>13.702278000421853</v>
      </c>
      <c r="O29" s="103">
        <f>O259/1000000</f>
        <v>7.4770000000000001E-3</v>
      </c>
      <c r="P29" s="103">
        <f>P259/1000000</f>
        <v>0</v>
      </c>
      <c r="Q29" s="103" t="e">
        <f t="shared" si="5"/>
        <v>#DIV/0!</v>
      </c>
      <c r="R29" s="103">
        <f>R259/1000000</f>
        <v>2.9169999999999999E-3</v>
      </c>
      <c r="S29" s="103">
        <f>S259/1000000</f>
        <v>7.5856000000000007E-2</v>
      </c>
      <c r="T29" s="104">
        <f t="shared" si="0"/>
        <v>3.8454439991562959</v>
      </c>
    </row>
    <row r="30" spans="1:20" ht="33" customHeight="1" thickBot="1">
      <c r="A30" s="350" t="s">
        <v>258</v>
      </c>
      <c r="B30" s="351"/>
      <c r="C30" s="153">
        <f>C273/1000000</f>
        <v>3.0800000000000001E-2</v>
      </c>
      <c r="D30" s="153">
        <f>D273/1000000</f>
        <v>6.6657999999999995E-2</v>
      </c>
      <c r="E30" s="103">
        <f t="shared" si="2"/>
        <v>46.206006780881523</v>
      </c>
      <c r="F30" s="153">
        <f>F273/1000000</f>
        <v>3.0800000000000001E-2</v>
      </c>
      <c r="G30" s="153">
        <f>G273/1000000</f>
        <v>6.6657999999999995E-2</v>
      </c>
      <c r="H30" s="103">
        <f t="shared" si="3"/>
        <v>46.206006780881523</v>
      </c>
      <c r="I30" s="153">
        <f>I273/1000000</f>
        <v>2.5919999999999999E-2</v>
      </c>
      <c r="J30" s="153">
        <f>J273/1000000</f>
        <v>7.0343000000000003E-2</v>
      </c>
      <c r="K30" s="104">
        <f t="shared" si="4"/>
        <v>36.848016149439175</v>
      </c>
      <c r="L30" s="155">
        <f>L273/1000000</f>
        <v>4.8000000000000001E-4</v>
      </c>
      <c r="M30" s="154">
        <f>M273/1000000</f>
        <v>3.2051000000000003E-2</v>
      </c>
      <c r="N30" s="103">
        <f t="shared" si="6"/>
        <v>1.497613178995975</v>
      </c>
      <c r="O30" s="153">
        <f>O273/1000000</f>
        <v>4.8000000000000001E-4</v>
      </c>
      <c r="P30" s="153">
        <f>P273/1000000</f>
        <v>0</v>
      </c>
      <c r="Q30" s="103" t="e">
        <f t="shared" si="5"/>
        <v>#DIV/0!</v>
      </c>
      <c r="R30" s="153">
        <f>R273/1000000</f>
        <v>0</v>
      </c>
      <c r="S30" s="153">
        <f>S273/1000000</f>
        <v>3.2051000000000003E-2</v>
      </c>
      <c r="T30" s="104">
        <f t="shared" si="0"/>
        <v>0</v>
      </c>
    </row>
    <row r="31" spans="1:20" ht="71.25" customHeight="1" thickBot="1">
      <c r="A31" s="350" t="s">
        <v>259</v>
      </c>
      <c r="B31" s="351"/>
      <c r="C31" s="153">
        <f>C283/1000000</f>
        <v>7.7282000000000003E-2</v>
      </c>
      <c r="D31" s="153">
        <f>D283/1000000</f>
        <v>6.0678000000000003E-2</v>
      </c>
      <c r="E31" s="103">
        <f t="shared" si="2"/>
        <v>127.36411879099509</v>
      </c>
      <c r="F31" s="153">
        <f>F283/1000000</f>
        <v>7.7282000000000003E-2</v>
      </c>
      <c r="G31" s="153">
        <f>G283/1000000</f>
        <v>6.0678000000000003E-2</v>
      </c>
      <c r="H31" s="103">
        <f t="shared" si="3"/>
        <v>127.36411879099509</v>
      </c>
      <c r="I31" s="153">
        <f>I283/1000000</f>
        <v>7.8616000000000005E-2</v>
      </c>
      <c r="J31" s="153">
        <f>J283/1000000</f>
        <v>8.6278999999999995E-2</v>
      </c>
      <c r="K31" s="104">
        <f t="shared" si="4"/>
        <v>91.118348613219908</v>
      </c>
      <c r="L31" s="154">
        <f>L283/1000000</f>
        <v>4.8030999999999997E-2</v>
      </c>
      <c r="M31" s="154">
        <f>M283/1000000</f>
        <v>3.7838999999999998E-2</v>
      </c>
      <c r="N31" s="103">
        <f t="shared" si="6"/>
        <v>126.93517270540977</v>
      </c>
      <c r="O31" s="153">
        <f>O283/1000000</f>
        <v>4.8030999999999997E-2</v>
      </c>
      <c r="P31" s="153">
        <f>P283/1000000</f>
        <v>3.7838999999999998E-2</v>
      </c>
      <c r="Q31" s="103">
        <f t="shared" si="5"/>
        <v>126.93517270540977</v>
      </c>
      <c r="R31" s="154">
        <f>R283/1000000</f>
        <v>0</v>
      </c>
      <c r="S31" s="154">
        <f>S283/1000000</f>
        <v>0</v>
      </c>
      <c r="T31" s="104" t="e">
        <f t="shared" si="0"/>
        <v>#DIV/0!</v>
      </c>
    </row>
    <row r="32" spans="1:20" ht="53.25" customHeight="1" thickBot="1">
      <c r="A32" s="350" t="s">
        <v>260</v>
      </c>
      <c r="B32" s="351"/>
      <c r="C32" s="103">
        <f>C303/1000000</f>
        <v>0</v>
      </c>
      <c r="D32" s="103">
        <f>D303/1000000</f>
        <v>0</v>
      </c>
      <c r="E32" s="103" t="e">
        <f t="shared" si="2"/>
        <v>#DIV/0!</v>
      </c>
      <c r="F32" s="103">
        <f>F303/1000000</f>
        <v>0</v>
      </c>
      <c r="G32" s="103">
        <f>G303/1000000</f>
        <v>0</v>
      </c>
      <c r="H32" s="103" t="e">
        <f t="shared" si="3"/>
        <v>#DIV/0!</v>
      </c>
      <c r="I32" s="103">
        <f>I303/1000000</f>
        <v>0</v>
      </c>
      <c r="J32" s="103">
        <f>J303/1000000</f>
        <v>0</v>
      </c>
      <c r="K32" s="104" t="e">
        <f t="shared" si="4"/>
        <v>#DIV/0!</v>
      </c>
      <c r="L32" s="103">
        <f>L303/1000000</f>
        <v>0</v>
      </c>
      <c r="M32" s="103">
        <f>M303/1000000</f>
        <v>0</v>
      </c>
      <c r="N32" s="103" t="e">
        <f t="shared" si="6"/>
        <v>#DIV/0!</v>
      </c>
      <c r="O32" s="103">
        <f>O303/1000000</f>
        <v>0</v>
      </c>
      <c r="P32" s="103">
        <f>P303/1000000</f>
        <v>0</v>
      </c>
      <c r="Q32" s="103" t="e">
        <f t="shared" si="5"/>
        <v>#DIV/0!</v>
      </c>
      <c r="R32" s="103">
        <f>R303/1000000</f>
        <v>0</v>
      </c>
      <c r="S32" s="103">
        <f>S303/1000000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C311/1000000</f>
        <v>4.6940000000000003E-3</v>
      </c>
      <c r="D33" s="154">
        <f>D311/1000000</f>
        <v>0</v>
      </c>
      <c r="E33" s="103" t="e">
        <f t="shared" si="2"/>
        <v>#DIV/0!</v>
      </c>
      <c r="F33" s="154">
        <f>F311/1000000</f>
        <v>4.6940000000000003E-3</v>
      </c>
      <c r="G33" s="154">
        <f>G311/1000000</f>
        <v>0</v>
      </c>
      <c r="H33" s="103" t="e">
        <f t="shared" si="3"/>
        <v>#DIV/0!</v>
      </c>
      <c r="I33" s="154">
        <f>I311/1000000</f>
        <v>4.6940000000000003E-3</v>
      </c>
      <c r="J33" s="103">
        <f>J311/1000000</f>
        <v>0</v>
      </c>
      <c r="K33" s="104" t="e">
        <f t="shared" si="4"/>
        <v>#DIV/0!</v>
      </c>
      <c r="L33" s="103">
        <f>L311/1000000</f>
        <v>0</v>
      </c>
      <c r="M33" s="103">
        <f>M311/1000000</f>
        <v>0</v>
      </c>
      <c r="N33" s="103" t="e">
        <f t="shared" si="6"/>
        <v>#DIV/0!</v>
      </c>
      <c r="O33" s="103">
        <f>O311/1000000</f>
        <v>0</v>
      </c>
      <c r="P33" s="103">
        <f>P311/1000000</f>
        <v>0</v>
      </c>
      <c r="Q33" s="103" t="e">
        <f t="shared" si="5"/>
        <v>#DIV/0!</v>
      </c>
      <c r="R33" s="103">
        <f>R311/1000000</f>
        <v>0</v>
      </c>
      <c r="S33" s="103">
        <f>S311/1000000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C319/1000000</f>
        <v>0.76777399999999996</v>
      </c>
      <c r="D34" s="153">
        <f>D319/1000000</f>
        <v>0.83348500000000003</v>
      </c>
      <c r="E34" s="103">
        <f t="shared" si="2"/>
        <v>92.116114867094183</v>
      </c>
      <c r="F34" s="153">
        <f>F319/1000000</f>
        <v>0.75910900000000003</v>
      </c>
      <c r="G34" s="153">
        <f>G319/1000000</f>
        <v>0.83158500000000002</v>
      </c>
      <c r="H34" s="103">
        <f t="shared" si="3"/>
        <v>91.284595080478852</v>
      </c>
      <c r="I34" s="103">
        <f>I319/1000000</f>
        <v>0.68966400000000005</v>
      </c>
      <c r="J34" s="103">
        <f>J319/1000000</f>
        <v>0.85307900000000003</v>
      </c>
      <c r="K34" s="104">
        <f t="shared" si="4"/>
        <v>80.844095329975303</v>
      </c>
      <c r="L34" s="153">
        <f>L319/1000000</f>
        <v>0.64607999999999999</v>
      </c>
      <c r="M34" s="153">
        <f>M319/1000000</f>
        <v>0.55396199999999995</v>
      </c>
      <c r="N34" s="103">
        <f t="shared" si="6"/>
        <v>116.62893844704149</v>
      </c>
      <c r="O34" s="103">
        <f>O319/1000000</f>
        <v>0.123514</v>
      </c>
      <c r="P34" s="103">
        <f>P319/1000000</f>
        <v>0.107458</v>
      </c>
      <c r="Q34" s="103">
        <f t="shared" si="5"/>
        <v>114.94165162202907</v>
      </c>
      <c r="R34" s="103">
        <f>R319/1000000</f>
        <v>0.52256599999999997</v>
      </c>
      <c r="S34" s="103">
        <f>S319/1000000</f>
        <v>0.44650400000000001</v>
      </c>
      <c r="T34" s="104">
        <f t="shared" si="0"/>
        <v>117.03500976475014</v>
      </c>
    </row>
    <row r="35" spans="1:21" ht="39" customHeight="1" thickBot="1">
      <c r="A35" s="379" t="s">
        <v>263</v>
      </c>
      <c r="B35" s="380" t="s">
        <v>145</v>
      </c>
      <c r="C35" s="230">
        <f>C320/1000000</f>
        <v>4.5303999999999997E-2</v>
      </c>
      <c r="D35" s="230">
        <f>D320/1000000</f>
        <v>8.6136000000000004E-2</v>
      </c>
      <c r="E35" s="151">
        <f t="shared" si="2"/>
        <v>52.595894863936095</v>
      </c>
      <c r="F35" s="230">
        <f>F320/1000000</f>
        <v>4.5303999999999997E-2</v>
      </c>
      <c r="G35" s="230">
        <f>G320/1000000</f>
        <v>8.6136000000000004E-2</v>
      </c>
      <c r="H35" s="151">
        <f t="shared" si="3"/>
        <v>52.595894863936095</v>
      </c>
      <c r="I35" s="230">
        <f>I320/1000000</f>
        <v>3.4889999999999997E-2</v>
      </c>
      <c r="J35" s="230">
        <f>J320/1000000</f>
        <v>0.161607</v>
      </c>
      <c r="K35" s="152">
        <f t="shared" si="4"/>
        <v>21.589411349755888</v>
      </c>
      <c r="L35" s="230">
        <f>L320/1000000</f>
        <v>1.2463E-2</v>
      </c>
      <c r="M35" s="230">
        <f>M320/1000000</f>
        <v>0.13755200000000001</v>
      </c>
      <c r="N35" s="151">
        <f t="shared" si="6"/>
        <v>9.0605734558566944</v>
      </c>
      <c r="O35" s="151">
        <f>O320/1000000</f>
        <v>1.0272E-2</v>
      </c>
      <c r="P35" s="151">
        <f>P320/1000000</f>
        <v>0.107458</v>
      </c>
      <c r="Q35" s="151">
        <f t="shared" si="5"/>
        <v>9.5590835489214392</v>
      </c>
      <c r="R35" s="151">
        <f>R320/1000000</f>
        <v>2.1909999999999998E-3</v>
      </c>
      <c r="S35" s="151">
        <f>S320/1000000</f>
        <v>3.0093999999999999E-2</v>
      </c>
      <c r="T35" s="152">
        <f t="shared" si="0"/>
        <v>7.2805210340931739</v>
      </c>
    </row>
    <row r="36" spans="1:21" ht="21.75" customHeight="1" thickBot="1">
      <c r="A36" s="381" t="s">
        <v>264</v>
      </c>
      <c r="B36" s="382" t="s">
        <v>145</v>
      </c>
      <c r="C36" s="230">
        <f>C328/1000000</f>
        <v>0.66777799999999998</v>
      </c>
      <c r="D36" s="230">
        <f>D328/1000000</f>
        <v>0.67575399999999997</v>
      </c>
      <c r="E36" s="151">
        <f t="shared" si="2"/>
        <v>98.819688821671789</v>
      </c>
      <c r="F36" s="230">
        <f>F328/1000000</f>
        <v>0.66777799999999998</v>
      </c>
      <c r="G36" s="230">
        <f>G328/1000000</f>
        <v>0.67575399999999997</v>
      </c>
      <c r="H36" s="151">
        <f t="shared" si="3"/>
        <v>98.819688821671789</v>
      </c>
      <c r="I36" s="151">
        <f>I328/1000000</f>
        <v>0.63385999999999998</v>
      </c>
      <c r="J36" s="151">
        <f>J328/1000000</f>
        <v>0.64355200000000001</v>
      </c>
      <c r="K36" s="152">
        <f t="shared" si="4"/>
        <v>98.493983392173433</v>
      </c>
      <c r="L36" s="151">
        <f>L328/1000000</f>
        <v>0.63361699999999999</v>
      </c>
      <c r="M36" s="151">
        <f>M328/1000000</f>
        <v>0.41641</v>
      </c>
      <c r="N36" s="151">
        <f t="shared" si="6"/>
        <v>152.1618116759924</v>
      </c>
      <c r="O36" s="151">
        <f>O328/1000000</f>
        <v>0.113242</v>
      </c>
      <c r="P36" s="151">
        <f>P328/1000000</f>
        <v>0</v>
      </c>
      <c r="Q36" s="151" t="e">
        <f t="shared" si="5"/>
        <v>#DIV/0!</v>
      </c>
      <c r="R36" s="151">
        <f>R328/1000000</f>
        <v>0.52037500000000003</v>
      </c>
      <c r="S36" s="151">
        <f>S328/1000000</f>
        <v>0.41641</v>
      </c>
      <c r="T36" s="152">
        <f t="shared" si="0"/>
        <v>124.96697965947024</v>
      </c>
    </row>
    <row r="37" spans="1:21" ht="58.5" customHeight="1" thickBot="1">
      <c r="A37" s="350" t="s">
        <v>266</v>
      </c>
      <c r="B37" s="351"/>
      <c r="C37" s="153">
        <f>C348/1000000</f>
        <v>0</v>
      </c>
      <c r="D37" s="153">
        <f>D348/1000000</f>
        <v>0</v>
      </c>
      <c r="E37" s="103" t="e">
        <f t="shared" si="2"/>
        <v>#DIV/0!</v>
      </c>
      <c r="F37" s="103">
        <f>F348/1000000</f>
        <v>0</v>
      </c>
      <c r="G37" s="103">
        <f>G348/1000000</f>
        <v>0</v>
      </c>
      <c r="H37" s="103" t="e">
        <f t="shared" si="3"/>
        <v>#DIV/0!</v>
      </c>
      <c r="I37" s="103">
        <f>I348/1000000</f>
        <v>4.4799999999999999E-4</v>
      </c>
      <c r="J37" s="103">
        <f>J348/1000000</f>
        <v>1.6899999999999999E-4</v>
      </c>
      <c r="K37" s="104">
        <f t="shared" si="4"/>
        <v>265.08875739644975</v>
      </c>
      <c r="L37" s="103">
        <f>L348/1000000</f>
        <v>0</v>
      </c>
      <c r="M37" s="103">
        <f>M348/1000000</f>
        <v>0</v>
      </c>
      <c r="N37" s="103" t="e">
        <f t="shared" si="6"/>
        <v>#DIV/0!</v>
      </c>
      <c r="O37" s="103">
        <f>O348/1000000</f>
        <v>0</v>
      </c>
      <c r="P37" s="103">
        <f>P348/1000000</f>
        <v>0</v>
      </c>
      <c r="Q37" s="103" t="e">
        <f t="shared" si="5"/>
        <v>#DIV/0!</v>
      </c>
      <c r="R37" s="103">
        <f>R348/1000000</f>
        <v>0</v>
      </c>
      <c r="S37" s="103">
        <f>S348/1000000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C352/1000000</f>
        <v>28.643478999999999</v>
      </c>
      <c r="D38" s="149">
        <f>D352/1000000</f>
        <v>22.139629159000002</v>
      </c>
      <c r="E38" s="149">
        <f t="shared" si="2"/>
        <v>129.37650759320019</v>
      </c>
      <c r="F38" s="149">
        <f>F352/1000000</f>
        <v>28.643478999999999</v>
      </c>
      <c r="G38" s="149">
        <f>G352/1000000</f>
        <v>22.139629159000002</v>
      </c>
      <c r="H38" s="149">
        <f t="shared" si="3"/>
        <v>129.37650759320019</v>
      </c>
      <c r="I38" s="149">
        <f>I352/1000000</f>
        <v>28.643478999999999</v>
      </c>
      <c r="J38" s="149">
        <f>J352/1000000</f>
        <v>22.139629159000002</v>
      </c>
      <c r="K38" s="150">
        <f t="shared" si="4"/>
        <v>129.37650759320019</v>
      </c>
      <c r="L38" s="149">
        <f>L352/1000000</f>
        <v>2.2971059999999999</v>
      </c>
      <c r="M38" s="149">
        <f>M352/1000000</f>
        <v>0.75802230500000001</v>
      </c>
      <c r="N38" s="149">
        <f t="shared" si="6"/>
        <v>303.03936768720808</v>
      </c>
      <c r="O38" s="149">
        <f>O352/1000000</f>
        <v>0</v>
      </c>
      <c r="P38" s="149">
        <f>P352/1000000</f>
        <v>0</v>
      </c>
      <c r="Q38" s="149" t="e">
        <f t="shared" si="5"/>
        <v>#DIV/0!</v>
      </c>
      <c r="R38" s="149">
        <f>R352/1000000</f>
        <v>0</v>
      </c>
      <c r="S38" s="149">
        <f>S352/1000000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C353/1000000</f>
        <v>21.003882000000001</v>
      </c>
      <c r="D39" s="103">
        <f>D353/1000000</f>
        <v>15.934379159000001</v>
      </c>
      <c r="E39" s="103">
        <f t="shared" si="2"/>
        <v>131.81487518537338</v>
      </c>
      <c r="F39" s="103">
        <f>F353/1000000</f>
        <v>21.003882000000001</v>
      </c>
      <c r="G39" s="103">
        <f>G353/1000000</f>
        <v>15.934379159000001</v>
      </c>
      <c r="H39" s="103">
        <f t="shared" si="3"/>
        <v>131.81487518537338</v>
      </c>
      <c r="I39" s="103">
        <f>I353/1000000</f>
        <v>21.003882000000001</v>
      </c>
      <c r="J39" s="103">
        <f>J353/1000000</f>
        <v>15.934379159000001</v>
      </c>
      <c r="K39" s="104">
        <f t="shared" si="4"/>
        <v>131.81487518537338</v>
      </c>
      <c r="L39" s="103">
        <f>L353/1000000</f>
        <v>2.2971059999999999</v>
      </c>
      <c r="M39" s="103">
        <f>M353/1000000</f>
        <v>0.75802230500000001</v>
      </c>
      <c r="N39" s="103">
        <f t="shared" si="6"/>
        <v>303.03936768720808</v>
      </c>
      <c r="O39" s="103">
        <f>O353/1000000</f>
        <v>0</v>
      </c>
      <c r="P39" s="103">
        <f>P353/1000000</f>
        <v>0</v>
      </c>
      <c r="Q39" s="103" t="e">
        <f t="shared" si="5"/>
        <v>#DIV/0!</v>
      </c>
      <c r="R39" s="103">
        <f>R353/1000000</f>
        <v>0</v>
      </c>
      <c r="S39" s="103">
        <f>S353/1000000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C370/1000000</f>
        <v>7.6395970000000002</v>
      </c>
      <c r="D40" s="103">
        <f>D370/1000000</f>
        <v>6.2052500000000004</v>
      </c>
      <c r="E40" s="103">
        <f t="shared" si="2"/>
        <v>123.1150557995246</v>
      </c>
      <c r="F40" s="103">
        <f>F370/1000000</f>
        <v>7.6395970000000002</v>
      </c>
      <c r="G40" s="103">
        <f>G370/1000000</f>
        <v>6.2052500000000004</v>
      </c>
      <c r="H40" s="103">
        <f t="shared" si="3"/>
        <v>123.1150557995246</v>
      </c>
      <c r="I40" s="103">
        <f>I370/1000000</f>
        <v>7.6395970000000002</v>
      </c>
      <c r="J40" s="103">
        <f>J370/1000000</f>
        <v>6.2052500000000004</v>
      </c>
      <c r="K40" s="104">
        <f t="shared" si="4"/>
        <v>123.1150557995246</v>
      </c>
      <c r="L40" s="103">
        <f>L370/1000000</f>
        <v>0</v>
      </c>
      <c r="M40" s="103">
        <f>M370/1000000</f>
        <v>0</v>
      </c>
      <c r="N40" s="103" t="e">
        <f t="shared" si="6"/>
        <v>#DIV/0!</v>
      </c>
      <c r="O40" s="103">
        <f>O370/1000000</f>
        <v>0</v>
      </c>
      <c r="P40" s="103">
        <f>P370/1000000</f>
        <v>0</v>
      </c>
      <c r="Q40" s="103" t="e">
        <f t="shared" si="5"/>
        <v>#DIV/0!</v>
      </c>
      <c r="R40" s="103">
        <f>R370/1000000</f>
        <v>0</v>
      </c>
      <c r="S40" s="103">
        <f>S370/1000000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313</v>
      </c>
      <c r="D44" s="39" t="s">
        <v>312</v>
      </c>
      <c r="E44" s="39" t="s">
        <v>12</v>
      </c>
      <c r="F44" s="39" t="s">
        <v>313</v>
      </c>
      <c r="G44" s="39" t="s">
        <v>312</v>
      </c>
      <c r="H44" s="39" t="s">
        <v>12</v>
      </c>
      <c r="I44" s="39" t="s">
        <v>313</v>
      </c>
      <c r="J44" s="39" t="s">
        <v>312</v>
      </c>
      <c r="K44" s="39" t="s">
        <v>12</v>
      </c>
      <c r="L44" s="39" t="s">
        <v>313</v>
      </c>
      <c r="M44" s="39" t="s">
        <v>312</v>
      </c>
      <c r="N44" s="231" t="s">
        <v>12</v>
      </c>
      <c r="O44" s="232" t="s">
        <v>314</v>
      </c>
      <c r="P44" s="232" t="s">
        <v>318</v>
      </c>
      <c r="Q44" s="232" t="s">
        <v>5</v>
      </c>
      <c r="R44" s="232" t="s">
        <v>316</v>
      </c>
      <c r="S44" s="232" t="s">
        <v>319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18120444</v>
      </c>
      <c r="D46" s="128">
        <f>D47+D55</f>
        <v>14441323</v>
      </c>
      <c r="E46" s="129">
        <f>C46/D46*100</f>
        <v>125.47634313005808</v>
      </c>
      <c r="F46" s="128">
        <f>F47+F55</f>
        <v>18120444</v>
      </c>
      <c r="G46" s="128">
        <f>G47+G55</f>
        <v>14441323</v>
      </c>
      <c r="H46" s="129">
        <f>F46/G46*100</f>
        <v>125.47634313005808</v>
      </c>
      <c r="I46" s="128">
        <f>I47+I55</f>
        <v>13320278</v>
      </c>
      <c r="J46" s="128">
        <f>J47+J55</f>
        <v>11477341</v>
      </c>
      <c r="K46" s="129">
        <f>I46/J46*100</f>
        <v>116.05717735492915</v>
      </c>
      <c r="L46" s="130">
        <f>L47+L55</f>
        <v>11705858</v>
      </c>
      <c r="M46" s="130">
        <f>M47+M55</f>
        <v>7571599</v>
      </c>
      <c r="N46" s="131">
        <f t="shared" ref="N46:N53" si="7">L46/M46*100</f>
        <v>154.60219169028892</v>
      </c>
      <c r="O46" s="132">
        <f>O47+O55</f>
        <v>0</v>
      </c>
      <c r="P46" s="132">
        <f>P47+P55</f>
        <v>0</v>
      </c>
      <c r="Q46" s="132" t="e">
        <f t="shared" ref="Q46:Q53" si="8">O46/P46*100</f>
        <v>#DIV/0!</v>
      </c>
      <c r="R46" s="132">
        <f>R47+R55</f>
        <v>11705858</v>
      </c>
      <c r="S46" s="132">
        <f>S47+S55</f>
        <v>7571599</v>
      </c>
      <c r="T46" s="131">
        <f t="shared" ref="T46:T53" si="9">R46/S46*100</f>
        <v>154.60219169028892</v>
      </c>
    </row>
    <row r="47" spans="1:21" ht="36.75" customHeight="1">
      <c r="A47" s="383" t="s">
        <v>291</v>
      </c>
      <c r="B47" s="384" t="s">
        <v>98</v>
      </c>
      <c r="C47" s="42">
        <f>SUM(C48:C53)</f>
        <v>18119684</v>
      </c>
      <c r="D47" s="42">
        <f>SUM(D48:D53)</f>
        <v>14440843</v>
      </c>
      <c r="E47" s="51">
        <f>C47/D47*100</f>
        <v>125.47525099469607</v>
      </c>
      <c r="F47" s="42">
        <f>SUM(F48:F53)</f>
        <v>18119684</v>
      </c>
      <c r="G47" s="42">
        <f>SUM(G48:G53)</f>
        <v>14440843</v>
      </c>
      <c r="H47" s="51">
        <f>F47/G47*100</f>
        <v>125.47525099469607</v>
      </c>
      <c r="I47" s="42">
        <f>SUM(I48:I53)</f>
        <v>13319518</v>
      </c>
      <c r="J47" s="42">
        <f>SUM(J48:J53)</f>
        <v>11476861</v>
      </c>
      <c r="K47" s="51">
        <f>I47/J47*100</f>
        <v>116.05540922731399</v>
      </c>
      <c r="L47" s="42">
        <f>SUM(L48:L53)</f>
        <v>11705858</v>
      </c>
      <c r="M47" s="42">
        <f>SUM(M48:M53)</f>
        <v>7571599</v>
      </c>
      <c r="N47" s="6">
        <f t="shared" si="7"/>
        <v>154.60219169028892</v>
      </c>
      <c r="O47" s="42">
        <f>SUM(O48:O53)</f>
        <v>0</v>
      </c>
      <c r="P47" s="42">
        <f>SUM(P48:P53)</f>
        <v>0</v>
      </c>
      <c r="Q47" s="5" t="e">
        <f t="shared" si="8"/>
        <v>#DIV/0!</v>
      </c>
      <c r="R47" s="42">
        <f>SUM(R48:R53)</f>
        <v>11705858</v>
      </c>
      <c r="S47" s="42">
        <f>SUM(S48:S53)</f>
        <v>7571599</v>
      </c>
      <c r="T47" s="6">
        <f t="shared" si="9"/>
        <v>154.60219169028892</v>
      </c>
    </row>
    <row r="48" spans="1:21" ht="18.75" customHeight="1">
      <c r="A48" s="63">
        <v>1</v>
      </c>
      <c r="B48" s="4" t="s">
        <v>99</v>
      </c>
      <c r="C48" s="45">
        <v>9719534</v>
      </c>
      <c r="D48" s="45">
        <v>10267426</v>
      </c>
      <c r="E48" s="46">
        <f t="shared" ref="E48:E53" si="10">C48/D48*100</f>
        <v>94.663784282448205</v>
      </c>
      <c r="F48" s="45">
        <v>9719534</v>
      </c>
      <c r="G48" s="45">
        <v>10267426</v>
      </c>
      <c r="H48" s="46">
        <f t="shared" ref="H48:H53" si="11">F48/G48*100</f>
        <v>94.663784282448205</v>
      </c>
      <c r="I48" s="45">
        <v>8148862</v>
      </c>
      <c r="J48" s="45">
        <v>9401198</v>
      </c>
      <c r="K48" s="46">
        <f t="shared" ref="K48:K53" si="12">I48/J48*100</f>
        <v>86.678974317953944</v>
      </c>
      <c r="L48" s="45">
        <v>8148862</v>
      </c>
      <c r="M48" s="45">
        <v>5495936</v>
      </c>
      <c r="N48" s="25">
        <f t="shared" si="7"/>
        <v>148.27068583040267</v>
      </c>
      <c r="O48" s="45">
        <v>0</v>
      </c>
      <c r="P48" s="45">
        <v>0</v>
      </c>
      <c r="Q48" s="25" t="e">
        <f t="shared" si="8"/>
        <v>#DIV/0!</v>
      </c>
      <c r="R48" s="45">
        <v>8148862</v>
      </c>
      <c r="S48" s="45">
        <v>5495936</v>
      </c>
      <c r="T48" s="46">
        <f t="shared" si="9"/>
        <v>148.27068583040267</v>
      </c>
    </row>
    <row r="49" spans="1:20" ht="19.5" customHeight="1">
      <c r="A49" s="63">
        <v>2</v>
      </c>
      <c r="B49" s="4" t="s">
        <v>100</v>
      </c>
      <c r="C49" s="45">
        <v>1320214</v>
      </c>
      <c r="D49" s="45">
        <v>2156033</v>
      </c>
      <c r="E49" s="46">
        <f t="shared" si="10"/>
        <v>61.233478337298173</v>
      </c>
      <c r="F49" s="45">
        <v>1320214</v>
      </c>
      <c r="G49" s="45">
        <v>2156033</v>
      </c>
      <c r="H49" s="46">
        <f t="shared" si="11"/>
        <v>61.233478337298173</v>
      </c>
      <c r="I49" s="45">
        <v>813923</v>
      </c>
      <c r="J49" s="45">
        <v>1672206</v>
      </c>
      <c r="K49" s="46">
        <f t="shared" si="12"/>
        <v>48.673608395137919</v>
      </c>
      <c r="L49" s="45">
        <v>813923</v>
      </c>
      <c r="M49" s="45">
        <v>1672206</v>
      </c>
      <c r="N49" s="25">
        <f t="shared" si="7"/>
        <v>48.673608395137919</v>
      </c>
      <c r="O49" s="45">
        <v>0</v>
      </c>
      <c r="P49" s="45">
        <v>0</v>
      </c>
      <c r="Q49" s="25" t="e">
        <f t="shared" si="8"/>
        <v>#DIV/0!</v>
      </c>
      <c r="R49" s="45">
        <v>813923</v>
      </c>
      <c r="S49" s="45">
        <v>1672206</v>
      </c>
      <c r="T49" s="46">
        <f t="shared" si="9"/>
        <v>48.673608395137919</v>
      </c>
    </row>
    <row r="50" spans="1:20" ht="30.75" customHeight="1">
      <c r="A50" s="63">
        <v>3</v>
      </c>
      <c r="B50" s="4" t="s">
        <v>101</v>
      </c>
      <c r="C50" s="45">
        <v>1611216</v>
      </c>
      <c r="D50" s="45">
        <v>1176996</v>
      </c>
      <c r="E50" s="46">
        <f t="shared" si="10"/>
        <v>136.89222393279161</v>
      </c>
      <c r="F50" s="45">
        <v>1611216</v>
      </c>
      <c r="G50" s="45">
        <v>1176996</v>
      </c>
      <c r="H50" s="46">
        <f t="shared" si="11"/>
        <v>136.89222393279161</v>
      </c>
      <c r="I50" s="45">
        <v>71374</v>
      </c>
      <c r="J50" s="45">
        <v>0</v>
      </c>
      <c r="K50" s="46" t="e">
        <f t="shared" si="12"/>
        <v>#DIV/0!</v>
      </c>
      <c r="L50" s="45">
        <v>71374</v>
      </c>
      <c r="M50" s="45">
        <v>0</v>
      </c>
      <c r="N50" s="25" t="e">
        <f t="shared" si="7"/>
        <v>#DIV/0!</v>
      </c>
      <c r="O50" s="45">
        <v>0</v>
      </c>
      <c r="P50" s="45">
        <v>0</v>
      </c>
      <c r="Q50" s="25" t="e">
        <f t="shared" si="8"/>
        <v>#DIV/0!</v>
      </c>
      <c r="R50" s="45">
        <v>71374</v>
      </c>
      <c r="S50" s="45">
        <v>0</v>
      </c>
      <c r="T50" s="46" t="e">
        <f t="shared" si="9"/>
        <v>#DIV/0!</v>
      </c>
    </row>
    <row r="51" spans="1:20" ht="21.75" customHeight="1">
      <c r="A51" s="63">
        <v>4</v>
      </c>
      <c r="B51" s="3" t="s">
        <v>102</v>
      </c>
      <c r="C51" s="45">
        <v>141074</v>
      </c>
      <c r="D51" s="45">
        <v>561121</v>
      </c>
      <c r="E51" s="46">
        <f t="shared" si="10"/>
        <v>25.141457903019138</v>
      </c>
      <c r="F51" s="45">
        <v>141074</v>
      </c>
      <c r="G51" s="45">
        <v>561121</v>
      </c>
      <c r="H51" s="46">
        <f t="shared" si="11"/>
        <v>25.141457903019138</v>
      </c>
      <c r="I51" s="45">
        <v>102903</v>
      </c>
      <c r="J51" s="45">
        <v>403457</v>
      </c>
      <c r="K51" s="46">
        <f t="shared" si="12"/>
        <v>25.505320269570241</v>
      </c>
      <c r="L51" s="45">
        <v>102903</v>
      </c>
      <c r="M51" s="45">
        <v>403457</v>
      </c>
      <c r="N51" s="25">
        <f t="shared" si="7"/>
        <v>25.505320269570241</v>
      </c>
      <c r="O51" s="45">
        <v>0</v>
      </c>
      <c r="P51" s="45">
        <v>0</v>
      </c>
      <c r="Q51" s="25" t="e">
        <f t="shared" si="8"/>
        <v>#DIV/0!</v>
      </c>
      <c r="R51" s="45">
        <v>102903</v>
      </c>
      <c r="S51" s="45">
        <v>403457</v>
      </c>
      <c r="T51" s="46">
        <f t="shared" si="9"/>
        <v>25.505320269570241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279267</v>
      </c>
      <c r="E52" s="46">
        <f t="shared" si="10"/>
        <v>0</v>
      </c>
      <c r="F52" s="45">
        <v>0</v>
      </c>
      <c r="G52" s="45">
        <v>279267</v>
      </c>
      <c r="H52" s="46">
        <f t="shared" si="11"/>
        <v>0</v>
      </c>
      <c r="I52" s="45">
        <v>0</v>
      </c>
      <c r="J52" s="45">
        <v>0</v>
      </c>
      <c r="K52" s="46" t="e">
        <f t="shared" si="12"/>
        <v>#DIV/0!</v>
      </c>
      <c r="L52" s="45">
        <v>0</v>
      </c>
      <c r="M52" s="45">
        <v>0</v>
      </c>
      <c r="N52" s="25" t="e">
        <f t="shared" si="7"/>
        <v>#DIV/0!</v>
      </c>
      <c r="O52" s="45">
        <v>0</v>
      </c>
      <c r="P52" s="45">
        <v>0</v>
      </c>
      <c r="Q52" s="25" t="e">
        <f t="shared" si="8"/>
        <v>#DIV/0!</v>
      </c>
      <c r="R52" s="45">
        <v>0</v>
      </c>
      <c r="S52" s="45"/>
      <c r="T52" s="46" t="e">
        <f t="shared" si="9"/>
        <v>#DIV/0!</v>
      </c>
    </row>
    <row r="53" spans="1:20" s="24" customFormat="1" ht="18.75" customHeight="1">
      <c r="A53" s="63">
        <v>6</v>
      </c>
      <c r="B53" s="4" t="s">
        <v>227</v>
      </c>
      <c r="C53" s="45">
        <v>5327646</v>
      </c>
      <c r="D53" s="45">
        <v>0</v>
      </c>
      <c r="E53" s="25" t="e">
        <f t="shared" si="10"/>
        <v>#DIV/0!</v>
      </c>
      <c r="F53" s="45">
        <v>5327646</v>
      </c>
      <c r="G53" s="45">
        <v>0</v>
      </c>
      <c r="H53" s="25" t="e">
        <f t="shared" si="11"/>
        <v>#DIV/0!</v>
      </c>
      <c r="I53" s="45">
        <v>4182456</v>
      </c>
      <c r="J53" s="45">
        <v>0</v>
      </c>
      <c r="K53" s="25" t="e">
        <f t="shared" si="12"/>
        <v>#DIV/0!</v>
      </c>
      <c r="L53" s="45">
        <v>2568796</v>
      </c>
      <c r="M53" s="45">
        <v>0</v>
      </c>
      <c r="N53" s="25" t="e">
        <f t="shared" si="7"/>
        <v>#DIV/0!</v>
      </c>
      <c r="O53" s="45">
        <v>0</v>
      </c>
      <c r="P53" s="45">
        <v>0</v>
      </c>
      <c r="Q53" s="49" t="e">
        <f t="shared" si="8"/>
        <v>#DIV/0!</v>
      </c>
      <c r="R53" s="45">
        <v>2568796</v>
      </c>
      <c r="S53" s="45">
        <v>0</v>
      </c>
      <c r="T53" s="25" t="e">
        <f t="shared" si="9"/>
        <v>#DIV/0!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SUM(C56:C66)</f>
        <v>760</v>
      </c>
      <c r="D55" s="42">
        <f>SUM(D56:D66)</f>
        <v>480</v>
      </c>
      <c r="E55" s="51">
        <f>C55/D55*100</f>
        <v>158.33333333333331</v>
      </c>
      <c r="F55" s="42">
        <f>SUM(F56:F66)</f>
        <v>760</v>
      </c>
      <c r="G55" s="42">
        <f>SUM(G56:G66)</f>
        <v>480</v>
      </c>
      <c r="H55" s="51">
        <f>F55/G55*100</f>
        <v>158.33333333333331</v>
      </c>
      <c r="I55" s="42">
        <f>SUM(I56:I66)</f>
        <v>760</v>
      </c>
      <c r="J55" s="42">
        <f>SUM(J56:J66)</f>
        <v>480</v>
      </c>
      <c r="K55" s="51">
        <f>I55/J55*100</f>
        <v>158.33333333333331</v>
      </c>
      <c r="L55" s="42">
        <f>SUM(L56:L66)</f>
        <v>0</v>
      </c>
      <c r="M55" s="42">
        <f>SUM(M56:M66)</f>
        <v>0</v>
      </c>
      <c r="N55" s="6" t="e">
        <f t="shared" ref="N55" si="13">L55/M55*100</f>
        <v>#DIV/0!</v>
      </c>
      <c r="O55" s="42">
        <f>SUM(O56:O66)</f>
        <v>0</v>
      </c>
      <c r="P55" s="42">
        <f>SUM(P56:P66)</f>
        <v>0</v>
      </c>
      <c r="Q55" s="5" t="e">
        <f t="shared" ref="Q55" si="14">O55/P55*100</f>
        <v>#DIV/0!</v>
      </c>
      <c r="R55" s="42">
        <f>SUM(R56:R66)</f>
        <v>0</v>
      </c>
      <c r="S55" s="42">
        <f>SUM(S56:S66)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760</v>
      </c>
      <c r="D56" s="47">
        <v>480</v>
      </c>
      <c r="E56" s="45">
        <f>C56/D56*100</f>
        <v>158.33333333333331</v>
      </c>
      <c r="F56" s="47">
        <v>760</v>
      </c>
      <c r="G56" s="47">
        <v>480</v>
      </c>
      <c r="H56" s="45">
        <f>F56/G56*100</f>
        <v>158.33333333333331</v>
      </c>
      <c r="I56" s="47">
        <v>760</v>
      </c>
      <c r="J56" s="47">
        <v>480</v>
      </c>
      <c r="K56" s="45">
        <f>I56/J56*100</f>
        <v>158.33333333333331</v>
      </c>
      <c r="L56" s="47">
        <v>0</v>
      </c>
      <c r="M56" s="47"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ht="17.25">
      <c r="A57" s="64">
        <v>2</v>
      </c>
      <c r="B57" s="8" t="s">
        <v>105</v>
      </c>
      <c r="C57" s="47"/>
      <c r="D57" s="47"/>
      <c r="E57" s="1" t="e">
        <f t="shared" ref="E57" si="16">C57/D57*100</f>
        <v>#DIV/0!</v>
      </c>
      <c r="F57" s="47"/>
      <c r="G57" s="47"/>
      <c r="H57" s="1" t="e">
        <f t="shared" ref="H57" si="17">F57/G57*100</f>
        <v>#DIV/0!</v>
      </c>
      <c r="I57" s="47"/>
      <c r="J57" s="47"/>
      <c r="K57" s="1" t="e">
        <f t="shared" ref="K57" si="18">I57/J57*100</f>
        <v>#DIV/0!</v>
      </c>
      <c r="L57" s="47"/>
      <c r="M57" s="47"/>
      <c r="N57" s="1" t="e">
        <f t="shared" ref="N57" si="19">L57/M57*100</f>
        <v>#DIV/0!</v>
      </c>
      <c r="O57" s="47"/>
      <c r="P57" s="47"/>
      <c r="Q57" s="1" t="e">
        <f t="shared" ref="Q57" si="20">O57/P57*100</f>
        <v>#DIV/0!</v>
      </c>
      <c r="R57" s="47">
        <v>0</v>
      </c>
      <c r="S57" s="47">
        <v>0</v>
      </c>
      <c r="T57" s="1" t="e">
        <f t="shared" ref="T57" si="21">R57/S57*100</f>
        <v>#DIV/0!</v>
      </c>
    </row>
    <row r="58" spans="1:20">
      <c r="A58" s="64">
        <v>3</v>
      </c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>
      <c r="A59" s="64">
        <v>4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>
      <c r="A60" s="64">
        <v>5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>
      <c r="A61" s="64">
        <v>6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>
      <c r="A62" s="64">
        <v>7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>
      <c r="A63" s="64">
        <v>8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>
      <c r="A64" s="64">
        <v>9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>
      <c r="A65" s="64">
        <v>10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>
      <c r="A66" s="64">
        <v>11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376"/>
      <c r="B67" s="377"/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8"/>
    </row>
    <row r="68" spans="1:20" ht="59.25" customHeight="1">
      <c r="A68" s="369" t="s">
        <v>240</v>
      </c>
      <c r="B68" s="370" t="s">
        <v>13</v>
      </c>
      <c r="C68" s="128">
        <f>C69+C113+C143+C149+C162+C177+C186+C195+C201+C209+C217+C226+C233+C244+C253+C259+C273+C283+C303+C311+C319+C348</f>
        <v>34564121</v>
      </c>
      <c r="D68" s="128">
        <f>D69+D113+D143+D149+D162+D177+D186+D195+D201+D209+D217+D226+D233+D244+D253+D259+D273+D283+D303+D311+D319+D348</f>
        <v>34406331</v>
      </c>
      <c r="E68" s="129">
        <f>C68/D68*100</f>
        <v>100.4586074580286</v>
      </c>
      <c r="F68" s="128">
        <f>F69+F113+F143+F149+F162+F177+F186+F195+F201+F209+F217+F226+F233+F244+F253+F259+F273+F283+F303+F311+F319+F348</f>
        <v>34555456</v>
      </c>
      <c r="G68" s="128">
        <f>G69+G113+G143+G149+G162+G177+G186+G195+G201+G209+G217+G226+G233+G244+G253+G259+G273+G283+G303+G311+G319+G348</f>
        <v>34404431</v>
      </c>
      <c r="H68" s="129">
        <f>F68/G68*100</f>
        <v>100.43896961993065</v>
      </c>
      <c r="I68" s="128">
        <f>I69+I113+I143+I149+I162+I177+I186+I195+I201+I209+I217+I226+I233+I244+I253+I259+I273+I283+I303+I311+I319+I348</f>
        <v>29304169</v>
      </c>
      <c r="J68" s="128">
        <f>J69+J113+J143+J149+J162+J177+J186+J195+J201+J209+J217+J226+J233+J244+J253+J259+J273+J283+J303+J311+J319+J348</f>
        <v>27211780</v>
      </c>
      <c r="K68" s="129">
        <f>I68/J68*100</f>
        <v>107.68927648246458</v>
      </c>
      <c r="L68" s="128">
        <f>L69+L113+L143+L149+L162+L177+L186+L195+L201+L209+L217+L226+L233+L244+L253+L259+L273+L283+L303+L311+L319+L348</f>
        <v>17058367</v>
      </c>
      <c r="M68" s="128">
        <f>M69+M113+M143+M149+M162+M177+M186+M195+M201+M209+M217+M226+M233+M244+M253+M259+M273+M283+M303+M311+M319+M348</f>
        <v>17300077</v>
      </c>
      <c r="N68" s="131">
        <f t="shared" ref="N68:N134" si="22">L68/M68*100</f>
        <v>98.602838588521891</v>
      </c>
      <c r="O68" s="128">
        <f>O69+O113+O143+O149+O162+O177+O186+O195+O201+O209+O217+O226+O233+O244+O253+O259+O273+O283+O303+O311+O319+O348</f>
        <v>1872493</v>
      </c>
      <c r="P68" s="128">
        <f>P69+P113+P143+P149+P162+P177+P186+P195+P201+P209+P217+P226+P233+P244+P253+P259+P273+P283+P303+P311+P319+P348</f>
        <v>1441150</v>
      </c>
      <c r="Q68" s="132">
        <f t="shared" ref="Q68:Q134" si="23">O68/P68*100</f>
        <v>129.9304721923464</v>
      </c>
      <c r="R68" s="128">
        <f>R69+R113+R143+R149+R162+R177+R186+R195+R201+R209+R217+R226+R233+R244+R253+R259+R273+R283+R303+R311+R319+R348</f>
        <v>15164670</v>
      </c>
      <c r="S68" s="128">
        <f>S69+S113+S143+S149+S162+S177+S186+S195+S201+S209+S217+S226+S233+S244+S253+S259+S273+S283+S303+S311+S319+S348</f>
        <v>15858927</v>
      </c>
      <c r="T68" s="131">
        <f t="shared" ref="T68:T132" si="24">R68/S68*100</f>
        <v>95.622295253644836</v>
      </c>
    </row>
    <row r="69" spans="1:20" ht="39.75" customHeight="1">
      <c r="A69" s="383" t="s">
        <v>241</v>
      </c>
      <c r="B69" s="384" t="s">
        <v>117</v>
      </c>
      <c r="C69" s="42">
        <f>SUM(C70:C111)</f>
        <v>5814387</v>
      </c>
      <c r="D69" s="42">
        <f>SUM(D70:D111)</f>
        <v>7807841</v>
      </c>
      <c r="E69" s="51">
        <f>C69/D69*100</f>
        <v>74.468563076527815</v>
      </c>
      <c r="F69" s="42">
        <f>SUM(F70:F111)</f>
        <v>5814387</v>
      </c>
      <c r="G69" s="42">
        <f>SUM(G70:G111)</f>
        <v>7807841</v>
      </c>
      <c r="H69" s="51">
        <f>F69/G69*100</f>
        <v>74.468563076527815</v>
      </c>
      <c r="I69" s="42">
        <f>SUM(I70:I111)</f>
        <v>6939615</v>
      </c>
      <c r="J69" s="42">
        <f>SUM(J70:J111)</f>
        <v>5299666</v>
      </c>
      <c r="K69" s="51">
        <f>I69/J69*100</f>
        <v>130.94438404231511</v>
      </c>
      <c r="L69" s="36">
        <f>SUM(L70:L111)</f>
        <v>407461</v>
      </c>
      <c r="M69" s="36">
        <f>SUM(M70:M111)</f>
        <v>302275</v>
      </c>
      <c r="N69" s="6">
        <f t="shared" si="22"/>
        <v>134.79811429989249</v>
      </c>
      <c r="O69" s="5">
        <f>SUM(O70:O111)</f>
        <v>299782</v>
      </c>
      <c r="P69" s="5">
        <f>SUM(P70:P111)</f>
        <v>229549</v>
      </c>
      <c r="Q69" s="5">
        <f t="shared" si="23"/>
        <v>130.59608188229964</v>
      </c>
      <c r="R69" s="5">
        <f>SUM(R70:R111)</f>
        <v>107679</v>
      </c>
      <c r="S69" s="5">
        <f>SUM(S70:S111)</f>
        <v>72726</v>
      </c>
      <c r="T69" s="6">
        <f t="shared" si="24"/>
        <v>148.06121607128125</v>
      </c>
    </row>
    <row r="70" spans="1:20" ht="17.25">
      <c r="A70" s="66">
        <v>1</v>
      </c>
      <c r="B70" s="10" t="s">
        <v>150</v>
      </c>
      <c r="C70" s="47">
        <v>87</v>
      </c>
      <c r="D70" s="47">
        <v>0</v>
      </c>
      <c r="E70" s="46" t="e">
        <f t="shared" ref="E70:E104" si="25">C70/D70*100</f>
        <v>#DIV/0!</v>
      </c>
      <c r="F70" s="47">
        <v>87</v>
      </c>
      <c r="G70" s="47">
        <v>0</v>
      </c>
      <c r="H70" s="46" t="e">
        <f t="shared" ref="H70:H73" si="26">F70/G70*100</f>
        <v>#DIV/0!</v>
      </c>
      <c r="I70" s="47">
        <v>104</v>
      </c>
      <c r="J70" s="47">
        <v>0</v>
      </c>
      <c r="K70" s="46" t="e">
        <f t="shared" ref="K70:K91" si="27">I70/J70*100</f>
        <v>#DIV/0!</v>
      </c>
      <c r="L70" s="47">
        <v>0</v>
      </c>
      <c r="M70" s="47">
        <v>0</v>
      </c>
      <c r="N70" s="25" t="e">
        <f t="shared" si="22"/>
        <v>#DIV/0!</v>
      </c>
      <c r="O70" s="65">
        <v>0</v>
      </c>
      <c r="P70" s="65">
        <v>0</v>
      </c>
      <c r="Q70" s="25" t="e">
        <f t="shared" si="23"/>
        <v>#DIV/0!</v>
      </c>
      <c r="R70" s="45">
        <v>0</v>
      </c>
      <c r="S70" s="45">
        <v>0</v>
      </c>
      <c r="T70" s="46" t="e">
        <f t="shared" si="24"/>
        <v>#DIV/0!</v>
      </c>
    </row>
    <row r="71" spans="1:20" s="24" customFormat="1" ht="34.5">
      <c r="A71" s="63">
        <v>2</v>
      </c>
      <c r="B71" s="10" t="s">
        <v>151</v>
      </c>
      <c r="C71" s="47">
        <v>82160</v>
      </c>
      <c r="D71" s="47">
        <v>147472</v>
      </c>
      <c r="E71" s="25">
        <f t="shared" si="25"/>
        <v>55.712270803949224</v>
      </c>
      <c r="F71" s="47">
        <v>82160</v>
      </c>
      <c r="G71" s="47">
        <v>147472</v>
      </c>
      <c r="H71" s="25">
        <f t="shared" si="26"/>
        <v>55.712270803949224</v>
      </c>
      <c r="I71" s="47">
        <v>77243</v>
      </c>
      <c r="J71" s="47">
        <v>84086</v>
      </c>
      <c r="K71" s="25">
        <f t="shared" si="27"/>
        <v>91.861903289489334</v>
      </c>
      <c r="L71" s="47">
        <v>52231</v>
      </c>
      <c r="M71" s="47">
        <v>57901</v>
      </c>
      <c r="N71" s="25">
        <f t="shared" si="22"/>
        <v>90.207423015146546</v>
      </c>
      <c r="O71" s="65">
        <v>39465</v>
      </c>
      <c r="P71" s="65">
        <v>57901</v>
      </c>
      <c r="Q71" s="25">
        <f t="shared" si="23"/>
        <v>68.159444569178433</v>
      </c>
      <c r="R71" s="45">
        <v>12766</v>
      </c>
      <c r="S71" s="45">
        <v>0</v>
      </c>
      <c r="T71" s="25" t="e">
        <f t="shared" si="24"/>
        <v>#DIV/0!</v>
      </c>
    </row>
    <row r="72" spans="1:20" s="23" customFormat="1" ht="17.25">
      <c r="A72" s="64">
        <v>3</v>
      </c>
      <c r="B72" s="10" t="s">
        <v>152</v>
      </c>
      <c r="C72" s="47">
        <v>20271</v>
      </c>
      <c r="D72" s="47">
        <v>1904</v>
      </c>
      <c r="E72" s="25">
        <f t="shared" si="25"/>
        <v>1064.6533613445379</v>
      </c>
      <c r="F72" s="47">
        <v>20271</v>
      </c>
      <c r="G72" s="47">
        <v>1904</v>
      </c>
      <c r="H72" s="1">
        <f t="shared" si="26"/>
        <v>1064.6533613445379</v>
      </c>
      <c r="I72" s="47">
        <v>32806</v>
      </c>
      <c r="J72" s="47">
        <v>23063</v>
      </c>
      <c r="K72" s="1">
        <f t="shared" si="27"/>
        <v>142.24515457659456</v>
      </c>
      <c r="L72" s="47">
        <v>25809</v>
      </c>
      <c r="M72" s="47">
        <v>10740</v>
      </c>
      <c r="N72" s="1">
        <f t="shared" si="22"/>
        <v>240.3072625698324</v>
      </c>
      <c r="O72" s="65">
        <v>25809</v>
      </c>
      <c r="P72" s="65">
        <v>10740</v>
      </c>
      <c r="Q72" s="1">
        <f t="shared" si="23"/>
        <v>240.3072625698324</v>
      </c>
      <c r="R72" s="45">
        <v>0</v>
      </c>
      <c r="S72" s="45">
        <v>0</v>
      </c>
      <c r="T72" s="1" t="e">
        <f t="shared" si="24"/>
        <v>#DIV/0!</v>
      </c>
    </row>
    <row r="73" spans="1:20" s="23" customFormat="1" ht="17.25">
      <c r="A73" s="64">
        <v>4</v>
      </c>
      <c r="B73" s="16" t="s">
        <v>153</v>
      </c>
      <c r="C73" s="47">
        <v>2347</v>
      </c>
      <c r="D73" s="47">
        <v>130380</v>
      </c>
      <c r="E73" s="1">
        <f t="shared" si="25"/>
        <v>1.8001227182083142</v>
      </c>
      <c r="F73" s="47">
        <v>2347</v>
      </c>
      <c r="G73" s="47">
        <v>130380</v>
      </c>
      <c r="H73" s="1">
        <f t="shared" si="26"/>
        <v>1.8001227182083142</v>
      </c>
      <c r="I73" s="47">
        <v>28792</v>
      </c>
      <c r="J73" s="47">
        <v>98817</v>
      </c>
      <c r="K73" s="1">
        <f t="shared" si="27"/>
        <v>29.136687007296313</v>
      </c>
      <c r="L73" s="47">
        <v>0</v>
      </c>
      <c r="M73" s="47">
        <v>45555</v>
      </c>
      <c r="N73" s="1">
        <f t="shared" si="22"/>
        <v>0</v>
      </c>
      <c r="O73" s="65">
        <v>0</v>
      </c>
      <c r="P73" s="65">
        <v>45555</v>
      </c>
      <c r="Q73" s="1">
        <f t="shared" si="23"/>
        <v>0</v>
      </c>
      <c r="R73" s="45">
        <v>0</v>
      </c>
      <c r="S73" s="45"/>
      <c r="T73" s="1" t="e">
        <f t="shared" si="24"/>
        <v>#DIV/0!</v>
      </c>
    </row>
    <row r="74" spans="1:20" s="24" customFormat="1" ht="17.25">
      <c r="A74" s="64">
        <v>5</v>
      </c>
      <c r="B74" s="10" t="s">
        <v>154</v>
      </c>
      <c r="C74" s="47">
        <v>1955228</v>
      </c>
      <c r="D74" s="47">
        <v>3186343</v>
      </c>
      <c r="E74" s="25">
        <f t="shared" si="25"/>
        <v>61.362759753108818</v>
      </c>
      <c r="F74" s="47">
        <v>1955228</v>
      </c>
      <c r="G74" s="47">
        <v>3186343</v>
      </c>
      <c r="H74" s="25">
        <f>F74/G74*100</f>
        <v>61.362759753108818</v>
      </c>
      <c r="I74" s="47">
        <v>2693999</v>
      </c>
      <c r="J74" s="47">
        <v>606703</v>
      </c>
      <c r="K74" s="25">
        <f t="shared" si="27"/>
        <v>444.03917567574246</v>
      </c>
      <c r="L74" s="47">
        <v>292</v>
      </c>
      <c r="M74" s="47">
        <v>227</v>
      </c>
      <c r="N74" s="25">
        <f t="shared" si="22"/>
        <v>128.63436123348018</v>
      </c>
      <c r="O74" s="65">
        <v>0</v>
      </c>
      <c r="P74" s="65">
        <v>0</v>
      </c>
      <c r="Q74" s="1" t="e">
        <f t="shared" si="23"/>
        <v>#DIV/0!</v>
      </c>
      <c r="R74" s="45">
        <v>292</v>
      </c>
      <c r="S74" s="45">
        <v>227</v>
      </c>
      <c r="T74" s="25">
        <f t="shared" si="24"/>
        <v>128.63436123348018</v>
      </c>
    </row>
    <row r="75" spans="1:20" ht="17.25">
      <c r="A75" s="63">
        <v>6</v>
      </c>
      <c r="B75" s="10" t="s">
        <v>155</v>
      </c>
      <c r="C75" s="47">
        <v>345666</v>
      </c>
      <c r="D75" s="47">
        <v>402040</v>
      </c>
      <c r="E75" s="46">
        <f t="shared" si="25"/>
        <v>85.978012138095721</v>
      </c>
      <c r="F75" s="47">
        <v>345666</v>
      </c>
      <c r="G75" s="47">
        <v>402040</v>
      </c>
      <c r="H75" s="46">
        <f t="shared" ref="H75:H87" si="28">F75/G75*100</f>
        <v>85.978012138095721</v>
      </c>
      <c r="I75" s="47">
        <v>387877</v>
      </c>
      <c r="J75" s="47">
        <v>362679</v>
      </c>
      <c r="K75" s="46">
        <f t="shared" si="27"/>
        <v>106.94774166687347</v>
      </c>
      <c r="L75" s="47">
        <v>0</v>
      </c>
      <c r="M75" s="47">
        <v>0</v>
      </c>
      <c r="N75" s="25" t="e">
        <f t="shared" si="22"/>
        <v>#DIV/0!</v>
      </c>
      <c r="O75" s="65">
        <v>0</v>
      </c>
      <c r="P75" s="65">
        <v>0</v>
      </c>
      <c r="Q75" s="25" t="e">
        <f t="shared" si="23"/>
        <v>#DIV/0!</v>
      </c>
      <c r="R75" s="45">
        <v>0</v>
      </c>
      <c r="S75" s="45">
        <v>0</v>
      </c>
      <c r="T75" s="46" t="e">
        <f t="shared" si="24"/>
        <v>#DIV/0!</v>
      </c>
    </row>
    <row r="76" spans="1:20" s="24" customFormat="1" ht="17.25">
      <c r="A76" s="66">
        <v>7</v>
      </c>
      <c r="B76" s="10" t="s">
        <v>156</v>
      </c>
      <c r="C76" s="47">
        <v>107976</v>
      </c>
      <c r="D76" s="47">
        <v>165369</v>
      </c>
      <c r="E76" s="25">
        <f t="shared" si="25"/>
        <v>65.293978919870113</v>
      </c>
      <c r="F76" s="47">
        <v>107976</v>
      </c>
      <c r="G76" s="47">
        <v>165369</v>
      </c>
      <c r="H76" s="25">
        <f t="shared" si="28"/>
        <v>65.293978919870113</v>
      </c>
      <c r="I76" s="47">
        <v>99268</v>
      </c>
      <c r="J76" s="47">
        <v>92062</v>
      </c>
      <c r="K76" s="25">
        <f t="shared" si="27"/>
        <v>107.82733375334016</v>
      </c>
      <c r="L76" s="47">
        <v>0</v>
      </c>
      <c r="M76" s="47">
        <v>0</v>
      </c>
      <c r="N76" s="25" t="e">
        <f t="shared" si="22"/>
        <v>#DIV/0!</v>
      </c>
      <c r="O76" s="65">
        <v>0</v>
      </c>
      <c r="P76" s="65">
        <v>0</v>
      </c>
      <c r="Q76" s="25" t="e">
        <f t="shared" si="23"/>
        <v>#DIV/0!</v>
      </c>
      <c r="R76" s="45">
        <v>0</v>
      </c>
      <c r="S76" s="45">
        <v>0</v>
      </c>
      <c r="T76" s="25" t="e">
        <f t="shared" si="24"/>
        <v>#DIV/0!</v>
      </c>
    </row>
    <row r="77" spans="1:20" s="23" customFormat="1" ht="17.25">
      <c r="A77" s="63">
        <v>8</v>
      </c>
      <c r="B77" s="10" t="s">
        <v>157</v>
      </c>
      <c r="C77" s="47">
        <v>2250</v>
      </c>
      <c r="D77" s="47">
        <v>12266</v>
      </c>
      <c r="E77" s="1">
        <f t="shared" si="25"/>
        <v>18.343388227621066</v>
      </c>
      <c r="F77" s="47">
        <v>2250</v>
      </c>
      <c r="G77" s="47">
        <v>12266</v>
      </c>
      <c r="H77" s="1">
        <f t="shared" si="28"/>
        <v>18.343388227621066</v>
      </c>
      <c r="I77" s="47">
        <v>5400</v>
      </c>
      <c r="J77" s="47">
        <v>29035</v>
      </c>
      <c r="K77" s="1">
        <f t="shared" si="27"/>
        <v>18.598243499225074</v>
      </c>
      <c r="L77" s="47">
        <v>0</v>
      </c>
      <c r="M77" s="47">
        <v>0</v>
      </c>
      <c r="N77" s="1" t="e">
        <f t="shared" si="22"/>
        <v>#DIV/0!</v>
      </c>
      <c r="O77" s="65">
        <v>0</v>
      </c>
      <c r="P77" s="65">
        <v>0</v>
      </c>
      <c r="Q77" s="1" t="e">
        <f t="shared" si="23"/>
        <v>#DIV/0!</v>
      </c>
      <c r="R77" s="45">
        <v>0</v>
      </c>
      <c r="S77" s="45">
        <v>0</v>
      </c>
      <c r="T77" s="1" t="e">
        <f t="shared" si="24"/>
        <v>#DIV/0!</v>
      </c>
    </row>
    <row r="78" spans="1:20" s="24" customFormat="1" ht="17.25">
      <c r="A78" s="66">
        <v>9</v>
      </c>
      <c r="B78" s="10" t="s">
        <v>158</v>
      </c>
      <c r="C78" s="47">
        <v>175168</v>
      </c>
      <c r="D78" s="47">
        <v>156216</v>
      </c>
      <c r="E78" s="25">
        <f t="shared" si="25"/>
        <v>112.1319199057715</v>
      </c>
      <c r="F78" s="47">
        <v>175168</v>
      </c>
      <c r="G78" s="47">
        <v>156216</v>
      </c>
      <c r="H78" s="25">
        <f t="shared" si="28"/>
        <v>112.1319199057715</v>
      </c>
      <c r="I78" s="47">
        <v>172752</v>
      </c>
      <c r="J78" s="47">
        <v>152796</v>
      </c>
      <c r="K78" s="25">
        <f t="shared" si="27"/>
        <v>113.06055132333309</v>
      </c>
      <c r="L78" s="47">
        <v>5869</v>
      </c>
      <c r="M78" s="47">
        <v>2515</v>
      </c>
      <c r="N78" s="25">
        <f t="shared" si="22"/>
        <v>233.35984095427435</v>
      </c>
      <c r="O78" s="65">
        <v>0</v>
      </c>
      <c r="P78" s="65">
        <v>0</v>
      </c>
      <c r="Q78" s="25" t="e">
        <f t="shared" si="23"/>
        <v>#DIV/0!</v>
      </c>
      <c r="R78" s="45">
        <v>5869</v>
      </c>
      <c r="S78" s="45">
        <v>2515</v>
      </c>
      <c r="T78" s="25">
        <f t="shared" si="24"/>
        <v>233.35984095427435</v>
      </c>
    </row>
    <row r="79" spans="1:20" s="23" customFormat="1" ht="17.25">
      <c r="A79" s="63">
        <v>10</v>
      </c>
      <c r="B79" s="10" t="s">
        <v>159</v>
      </c>
      <c r="C79" s="47">
        <v>162772</v>
      </c>
      <c r="D79" s="47">
        <v>122567</v>
      </c>
      <c r="E79" s="1">
        <f t="shared" si="25"/>
        <v>132.8024672220092</v>
      </c>
      <c r="F79" s="47">
        <v>162772</v>
      </c>
      <c r="G79" s="47">
        <v>122567</v>
      </c>
      <c r="H79" s="1">
        <f t="shared" si="28"/>
        <v>132.8024672220092</v>
      </c>
      <c r="I79" s="47">
        <v>162772</v>
      </c>
      <c r="J79" s="47">
        <v>122567</v>
      </c>
      <c r="K79" s="1">
        <f t="shared" si="27"/>
        <v>132.8024672220092</v>
      </c>
      <c r="L79" s="47">
        <v>79440</v>
      </c>
      <c r="M79" s="47">
        <v>62139</v>
      </c>
      <c r="N79" s="1">
        <f t="shared" si="22"/>
        <v>127.84241780524309</v>
      </c>
      <c r="O79" s="65">
        <v>63568</v>
      </c>
      <c r="P79" s="65">
        <v>54409</v>
      </c>
      <c r="Q79" s="1">
        <f t="shared" si="23"/>
        <v>116.83361208623573</v>
      </c>
      <c r="R79" s="45">
        <v>15872</v>
      </c>
      <c r="S79" s="45">
        <v>7730</v>
      </c>
      <c r="T79" s="1">
        <f t="shared" si="24"/>
        <v>205.32988357050453</v>
      </c>
    </row>
    <row r="80" spans="1:20" s="24" customFormat="1" ht="17.25">
      <c r="A80" s="66">
        <v>11</v>
      </c>
      <c r="B80" s="10" t="s">
        <v>160</v>
      </c>
      <c r="C80" s="47">
        <v>15024</v>
      </c>
      <c r="D80" s="47">
        <v>15599</v>
      </c>
      <c r="E80" s="25">
        <f t="shared" si="25"/>
        <v>96.313866273479064</v>
      </c>
      <c r="F80" s="47">
        <v>15024</v>
      </c>
      <c r="G80" s="47">
        <v>15599</v>
      </c>
      <c r="H80" s="25">
        <f t="shared" si="28"/>
        <v>96.313866273479064</v>
      </c>
      <c r="I80" s="47">
        <v>15024</v>
      </c>
      <c r="J80" s="47">
        <v>15599</v>
      </c>
      <c r="K80" s="25">
        <f t="shared" si="27"/>
        <v>96.313866273479064</v>
      </c>
      <c r="L80" s="47">
        <v>0</v>
      </c>
      <c r="M80" s="47">
        <v>0</v>
      </c>
      <c r="N80" s="25" t="e">
        <f t="shared" si="22"/>
        <v>#DIV/0!</v>
      </c>
      <c r="O80" s="65">
        <v>0</v>
      </c>
      <c r="P80" s="65">
        <v>0</v>
      </c>
      <c r="Q80" s="25" t="e">
        <f t="shared" si="23"/>
        <v>#DIV/0!</v>
      </c>
      <c r="R80" s="45">
        <v>0</v>
      </c>
      <c r="S80" s="45">
        <v>0</v>
      </c>
      <c r="T80" s="25" t="e">
        <f t="shared" si="24"/>
        <v>#DIV/0!</v>
      </c>
    </row>
    <row r="81" spans="1:636" s="24" customFormat="1" ht="24" customHeight="1">
      <c r="A81" s="63">
        <v>12</v>
      </c>
      <c r="B81" s="10" t="s">
        <v>161</v>
      </c>
      <c r="C81" s="47">
        <v>77016</v>
      </c>
      <c r="D81" s="47">
        <v>118617</v>
      </c>
      <c r="E81" s="25">
        <f t="shared" si="25"/>
        <v>64.928298641847292</v>
      </c>
      <c r="F81" s="47">
        <v>77016</v>
      </c>
      <c r="G81" s="47">
        <v>118617</v>
      </c>
      <c r="H81" s="25">
        <f t="shared" si="28"/>
        <v>64.928298641847292</v>
      </c>
      <c r="I81" s="47">
        <v>98782</v>
      </c>
      <c r="J81" s="47">
        <v>118617</v>
      </c>
      <c r="K81" s="25">
        <f t="shared" si="27"/>
        <v>83.278113592486747</v>
      </c>
      <c r="L81" s="47">
        <v>0</v>
      </c>
      <c r="M81" s="47">
        <v>8104</v>
      </c>
      <c r="N81" s="25">
        <f t="shared" si="22"/>
        <v>0</v>
      </c>
      <c r="O81" s="65">
        <v>0</v>
      </c>
      <c r="P81" s="65">
        <v>8104</v>
      </c>
      <c r="Q81" s="25">
        <f t="shared" si="23"/>
        <v>0</v>
      </c>
      <c r="R81" s="45">
        <v>0</v>
      </c>
      <c r="S81" s="45">
        <v>0</v>
      </c>
      <c r="T81" s="25" t="e">
        <f t="shared" si="24"/>
        <v>#DIV/0!</v>
      </c>
    </row>
    <row r="82" spans="1:636" s="24" customFormat="1" ht="17.25">
      <c r="A82" s="66">
        <v>13</v>
      </c>
      <c r="B82" s="10" t="s">
        <v>162</v>
      </c>
      <c r="C82" s="47">
        <v>69727</v>
      </c>
      <c r="D82" s="47">
        <v>27480</v>
      </c>
      <c r="E82" s="25">
        <f t="shared" si="25"/>
        <v>253.7372634643377</v>
      </c>
      <c r="F82" s="47">
        <v>69727</v>
      </c>
      <c r="G82" s="47">
        <v>27480</v>
      </c>
      <c r="H82" s="25">
        <f t="shared" si="28"/>
        <v>253.7372634643377</v>
      </c>
      <c r="I82" s="47">
        <v>63389</v>
      </c>
      <c r="J82" s="47">
        <v>25620</v>
      </c>
      <c r="K82" s="25">
        <f t="shared" si="27"/>
        <v>247.4199843871975</v>
      </c>
      <c r="L82" s="47">
        <v>0</v>
      </c>
      <c r="M82" s="47">
        <v>0</v>
      </c>
      <c r="N82" s="25" t="e">
        <f t="shared" si="22"/>
        <v>#DIV/0!</v>
      </c>
      <c r="O82" s="65">
        <v>0</v>
      </c>
      <c r="P82" s="65">
        <v>0</v>
      </c>
      <c r="Q82" s="25" t="e">
        <f t="shared" si="23"/>
        <v>#DIV/0!</v>
      </c>
      <c r="R82" s="45">
        <v>0</v>
      </c>
      <c r="S82" s="45">
        <v>0</v>
      </c>
      <c r="T82" s="25" t="e">
        <f t="shared" si="24"/>
        <v>#DIV/0!</v>
      </c>
    </row>
    <row r="83" spans="1:636" s="24" customFormat="1" ht="17.25">
      <c r="A83" s="63">
        <v>14</v>
      </c>
      <c r="B83" s="10" t="s">
        <v>163</v>
      </c>
      <c r="C83" s="47">
        <v>7108</v>
      </c>
      <c r="D83" s="47">
        <v>4167</v>
      </c>
      <c r="E83" s="25">
        <f t="shared" si="25"/>
        <v>170.57835373170147</v>
      </c>
      <c r="F83" s="47">
        <v>7108</v>
      </c>
      <c r="G83" s="47">
        <v>4167</v>
      </c>
      <c r="H83" s="25">
        <f t="shared" si="28"/>
        <v>170.57835373170147</v>
      </c>
      <c r="I83" s="47">
        <v>8950</v>
      </c>
      <c r="J83" s="47">
        <v>6120</v>
      </c>
      <c r="K83" s="25">
        <f t="shared" si="27"/>
        <v>146.24183006535947</v>
      </c>
      <c r="L83" s="47">
        <v>0</v>
      </c>
      <c r="M83" s="47">
        <v>0</v>
      </c>
      <c r="N83" s="25" t="e">
        <f t="shared" si="22"/>
        <v>#DIV/0!</v>
      </c>
      <c r="O83" s="65">
        <v>0</v>
      </c>
      <c r="P83" s="65">
        <v>0</v>
      </c>
      <c r="Q83" s="25" t="e">
        <f t="shared" si="23"/>
        <v>#DIV/0!</v>
      </c>
      <c r="R83" s="45">
        <v>0</v>
      </c>
      <c r="S83" s="45">
        <v>0</v>
      </c>
      <c r="T83" s="25" t="e">
        <f t="shared" si="24"/>
        <v>#DIV/0!</v>
      </c>
    </row>
    <row r="84" spans="1:636" s="23" customFormat="1" ht="30.75" customHeight="1">
      <c r="A84" s="64">
        <v>15</v>
      </c>
      <c r="B84" s="16" t="s">
        <v>164</v>
      </c>
      <c r="C84" s="47">
        <v>181783</v>
      </c>
      <c r="D84" s="47">
        <v>183885</v>
      </c>
      <c r="E84" s="1">
        <f t="shared" si="25"/>
        <v>98.856894254561283</v>
      </c>
      <c r="F84" s="47">
        <v>181783</v>
      </c>
      <c r="G84" s="47">
        <v>183885</v>
      </c>
      <c r="H84" s="1">
        <f t="shared" si="28"/>
        <v>98.856894254561283</v>
      </c>
      <c r="I84" s="47">
        <v>138053</v>
      </c>
      <c r="J84" s="47">
        <v>119891</v>
      </c>
      <c r="K84" s="1">
        <f t="shared" si="27"/>
        <v>115.1487601237791</v>
      </c>
      <c r="L84" s="47">
        <v>0</v>
      </c>
      <c r="M84" s="47">
        <v>0</v>
      </c>
      <c r="N84" s="1" t="e">
        <f t="shared" si="22"/>
        <v>#DIV/0!</v>
      </c>
      <c r="O84" s="65">
        <v>0</v>
      </c>
      <c r="P84" s="65">
        <v>0</v>
      </c>
      <c r="Q84" s="1" t="e">
        <f t="shared" si="23"/>
        <v>#DIV/0!</v>
      </c>
      <c r="R84" s="45">
        <v>0</v>
      </c>
      <c r="S84" s="45">
        <v>0</v>
      </c>
      <c r="T84" s="1" t="e">
        <f t="shared" si="24"/>
        <v>#DIV/0!</v>
      </c>
    </row>
    <row r="85" spans="1:636" ht="17.25">
      <c r="A85" s="63">
        <v>16</v>
      </c>
      <c r="B85" s="10" t="s">
        <v>165</v>
      </c>
      <c r="C85" s="47">
        <v>443316</v>
      </c>
      <c r="D85" s="47">
        <v>506449</v>
      </c>
      <c r="E85" s="46">
        <f t="shared" si="25"/>
        <v>87.534184093561251</v>
      </c>
      <c r="F85" s="47">
        <v>443316</v>
      </c>
      <c r="G85" s="47">
        <v>506449</v>
      </c>
      <c r="H85" s="46">
        <f t="shared" si="28"/>
        <v>87.534184093561251</v>
      </c>
      <c r="I85" s="47">
        <v>795287</v>
      </c>
      <c r="J85" s="47">
        <v>877375</v>
      </c>
      <c r="K85" s="46">
        <f t="shared" si="27"/>
        <v>90.643909388801831</v>
      </c>
      <c r="L85" s="47">
        <v>69630</v>
      </c>
      <c r="M85" s="47">
        <v>56234</v>
      </c>
      <c r="N85" s="25">
        <f t="shared" si="22"/>
        <v>123.82188711455704</v>
      </c>
      <c r="O85" s="65">
        <v>0</v>
      </c>
      <c r="P85" s="65">
        <v>0</v>
      </c>
      <c r="Q85" s="25" t="e">
        <f t="shared" si="23"/>
        <v>#DIV/0!</v>
      </c>
      <c r="R85" s="45">
        <v>69630</v>
      </c>
      <c r="S85" s="45">
        <v>56234</v>
      </c>
      <c r="T85" s="46">
        <f t="shared" si="24"/>
        <v>123.82188711455704</v>
      </c>
    </row>
    <row r="86" spans="1:636" s="23" customFormat="1" ht="17.25">
      <c r="A86" s="66">
        <v>17</v>
      </c>
      <c r="B86" s="16" t="s">
        <v>274</v>
      </c>
      <c r="C86" s="47">
        <v>0</v>
      </c>
      <c r="D86" s="47">
        <v>4567</v>
      </c>
      <c r="E86" s="1">
        <f t="shared" si="25"/>
        <v>0</v>
      </c>
      <c r="F86" s="47">
        <v>0</v>
      </c>
      <c r="G86" s="47">
        <v>4567</v>
      </c>
      <c r="H86" s="1">
        <f t="shared" si="28"/>
        <v>0</v>
      </c>
      <c r="I86" s="47">
        <v>5504</v>
      </c>
      <c r="J86" s="47">
        <v>5382</v>
      </c>
      <c r="K86" s="1">
        <f t="shared" si="27"/>
        <v>102.26681531029358</v>
      </c>
      <c r="L86" s="47">
        <v>0</v>
      </c>
      <c r="M86" s="47">
        <v>0</v>
      </c>
      <c r="N86" s="1" t="e">
        <f t="shared" si="22"/>
        <v>#DIV/0!</v>
      </c>
      <c r="O86" s="65">
        <v>0</v>
      </c>
      <c r="P86" s="65">
        <v>0</v>
      </c>
      <c r="Q86" s="1" t="e">
        <f t="shared" si="23"/>
        <v>#DIV/0!</v>
      </c>
      <c r="R86" s="45">
        <v>0</v>
      </c>
      <c r="S86" s="45">
        <v>0</v>
      </c>
      <c r="T86" s="1" t="e">
        <f t="shared" si="24"/>
        <v>#DIV/0!</v>
      </c>
    </row>
    <row r="87" spans="1:636" s="23" customFormat="1" ht="17.25">
      <c r="A87" s="64">
        <v>18</v>
      </c>
      <c r="B87" s="16" t="s">
        <v>166</v>
      </c>
      <c r="C87" s="47">
        <v>0</v>
      </c>
      <c r="D87" s="47">
        <v>0</v>
      </c>
      <c r="E87" s="1" t="e">
        <f t="shared" si="25"/>
        <v>#DIV/0!</v>
      </c>
      <c r="F87" s="47">
        <v>0</v>
      </c>
      <c r="G87" s="47">
        <v>0</v>
      </c>
      <c r="H87" s="1" t="e">
        <f t="shared" si="28"/>
        <v>#DIV/0!</v>
      </c>
      <c r="I87" s="47">
        <v>0</v>
      </c>
      <c r="J87" s="47">
        <v>0</v>
      </c>
      <c r="K87" s="1" t="e">
        <f t="shared" si="27"/>
        <v>#DIV/0!</v>
      </c>
      <c r="L87" s="47">
        <v>0</v>
      </c>
      <c r="M87" s="47">
        <v>0</v>
      </c>
      <c r="N87" s="1" t="e">
        <f t="shared" si="22"/>
        <v>#DIV/0!</v>
      </c>
      <c r="O87" s="65">
        <v>0</v>
      </c>
      <c r="P87" s="65">
        <v>0</v>
      </c>
      <c r="Q87" s="1" t="e">
        <f t="shared" si="23"/>
        <v>#DIV/0!</v>
      </c>
      <c r="R87" s="45">
        <v>0</v>
      </c>
      <c r="S87" s="45">
        <v>0</v>
      </c>
      <c r="T87" s="1" t="e">
        <f t="shared" si="24"/>
        <v>#DIV/0!</v>
      </c>
    </row>
    <row r="88" spans="1:636" s="23" customFormat="1" ht="17.25">
      <c r="A88" s="63">
        <v>19</v>
      </c>
      <c r="B88" s="10" t="s">
        <v>167</v>
      </c>
      <c r="C88" s="47">
        <v>925151</v>
      </c>
      <c r="D88" s="47">
        <v>874220</v>
      </c>
      <c r="E88" s="1">
        <f t="shared" si="25"/>
        <v>105.82587906934182</v>
      </c>
      <c r="F88" s="47">
        <v>925151</v>
      </c>
      <c r="G88" s="47">
        <v>874220</v>
      </c>
      <c r="H88" s="1">
        <f>F88/G88*100</f>
        <v>105.82587906934182</v>
      </c>
      <c r="I88" s="47">
        <v>1087645</v>
      </c>
      <c r="J88" s="47">
        <v>848792</v>
      </c>
      <c r="K88" s="1">
        <f>I88/J88*100</f>
        <v>128.14034533784485</v>
      </c>
      <c r="L88" s="47">
        <v>0</v>
      </c>
      <c r="M88" s="47">
        <v>0</v>
      </c>
      <c r="N88" s="1" t="e">
        <f t="shared" si="22"/>
        <v>#DIV/0!</v>
      </c>
      <c r="O88" s="65">
        <v>0</v>
      </c>
      <c r="P88" s="65">
        <v>0</v>
      </c>
      <c r="Q88" s="1" t="e">
        <f t="shared" si="23"/>
        <v>#DIV/0!</v>
      </c>
      <c r="R88" s="45">
        <v>0</v>
      </c>
      <c r="S88" s="45">
        <v>0</v>
      </c>
      <c r="T88" s="1" t="e">
        <f t="shared" si="24"/>
        <v>#DIV/0!</v>
      </c>
    </row>
    <row r="89" spans="1:636" s="24" customFormat="1" ht="17.25">
      <c r="A89" s="63">
        <v>20</v>
      </c>
      <c r="B89" s="16" t="s">
        <v>168</v>
      </c>
      <c r="C89" s="47">
        <v>70120</v>
      </c>
      <c r="D89" s="47">
        <v>87861</v>
      </c>
      <c r="E89" s="25">
        <f t="shared" si="25"/>
        <v>79.80787835330807</v>
      </c>
      <c r="F89" s="47">
        <v>70120</v>
      </c>
      <c r="G89" s="47">
        <v>87861</v>
      </c>
      <c r="H89" s="25">
        <f t="shared" ref="H89:H107" si="29">F89/G89*100</f>
        <v>79.80787835330807</v>
      </c>
      <c r="I89" s="47">
        <v>66756</v>
      </c>
      <c r="J89" s="47">
        <v>80853</v>
      </c>
      <c r="K89" s="25">
        <f t="shared" si="27"/>
        <v>82.564654372750539</v>
      </c>
      <c r="L89" s="47">
        <v>0</v>
      </c>
      <c r="M89" s="47">
        <v>0</v>
      </c>
      <c r="N89" s="25" t="e">
        <f t="shared" si="22"/>
        <v>#DIV/0!</v>
      </c>
      <c r="O89" s="65">
        <v>0</v>
      </c>
      <c r="P89" s="65">
        <v>0</v>
      </c>
      <c r="Q89" s="25" t="e">
        <f t="shared" si="23"/>
        <v>#DIV/0!</v>
      </c>
      <c r="R89" s="45">
        <v>0</v>
      </c>
      <c r="S89" s="45">
        <v>0</v>
      </c>
      <c r="T89" s="25" t="e">
        <f t="shared" si="24"/>
        <v>#DIV/0!</v>
      </c>
    </row>
    <row r="90" spans="1:636" s="23" customFormat="1" ht="17.25">
      <c r="A90" s="63">
        <v>21</v>
      </c>
      <c r="B90" s="10" t="s">
        <v>169</v>
      </c>
      <c r="C90" s="47">
        <v>9076</v>
      </c>
      <c r="D90" s="47">
        <v>13082</v>
      </c>
      <c r="E90" s="1">
        <f t="shared" si="25"/>
        <v>69.377770983030118</v>
      </c>
      <c r="F90" s="47">
        <v>9076</v>
      </c>
      <c r="G90" s="47">
        <v>13082</v>
      </c>
      <c r="H90" s="1">
        <f t="shared" si="29"/>
        <v>69.377770983030118</v>
      </c>
      <c r="I90" s="47">
        <v>41385</v>
      </c>
      <c r="J90" s="47">
        <v>30805</v>
      </c>
      <c r="K90" s="1">
        <f t="shared" si="27"/>
        <v>134.34507385164747</v>
      </c>
      <c r="L90" s="47">
        <v>19176</v>
      </c>
      <c r="M90" s="47">
        <v>0</v>
      </c>
      <c r="N90" s="1" t="e">
        <f t="shared" si="22"/>
        <v>#DIV/0!</v>
      </c>
      <c r="O90" s="65">
        <v>19176</v>
      </c>
      <c r="P90" s="65">
        <v>0</v>
      </c>
      <c r="Q90" s="1" t="e">
        <f t="shared" si="23"/>
        <v>#DIV/0!</v>
      </c>
      <c r="R90" s="45">
        <v>0</v>
      </c>
      <c r="S90" s="45">
        <v>0</v>
      </c>
      <c r="T90" s="1" t="e">
        <f t="shared" si="24"/>
        <v>#DIV/0!</v>
      </c>
    </row>
    <row r="91" spans="1:636" ht="17.25">
      <c r="A91" s="63">
        <v>22</v>
      </c>
      <c r="B91" s="10" t="s">
        <v>170</v>
      </c>
      <c r="C91" s="47">
        <v>323176</v>
      </c>
      <c r="D91" s="47">
        <v>340686</v>
      </c>
      <c r="E91" s="25">
        <f t="shared" si="25"/>
        <v>94.860369959434792</v>
      </c>
      <c r="F91" s="47">
        <v>323176</v>
      </c>
      <c r="G91" s="47">
        <v>340686</v>
      </c>
      <c r="H91" s="25">
        <f t="shared" si="29"/>
        <v>94.860369959434792</v>
      </c>
      <c r="I91" s="47">
        <v>323176</v>
      </c>
      <c r="J91" s="47">
        <v>340686</v>
      </c>
      <c r="K91" s="25">
        <f t="shared" si="27"/>
        <v>94.860369959434792</v>
      </c>
      <c r="L91" s="47">
        <v>25506</v>
      </c>
      <c r="M91" s="47">
        <v>0</v>
      </c>
      <c r="N91" s="25" t="e">
        <f t="shared" si="22"/>
        <v>#DIV/0!</v>
      </c>
      <c r="O91" s="65">
        <v>25506</v>
      </c>
      <c r="P91" s="65">
        <v>0</v>
      </c>
      <c r="Q91" s="25" t="e">
        <f>O91/P91*100</f>
        <v>#DIV/0!</v>
      </c>
      <c r="R91" s="45">
        <v>0</v>
      </c>
      <c r="S91" s="45">
        <v>0</v>
      </c>
      <c r="T91" s="25" t="e">
        <f>R91/S91*100</f>
        <v>#DIV/0!</v>
      </c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  <c r="JH91" s="24"/>
      <c r="JI91" s="24"/>
      <c r="JJ91" s="24"/>
      <c r="JK91" s="24"/>
      <c r="JL91" s="24"/>
      <c r="JM91" s="24"/>
      <c r="JN91" s="24"/>
      <c r="JO91" s="24"/>
      <c r="JP91" s="24"/>
      <c r="JQ91" s="24"/>
      <c r="JR91" s="24"/>
      <c r="JS91" s="24"/>
      <c r="JT91" s="24"/>
      <c r="JU91" s="24"/>
      <c r="JV91" s="24"/>
      <c r="JW91" s="24"/>
      <c r="JX91" s="24"/>
      <c r="JY91" s="24"/>
      <c r="JZ91" s="24"/>
      <c r="KA91" s="24"/>
      <c r="KB91" s="24"/>
      <c r="KC91" s="24"/>
      <c r="KD91" s="24"/>
      <c r="KE91" s="24"/>
      <c r="KF91" s="24"/>
      <c r="KG91" s="24"/>
      <c r="KH91" s="24"/>
      <c r="KI91" s="24"/>
      <c r="KJ91" s="24"/>
      <c r="KK91" s="24"/>
      <c r="KL91" s="24"/>
      <c r="KM91" s="24"/>
      <c r="KN91" s="24"/>
      <c r="KO91" s="24"/>
      <c r="KP91" s="24"/>
      <c r="KQ91" s="24"/>
      <c r="KR91" s="24"/>
      <c r="KS91" s="24"/>
      <c r="KT91" s="24"/>
      <c r="KU91" s="24"/>
      <c r="KV91" s="24"/>
      <c r="KW91" s="24"/>
      <c r="KX91" s="24"/>
      <c r="KY91" s="24"/>
      <c r="KZ91" s="24"/>
      <c r="LA91" s="24"/>
      <c r="LB91" s="24"/>
      <c r="LC91" s="24"/>
      <c r="LD91" s="24"/>
      <c r="LE91" s="24"/>
      <c r="LF91" s="24"/>
      <c r="LG91" s="24"/>
      <c r="LH91" s="24"/>
      <c r="LI91" s="24"/>
      <c r="LJ91" s="24"/>
      <c r="LK91" s="24"/>
      <c r="LL91" s="24"/>
      <c r="LM91" s="24"/>
      <c r="LN91" s="24"/>
      <c r="LO91" s="24"/>
      <c r="LP91" s="24"/>
      <c r="LQ91" s="24"/>
      <c r="LR91" s="24"/>
      <c r="LS91" s="24"/>
      <c r="LT91" s="24"/>
      <c r="LU91" s="24"/>
      <c r="LV91" s="24"/>
      <c r="LW91" s="24"/>
      <c r="LX91" s="24"/>
      <c r="LY91" s="24"/>
      <c r="LZ91" s="24"/>
      <c r="MA91" s="24"/>
      <c r="MB91" s="24"/>
      <c r="MC91" s="24"/>
      <c r="MD91" s="24"/>
      <c r="ME91" s="24"/>
      <c r="MF91" s="24"/>
      <c r="MG91" s="24"/>
      <c r="MH91" s="24"/>
      <c r="MI91" s="24"/>
      <c r="MJ91" s="24"/>
      <c r="MK91" s="24"/>
      <c r="ML91" s="24"/>
      <c r="MM91" s="24"/>
      <c r="MN91" s="24"/>
      <c r="MO91" s="24"/>
      <c r="MP91" s="24"/>
      <c r="MQ91" s="24"/>
      <c r="MR91" s="24"/>
      <c r="MS91" s="24"/>
      <c r="MT91" s="24"/>
      <c r="MU91" s="24"/>
      <c r="MV91" s="24"/>
      <c r="MW91" s="24"/>
      <c r="MX91" s="24"/>
      <c r="MY91" s="24"/>
      <c r="MZ91" s="24"/>
      <c r="NA91" s="24"/>
      <c r="NB91" s="24"/>
      <c r="NC91" s="24"/>
      <c r="ND91" s="24"/>
      <c r="NE91" s="24"/>
      <c r="NF91" s="24"/>
      <c r="NG91" s="24"/>
      <c r="NH91" s="24"/>
      <c r="NI91" s="24"/>
      <c r="NJ91" s="24"/>
      <c r="NK91" s="24"/>
      <c r="NL91" s="24"/>
      <c r="NM91" s="24"/>
      <c r="NN91" s="24"/>
      <c r="NO91" s="24"/>
      <c r="NP91" s="24"/>
      <c r="NQ91" s="24"/>
      <c r="NR91" s="24"/>
      <c r="NS91" s="24"/>
      <c r="NT91" s="24"/>
      <c r="NU91" s="24"/>
      <c r="NV91" s="24"/>
      <c r="NW91" s="24"/>
      <c r="NX91" s="24"/>
      <c r="NY91" s="24"/>
      <c r="NZ91" s="24"/>
      <c r="OA91" s="24"/>
      <c r="OB91" s="24"/>
      <c r="OC91" s="24"/>
      <c r="OD91" s="24"/>
      <c r="OE91" s="24"/>
      <c r="OF91" s="24"/>
      <c r="OG91" s="24"/>
      <c r="OH91" s="24"/>
      <c r="OI91" s="24"/>
      <c r="OJ91" s="24"/>
      <c r="OK91" s="24"/>
      <c r="OL91" s="24"/>
      <c r="OM91" s="24"/>
      <c r="ON91" s="24"/>
      <c r="OO91" s="24"/>
      <c r="OP91" s="24"/>
      <c r="OQ91" s="24"/>
      <c r="OR91" s="24"/>
      <c r="OS91" s="24"/>
      <c r="OT91" s="24"/>
      <c r="OU91" s="24"/>
      <c r="OV91" s="24"/>
      <c r="OW91" s="24"/>
      <c r="OX91" s="24"/>
      <c r="OY91" s="24"/>
      <c r="OZ91" s="24"/>
      <c r="PA91" s="24"/>
      <c r="PB91" s="24"/>
      <c r="PC91" s="24"/>
      <c r="PD91" s="24"/>
      <c r="PE91" s="24"/>
      <c r="PF91" s="24"/>
      <c r="PG91" s="24"/>
      <c r="PH91" s="24"/>
      <c r="PI91" s="24"/>
      <c r="PJ91" s="24"/>
      <c r="PK91" s="24"/>
      <c r="PL91" s="24"/>
      <c r="PM91" s="24"/>
      <c r="PN91" s="24"/>
      <c r="PO91" s="24"/>
      <c r="PP91" s="24"/>
      <c r="PQ91" s="24"/>
      <c r="PR91" s="24"/>
      <c r="PS91" s="24"/>
      <c r="PT91" s="24"/>
      <c r="PU91" s="24"/>
      <c r="PV91" s="24"/>
      <c r="PW91" s="24"/>
      <c r="PX91" s="24"/>
      <c r="PY91" s="24"/>
      <c r="PZ91" s="24"/>
      <c r="QA91" s="24"/>
      <c r="QB91" s="24"/>
      <c r="QC91" s="24"/>
      <c r="QD91" s="24"/>
      <c r="QE91" s="24"/>
      <c r="QF91" s="24"/>
      <c r="QG91" s="24"/>
      <c r="QH91" s="24"/>
      <c r="QI91" s="24"/>
      <c r="QJ91" s="24"/>
      <c r="QK91" s="24"/>
      <c r="QL91" s="24"/>
      <c r="QM91" s="24"/>
      <c r="QN91" s="24"/>
      <c r="QO91" s="24"/>
      <c r="QP91" s="24"/>
      <c r="QQ91" s="24"/>
      <c r="QR91" s="24"/>
      <c r="QS91" s="24"/>
      <c r="QT91" s="24"/>
      <c r="QU91" s="24"/>
      <c r="QV91" s="24"/>
      <c r="QW91" s="24"/>
      <c r="QX91" s="24"/>
      <c r="QY91" s="24"/>
      <c r="QZ91" s="24"/>
      <c r="RA91" s="24"/>
      <c r="RB91" s="24"/>
      <c r="RC91" s="24"/>
      <c r="RD91" s="24"/>
      <c r="RE91" s="24"/>
      <c r="RF91" s="24"/>
      <c r="RG91" s="24"/>
      <c r="RH91" s="24"/>
      <c r="RI91" s="24"/>
      <c r="RJ91" s="24"/>
      <c r="RK91" s="24"/>
      <c r="RL91" s="24"/>
      <c r="RM91" s="24"/>
      <c r="RN91" s="24"/>
      <c r="RO91" s="24"/>
      <c r="RP91" s="24"/>
      <c r="RQ91" s="24"/>
      <c r="RR91" s="24"/>
      <c r="RS91" s="24"/>
      <c r="RT91" s="24"/>
      <c r="RU91" s="24"/>
      <c r="RV91" s="24"/>
      <c r="RW91" s="24"/>
      <c r="RX91" s="24"/>
      <c r="RY91" s="24"/>
      <c r="RZ91" s="24"/>
      <c r="SA91" s="24"/>
      <c r="SB91" s="24"/>
      <c r="SC91" s="24"/>
      <c r="SD91" s="24"/>
      <c r="SE91" s="24"/>
      <c r="SF91" s="24"/>
      <c r="SG91" s="24"/>
      <c r="SH91" s="24"/>
      <c r="SI91" s="24"/>
      <c r="SJ91" s="24"/>
      <c r="SK91" s="24"/>
      <c r="SL91" s="24"/>
      <c r="SM91" s="24"/>
      <c r="SN91" s="24"/>
      <c r="SO91" s="24"/>
      <c r="SP91" s="24"/>
      <c r="SQ91" s="24"/>
      <c r="SR91" s="24"/>
      <c r="SS91" s="24"/>
      <c r="ST91" s="24"/>
      <c r="SU91" s="24"/>
      <c r="SV91" s="24"/>
      <c r="SW91" s="24"/>
      <c r="SX91" s="24"/>
      <c r="SY91" s="24"/>
      <c r="SZ91" s="24"/>
      <c r="TA91" s="24"/>
      <c r="TB91" s="24"/>
      <c r="TC91" s="24"/>
      <c r="TD91" s="24"/>
      <c r="TE91" s="24"/>
      <c r="TF91" s="24"/>
      <c r="TG91" s="24"/>
      <c r="TH91" s="24"/>
      <c r="TI91" s="24"/>
      <c r="TJ91" s="24"/>
      <c r="TK91" s="24"/>
      <c r="TL91" s="24"/>
      <c r="TM91" s="24"/>
      <c r="TN91" s="24"/>
      <c r="TO91" s="24"/>
      <c r="TP91" s="24"/>
      <c r="TQ91" s="24"/>
      <c r="TR91" s="24"/>
      <c r="TS91" s="24"/>
      <c r="TT91" s="24"/>
      <c r="TU91" s="24"/>
      <c r="TV91" s="24"/>
      <c r="TW91" s="24"/>
      <c r="TX91" s="24"/>
      <c r="TY91" s="24"/>
      <c r="TZ91" s="24"/>
      <c r="UA91" s="24"/>
      <c r="UB91" s="24"/>
      <c r="UC91" s="24"/>
      <c r="UD91" s="24"/>
      <c r="UE91" s="24"/>
      <c r="UF91" s="24"/>
      <c r="UG91" s="24"/>
      <c r="UH91" s="24"/>
      <c r="UI91" s="24"/>
      <c r="UJ91" s="24"/>
      <c r="UK91" s="24"/>
      <c r="UL91" s="24"/>
      <c r="UM91" s="24"/>
      <c r="UN91" s="24"/>
      <c r="UO91" s="24"/>
      <c r="UP91" s="24"/>
      <c r="UQ91" s="24"/>
      <c r="UR91" s="24"/>
      <c r="US91" s="24"/>
      <c r="UT91" s="24"/>
      <c r="UU91" s="24"/>
      <c r="UV91" s="24"/>
      <c r="UW91" s="24"/>
      <c r="UX91" s="24"/>
      <c r="UY91" s="24"/>
      <c r="UZ91" s="24"/>
      <c r="VA91" s="24"/>
      <c r="VB91" s="24"/>
      <c r="VC91" s="24"/>
      <c r="VD91" s="24"/>
      <c r="VE91" s="24"/>
      <c r="VF91" s="24"/>
      <c r="VG91" s="24"/>
      <c r="VH91" s="24"/>
      <c r="VI91" s="24"/>
      <c r="VJ91" s="24"/>
      <c r="VK91" s="24"/>
      <c r="VL91" s="24"/>
      <c r="VM91" s="24"/>
      <c r="VN91" s="24"/>
      <c r="VO91" s="24"/>
      <c r="VP91" s="24"/>
      <c r="VQ91" s="24"/>
      <c r="VR91" s="24"/>
      <c r="VS91" s="24"/>
      <c r="VT91" s="24"/>
      <c r="VU91" s="24"/>
      <c r="VV91" s="24"/>
      <c r="VW91" s="24"/>
      <c r="VX91" s="24"/>
      <c r="VY91" s="24"/>
      <c r="VZ91" s="24"/>
      <c r="WA91" s="24"/>
      <c r="WB91" s="24"/>
      <c r="WC91" s="24"/>
      <c r="WD91" s="24"/>
      <c r="WE91" s="24"/>
      <c r="WF91" s="24"/>
      <c r="WG91" s="24"/>
      <c r="WH91" s="24"/>
      <c r="WI91" s="24"/>
      <c r="WJ91" s="24"/>
      <c r="WK91" s="24"/>
      <c r="WL91" s="24"/>
      <c r="WM91" s="24"/>
      <c r="WN91" s="24"/>
      <c r="WO91" s="24"/>
      <c r="WP91" s="24"/>
      <c r="WQ91" s="24"/>
      <c r="WR91" s="24"/>
      <c r="WS91" s="24"/>
      <c r="WT91" s="24"/>
      <c r="WU91" s="24"/>
      <c r="WV91" s="24"/>
      <c r="WW91" s="24"/>
      <c r="WX91" s="24"/>
      <c r="WY91" s="24"/>
      <c r="WZ91" s="24"/>
      <c r="XA91" s="24"/>
      <c r="XB91" s="24"/>
      <c r="XC91" s="24"/>
      <c r="XD91" s="24"/>
      <c r="XE91" s="24"/>
      <c r="XF91" s="24"/>
      <c r="XG91" s="24"/>
      <c r="XH91" s="24"/>
      <c r="XI91" s="24"/>
      <c r="XJ91" s="24"/>
      <c r="XK91" s="24"/>
      <c r="XL91" s="24"/>
    </row>
    <row r="92" spans="1:636" s="23" customFormat="1" ht="17.25">
      <c r="A92" s="63">
        <v>23</v>
      </c>
      <c r="B92" s="10" t="s">
        <v>171</v>
      </c>
      <c r="C92" s="47">
        <v>3668</v>
      </c>
      <c r="D92" s="47">
        <v>3674</v>
      </c>
      <c r="E92" s="1">
        <f t="shared" si="25"/>
        <v>99.836690255851934</v>
      </c>
      <c r="F92" s="47">
        <v>3668</v>
      </c>
      <c r="G92" s="47">
        <v>3674</v>
      </c>
      <c r="H92" s="1">
        <f t="shared" si="29"/>
        <v>99.836690255851934</v>
      </c>
      <c r="I92" s="47">
        <v>3538</v>
      </c>
      <c r="J92" s="47">
        <v>3852</v>
      </c>
      <c r="K92" s="1">
        <f>I92/J92*100</f>
        <v>91.848390446521293</v>
      </c>
      <c r="L92" s="47">
        <v>0</v>
      </c>
      <c r="M92" s="47">
        <v>0</v>
      </c>
      <c r="N92" s="1" t="e">
        <f t="shared" si="22"/>
        <v>#DIV/0!</v>
      </c>
      <c r="O92" s="65">
        <v>0</v>
      </c>
      <c r="P92" s="65">
        <v>0</v>
      </c>
      <c r="Q92" s="1" t="e">
        <f t="shared" si="23"/>
        <v>#DIV/0!</v>
      </c>
      <c r="R92" s="45">
        <v>0</v>
      </c>
      <c r="S92" s="45">
        <v>0</v>
      </c>
      <c r="T92" s="1" t="e">
        <f t="shared" si="24"/>
        <v>#DIV/0!</v>
      </c>
    </row>
    <row r="93" spans="1:636" s="23" customFormat="1" ht="17.25">
      <c r="A93" s="63">
        <v>24</v>
      </c>
      <c r="B93" s="16" t="s">
        <v>172</v>
      </c>
      <c r="C93" s="47">
        <v>10705</v>
      </c>
      <c r="D93" s="47">
        <v>16133</v>
      </c>
      <c r="E93" s="1">
        <f t="shared" si="25"/>
        <v>66.354676749519612</v>
      </c>
      <c r="F93" s="47">
        <v>10705</v>
      </c>
      <c r="G93" s="47">
        <v>16133</v>
      </c>
      <c r="H93" s="1">
        <f t="shared" si="29"/>
        <v>66.354676749519612</v>
      </c>
      <c r="I93" s="47">
        <v>15382</v>
      </c>
      <c r="J93" s="47">
        <v>7204</v>
      </c>
      <c r="K93" s="1">
        <f t="shared" ref="K93:K103" si="30">I93/J93*100</f>
        <v>213.52026651860078</v>
      </c>
      <c r="L93" s="47">
        <v>0</v>
      </c>
      <c r="M93" s="47">
        <v>0</v>
      </c>
      <c r="N93" s="1" t="e">
        <f t="shared" si="22"/>
        <v>#DIV/0!</v>
      </c>
      <c r="O93" s="65">
        <v>0</v>
      </c>
      <c r="P93" s="65">
        <v>0</v>
      </c>
      <c r="Q93" s="1" t="e">
        <f t="shared" si="23"/>
        <v>#DIV/0!</v>
      </c>
      <c r="R93" s="45">
        <v>0</v>
      </c>
      <c r="S93" s="45">
        <v>0</v>
      </c>
      <c r="T93" s="1" t="e">
        <f t="shared" si="24"/>
        <v>#DIV/0!</v>
      </c>
    </row>
    <row r="94" spans="1:636" s="23" customFormat="1" ht="34.5">
      <c r="A94" s="66">
        <v>25</v>
      </c>
      <c r="B94" s="16" t="s">
        <v>173</v>
      </c>
      <c r="C94" s="47">
        <v>14812</v>
      </c>
      <c r="D94" s="47">
        <v>0</v>
      </c>
      <c r="E94" s="1" t="e">
        <f t="shared" si="25"/>
        <v>#DIV/0!</v>
      </c>
      <c r="F94" s="47">
        <v>14812</v>
      </c>
      <c r="G94" s="47">
        <v>0</v>
      </c>
      <c r="H94" s="1" t="e">
        <f t="shared" si="29"/>
        <v>#DIV/0!</v>
      </c>
      <c r="I94" s="47">
        <v>14056</v>
      </c>
      <c r="J94" s="47">
        <v>6752</v>
      </c>
      <c r="K94" s="1">
        <f t="shared" si="30"/>
        <v>208.17535545023696</v>
      </c>
      <c r="L94" s="47">
        <v>5497</v>
      </c>
      <c r="M94" s="47">
        <v>0</v>
      </c>
      <c r="N94" s="1" t="e">
        <f t="shared" si="22"/>
        <v>#DIV/0!</v>
      </c>
      <c r="O94" s="65">
        <v>5497</v>
      </c>
      <c r="P94" s="65">
        <v>0</v>
      </c>
      <c r="Q94" s="1" t="e">
        <f t="shared" si="23"/>
        <v>#DIV/0!</v>
      </c>
      <c r="R94" s="45">
        <v>0</v>
      </c>
      <c r="S94" s="45">
        <v>0</v>
      </c>
      <c r="T94" s="1" t="e">
        <f t="shared" si="24"/>
        <v>#DIV/0!</v>
      </c>
    </row>
    <row r="95" spans="1:636" s="23" customFormat="1" ht="17.25">
      <c r="A95" s="63">
        <v>26</v>
      </c>
      <c r="B95" s="16" t="s">
        <v>174</v>
      </c>
      <c r="C95" s="47">
        <v>91732</v>
      </c>
      <c r="D95" s="47">
        <v>52840</v>
      </c>
      <c r="E95" s="1">
        <f t="shared" si="25"/>
        <v>173.60333080999243</v>
      </c>
      <c r="F95" s="47">
        <v>91732</v>
      </c>
      <c r="G95" s="47">
        <v>52840</v>
      </c>
      <c r="H95" s="1">
        <f t="shared" si="29"/>
        <v>173.60333080999243</v>
      </c>
      <c r="I95" s="47">
        <v>91732</v>
      </c>
      <c r="J95" s="47">
        <v>52840</v>
      </c>
      <c r="K95" s="1">
        <f t="shared" si="30"/>
        <v>173.60333080999243</v>
      </c>
      <c r="L95" s="47">
        <v>91732</v>
      </c>
      <c r="M95" s="47">
        <v>52840</v>
      </c>
      <c r="N95" s="1">
        <f t="shared" si="22"/>
        <v>173.60333080999243</v>
      </c>
      <c r="O95" s="65">
        <v>91732</v>
      </c>
      <c r="P95" s="65">
        <v>52840</v>
      </c>
      <c r="Q95" s="1">
        <f t="shared" si="23"/>
        <v>173.60333080999243</v>
      </c>
      <c r="R95" s="45">
        <v>0</v>
      </c>
      <c r="S95" s="45">
        <v>0</v>
      </c>
      <c r="T95" s="1" t="e">
        <f t="shared" si="24"/>
        <v>#DIV/0!</v>
      </c>
    </row>
    <row r="96" spans="1:636" s="23" customFormat="1" ht="17.25">
      <c r="A96" s="63">
        <v>27</v>
      </c>
      <c r="B96" s="10" t="s">
        <v>175</v>
      </c>
      <c r="C96" s="47"/>
      <c r="D96" s="47"/>
      <c r="E96" s="1" t="e">
        <f t="shared" si="25"/>
        <v>#DIV/0!</v>
      </c>
      <c r="F96" s="47"/>
      <c r="G96" s="47"/>
      <c r="H96" s="1" t="e">
        <f t="shared" si="29"/>
        <v>#DIV/0!</v>
      </c>
      <c r="I96" s="47"/>
      <c r="J96" s="47"/>
      <c r="K96" s="1" t="e">
        <f t="shared" si="30"/>
        <v>#DIV/0!</v>
      </c>
      <c r="L96" s="47"/>
      <c r="M96" s="47"/>
      <c r="N96" s="1" t="e">
        <f t="shared" si="22"/>
        <v>#DIV/0!</v>
      </c>
      <c r="O96" s="65"/>
      <c r="P96" s="65"/>
      <c r="Q96" s="1" t="e">
        <f t="shared" si="23"/>
        <v>#DIV/0!</v>
      </c>
      <c r="R96" s="45"/>
      <c r="S96" s="45"/>
      <c r="T96" s="1" t="e">
        <f t="shared" si="24"/>
        <v>#DIV/0!</v>
      </c>
    </row>
    <row r="97" spans="1:636" s="23" customFormat="1" ht="17.25">
      <c r="A97" s="64">
        <v>28</v>
      </c>
      <c r="B97" s="16" t="s">
        <v>176</v>
      </c>
      <c r="C97" s="47">
        <v>137660</v>
      </c>
      <c r="D97" s="47">
        <v>27788</v>
      </c>
      <c r="E97" s="1">
        <f t="shared" si="25"/>
        <v>495.39369512019579</v>
      </c>
      <c r="F97" s="47">
        <v>137660</v>
      </c>
      <c r="G97" s="47">
        <v>27788</v>
      </c>
      <c r="H97" s="1">
        <f t="shared" si="29"/>
        <v>495.39369512019579</v>
      </c>
      <c r="I97" s="47">
        <v>139030</v>
      </c>
      <c r="J97" s="47">
        <v>105277</v>
      </c>
      <c r="K97" s="1">
        <f t="shared" si="30"/>
        <v>132.06113396088415</v>
      </c>
      <c r="L97" s="47">
        <v>3250</v>
      </c>
      <c r="M97" s="47">
        <v>0</v>
      </c>
      <c r="N97" s="1" t="e">
        <f t="shared" si="22"/>
        <v>#DIV/0!</v>
      </c>
      <c r="O97" s="65">
        <v>0</v>
      </c>
      <c r="P97" s="65">
        <v>0</v>
      </c>
      <c r="Q97" s="1" t="e">
        <f t="shared" si="23"/>
        <v>#DIV/0!</v>
      </c>
      <c r="R97" s="45">
        <v>3250</v>
      </c>
      <c r="S97" s="45">
        <v>0</v>
      </c>
      <c r="T97" s="1" t="e">
        <f t="shared" si="24"/>
        <v>#DIV/0!</v>
      </c>
    </row>
    <row r="98" spans="1:636" ht="24" customHeight="1">
      <c r="A98" s="66">
        <v>29</v>
      </c>
      <c r="B98" s="16" t="s">
        <v>177</v>
      </c>
      <c r="C98" s="47">
        <v>8520</v>
      </c>
      <c r="D98" s="47">
        <v>10176</v>
      </c>
      <c r="E98" s="46">
        <f t="shared" si="25"/>
        <v>83.726415094339629</v>
      </c>
      <c r="F98" s="47">
        <v>8520</v>
      </c>
      <c r="G98" s="47">
        <v>10176</v>
      </c>
      <c r="H98" s="46">
        <f t="shared" si="29"/>
        <v>83.726415094339629</v>
      </c>
      <c r="I98" s="47">
        <v>8520</v>
      </c>
      <c r="J98" s="47">
        <v>10176</v>
      </c>
      <c r="K98" s="46">
        <f t="shared" si="30"/>
        <v>83.726415094339629</v>
      </c>
      <c r="L98" s="47">
        <v>0</v>
      </c>
      <c r="M98" s="47">
        <v>0</v>
      </c>
      <c r="N98" s="25" t="e">
        <f t="shared" si="22"/>
        <v>#DIV/0!</v>
      </c>
      <c r="O98" s="65">
        <v>0</v>
      </c>
      <c r="P98" s="65">
        <v>0</v>
      </c>
      <c r="Q98" s="25" t="e">
        <f t="shared" si="23"/>
        <v>#DIV/0!</v>
      </c>
      <c r="R98" s="45">
        <v>0</v>
      </c>
      <c r="S98" s="45">
        <v>0</v>
      </c>
      <c r="T98" s="46" t="e">
        <f t="shared" si="24"/>
        <v>#DIV/0!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4"/>
      <c r="IF98" s="24"/>
      <c r="IG98" s="24"/>
      <c r="IH98" s="24"/>
      <c r="II98" s="24"/>
      <c r="IJ98" s="24"/>
      <c r="IK98" s="24"/>
      <c r="IL98" s="24"/>
      <c r="IM98" s="24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  <c r="JH98" s="24"/>
      <c r="JI98" s="24"/>
      <c r="JJ98" s="24"/>
      <c r="JK98" s="24"/>
      <c r="JL98" s="24"/>
      <c r="JM98" s="24"/>
      <c r="JN98" s="24"/>
      <c r="JO98" s="24"/>
      <c r="JP98" s="24"/>
      <c r="JQ98" s="24"/>
      <c r="JR98" s="24"/>
      <c r="JS98" s="24"/>
      <c r="JT98" s="24"/>
      <c r="JU98" s="24"/>
      <c r="JV98" s="24"/>
      <c r="JW98" s="24"/>
      <c r="JX98" s="24"/>
      <c r="JY98" s="24"/>
      <c r="JZ98" s="24"/>
      <c r="KA98" s="24"/>
      <c r="KB98" s="24"/>
      <c r="KC98" s="24"/>
      <c r="KD98" s="24"/>
      <c r="KE98" s="24"/>
      <c r="KF98" s="24"/>
      <c r="KG98" s="24"/>
      <c r="KH98" s="24"/>
      <c r="KI98" s="24"/>
      <c r="KJ98" s="24"/>
      <c r="KK98" s="24"/>
      <c r="KL98" s="24"/>
      <c r="KM98" s="24"/>
      <c r="KN98" s="24"/>
      <c r="KO98" s="24"/>
      <c r="KP98" s="24"/>
      <c r="KQ98" s="24"/>
      <c r="KR98" s="24"/>
      <c r="KS98" s="24"/>
      <c r="KT98" s="24"/>
      <c r="KU98" s="24"/>
      <c r="KV98" s="24"/>
      <c r="KW98" s="24"/>
      <c r="KX98" s="24"/>
      <c r="KY98" s="24"/>
      <c r="KZ98" s="24"/>
      <c r="LA98" s="24"/>
      <c r="LB98" s="24"/>
      <c r="LC98" s="24"/>
      <c r="LD98" s="24"/>
      <c r="LE98" s="24"/>
      <c r="LF98" s="24"/>
      <c r="LG98" s="24"/>
      <c r="LH98" s="24"/>
      <c r="LI98" s="24"/>
      <c r="LJ98" s="24"/>
      <c r="LK98" s="24"/>
      <c r="LL98" s="24"/>
      <c r="LM98" s="24"/>
      <c r="LN98" s="24"/>
      <c r="LO98" s="24"/>
      <c r="LP98" s="24"/>
      <c r="LQ98" s="24"/>
      <c r="LR98" s="24"/>
      <c r="LS98" s="24"/>
      <c r="LT98" s="24"/>
      <c r="LU98" s="24"/>
      <c r="LV98" s="24"/>
      <c r="LW98" s="24"/>
      <c r="LX98" s="24"/>
      <c r="LY98" s="24"/>
      <c r="LZ98" s="24"/>
      <c r="MA98" s="24"/>
      <c r="MB98" s="24"/>
      <c r="MC98" s="24"/>
      <c r="MD98" s="24"/>
      <c r="ME98" s="24"/>
      <c r="MF98" s="24"/>
      <c r="MG98" s="24"/>
      <c r="MH98" s="24"/>
      <c r="MI98" s="24"/>
      <c r="MJ98" s="24"/>
      <c r="MK98" s="24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4"/>
      <c r="ND98" s="24"/>
      <c r="NE98" s="24"/>
      <c r="NF98" s="24"/>
      <c r="NG98" s="24"/>
      <c r="NH98" s="24"/>
      <c r="NI98" s="24"/>
      <c r="NJ98" s="24"/>
      <c r="NK98" s="24"/>
      <c r="NL98" s="24"/>
      <c r="NM98" s="24"/>
      <c r="NN98" s="24"/>
      <c r="NO98" s="24"/>
      <c r="NP98" s="24"/>
      <c r="NQ98" s="24"/>
      <c r="NR98" s="24"/>
      <c r="NS98" s="24"/>
      <c r="NT98" s="24"/>
      <c r="NU98" s="24"/>
      <c r="NV98" s="24"/>
      <c r="NW98" s="24"/>
      <c r="NX98" s="24"/>
      <c r="NY98" s="24"/>
      <c r="NZ98" s="24"/>
      <c r="OA98" s="24"/>
      <c r="OB98" s="24"/>
      <c r="OC98" s="24"/>
      <c r="OD98" s="24"/>
      <c r="OE98" s="24"/>
      <c r="OF98" s="24"/>
      <c r="OG98" s="24"/>
      <c r="OH98" s="24"/>
      <c r="OI98" s="24"/>
      <c r="OJ98" s="24"/>
      <c r="OK98" s="24"/>
      <c r="OL98" s="24"/>
      <c r="OM98" s="24"/>
      <c r="ON98" s="24"/>
      <c r="OO98" s="24"/>
      <c r="OP98" s="24"/>
      <c r="OQ98" s="24"/>
      <c r="OR98" s="24"/>
      <c r="OS98" s="24"/>
      <c r="OT98" s="24"/>
      <c r="OU98" s="24"/>
      <c r="OV98" s="24"/>
      <c r="OW98" s="24"/>
      <c r="OX98" s="24"/>
      <c r="OY98" s="24"/>
      <c r="OZ98" s="24"/>
      <c r="PA98" s="24"/>
      <c r="PB98" s="24"/>
      <c r="PC98" s="24"/>
      <c r="PD98" s="24"/>
      <c r="PE98" s="24"/>
      <c r="PF98" s="24"/>
      <c r="PG98" s="24"/>
      <c r="PH98" s="24"/>
      <c r="PI98" s="24"/>
      <c r="PJ98" s="24"/>
      <c r="PK98" s="24"/>
      <c r="PL98" s="24"/>
      <c r="PM98" s="24"/>
      <c r="PN98" s="24"/>
      <c r="PO98" s="24"/>
      <c r="PP98" s="24"/>
      <c r="PQ98" s="24"/>
      <c r="PR98" s="24"/>
      <c r="PS98" s="24"/>
      <c r="PT98" s="24"/>
      <c r="PU98" s="24"/>
      <c r="PV98" s="24"/>
      <c r="PW98" s="24"/>
      <c r="PX98" s="24"/>
      <c r="PY98" s="24"/>
      <c r="PZ98" s="24"/>
      <c r="QA98" s="24"/>
      <c r="QB98" s="24"/>
      <c r="QC98" s="24"/>
      <c r="QD98" s="24"/>
      <c r="QE98" s="24"/>
      <c r="QF98" s="24"/>
      <c r="QG98" s="24"/>
      <c r="QH98" s="24"/>
      <c r="QI98" s="24"/>
      <c r="QJ98" s="24"/>
      <c r="QK98" s="24"/>
      <c r="QL98" s="24"/>
      <c r="QM98" s="24"/>
      <c r="QN98" s="24"/>
      <c r="QO98" s="24"/>
      <c r="QP98" s="24"/>
      <c r="QQ98" s="24"/>
      <c r="QR98" s="24"/>
      <c r="QS98" s="24"/>
      <c r="QT98" s="24"/>
      <c r="QU98" s="24"/>
      <c r="QV98" s="24"/>
      <c r="QW98" s="24"/>
      <c r="QX98" s="24"/>
      <c r="QY98" s="24"/>
      <c r="QZ98" s="24"/>
      <c r="RA98" s="24"/>
      <c r="RB98" s="24"/>
      <c r="RC98" s="24"/>
      <c r="RD98" s="24"/>
      <c r="RE98" s="24"/>
      <c r="RF98" s="24"/>
      <c r="RG98" s="24"/>
      <c r="RH98" s="24"/>
      <c r="RI98" s="24"/>
      <c r="RJ98" s="24"/>
      <c r="RK98" s="24"/>
      <c r="RL98" s="24"/>
      <c r="RM98" s="24"/>
      <c r="RN98" s="24"/>
      <c r="RO98" s="24"/>
      <c r="RP98" s="24"/>
      <c r="RQ98" s="24"/>
      <c r="RR98" s="24"/>
      <c r="RS98" s="24"/>
      <c r="RT98" s="24"/>
      <c r="RU98" s="24"/>
      <c r="RV98" s="24"/>
      <c r="RW98" s="24"/>
      <c r="RX98" s="24"/>
      <c r="RY98" s="24"/>
      <c r="RZ98" s="24"/>
      <c r="SA98" s="24"/>
      <c r="SB98" s="24"/>
      <c r="SC98" s="24"/>
      <c r="SD98" s="24"/>
      <c r="SE98" s="24"/>
      <c r="SF98" s="24"/>
      <c r="SG98" s="24"/>
      <c r="SH98" s="24"/>
      <c r="SI98" s="24"/>
      <c r="SJ98" s="24"/>
      <c r="SK98" s="24"/>
      <c r="SL98" s="24"/>
      <c r="SM98" s="24"/>
      <c r="SN98" s="24"/>
      <c r="SO98" s="24"/>
      <c r="SP98" s="24"/>
      <c r="SQ98" s="24"/>
      <c r="SR98" s="24"/>
      <c r="SS98" s="24"/>
      <c r="ST98" s="24"/>
      <c r="SU98" s="24"/>
      <c r="SV98" s="24"/>
      <c r="SW98" s="24"/>
      <c r="SX98" s="24"/>
      <c r="SY98" s="24"/>
      <c r="SZ98" s="24"/>
      <c r="TA98" s="24"/>
      <c r="TB98" s="24"/>
      <c r="TC98" s="24"/>
      <c r="TD98" s="24"/>
      <c r="TE98" s="24"/>
      <c r="TF98" s="24"/>
      <c r="TG98" s="24"/>
      <c r="TH98" s="24"/>
      <c r="TI98" s="24"/>
      <c r="TJ98" s="24"/>
      <c r="TK98" s="24"/>
      <c r="TL98" s="24"/>
      <c r="TM98" s="24"/>
      <c r="TN98" s="24"/>
      <c r="TO98" s="24"/>
      <c r="TP98" s="24"/>
      <c r="TQ98" s="24"/>
      <c r="TR98" s="24"/>
      <c r="TS98" s="24"/>
      <c r="TT98" s="24"/>
      <c r="TU98" s="24"/>
      <c r="TV98" s="24"/>
      <c r="TW98" s="24"/>
      <c r="TX98" s="24"/>
      <c r="TY98" s="24"/>
      <c r="TZ98" s="24"/>
      <c r="UA98" s="24"/>
      <c r="UB98" s="24"/>
      <c r="UC98" s="24"/>
      <c r="UD98" s="24"/>
      <c r="UE98" s="24"/>
      <c r="UF98" s="24"/>
      <c r="UG98" s="24"/>
      <c r="UH98" s="24"/>
      <c r="UI98" s="24"/>
      <c r="UJ98" s="24"/>
      <c r="UK98" s="24"/>
      <c r="UL98" s="24"/>
      <c r="UM98" s="24"/>
      <c r="UN98" s="24"/>
      <c r="UO98" s="24"/>
      <c r="UP98" s="24"/>
      <c r="UQ98" s="24"/>
      <c r="UR98" s="24"/>
      <c r="US98" s="24"/>
      <c r="UT98" s="24"/>
      <c r="UU98" s="24"/>
      <c r="UV98" s="24"/>
      <c r="UW98" s="24"/>
      <c r="UX98" s="24"/>
      <c r="UY98" s="24"/>
      <c r="UZ98" s="24"/>
      <c r="VA98" s="24"/>
      <c r="VB98" s="24"/>
      <c r="VC98" s="24"/>
      <c r="VD98" s="24"/>
      <c r="VE98" s="24"/>
      <c r="VF98" s="24"/>
      <c r="VG98" s="24"/>
      <c r="VH98" s="24"/>
      <c r="VI98" s="24"/>
      <c r="VJ98" s="24"/>
      <c r="VK98" s="24"/>
      <c r="VL98" s="24"/>
      <c r="VM98" s="24"/>
      <c r="VN98" s="24"/>
      <c r="VO98" s="24"/>
      <c r="VP98" s="24"/>
      <c r="VQ98" s="24"/>
      <c r="VR98" s="24"/>
      <c r="VS98" s="24"/>
      <c r="VT98" s="24"/>
      <c r="VU98" s="24"/>
      <c r="VV98" s="24"/>
      <c r="VW98" s="24"/>
      <c r="VX98" s="24"/>
      <c r="VY98" s="24"/>
      <c r="VZ98" s="24"/>
      <c r="WA98" s="24"/>
      <c r="WB98" s="24"/>
      <c r="WC98" s="24"/>
      <c r="WD98" s="24"/>
      <c r="WE98" s="24"/>
      <c r="WF98" s="24"/>
      <c r="WG98" s="24"/>
      <c r="WH98" s="24"/>
      <c r="WI98" s="24"/>
      <c r="WJ98" s="24"/>
      <c r="WK98" s="24"/>
      <c r="WL98" s="24"/>
      <c r="WM98" s="24"/>
      <c r="WN98" s="24"/>
      <c r="WO98" s="24"/>
      <c r="WP98" s="24"/>
      <c r="WQ98" s="24"/>
      <c r="WR98" s="24"/>
      <c r="WS98" s="24"/>
      <c r="WT98" s="24"/>
      <c r="WU98" s="24"/>
      <c r="WV98" s="24"/>
      <c r="WW98" s="24"/>
      <c r="WX98" s="24"/>
      <c r="WY98" s="24"/>
      <c r="WZ98" s="24"/>
      <c r="XA98" s="24"/>
      <c r="XB98" s="24"/>
      <c r="XC98" s="24"/>
      <c r="XD98" s="24"/>
      <c r="XE98" s="24"/>
      <c r="XF98" s="24"/>
      <c r="XG98" s="24"/>
      <c r="XH98" s="24"/>
      <c r="XI98" s="24"/>
      <c r="XJ98" s="24"/>
      <c r="XK98" s="24"/>
      <c r="XL98" s="24"/>
    </row>
    <row r="99" spans="1:636" ht="17.25">
      <c r="A99" s="63">
        <v>30</v>
      </c>
      <c r="B99" s="16" t="s">
        <v>178</v>
      </c>
      <c r="C99" s="47">
        <v>6640</v>
      </c>
      <c r="D99" s="47">
        <v>10272</v>
      </c>
      <c r="E99" s="46">
        <f t="shared" si="25"/>
        <v>64.64174454828661</v>
      </c>
      <c r="F99" s="47">
        <v>6640</v>
      </c>
      <c r="G99" s="47">
        <v>10272</v>
      </c>
      <c r="H99" s="46">
        <f t="shared" si="29"/>
        <v>64.64174454828661</v>
      </c>
      <c r="I99" s="47">
        <v>6640</v>
      </c>
      <c r="J99" s="47">
        <v>10272</v>
      </c>
      <c r="K99" s="46">
        <f t="shared" si="30"/>
        <v>64.64174454828661</v>
      </c>
      <c r="L99" s="47">
        <v>0</v>
      </c>
      <c r="M99" s="47">
        <v>0</v>
      </c>
      <c r="N99" s="25" t="e">
        <f t="shared" si="22"/>
        <v>#DIV/0!</v>
      </c>
      <c r="O99" s="65">
        <v>0</v>
      </c>
      <c r="P99" s="65">
        <v>0</v>
      </c>
      <c r="Q99" s="25" t="e">
        <f t="shared" si="23"/>
        <v>#DIV/0!</v>
      </c>
      <c r="R99" s="45">
        <v>0</v>
      </c>
      <c r="S99" s="45">
        <v>0</v>
      </c>
      <c r="T99" s="46" t="e">
        <f t="shared" si="24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s="23" customFormat="1" ht="34.5">
      <c r="A100" s="66">
        <v>31</v>
      </c>
      <c r="B100" s="16" t="s">
        <v>179</v>
      </c>
      <c r="C100" s="47">
        <v>2318</v>
      </c>
      <c r="D100" s="47">
        <v>1766</v>
      </c>
      <c r="E100" s="1">
        <f t="shared" si="25"/>
        <v>131.25707814269535</v>
      </c>
      <c r="F100" s="47">
        <v>2318</v>
      </c>
      <c r="G100" s="47">
        <v>1766</v>
      </c>
      <c r="H100" s="1">
        <f t="shared" si="29"/>
        <v>131.25707814269535</v>
      </c>
      <c r="I100" s="47">
        <v>2429</v>
      </c>
      <c r="J100" s="47">
        <v>1425</v>
      </c>
      <c r="K100" s="1">
        <f t="shared" si="30"/>
        <v>170.45614035087721</v>
      </c>
      <c r="L100" s="47">
        <v>0</v>
      </c>
      <c r="M100" s="47">
        <v>0</v>
      </c>
      <c r="N100" s="1" t="e">
        <f t="shared" si="22"/>
        <v>#DIV/0!</v>
      </c>
      <c r="O100" s="65">
        <v>0</v>
      </c>
      <c r="P100" s="65">
        <v>0</v>
      </c>
      <c r="Q100" s="1" t="e">
        <f t="shared" si="23"/>
        <v>#DIV/0!</v>
      </c>
      <c r="R100" s="45">
        <v>0</v>
      </c>
      <c r="S100" s="45">
        <v>0</v>
      </c>
      <c r="T100" s="1" t="e">
        <f t="shared" si="24"/>
        <v>#DIV/0!</v>
      </c>
    </row>
    <row r="101" spans="1:636" ht="17.25">
      <c r="A101" s="64">
        <v>32</v>
      </c>
      <c r="B101" s="16" t="s">
        <v>180</v>
      </c>
      <c r="C101" s="47">
        <v>1091</v>
      </c>
      <c r="D101" s="47">
        <v>13319</v>
      </c>
      <c r="E101" s="46">
        <f t="shared" si="25"/>
        <v>8.1913056535775972</v>
      </c>
      <c r="F101" s="47">
        <v>1091</v>
      </c>
      <c r="G101" s="47">
        <v>13319</v>
      </c>
      <c r="H101" s="46">
        <f t="shared" si="29"/>
        <v>8.1913056535775972</v>
      </c>
      <c r="I101" s="47">
        <v>4402</v>
      </c>
      <c r="J101" s="47">
        <v>9622</v>
      </c>
      <c r="K101" s="46">
        <f t="shared" si="30"/>
        <v>45.749324464768236</v>
      </c>
      <c r="L101" s="47">
        <v>0</v>
      </c>
      <c r="M101" s="47">
        <v>0</v>
      </c>
      <c r="N101" s="25" t="e">
        <f t="shared" si="22"/>
        <v>#DIV/0!</v>
      </c>
      <c r="O101" s="65">
        <v>0</v>
      </c>
      <c r="P101" s="65">
        <v>0</v>
      </c>
      <c r="Q101" s="1" t="e">
        <f t="shared" si="23"/>
        <v>#DIV/0!</v>
      </c>
      <c r="R101" s="45">
        <v>0</v>
      </c>
      <c r="S101" s="45">
        <v>0</v>
      </c>
      <c r="T101" s="46" t="e">
        <f t="shared" si="24"/>
        <v>#DIV/0!</v>
      </c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</row>
    <row r="102" spans="1:636" s="23" customFormat="1" ht="17.25">
      <c r="A102" s="64">
        <v>33</v>
      </c>
      <c r="B102" s="10" t="s">
        <v>237</v>
      </c>
      <c r="C102" s="47">
        <v>6745</v>
      </c>
      <c r="D102" s="47">
        <v>0</v>
      </c>
      <c r="E102" s="1" t="e">
        <f t="shared" si="25"/>
        <v>#DIV/0!</v>
      </c>
      <c r="F102" s="47">
        <v>6745</v>
      </c>
      <c r="G102" s="47">
        <v>0</v>
      </c>
      <c r="H102" s="1" t="e">
        <f t="shared" si="29"/>
        <v>#DIV/0!</v>
      </c>
      <c r="I102" s="47">
        <v>1986</v>
      </c>
      <c r="J102" s="47">
        <v>0</v>
      </c>
      <c r="K102" s="1" t="e">
        <f t="shared" si="30"/>
        <v>#DIV/0!</v>
      </c>
      <c r="L102" s="47">
        <v>0</v>
      </c>
      <c r="M102" s="47">
        <v>0</v>
      </c>
      <c r="N102" s="1" t="e">
        <f t="shared" si="22"/>
        <v>#DIV/0!</v>
      </c>
      <c r="O102" s="65">
        <v>0</v>
      </c>
      <c r="P102" s="65">
        <v>0</v>
      </c>
      <c r="Q102" s="1" t="e">
        <f t="shared" si="23"/>
        <v>#DIV/0!</v>
      </c>
      <c r="R102" s="45">
        <v>0</v>
      </c>
      <c r="S102" s="45">
        <v>0</v>
      </c>
      <c r="T102" s="1" t="e">
        <f t="shared" si="24"/>
        <v>#DIV/0!</v>
      </c>
    </row>
    <row r="103" spans="1:636" s="23" customFormat="1" ht="17.25">
      <c r="A103" s="64">
        <v>34</v>
      </c>
      <c r="B103" s="16" t="s">
        <v>181</v>
      </c>
      <c r="C103" s="47">
        <v>26511</v>
      </c>
      <c r="D103" s="47">
        <v>8044</v>
      </c>
      <c r="E103" s="1">
        <f t="shared" si="25"/>
        <v>329.57483838886128</v>
      </c>
      <c r="F103" s="47">
        <v>26511</v>
      </c>
      <c r="G103" s="47">
        <v>8044</v>
      </c>
      <c r="H103" s="1">
        <f t="shared" si="29"/>
        <v>329.57483838886128</v>
      </c>
      <c r="I103" s="47">
        <v>91</v>
      </c>
      <c r="J103" s="47">
        <v>12099</v>
      </c>
      <c r="K103" s="1">
        <f t="shared" si="30"/>
        <v>0.75212827506405489</v>
      </c>
      <c r="L103" s="47">
        <v>26511</v>
      </c>
      <c r="M103" s="47">
        <v>0</v>
      </c>
      <c r="N103" s="1" t="e">
        <f t="shared" si="22"/>
        <v>#DIV/0!</v>
      </c>
      <c r="O103" s="65">
        <v>26511</v>
      </c>
      <c r="P103" s="65">
        <v>0</v>
      </c>
      <c r="Q103" s="47" t="e">
        <f t="shared" si="23"/>
        <v>#DIV/0!</v>
      </c>
      <c r="R103" s="45">
        <v>0</v>
      </c>
      <c r="S103" s="45">
        <v>0</v>
      </c>
      <c r="T103" s="1" t="e">
        <f t="shared" si="24"/>
        <v>#DIV/0!</v>
      </c>
    </row>
    <row r="104" spans="1:636" ht="17.25">
      <c r="A104" s="64">
        <v>35</v>
      </c>
      <c r="B104" s="16" t="s">
        <v>182</v>
      </c>
      <c r="C104" s="47">
        <v>1414</v>
      </c>
      <c r="D104" s="47">
        <v>2964</v>
      </c>
      <c r="E104" s="46">
        <f t="shared" si="25"/>
        <v>47.705802968960867</v>
      </c>
      <c r="F104" s="47">
        <v>1414</v>
      </c>
      <c r="G104" s="47">
        <v>2964</v>
      </c>
      <c r="H104" s="46">
        <f t="shared" si="29"/>
        <v>47.705802968960867</v>
      </c>
      <c r="I104" s="47">
        <v>1718</v>
      </c>
      <c r="J104" s="47">
        <v>6110</v>
      </c>
      <c r="K104" s="46">
        <f>I104/J104*100</f>
        <v>28.117839607201311</v>
      </c>
      <c r="L104" s="47">
        <v>0</v>
      </c>
      <c r="M104" s="47">
        <v>0</v>
      </c>
      <c r="N104" s="25" t="e">
        <f t="shared" si="22"/>
        <v>#DIV/0!</v>
      </c>
      <c r="O104" s="65">
        <v>0</v>
      </c>
      <c r="P104" s="65">
        <v>0</v>
      </c>
      <c r="Q104" s="25" t="e">
        <f t="shared" si="23"/>
        <v>#DIV/0!</v>
      </c>
      <c r="R104" s="45">
        <v>0</v>
      </c>
      <c r="S104" s="45">
        <v>0</v>
      </c>
      <c r="T104" s="46" t="e">
        <f t="shared" si="24"/>
        <v>#DIV/0!</v>
      </c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23.25" customHeight="1">
      <c r="A105" s="64">
        <v>36</v>
      </c>
      <c r="B105" s="10" t="s">
        <v>183</v>
      </c>
      <c r="C105" s="47">
        <v>26148</v>
      </c>
      <c r="D105" s="47">
        <v>214485</v>
      </c>
      <c r="E105" s="1">
        <f>C105/D105*100</f>
        <v>12.191062312049795</v>
      </c>
      <c r="F105" s="47">
        <v>26148</v>
      </c>
      <c r="G105" s="47">
        <v>214485</v>
      </c>
      <c r="H105" s="1">
        <f t="shared" si="29"/>
        <v>12.191062312049795</v>
      </c>
      <c r="I105" s="47">
        <v>26148</v>
      </c>
      <c r="J105" s="47">
        <v>214485</v>
      </c>
      <c r="K105" s="1">
        <f t="shared" ref="K105:K111" si="31">I105/J105*100</f>
        <v>12.191062312049795</v>
      </c>
      <c r="L105" s="47">
        <v>0</v>
      </c>
      <c r="M105" s="47">
        <v>0</v>
      </c>
      <c r="N105" s="1" t="e">
        <f t="shared" si="22"/>
        <v>#DIV/0!</v>
      </c>
      <c r="O105" s="65">
        <v>0</v>
      </c>
      <c r="P105" s="65">
        <v>0</v>
      </c>
      <c r="Q105" s="1" t="e">
        <f t="shared" si="23"/>
        <v>#DIV/0!</v>
      </c>
      <c r="R105" s="45">
        <v>0</v>
      </c>
      <c r="S105" s="45">
        <v>0</v>
      </c>
      <c r="T105" s="1" t="e">
        <f t="shared" si="24"/>
        <v>#DIV/0!</v>
      </c>
    </row>
    <row r="106" spans="1:636" s="23" customFormat="1" ht="17.25">
      <c r="A106" s="63">
        <v>37</v>
      </c>
      <c r="B106" s="10" t="s">
        <v>283</v>
      </c>
      <c r="C106" s="47">
        <v>429938</v>
      </c>
      <c r="D106" s="47">
        <v>601295</v>
      </c>
      <c r="E106" s="1">
        <f>C106/D106*100</f>
        <v>71.502008165709015</v>
      </c>
      <c r="F106" s="47">
        <v>429938</v>
      </c>
      <c r="G106" s="47">
        <v>601295</v>
      </c>
      <c r="H106" s="1">
        <f t="shared" si="29"/>
        <v>71.502008165709015</v>
      </c>
      <c r="I106" s="47">
        <v>248584</v>
      </c>
      <c r="J106" s="47">
        <v>560667</v>
      </c>
      <c r="K106" s="1">
        <f t="shared" si="31"/>
        <v>44.337191238292959</v>
      </c>
      <c r="L106" s="47">
        <v>2518</v>
      </c>
      <c r="M106" s="47">
        <v>6020</v>
      </c>
      <c r="N106" s="1">
        <f t="shared" si="22"/>
        <v>41.82724252491694</v>
      </c>
      <c r="O106" s="65">
        <v>2518</v>
      </c>
      <c r="P106" s="65">
        <v>0</v>
      </c>
      <c r="Q106" s="1" t="e">
        <f t="shared" si="23"/>
        <v>#DIV/0!</v>
      </c>
      <c r="R106" s="45">
        <v>0</v>
      </c>
      <c r="S106" s="45">
        <v>6020</v>
      </c>
      <c r="T106" s="1">
        <f t="shared" si="24"/>
        <v>0</v>
      </c>
    </row>
    <row r="107" spans="1:636" ht="17.25">
      <c r="A107" s="66">
        <v>38</v>
      </c>
      <c r="B107" s="16" t="s">
        <v>184</v>
      </c>
      <c r="C107" s="47">
        <v>0</v>
      </c>
      <c r="D107" s="47">
        <v>288670</v>
      </c>
      <c r="E107" s="46">
        <f>C107/D107*100</f>
        <v>0</v>
      </c>
      <c r="F107" s="47">
        <v>0</v>
      </c>
      <c r="G107" s="47">
        <v>288670</v>
      </c>
      <c r="H107" s="1">
        <f t="shared" si="29"/>
        <v>0</v>
      </c>
      <c r="I107" s="47">
        <v>7192</v>
      </c>
      <c r="J107" s="47">
        <v>210334</v>
      </c>
      <c r="K107" s="1">
        <f t="shared" si="31"/>
        <v>3.4193235520648111</v>
      </c>
      <c r="L107" s="47">
        <v>0</v>
      </c>
      <c r="M107" s="47">
        <v>0</v>
      </c>
      <c r="N107" s="25" t="e">
        <f t="shared" si="22"/>
        <v>#DIV/0!</v>
      </c>
      <c r="O107" s="65">
        <v>0</v>
      </c>
      <c r="P107" s="65">
        <v>0</v>
      </c>
      <c r="Q107" s="25" t="e">
        <f t="shared" si="23"/>
        <v>#DIV/0!</v>
      </c>
      <c r="R107" s="45">
        <v>0</v>
      </c>
      <c r="S107" s="45">
        <v>0</v>
      </c>
      <c r="T107" s="1" t="e">
        <f t="shared" si="24"/>
        <v>#DIV/0!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47" customFormat="1" ht="21" customHeight="1">
      <c r="A108" s="49">
        <v>39</v>
      </c>
      <c r="B108" s="10" t="s">
        <v>185</v>
      </c>
      <c r="C108" s="47">
        <v>25361</v>
      </c>
      <c r="D108" s="47">
        <v>45585</v>
      </c>
      <c r="E108" s="46">
        <f>C108/D108*100</f>
        <v>55.634528902051116</v>
      </c>
      <c r="F108" s="47">
        <v>25361</v>
      </c>
      <c r="G108" s="47">
        <v>45585</v>
      </c>
      <c r="H108" s="47">
        <f>F108/G108*100</f>
        <v>55.634528902051116</v>
      </c>
      <c r="I108" s="47">
        <v>27550</v>
      </c>
      <c r="J108" s="47">
        <v>35610</v>
      </c>
      <c r="K108" s="47">
        <f t="shared" si="31"/>
        <v>77.365908452681836</v>
      </c>
      <c r="L108" s="47">
        <v>0</v>
      </c>
      <c r="M108" s="47">
        <v>0</v>
      </c>
      <c r="N108" s="47" t="e">
        <f t="shared" si="22"/>
        <v>#DIV/0!</v>
      </c>
      <c r="O108" s="65">
        <v>0</v>
      </c>
      <c r="P108" s="65">
        <v>0</v>
      </c>
      <c r="Q108" s="47" t="e">
        <f t="shared" si="23"/>
        <v>#DIV/0!</v>
      </c>
      <c r="R108" s="45">
        <v>0</v>
      </c>
      <c r="S108" s="45">
        <v>0</v>
      </c>
      <c r="T108" s="47" t="e">
        <f t="shared" si="24"/>
        <v>#DIV/0!</v>
      </c>
    </row>
    <row r="109" spans="1:636" s="24" customFormat="1" ht="17.25" hidden="1">
      <c r="A109" s="64">
        <v>40</v>
      </c>
      <c r="B109" s="16" t="s">
        <v>186</v>
      </c>
      <c r="C109" s="47"/>
      <c r="D109" s="47"/>
      <c r="E109" s="25" t="e">
        <f>C109/D109*100</f>
        <v>#DIV/0!</v>
      </c>
      <c r="F109" s="47"/>
      <c r="G109" s="47"/>
      <c r="H109" s="25" t="e">
        <f>F109/G109*100</f>
        <v>#DIV/0!</v>
      </c>
      <c r="I109" s="47"/>
      <c r="J109" s="47"/>
      <c r="K109" s="25" t="e">
        <f t="shared" si="31"/>
        <v>#DIV/0!</v>
      </c>
      <c r="L109" s="47"/>
      <c r="M109" s="47"/>
      <c r="N109" s="25" t="e">
        <f t="shared" si="22"/>
        <v>#DIV/0!</v>
      </c>
      <c r="O109" s="65"/>
      <c r="P109" s="65"/>
      <c r="Q109" s="25" t="e">
        <f t="shared" si="23"/>
        <v>#DIV/0!</v>
      </c>
      <c r="R109" s="45"/>
      <c r="S109" s="45"/>
      <c r="T109" s="25" t="e">
        <f t="shared" si="24"/>
        <v>#DIV/0!</v>
      </c>
    </row>
    <row r="110" spans="1:636" s="23" customFormat="1" ht="17.25">
      <c r="A110" s="49">
        <v>41</v>
      </c>
      <c r="B110" s="227" t="s">
        <v>139</v>
      </c>
      <c r="C110" s="47">
        <v>8669</v>
      </c>
      <c r="D110" s="47">
        <v>9660</v>
      </c>
      <c r="E110" s="1">
        <f t="shared" ref="E110" si="32">C110/D110*100</f>
        <v>89.741200828157346</v>
      </c>
      <c r="F110" s="47">
        <v>8669</v>
      </c>
      <c r="G110" s="47">
        <v>9660</v>
      </c>
      <c r="H110" s="1">
        <f t="shared" ref="H110:H111" si="33">F110/G110*100</f>
        <v>89.741200828157346</v>
      </c>
      <c r="I110" s="47">
        <v>14038</v>
      </c>
      <c r="J110" s="47">
        <v>11393</v>
      </c>
      <c r="K110" s="1">
        <f t="shared" si="31"/>
        <v>123.21600983059773</v>
      </c>
      <c r="L110" s="47">
        <v>0</v>
      </c>
      <c r="M110" s="47">
        <v>0</v>
      </c>
      <c r="N110" s="1" t="e">
        <f t="shared" si="22"/>
        <v>#DIV/0!</v>
      </c>
      <c r="O110" s="65">
        <v>0</v>
      </c>
      <c r="P110" s="65">
        <v>0</v>
      </c>
      <c r="Q110" s="1" t="e">
        <f t="shared" si="23"/>
        <v>#DIV/0!</v>
      </c>
      <c r="R110" s="45">
        <v>0</v>
      </c>
      <c r="S110" s="45">
        <v>0</v>
      </c>
      <c r="T110" s="1" t="e">
        <f t="shared" si="24"/>
        <v>#DIV/0!</v>
      </c>
    </row>
    <row r="111" spans="1:636" s="23" customFormat="1" ht="17.25">
      <c r="A111" s="66">
        <v>42</v>
      </c>
      <c r="B111" s="16" t="s">
        <v>230</v>
      </c>
      <c r="C111" s="47">
        <v>37033</v>
      </c>
      <c r="D111" s="47"/>
      <c r="E111" s="1" t="e">
        <f>C111/D111*100</f>
        <v>#DIV/0!</v>
      </c>
      <c r="F111" s="47">
        <v>37033</v>
      </c>
      <c r="G111" s="47"/>
      <c r="H111" s="1" t="e">
        <f t="shared" si="33"/>
        <v>#DIV/0!</v>
      </c>
      <c r="I111" s="47">
        <v>21615</v>
      </c>
      <c r="J111" s="47"/>
      <c r="K111" s="1" t="e">
        <f t="shared" si="31"/>
        <v>#DIV/0!</v>
      </c>
      <c r="L111" s="47">
        <v>0</v>
      </c>
      <c r="M111" s="47"/>
      <c r="N111" s="1" t="e">
        <f t="shared" si="22"/>
        <v>#DIV/0!</v>
      </c>
      <c r="O111" s="65">
        <v>0</v>
      </c>
      <c r="P111" s="65"/>
      <c r="Q111" s="1" t="e">
        <f t="shared" si="23"/>
        <v>#DIV/0!</v>
      </c>
      <c r="R111" s="45">
        <v>0</v>
      </c>
      <c r="S111" s="45"/>
      <c r="T111" s="1" t="e">
        <f t="shared" si="24"/>
        <v>#DIV/0!</v>
      </c>
    </row>
    <row r="112" spans="1:636" s="23" customFormat="1" ht="17.25" customHeight="1">
      <c r="A112" s="385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7"/>
    </row>
    <row r="113" spans="1:20" ht="29.25" customHeight="1">
      <c r="A113" s="388" t="s">
        <v>242</v>
      </c>
      <c r="B113" s="389" t="s">
        <v>117</v>
      </c>
      <c r="C113" s="42">
        <f>SUM(C114:C141)</f>
        <v>3013742</v>
      </c>
      <c r="D113" s="42">
        <f>SUM(D114:D141)</f>
        <v>2471760</v>
      </c>
      <c r="E113" s="51">
        <f>C113/D113*100</f>
        <v>121.92696701945174</v>
      </c>
      <c r="F113" s="42">
        <f>SUM(F114:F141)</f>
        <v>3013742</v>
      </c>
      <c r="G113" s="42">
        <f>SUM(G114:G141)</f>
        <v>2471760</v>
      </c>
      <c r="H113" s="51">
        <f>F113/G113*100</f>
        <v>121.92696701945174</v>
      </c>
      <c r="I113" s="42">
        <f>SUM(I114:I141)</f>
        <v>2379998</v>
      </c>
      <c r="J113" s="42">
        <f>SUM(J114:J141)</f>
        <v>2292381</v>
      </c>
      <c r="K113" s="51">
        <f>I113/J113*100</f>
        <v>103.82209589069183</v>
      </c>
      <c r="L113" s="42">
        <f>SUM(L114:L141)</f>
        <v>1392128</v>
      </c>
      <c r="M113" s="42">
        <f>SUM(M114:M141)</f>
        <v>1237475</v>
      </c>
      <c r="N113" s="6">
        <f t="shared" si="22"/>
        <v>112.49746459524434</v>
      </c>
      <c r="O113" s="42">
        <f>SUM(O114:O141)</f>
        <v>1008301</v>
      </c>
      <c r="P113" s="42">
        <f>SUM(P114:P141)</f>
        <v>899118</v>
      </c>
      <c r="Q113" s="5">
        <f t="shared" si="23"/>
        <v>112.14334492246847</v>
      </c>
      <c r="R113" s="42">
        <f>SUM(R114:R141)</f>
        <v>362623</v>
      </c>
      <c r="S113" s="42">
        <f>SUM(S114:S141)</f>
        <v>338357</v>
      </c>
      <c r="T113" s="6">
        <f t="shared" si="24"/>
        <v>107.17171508199918</v>
      </c>
    </row>
    <row r="114" spans="1:20" ht="36.75" customHeight="1">
      <c r="A114" s="2">
        <v>1</v>
      </c>
      <c r="B114" s="11" t="s">
        <v>118</v>
      </c>
      <c r="C114" s="47">
        <v>946520</v>
      </c>
      <c r="D114" s="47">
        <v>665446</v>
      </c>
      <c r="E114" s="46">
        <f t="shared" ref="E114:E139" si="34">C114/D114*100</f>
        <v>142.23843858104189</v>
      </c>
      <c r="F114" s="47">
        <v>946520</v>
      </c>
      <c r="G114" s="47">
        <v>665446</v>
      </c>
      <c r="H114" s="46">
        <f t="shared" ref="H114:H139" si="35">F114/G114*100</f>
        <v>142.23843858104189</v>
      </c>
      <c r="I114" s="47">
        <v>543947</v>
      </c>
      <c r="J114" s="47">
        <v>718801</v>
      </c>
      <c r="K114" s="46">
        <f t="shared" ref="K114:K122" si="36">I114/J114*100</f>
        <v>75.674213029753716</v>
      </c>
      <c r="L114" s="47">
        <v>492768</v>
      </c>
      <c r="M114" s="47">
        <v>650090</v>
      </c>
      <c r="N114" s="25">
        <f t="shared" si="22"/>
        <v>75.799966158531902</v>
      </c>
      <c r="O114" s="45">
        <v>484083</v>
      </c>
      <c r="P114" s="45">
        <v>597691</v>
      </c>
      <c r="Q114" s="25">
        <f t="shared" si="23"/>
        <v>80.992184924986319</v>
      </c>
      <c r="R114" s="45">
        <v>8685</v>
      </c>
      <c r="S114" s="45">
        <v>52399</v>
      </c>
      <c r="T114" s="46">
        <f t="shared" si="24"/>
        <v>16.574743792820474</v>
      </c>
    </row>
    <row r="115" spans="1:20" ht="17.25">
      <c r="A115" s="2">
        <v>2</v>
      </c>
      <c r="B115" s="9" t="s">
        <v>119</v>
      </c>
      <c r="C115" s="47">
        <v>25670</v>
      </c>
      <c r="D115" s="47">
        <v>40815</v>
      </c>
      <c r="E115" s="1">
        <f t="shared" si="34"/>
        <v>62.893544040181304</v>
      </c>
      <c r="F115" s="47">
        <v>25670</v>
      </c>
      <c r="G115" s="47">
        <v>40815</v>
      </c>
      <c r="H115" s="1">
        <f t="shared" si="35"/>
        <v>62.893544040181304</v>
      </c>
      <c r="I115" s="47">
        <v>23405</v>
      </c>
      <c r="J115" s="47">
        <v>67720</v>
      </c>
      <c r="K115" s="1">
        <f t="shared" si="36"/>
        <v>34.561429415239218</v>
      </c>
      <c r="L115" s="47">
        <v>2314</v>
      </c>
      <c r="M115" s="47">
        <v>19011</v>
      </c>
      <c r="N115" s="25">
        <f t="shared" si="22"/>
        <v>12.171900478670244</v>
      </c>
      <c r="O115" s="45">
        <v>2314</v>
      </c>
      <c r="P115" s="45">
        <v>19011</v>
      </c>
      <c r="Q115" s="25">
        <f t="shared" si="23"/>
        <v>12.171900478670244</v>
      </c>
      <c r="R115" s="45">
        <v>0</v>
      </c>
      <c r="S115" s="45">
        <v>0</v>
      </c>
      <c r="T115" s="1" t="e">
        <f t="shared" si="24"/>
        <v>#DIV/0!</v>
      </c>
    </row>
    <row r="116" spans="1:20" s="24" customFormat="1" ht="21.75" customHeight="1">
      <c r="A116" s="161">
        <v>3</v>
      </c>
      <c r="B116" s="12" t="s">
        <v>120</v>
      </c>
      <c r="C116" s="47">
        <v>0</v>
      </c>
      <c r="D116" s="47">
        <v>35311</v>
      </c>
      <c r="E116" s="25">
        <f t="shared" si="34"/>
        <v>0</v>
      </c>
      <c r="F116" s="47">
        <v>0</v>
      </c>
      <c r="G116" s="47">
        <v>35311</v>
      </c>
      <c r="H116" s="25">
        <f t="shared" si="35"/>
        <v>0</v>
      </c>
      <c r="I116" s="47">
        <v>41073</v>
      </c>
      <c r="J116" s="47">
        <v>0</v>
      </c>
      <c r="K116" s="25" t="e">
        <f t="shared" si="36"/>
        <v>#DIV/0!</v>
      </c>
      <c r="L116" s="47">
        <v>41073</v>
      </c>
      <c r="M116" s="47">
        <v>0</v>
      </c>
      <c r="N116" s="25" t="e">
        <f t="shared" si="22"/>
        <v>#DIV/0!</v>
      </c>
      <c r="O116" s="45">
        <v>41073</v>
      </c>
      <c r="P116" s="45">
        <v>0</v>
      </c>
      <c r="Q116" s="25" t="e">
        <f t="shared" si="23"/>
        <v>#DIV/0!</v>
      </c>
      <c r="R116" s="45">
        <v>0</v>
      </c>
      <c r="S116" s="45">
        <v>0</v>
      </c>
      <c r="T116" s="25" t="e">
        <f t="shared" si="24"/>
        <v>#DIV/0!</v>
      </c>
    </row>
    <row r="117" spans="1:20" s="23" customFormat="1" ht="17.25">
      <c r="A117" s="161">
        <v>4</v>
      </c>
      <c r="B117" s="12" t="s">
        <v>121</v>
      </c>
      <c r="C117" s="47">
        <v>91588</v>
      </c>
      <c r="D117" s="47">
        <v>113818</v>
      </c>
      <c r="E117" s="1">
        <f t="shared" si="34"/>
        <v>80.468818640285363</v>
      </c>
      <c r="F117" s="47">
        <v>91588</v>
      </c>
      <c r="G117" s="47">
        <v>113818</v>
      </c>
      <c r="H117" s="1">
        <f t="shared" si="35"/>
        <v>80.468818640285363</v>
      </c>
      <c r="I117" s="47">
        <v>112454</v>
      </c>
      <c r="J117" s="47">
        <v>77198</v>
      </c>
      <c r="K117" s="1">
        <f t="shared" si="36"/>
        <v>145.66957693204486</v>
      </c>
      <c r="L117" s="47">
        <v>55918</v>
      </c>
      <c r="M117" s="47">
        <v>47265</v>
      </c>
      <c r="N117" s="1">
        <f t="shared" si="22"/>
        <v>118.30741563524808</v>
      </c>
      <c r="O117" s="45">
        <v>28003</v>
      </c>
      <c r="P117" s="45">
        <v>47265</v>
      </c>
      <c r="Q117" s="1">
        <f t="shared" si="23"/>
        <v>59.24679995768539</v>
      </c>
      <c r="R117" s="45">
        <v>27915</v>
      </c>
      <c r="S117" s="45">
        <v>0</v>
      </c>
      <c r="T117" s="1" t="e">
        <f t="shared" si="24"/>
        <v>#DIV/0!</v>
      </c>
    </row>
    <row r="118" spans="1:20" s="24" customFormat="1" ht="33.75" customHeight="1">
      <c r="A118" s="161">
        <v>5</v>
      </c>
      <c r="B118" s="10" t="s">
        <v>122</v>
      </c>
      <c r="C118" s="47">
        <v>264747</v>
      </c>
      <c r="D118" s="47">
        <v>165312</v>
      </c>
      <c r="E118" s="25">
        <f t="shared" si="34"/>
        <v>160.14989837398375</v>
      </c>
      <c r="F118" s="47">
        <v>264747</v>
      </c>
      <c r="G118" s="47">
        <v>165312</v>
      </c>
      <c r="H118" s="25">
        <f t="shared" si="35"/>
        <v>160.14989837398375</v>
      </c>
      <c r="I118" s="47">
        <v>47744</v>
      </c>
      <c r="J118" s="47">
        <v>7763</v>
      </c>
      <c r="K118" s="25">
        <f t="shared" si="36"/>
        <v>615.01996650779336</v>
      </c>
      <c r="L118" s="47">
        <v>38060</v>
      </c>
      <c r="M118" s="47">
        <v>0</v>
      </c>
      <c r="N118" s="25" t="e">
        <f t="shared" si="22"/>
        <v>#DIV/0!</v>
      </c>
      <c r="O118" s="45">
        <v>0</v>
      </c>
      <c r="P118" s="45">
        <v>0</v>
      </c>
      <c r="Q118" s="25" t="e">
        <f t="shared" si="23"/>
        <v>#DIV/0!</v>
      </c>
      <c r="R118" s="45">
        <v>38060</v>
      </c>
      <c r="S118" s="45">
        <v>0</v>
      </c>
      <c r="T118" s="25" t="e">
        <f t="shared" si="24"/>
        <v>#DIV/0!</v>
      </c>
    </row>
    <row r="119" spans="1:20" ht="22.5" customHeight="1">
      <c r="A119" s="2">
        <v>6</v>
      </c>
      <c r="B119" s="10" t="s">
        <v>123</v>
      </c>
      <c r="C119" s="47">
        <v>418037</v>
      </c>
      <c r="D119" s="47">
        <v>186685</v>
      </c>
      <c r="E119" s="25">
        <f t="shared" si="34"/>
        <v>223.92640008570589</v>
      </c>
      <c r="F119" s="47">
        <v>418037</v>
      </c>
      <c r="G119" s="47">
        <v>186685</v>
      </c>
      <c r="H119" s="25">
        <f t="shared" si="35"/>
        <v>223.92640008570589</v>
      </c>
      <c r="I119" s="47">
        <v>418037</v>
      </c>
      <c r="J119" s="47">
        <v>166489</v>
      </c>
      <c r="K119" s="25">
        <f t="shared" si="36"/>
        <v>251.089861792671</v>
      </c>
      <c r="L119" s="47">
        <v>324202</v>
      </c>
      <c r="M119" s="47">
        <v>113776</v>
      </c>
      <c r="N119" s="25">
        <f t="shared" si="22"/>
        <v>284.94761636900574</v>
      </c>
      <c r="O119" s="45">
        <v>168010</v>
      </c>
      <c r="P119" s="45">
        <v>13042</v>
      </c>
      <c r="Q119" s="25">
        <f t="shared" si="23"/>
        <v>1288.2226652353934</v>
      </c>
      <c r="R119" s="45">
        <v>156192</v>
      </c>
      <c r="S119" s="45">
        <v>100734</v>
      </c>
      <c r="T119" s="25">
        <f t="shared" si="24"/>
        <v>155.05390434212879</v>
      </c>
    </row>
    <row r="120" spans="1:20" s="160" customFormat="1" ht="16.5" customHeight="1">
      <c r="A120" s="160">
        <v>7</v>
      </c>
      <c r="B120" s="10" t="s">
        <v>124</v>
      </c>
      <c r="C120" s="47">
        <v>312350</v>
      </c>
      <c r="D120" s="47">
        <v>416163</v>
      </c>
      <c r="E120" s="47">
        <f t="shared" si="34"/>
        <v>75.054726152973714</v>
      </c>
      <c r="F120" s="47">
        <v>312350</v>
      </c>
      <c r="G120" s="47">
        <v>416163</v>
      </c>
      <c r="H120" s="47">
        <f t="shared" si="35"/>
        <v>75.054726152973714</v>
      </c>
      <c r="I120" s="47">
        <v>261471</v>
      </c>
      <c r="J120" s="47">
        <v>325440</v>
      </c>
      <c r="K120" s="47">
        <f t="shared" si="36"/>
        <v>80.343842182890853</v>
      </c>
      <c r="L120" s="47">
        <v>77641</v>
      </c>
      <c r="M120" s="47">
        <v>164750</v>
      </c>
      <c r="N120" s="47">
        <f t="shared" si="22"/>
        <v>47.126555386949924</v>
      </c>
      <c r="O120" s="45">
        <v>0</v>
      </c>
      <c r="P120" s="45">
        <v>0</v>
      </c>
      <c r="Q120" s="47" t="e">
        <f t="shared" si="23"/>
        <v>#DIV/0!</v>
      </c>
      <c r="R120" s="45">
        <v>77641</v>
      </c>
      <c r="S120" s="45">
        <v>164750</v>
      </c>
      <c r="T120" s="47">
        <f t="shared" si="24"/>
        <v>47.126555386949924</v>
      </c>
    </row>
    <row r="121" spans="1:20" ht="21.75" customHeight="1">
      <c r="A121" s="2">
        <v>8</v>
      </c>
      <c r="B121" s="13" t="s">
        <v>125</v>
      </c>
      <c r="C121" s="47">
        <v>67026</v>
      </c>
      <c r="D121" s="47">
        <v>76060</v>
      </c>
      <c r="E121" s="25">
        <f t="shared" si="34"/>
        <v>88.122534840915066</v>
      </c>
      <c r="F121" s="47">
        <v>67026</v>
      </c>
      <c r="G121" s="47">
        <v>76060</v>
      </c>
      <c r="H121" s="25">
        <f t="shared" si="35"/>
        <v>88.122534840915066</v>
      </c>
      <c r="I121" s="47">
        <v>67728</v>
      </c>
      <c r="J121" s="47">
        <v>76288</v>
      </c>
      <c r="K121" s="25">
        <f t="shared" si="36"/>
        <v>88.779362416107389</v>
      </c>
      <c r="L121" s="47">
        <v>0</v>
      </c>
      <c r="M121" s="47">
        <v>0</v>
      </c>
      <c r="N121" s="25" t="e">
        <f t="shared" si="22"/>
        <v>#DIV/0!</v>
      </c>
      <c r="O121" s="45">
        <v>0</v>
      </c>
      <c r="P121" s="45">
        <v>0</v>
      </c>
      <c r="Q121" s="25" t="e">
        <f t="shared" si="23"/>
        <v>#DIV/0!</v>
      </c>
      <c r="R121" s="45">
        <v>0</v>
      </c>
      <c r="S121" s="45">
        <v>0</v>
      </c>
      <c r="T121" s="25" t="e">
        <f t="shared" si="24"/>
        <v>#DIV/0!</v>
      </c>
    </row>
    <row r="122" spans="1:20" ht="35.25" customHeight="1">
      <c r="A122" s="2">
        <v>9</v>
      </c>
      <c r="B122" s="14" t="s">
        <v>126</v>
      </c>
      <c r="C122" s="47">
        <v>56252</v>
      </c>
      <c r="D122" s="47">
        <v>31593</v>
      </c>
      <c r="E122" s="46">
        <f t="shared" si="34"/>
        <v>178.05210014876712</v>
      </c>
      <c r="F122" s="47">
        <v>56252</v>
      </c>
      <c r="G122" s="47">
        <v>31593</v>
      </c>
      <c r="H122" s="46">
        <f t="shared" si="35"/>
        <v>178.05210014876712</v>
      </c>
      <c r="I122" s="47">
        <v>56252</v>
      </c>
      <c r="J122" s="47">
        <v>31593</v>
      </c>
      <c r="K122" s="46">
        <f t="shared" si="36"/>
        <v>178.05210014876712</v>
      </c>
      <c r="L122" s="47">
        <v>56242</v>
      </c>
      <c r="M122" s="47">
        <v>28907</v>
      </c>
      <c r="N122" s="25">
        <f t="shared" si="22"/>
        <v>194.56187082713529</v>
      </c>
      <c r="O122" s="45">
        <v>56242</v>
      </c>
      <c r="P122" s="45">
        <v>28907</v>
      </c>
      <c r="Q122" s="25">
        <f t="shared" si="23"/>
        <v>194.56187082713529</v>
      </c>
      <c r="R122" s="45">
        <v>0</v>
      </c>
      <c r="S122" s="45">
        <v>0</v>
      </c>
      <c r="T122" s="46" t="e">
        <f t="shared" si="24"/>
        <v>#DIV/0!</v>
      </c>
    </row>
    <row r="123" spans="1:20" ht="31.5" customHeight="1">
      <c r="A123" s="2">
        <v>10</v>
      </c>
      <c r="B123" s="14" t="s">
        <v>127</v>
      </c>
      <c r="C123" s="47">
        <v>30209</v>
      </c>
      <c r="D123" s="47">
        <v>10741</v>
      </c>
      <c r="E123" s="46">
        <f t="shared" si="34"/>
        <v>281.24941811749375</v>
      </c>
      <c r="F123" s="47">
        <v>30209</v>
      </c>
      <c r="G123" s="47">
        <v>10741</v>
      </c>
      <c r="H123" s="46">
        <f t="shared" si="35"/>
        <v>281.24941811749375</v>
      </c>
      <c r="I123" s="47">
        <v>28540</v>
      </c>
      <c r="J123" s="47">
        <v>19526</v>
      </c>
      <c r="K123" s="46">
        <f>I123/J123*100</f>
        <v>146.16408890709823</v>
      </c>
      <c r="L123" s="47">
        <v>0</v>
      </c>
      <c r="M123" s="47">
        <v>0</v>
      </c>
      <c r="N123" s="25" t="e">
        <f t="shared" si="22"/>
        <v>#DIV/0!</v>
      </c>
      <c r="O123" s="45">
        <v>0</v>
      </c>
      <c r="P123" s="45">
        <v>0</v>
      </c>
      <c r="Q123" s="25" t="e">
        <f t="shared" si="23"/>
        <v>#DIV/0!</v>
      </c>
      <c r="R123" s="45">
        <v>0</v>
      </c>
      <c r="S123" s="45">
        <v>0</v>
      </c>
      <c r="T123" s="46" t="e">
        <f t="shared" si="24"/>
        <v>#DIV/0!</v>
      </c>
    </row>
    <row r="124" spans="1:20" s="23" customFormat="1" ht="34.5">
      <c r="A124" s="2">
        <v>11</v>
      </c>
      <c r="B124" s="14" t="s">
        <v>128</v>
      </c>
      <c r="C124" s="47">
        <v>9525</v>
      </c>
      <c r="D124" s="47">
        <v>585</v>
      </c>
      <c r="E124" s="1">
        <f t="shared" si="34"/>
        <v>1628.2051282051282</v>
      </c>
      <c r="F124" s="47">
        <v>9525</v>
      </c>
      <c r="G124" s="47">
        <v>585</v>
      </c>
      <c r="H124" s="1">
        <f t="shared" si="35"/>
        <v>1628.2051282051282</v>
      </c>
      <c r="I124" s="47">
        <v>9525</v>
      </c>
      <c r="J124" s="47">
        <v>585</v>
      </c>
      <c r="K124" s="1">
        <f t="shared" ref="K124:K139" si="37">I124/J124*100</f>
        <v>1628.2051282051282</v>
      </c>
      <c r="L124" s="47">
        <v>8486</v>
      </c>
      <c r="M124" s="47">
        <v>0</v>
      </c>
      <c r="N124" s="1" t="e">
        <f t="shared" si="22"/>
        <v>#DIV/0!</v>
      </c>
      <c r="O124" s="47">
        <v>8486</v>
      </c>
      <c r="P124" s="47">
        <v>0</v>
      </c>
      <c r="Q124" s="1" t="e">
        <f t="shared" si="23"/>
        <v>#DIV/0!</v>
      </c>
      <c r="R124" s="47">
        <v>0</v>
      </c>
      <c r="S124" s="47">
        <v>0</v>
      </c>
      <c r="T124" s="1" t="e">
        <f>R124/S124*100</f>
        <v>#DIV/0!</v>
      </c>
    </row>
    <row r="125" spans="1:20" s="24" customFormat="1" ht="29.25" customHeight="1">
      <c r="A125" s="161">
        <v>12</v>
      </c>
      <c r="B125" s="13" t="s">
        <v>129</v>
      </c>
      <c r="C125" s="47">
        <v>117013</v>
      </c>
      <c r="D125" s="47">
        <v>119087</v>
      </c>
      <c r="E125" s="25">
        <f t="shared" si="34"/>
        <v>98.258416115948847</v>
      </c>
      <c r="F125" s="47">
        <v>117013</v>
      </c>
      <c r="G125" s="47">
        <v>119087</v>
      </c>
      <c r="H125" s="25">
        <f t="shared" si="35"/>
        <v>98.258416115948847</v>
      </c>
      <c r="I125" s="47">
        <v>134708</v>
      </c>
      <c r="J125" s="47">
        <v>120456</v>
      </c>
      <c r="K125" s="25">
        <f t="shared" si="37"/>
        <v>111.83170618317062</v>
      </c>
      <c r="L125" s="47">
        <v>35223</v>
      </c>
      <c r="M125" s="47">
        <v>5817</v>
      </c>
      <c r="N125" s="25">
        <f t="shared" si="22"/>
        <v>605.51830840639514</v>
      </c>
      <c r="O125" s="45">
        <v>35223</v>
      </c>
      <c r="P125" s="45">
        <v>0</v>
      </c>
      <c r="Q125" s="25" t="e">
        <f t="shared" si="23"/>
        <v>#DIV/0!</v>
      </c>
      <c r="R125" s="45">
        <v>0</v>
      </c>
      <c r="S125" s="45">
        <v>5817</v>
      </c>
      <c r="T125" s="25">
        <f t="shared" si="24"/>
        <v>0</v>
      </c>
    </row>
    <row r="126" spans="1:20" s="23" customFormat="1" ht="34.5">
      <c r="A126" s="2">
        <v>13</v>
      </c>
      <c r="B126" s="163" t="s">
        <v>130</v>
      </c>
      <c r="C126" s="47">
        <v>972</v>
      </c>
      <c r="D126" s="47">
        <v>748</v>
      </c>
      <c r="E126" s="1">
        <f t="shared" si="34"/>
        <v>129.94652406417114</v>
      </c>
      <c r="F126" s="47">
        <v>972</v>
      </c>
      <c r="G126" s="47">
        <v>748</v>
      </c>
      <c r="H126" s="1">
        <f t="shared" si="35"/>
        <v>129.94652406417114</v>
      </c>
      <c r="I126" s="47">
        <v>972</v>
      </c>
      <c r="J126" s="47">
        <v>748</v>
      </c>
      <c r="K126" s="1">
        <f t="shared" si="37"/>
        <v>129.94652406417114</v>
      </c>
      <c r="L126" s="47">
        <v>0</v>
      </c>
      <c r="M126" s="47">
        <v>748</v>
      </c>
      <c r="N126" s="1">
        <f t="shared" si="22"/>
        <v>0</v>
      </c>
      <c r="O126" s="47">
        <v>0</v>
      </c>
      <c r="P126" s="47">
        <v>0</v>
      </c>
      <c r="Q126" s="1" t="e">
        <f t="shared" si="23"/>
        <v>#DIV/0!</v>
      </c>
      <c r="R126" s="47">
        <v>0</v>
      </c>
      <c r="S126" s="47">
        <v>748</v>
      </c>
      <c r="T126" s="1">
        <f>R126/S126*100</f>
        <v>0</v>
      </c>
    </row>
    <row r="127" spans="1:20" s="24" customFormat="1" ht="24.75" customHeight="1">
      <c r="A127" s="161">
        <v>14</v>
      </c>
      <c r="B127" s="13" t="s">
        <v>131</v>
      </c>
      <c r="C127" s="47">
        <v>47330</v>
      </c>
      <c r="D127" s="47">
        <v>27345</v>
      </c>
      <c r="E127" s="25">
        <f t="shared" si="34"/>
        <v>173.08465898701772</v>
      </c>
      <c r="F127" s="47">
        <v>47330</v>
      </c>
      <c r="G127" s="47">
        <v>27345</v>
      </c>
      <c r="H127" s="25">
        <f t="shared" si="35"/>
        <v>173.08465898701772</v>
      </c>
      <c r="I127" s="47">
        <v>47330</v>
      </c>
      <c r="J127" s="47">
        <v>27345</v>
      </c>
      <c r="K127" s="25">
        <f t="shared" si="37"/>
        <v>173.08465898701772</v>
      </c>
      <c r="L127" s="47">
        <v>45926</v>
      </c>
      <c r="M127" s="47">
        <v>24849</v>
      </c>
      <c r="N127" s="25">
        <f t="shared" si="22"/>
        <v>184.82031470079278</v>
      </c>
      <c r="O127" s="45">
        <v>18698</v>
      </c>
      <c r="P127" s="45">
        <v>24849</v>
      </c>
      <c r="Q127" s="25">
        <f t="shared" si="23"/>
        <v>75.246488792305527</v>
      </c>
      <c r="R127" s="45">
        <v>27228</v>
      </c>
      <c r="S127" s="45">
        <v>0</v>
      </c>
      <c r="T127" s="25" t="e">
        <f t="shared" si="24"/>
        <v>#DIV/0!</v>
      </c>
    </row>
    <row r="128" spans="1:20" ht="27" customHeight="1">
      <c r="A128" s="2">
        <v>15</v>
      </c>
      <c r="B128" s="15" t="s">
        <v>132</v>
      </c>
      <c r="C128" s="47">
        <v>195767</v>
      </c>
      <c r="D128" s="47">
        <v>244847</v>
      </c>
      <c r="E128" s="25">
        <f t="shared" si="34"/>
        <v>79.954828933987343</v>
      </c>
      <c r="F128" s="47">
        <v>195767</v>
      </c>
      <c r="G128" s="47">
        <v>244847</v>
      </c>
      <c r="H128" s="25">
        <f t="shared" si="35"/>
        <v>79.954828933987343</v>
      </c>
      <c r="I128" s="47">
        <v>192151</v>
      </c>
      <c r="J128" s="47">
        <v>230859</v>
      </c>
      <c r="K128" s="25">
        <f t="shared" si="37"/>
        <v>83.233055674675882</v>
      </c>
      <c r="L128" s="47">
        <v>27786</v>
      </c>
      <c r="M128" s="47">
        <v>31457</v>
      </c>
      <c r="N128" s="25">
        <f t="shared" si="22"/>
        <v>88.330101408271616</v>
      </c>
      <c r="O128" s="45">
        <v>16136</v>
      </c>
      <c r="P128" s="45">
        <v>31457</v>
      </c>
      <c r="Q128" s="25">
        <f t="shared" si="23"/>
        <v>51.295419143592845</v>
      </c>
      <c r="R128" s="47">
        <v>11650</v>
      </c>
      <c r="S128" s="47">
        <v>0</v>
      </c>
      <c r="T128" s="25" t="e">
        <f t="shared" si="24"/>
        <v>#DIV/0!</v>
      </c>
    </row>
    <row r="129" spans="1:20" ht="34.5">
      <c r="A129" s="2">
        <v>16</v>
      </c>
      <c r="B129" s="16" t="s">
        <v>133</v>
      </c>
      <c r="C129" s="47">
        <v>90231</v>
      </c>
      <c r="D129" s="47">
        <v>75844</v>
      </c>
      <c r="E129" s="46">
        <f t="shared" si="34"/>
        <v>118.9691999367122</v>
      </c>
      <c r="F129" s="47">
        <v>90231</v>
      </c>
      <c r="G129" s="47">
        <v>75844</v>
      </c>
      <c r="H129" s="46">
        <f t="shared" si="35"/>
        <v>118.9691999367122</v>
      </c>
      <c r="I129" s="47">
        <v>125838</v>
      </c>
      <c r="J129" s="47">
        <v>148574</v>
      </c>
      <c r="K129" s="46">
        <f t="shared" si="37"/>
        <v>84.697187933285761</v>
      </c>
      <c r="L129" s="47">
        <v>0</v>
      </c>
      <c r="M129" s="47">
        <v>0</v>
      </c>
      <c r="N129" s="25" t="e">
        <f t="shared" si="22"/>
        <v>#DIV/0!</v>
      </c>
      <c r="O129" s="45">
        <v>0</v>
      </c>
      <c r="P129" s="45">
        <v>0</v>
      </c>
      <c r="Q129" s="25" t="e">
        <f t="shared" si="23"/>
        <v>#DIV/0!</v>
      </c>
      <c r="R129" s="47">
        <v>0</v>
      </c>
      <c r="S129" s="157">
        <v>0</v>
      </c>
      <c r="T129" s="46" t="e">
        <f t="shared" si="24"/>
        <v>#DIV/0!</v>
      </c>
    </row>
    <row r="130" spans="1:20" s="23" customFormat="1" ht="17.25">
      <c r="A130" s="2">
        <v>17</v>
      </c>
      <c r="B130" s="9" t="s">
        <v>134</v>
      </c>
      <c r="C130" s="45">
        <v>0</v>
      </c>
      <c r="D130" s="156">
        <v>0</v>
      </c>
      <c r="E130" s="1" t="e">
        <f t="shared" si="34"/>
        <v>#DIV/0!</v>
      </c>
      <c r="F130" s="45">
        <v>0</v>
      </c>
      <c r="G130" s="45">
        <v>0</v>
      </c>
      <c r="H130" s="1" t="e">
        <f t="shared" si="35"/>
        <v>#DIV/0!</v>
      </c>
      <c r="I130" s="45">
        <v>0</v>
      </c>
      <c r="J130" s="156">
        <v>0</v>
      </c>
      <c r="K130" s="1" t="e">
        <f t="shared" si="37"/>
        <v>#DIV/0!</v>
      </c>
      <c r="L130" s="47">
        <v>0</v>
      </c>
      <c r="M130" s="156">
        <v>0</v>
      </c>
      <c r="N130" s="1" t="e">
        <f t="shared" si="22"/>
        <v>#DIV/0!</v>
      </c>
      <c r="O130" s="45">
        <v>0</v>
      </c>
      <c r="P130" s="45">
        <v>0</v>
      </c>
      <c r="Q130" s="1" t="e">
        <f t="shared" si="23"/>
        <v>#DIV/0!</v>
      </c>
      <c r="R130" s="47">
        <v>0</v>
      </c>
      <c r="S130" s="47">
        <v>0</v>
      </c>
      <c r="T130" s="1" t="e">
        <f t="shared" si="24"/>
        <v>#DIV/0!</v>
      </c>
    </row>
    <row r="131" spans="1:20" s="23" customFormat="1" ht="34.5">
      <c r="A131" s="2">
        <v>18</v>
      </c>
      <c r="B131" s="16" t="s">
        <v>135</v>
      </c>
      <c r="C131" s="45">
        <v>151152</v>
      </c>
      <c r="D131" s="156">
        <v>76975</v>
      </c>
      <c r="E131" s="1">
        <f t="shared" si="34"/>
        <v>196.36505358882755</v>
      </c>
      <c r="F131" s="45">
        <v>151152</v>
      </c>
      <c r="G131" s="156">
        <v>76975</v>
      </c>
      <c r="H131" s="1">
        <f t="shared" si="35"/>
        <v>196.36505358882755</v>
      </c>
      <c r="I131" s="45">
        <v>70701</v>
      </c>
      <c r="J131" s="156">
        <v>89040</v>
      </c>
      <c r="K131" s="1">
        <f t="shared" si="37"/>
        <v>79.403638814016176</v>
      </c>
      <c r="L131" s="47">
        <v>22238</v>
      </c>
      <c r="M131" s="156">
        <v>0</v>
      </c>
      <c r="N131" s="1" t="e">
        <f t="shared" si="22"/>
        <v>#DIV/0!</v>
      </c>
      <c r="O131" s="49">
        <v>11119</v>
      </c>
      <c r="P131" s="49">
        <v>0</v>
      </c>
      <c r="Q131" s="1" t="e">
        <f t="shared" si="23"/>
        <v>#DIV/0!</v>
      </c>
      <c r="R131" s="47">
        <v>11119</v>
      </c>
      <c r="S131" s="47">
        <v>0</v>
      </c>
      <c r="T131" s="1" t="e">
        <f t="shared" si="24"/>
        <v>#DIV/0!</v>
      </c>
    </row>
    <row r="132" spans="1:20" s="23" customFormat="1" ht="34.5">
      <c r="A132" s="161">
        <v>19</v>
      </c>
      <c r="B132" s="162" t="s">
        <v>136</v>
      </c>
      <c r="C132" s="45">
        <v>0</v>
      </c>
      <c r="D132" s="45">
        <v>0</v>
      </c>
      <c r="E132" s="1" t="e">
        <f t="shared" si="34"/>
        <v>#DIV/0!</v>
      </c>
      <c r="F132" s="45">
        <v>0</v>
      </c>
      <c r="G132" s="45">
        <v>0</v>
      </c>
      <c r="H132" s="1" t="e">
        <f t="shared" si="35"/>
        <v>#DIV/0!</v>
      </c>
      <c r="I132" s="45">
        <v>0</v>
      </c>
      <c r="J132" s="45">
        <v>0</v>
      </c>
      <c r="K132" s="1" t="e">
        <f t="shared" si="37"/>
        <v>#DIV/0!</v>
      </c>
      <c r="L132" s="47">
        <v>0</v>
      </c>
      <c r="M132" s="47">
        <v>0</v>
      </c>
      <c r="N132" s="1" t="e">
        <f t="shared" si="22"/>
        <v>#DIV/0!</v>
      </c>
      <c r="O132" s="49">
        <v>0</v>
      </c>
      <c r="P132" s="49">
        <v>0</v>
      </c>
      <c r="Q132" s="1" t="e">
        <f t="shared" si="23"/>
        <v>#DIV/0!</v>
      </c>
      <c r="R132" s="47">
        <v>0</v>
      </c>
      <c r="S132" s="47">
        <v>0</v>
      </c>
      <c r="T132" s="1" t="e">
        <f t="shared" si="24"/>
        <v>#DIV/0!</v>
      </c>
    </row>
    <row r="133" spans="1:20" s="23" customFormat="1" ht="34.5">
      <c r="A133" s="161">
        <v>20</v>
      </c>
      <c r="B133" s="162" t="s">
        <v>137</v>
      </c>
      <c r="C133" s="45">
        <v>0</v>
      </c>
      <c r="D133" s="156">
        <v>30232</v>
      </c>
      <c r="E133" s="1">
        <f t="shared" si="34"/>
        <v>0</v>
      </c>
      <c r="F133" s="45">
        <v>0</v>
      </c>
      <c r="G133" s="156">
        <v>30232</v>
      </c>
      <c r="H133" s="1">
        <f t="shared" si="35"/>
        <v>0</v>
      </c>
      <c r="I133" s="45">
        <v>0</v>
      </c>
      <c r="J133" s="156">
        <v>30232</v>
      </c>
      <c r="K133" s="1">
        <f t="shared" si="37"/>
        <v>0</v>
      </c>
      <c r="L133" s="45">
        <v>0</v>
      </c>
      <c r="M133" s="156">
        <v>30232</v>
      </c>
      <c r="N133" s="1">
        <f t="shared" si="22"/>
        <v>0</v>
      </c>
      <c r="O133" s="45">
        <v>0</v>
      </c>
      <c r="P133" s="156">
        <v>30232</v>
      </c>
      <c r="Q133" s="1">
        <f t="shared" si="23"/>
        <v>0</v>
      </c>
      <c r="R133" s="47">
        <v>0</v>
      </c>
      <c r="S133" s="47">
        <v>0</v>
      </c>
      <c r="T133" s="1" t="e">
        <f t="shared" ref="T133:T141" si="38">R133/S133*100</f>
        <v>#DIV/0!</v>
      </c>
    </row>
    <row r="134" spans="1:20" s="23" customFormat="1" ht="17.25">
      <c r="A134" s="161">
        <v>21</v>
      </c>
      <c r="B134" s="162" t="s">
        <v>138</v>
      </c>
      <c r="C134" s="45">
        <v>9991</v>
      </c>
      <c r="D134" s="156">
        <v>2070</v>
      </c>
      <c r="E134" s="25">
        <f t="shared" si="34"/>
        <v>482.65700483091791</v>
      </c>
      <c r="F134" s="45">
        <v>9991</v>
      </c>
      <c r="G134" s="156">
        <v>2070</v>
      </c>
      <c r="H134" s="25">
        <f t="shared" si="35"/>
        <v>482.65700483091791</v>
      </c>
      <c r="I134" s="45">
        <v>9991</v>
      </c>
      <c r="J134" s="156">
        <v>2070</v>
      </c>
      <c r="K134" s="25">
        <f t="shared" si="37"/>
        <v>482.65700483091791</v>
      </c>
      <c r="L134" s="47">
        <v>8303</v>
      </c>
      <c r="M134" s="156">
        <v>0</v>
      </c>
      <c r="N134" s="25" t="e">
        <f t="shared" si="22"/>
        <v>#DIV/0!</v>
      </c>
      <c r="O134" s="49">
        <v>8303</v>
      </c>
      <c r="P134" s="156">
        <v>0</v>
      </c>
      <c r="Q134" s="25" t="e">
        <f t="shared" si="23"/>
        <v>#DIV/0!</v>
      </c>
      <c r="R134" s="47">
        <v>0</v>
      </c>
      <c r="S134" s="47">
        <v>0</v>
      </c>
      <c r="T134" s="25" t="e">
        <f t="shared" si="38"/>
        <v>#DIV/0!</v>
      </c>
    </row>
    <row r="135" spans="1:20" ht="34.5">
      <c r="A135" s="2">
        <v>22</v>
      </c>
      <c r="B135" s="17" t="s">
        <v>140</v>
      </c>
      <c r="C135" s="45">
        <v>129722</v>
      </c>
      <c r="D135" s="45">
        <v>106664</v>
      </c>
      <c r="E135" s="46">
        <f t="shared" si="34"/>
        <v>121.61741543538589</v>
      </c>
      <c r="F135" s="45">
        <v>129722</v>
      </c>
      <c r="G135" s="45">
        <v>106664</v>
      </c>
      <c r="H135" s="46">
        <f t="shared" si="35"/>
        <v>121.61741543538589</v>
      </c>
      <c r="I135" s="45">
        <v>129722</v>
      </c>
      <c r="J135" s="45">
        <v>106664</v>
      </c>
      <c r="K135" s="46">
        <f t="shared" si="37"/>
        <v>121.61741543538589</v>
      </c>
      <c r="L135" s="47">
        <v>129443</v>
      </c>
      <c r="M135" s="47">
        <v>106664</v>
      </c>
      <c r="N135" s="25">
        <f t="shared" ref="N135:N141" si="39">L135/M135*100</f>
        <v>121.3558463961599</v>
      </c>
      <c r="O135" s="49">
        <v>129443</v>
      </c>
      <c r="P135" s="49">
        <v>106664</v>
      </c>
      <c r="Q135" s="25">
        <f t="shared" ref="Q135:Q141" si="40">O135/P135*100</f>
        <v>121.3558463961599</v>
      </c>
      <c r="R135" s="47">
        <v>0</v>
      </c>
      <c r="S135" s="47">
        <v>0</v>
      </c>
      <c r="T135" s="46" t="e">
        <f t="shared" si="38"/>
        <v>#DIV/0!</v>
      </c>
    </row>
    <row r="136" spans="1:20" ht="34.5">
      <c r="A136" s="2">
        <v>23</v>
      </c>
      <c r="B136" s="17" t="s">
        <v>141</v>
      </c>
      <c r="C136" s="45">
        <v>21412</v>
      </c>
      <c r="D136" s="45">
        <v>320</v>
      </c>
      <c r="E136" s="25">
        <f t="shared" si="34"/>
        <v>6691.2499999999991</v>
      </c>
      <c r="F136" s="45">
        <v>21412</v>
      </c>
      <c r="G136" s="45">
        <v>320</v>
      </c>
      <c r="H136" s="25">
        <f t="shared" si="35"/>
        <v>6691.2499999999991</v>
      </c>
      <c r="I136" s="45">
        <v>21412</v>
      </c>
      <c r="J136" s="45">
        <v>320</v>
      </c>
      <c r="K136" s="25">
        <f t="shared" si="37"/>
        <v>6691.2499999999991</v>
      </c>
      <c r="L136" s="95">
        <v>21204</v>
      </c>
      <c r="M136" s="47">
        <v>0</v>
      </c>
      <c r="N136" s="25" t="e">
        <f t="shared" si="39"/>
        <v>#DIV/0!</v>
      </c>
      <c r="O136" s="95">
        <v>0</v>
      </c>
      <c r="P136" s="47">
        <v>0</v>
      </c>
      <c r="Q136" s="25" t="e">
        <f t="shared" si="40"/>
        <v>#DIV/0!</v>
      </c>
      <c r="R136" s="45">
        <v>0</v>
      </c>
      <c r="S136" s="45">
        <v>0</v>
      </c>
      <c r="T136" s="25" t="e">
        <f t="shared" si="38"/>
        <v>#DIV/0!</v>
      </c>
    </row>
    <row r="137" spans="1:20" ht="17.25">
      <c r="A137" s="2">
        <v>24</v>
      </c>
      <c r="B137" s="17" t="s">
        <v>142</v>
      </c>
      <c r="C137" s="45"/>
      <c r="D137" s="45">
        <v>10476</v>
      </c>
      <c r="E137" s="25">
        <f t="shared" si="34"/>
        <v>0</v>
      </c>
      <c r="F137" s="45"/>
      <c r="G137" s="45">
        <v>10476</v>
      </c>
      <c r="H137" s="25">
        <f t="shared" si="35"/>
        <v>0</v>
      </c>
      <c r="I137" s="45"/>
      <c r="J137" s="45">
        <v>10476</v>
      </c>
      <c r="K137" s="25">
        <f t="shared" si="37"/>
        <v>0</v>
      </c>
      <c r="L137" s="95"/>
      <c r="M137" s="47">
        <v>0</v>
      </c>
      <c r="N137" s="25" t="e">
        <f t="shared" si="39"/>
        <v>#DIV/0!</v>
      </c>
      <c r="O137" s="45"/>
      <c r="P137" s="45">
        <v>0</v>
      </c>
      <c r="Q137" s="25" t="e">
        <f t="shared" si="40"/>
        <v>#DIV/0!</v>
      </c>
      <c r="R137" s="45"/>
      <c r="S137" s="45">
        <v>0</v>
      </c>
      <c r="T137" s="25" t="e">
        <f t="shared" si="38"/>
        <v>#DIV/0!</v>
      </c>
    </row>
    <row r="138" spans="1:20" s="23" customFormat="1" ht="17.25">
      <c r="A138" s="2">
        <v>25</v>
      </c>
      <c r="B138" s="17" t="s">
        <v>143</v>
      </c>
      <c r="C138" s="45">
        <v>21777</v>
      </c>
      <c r="D138" s="45">
        <v>31123</v>
      </c>
      <c r="E138" s="1">
        <f t="shared" si="34"/>
        <v>69.970761173408732</v>
      </c>
      <c r="F138" s="45">
        <v>21777</v>
      </c>
      <c r="G138" s="45">
        <v>31123</v>
      </c>
      <c r="H138" s="1">
        <f t="shared" si="35"/>
        <v>69.970761173408732</v>
      </c>
      <c r="I138" s="45">
        <v>32234</v>
      </c>
      <c r="J138" s="45">
        <v>32294</v>
      </c>
      <c r="K138" s="1">
        <f t="shared" si="37"/>
        <v>99.814206973431595</v>
      </c>
      <c r="L138" s="95">
        <v>4133</v>
      </c>
      <c r="M138" s="47">
        <v>13909</v>
      </c>
      <c r="N138" s="1">
        <f t="shared" si="39"/>
        <v>29.714573297864693</v>
      </c>
      <c r="O138" s="45">
        <v>0</v>
      </c>
      <c r="P138" s="45">
        <v>0</v>
      </c>
      <c r="Q138" s="1" t="e">
        <f t="shared" si="40"/>
        <v>#DIV/0!</v>
      </c>
      <c r="R138" s="45">
        <v>4133</v>
      </c>
      <c r="S138" s="45">
        <v>13909</v>
      </c>
      <c r="T138" s="1">
        <f t="shared" si="38"/>
        <v>29.714573297864693</v>
      </c>
    </row>
    <row r="139" spans="1:20" s="23" customFormat="1" ht="17.25">
      <c r="A139" s="2">
        <v>26</v>
      </c>
      <c r="B139" s="16" t="s">
        <v>144</v>
      </c>
      <c r="C139" s="47">
        <v>4618</v>
      </c>
      <c r="D139" s="47">
        <v>3500</v>
      </c>
      <c r="E139" s="1">
        <f t="shared" si="34"/>
        <v>131.94285714285715</v>
      </c>
      <c r="F139" s="47">
        <v>4618</v>
      </c>
      <c r="G139" s="47">
        <v>3500</v>
      </c>
      <c r="H139" s="1">
        <f t="shared" si="35"/>
        <v>131.94285714285715</v>
      </c>
      <c r="I139" s="47">
        <v>1168</v>
      </c>
      <c r="J139" s="47">
        <v>1900</v>
      </c>
      <c r="K139" s="1">
        <f t="shared" si="37"/>
        <v>61.473684210526315</v>
      </c>
      <c r="L139" s="47">
        <v>1168</v>
      </c>
      <c r="M139" s="47">
        <v>0</v>
      </c>
      <c r="N139" s="1" t="e">
        <f t="shared" si="39"/>
        <v>#DIV/0!</v>
      </c>
      <c r="O139" s="47">
        <v>1168</v>
      </c>
      <c r="P139" s="47">
        <v>0</v>
      </c>
      <c r="Q139" s="1" t="e">
        <f t="shared" si="40"/>
        <v>#DIV/0!</v>
      </c>
      <c r="R139" s="47">
        <v>0</v>
      </c>
      <c r="S139" s="47">
        <v>0</v>
      </c>
      <c r="T139" s="1" t="e">
        <f t="shared" si="38"/>
        <v>#DIV/0!</v>
      </c>
    </row>
    <row r="140" spans="1:20" ht="17.25">
      <c r="A140" s="161">
        <v>27</v>
      </c>
      <c r="B140" s="10" t="s">
        <v>228</v>
      </c>
      <c r="C140" s="45">
        <v>1693</v>
      </c>
      <c r="D140" s="45"/>
      <c r="E140" s="25" t="e">
        <f>C140/D140*100</f>
        <v>#DIV/0!</v>
      </c>
      <c r="F140" s="45">
        <v>1693</v>
      </c>
      <c r="G140" s="45"/>
      <c r="H140" s="25" t="e">
        <f>F140/G140*100</f>
        <v>#DIV/0!</v>
      </c>
      <c r="I140" s="45">
        <v>1693</v>
      </c>
      <c r="J140" s="45"/>
      <c r="K140" s="25" t="e">
        <f>I140/J140*100</f>
        <v>#DIV/0!</v>
      </c>
      <c r="L140" s="95">
        <v>0</v>
      </c>
      <c r="M140" s="47"/>
      <c r="N140" s="25" t="e">
        <f t="shared" si="39"/>
        <v>#DIV/0!</v>
      </c>
      <c r="O140" s="45">
        <v>0</v>
      </c>
      <c r="P140" s="45"/>
      <c r="Q140" s="25" t="e">
        <f t="shared" si="40"/>
        <v>#DIV/0!</v>
      </c>
      <c r="R140" s="45">
        <v>0</v>
      </c>
      <c r="S140" s="45"/>
      <c r="T140" s="25" t="e">
        <f t="shared" si="38"/>
        <v>#DIV/0!</v>
      </c>
    </row>
    <row r="141" spans="1:20" s="23" customFormat="1" ht="34.5">
      <c r="A141" s="2">
        <v>28</v>
      </c>
      <c r="B141" s="16" t="s">
        <v>235</v>
      </c>
      <c r="C141" s="47">
        <v>140</v>
      </c>
      <c r="D141" s="47"/>
      <c r="E141" s="1" t="e">
        <f>C141/D141*100</f>
        <v>#DIV/0!</v>
      </c>
      <c r="F141" s="47">
        <v>140</v>
      </c>
      <c r="G141" s="47"/>
      <c r="H141" s="1" t="e">
        <f>F141/G141*100</f>
        <v>#DIV/0!</v>
      </c>
      <c r="I141" s="47">
        <v>1902</v>
      </c>
      <c r="J141" s="47"/>
      <c r="K141" s="1" t="e">
        <f>I141/J141*100</f>
        <v>#DIV/0!</v>
      </c>
      <c r="L141" s="95">
        <v>0</v>
      </c>
      <c r="M141" s="47"/>
      <c r="N141" s="1" t="e">
        <f t="shared" si="39"/>
        <v>#DIV/0!</v>
      </c>
      <c r="O141" s="47">
        <v>0</v>
      </c>
      <c r="P141" s="47"/>
      <c r="Q141" s="1" t="e">
        <f t="shared" si="40"/>
        <v>#DIV/0!</v>
      </c>
      <c r="R141" s="47">
        <v>0</v>
      </c>
      <c r="S141" s="47"/>
      <c r="T141" s="1" t="e">
        <f t="shared" si="38"/>
        <v>#DIV/0!</v>
      </c>
    </row>
    <row r="142" spans="1:20" s="23" customFormat="1" ht="17.25" customHeight="1">
      <c r="A142" s="385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7"/>
    </row>
    <row r="143" spans="1:20" ht="24" customHeight="1">
      <c r="A143" s="383" t="s">
        <v>243</v>
      </c>
      <c r="B143" s="384" t="s">
        <v>145</v>
      </c>
      <c r="C143" s="42">
        <f>SUM(C144:C147)</f>
        <v>13125635</v>
      </c>
      <c r="D143" s="42">
        <f>SUM(D144:D147)</f>
        <v>5975748</v>
      </c>
      <c r="E143" s="51">
        <f t="shared" ref="E143:E144" si="41">C143/D143*100</f>
        <v>219.64840217492437</v>
      </c>
      <c r="F143" s="42">
        <f>SUM(F144:F147)</f>
        <v>13125635</v>
      </c>
      <c r="G143" s="42">
        <f>SUM(G144:G147)</f>
        <v>5975748</v>
      </c>
      <c r="H143" s="51">
        <f t="shared" ref="H143:H147" si="42">F143/G143*100</f>
        <v>219.64840217492437</v>
      </c>
      <c r="I143" s="42">
        <f>SUM(I144:I147)</f>
        <v>8537765</v>
      </c>
      <c r="J143" s="42">
        <f>SUM(J144:J147)</f>
        <v>6268875</v>
      </c>
      <c r="K143" s="51">
        <f t="shared" ref="K143:K147" si="43">I143/J143*100</f>
        <v>136.19293732926562</v>
      </c>
      <c r="L143" s="36">
        <f>SUM(L144:L147)</f>
        <v>5696429</v>
      </c>
      <c r="M143" s="36">
        <f>SUM(M144:M147)</f>
        <v>4326540</v>
      </c>
      <c r="N143" s="6">
        <f t="shared" ref="N143:N147" si="44">L143/M143*100</f>
        <v>131.66246007202059</v>
      </c>
      <c r="O143" s="5">
        <f>SUM(O144:O147)</f>
        <v>40858</v>
      </c>
      <c r="P143" s="5">
        <f>SUM(P144:P147)</f>
        <v>5786</v>
      </c>
      <c r="Q143" s="5">
        <f>O143/P143*100</f>
        <v>706.15278257863804</v>
      </c>
      <c r="R143" s="5">
        <f>SUM(R144:R147)</f>
        <v>5655571</v>
      </c>
      <c r="S143" s="5">
        <f>SUM(S144:S147)</f>
        <v>4320754</v>
      </c>
      <c r="T143" s="6">
        <f>R143/S143*100</f>
        <v>130.89314966785889</v>
      </c>
    </row>
    <row r="144" spans="1:20" s="24" customFormat="1" ht="17.25">
      <c r="A144" s="63">
        <v>1</v>
      </c>
      <c r="B144" s="18" t="s">
        <v>146</v>
      </c>
      <c r="C144" s="47">
        <v>9837030</v>
      </c>
      <c r="D144" s="47">
        <v>3013833</v>
      </c>
      <c r="E144" s="25">
        <f t="shared" si="41"/>
        <v>326.3959880988761</v>
      </c>
      <c r="F144" s="49">
        <v>9837030</v>
      </c>
      <c r="G144" s="49">
        <v>3013833</v>
      </c>
      <c r="H144" s="25">
        <f t="shared" si="42"/>
        <v>326.3959880988761</v>
      </c>
      <c r="I144" s="49">
        <v>4735680</v>
      </c>
      <c r="J144" s="49">
        <v>2813705</v>
      </c>
      <c r="K144" s="25">
        <f t="shared" si="43"/>
        <v>168.30762286735816</v>
      </c>
      <c r="L144" s="95">
        <v>3148486</v>
      </c>
      <c r="M144" s="95">
        <v>1644130</v>
      </c>
      <c r="N144" s="25">
        <f t="shared" si="44"/>
        <v>191.49860412497793</v>
      </c>
      <c r="O144" s="49">
        <v>0</v>
      </c>
      <c r="P144" s="49">
        <v>0</v>
      </c>
      <c r="Q144" s="25" t="e">
        <f>O144/P144*100</f>
        <v>#DIV/0!</v>
      </c>
      <c r="R144" s="49">
        <v>3148486</v>
      </c>
      <c r="S144" s="49">
        <v>1644130</v>
      </c>
      <c r="T144" s="25">
        <f>R144/S144*100</f>
        <v>191.49860412497793</v>
      </c>
    </row>
    <row r="145" spans="1:20" s="24" customFormat="1" ht="17.25">
      <c r="A145" s="63">
        <v>2</v>
      </c>
      <c r="B145" s="18" t="s">
        <v>147</v>
      </c>
      <c r="C145" s="47">
        <v>315410</v>
      </c>
      <c r="D145" s="47">
        <v>342981</v>
      </c>
      <c r="E145" s="25">
        <f>C145/D145*100</f>
        <v>91.961362291205646</v>
      </c>
      <c r="F145" s="49">
        <v>315410</v>
      </c>
      <c r="G145" s="49">
        <v>342981</v>
      </c>
      <c r="H145" s="25">
        <f t="shared" si="42"/>
        <v>91.961362291205646</v>
      </c>
      <c r="I145" s="49">
        <v>800484</v>
      </c>
      <c r="J145" s="49">
        <v>392567</v>
      </c>
      <c r="K145" s="25">
        <f t="shared" si="43"/>
        <v>203.9101605585798</v>
      </c>
      <c r="L145" s="95">
        <v>0</v>
      </c>
      <c r="M145" s="95">
        <v>0</v>
      </c>
      <c r="N145" s="25" t="e">
        <f t="shared" si="44"/>
        <v>#DIV/0!</v>
      </c>
      <c r="O145" s="49">
        <v>0</v>
      </c>
      <c r="P145" s="49">
        <v>0</v>
      </c>
      <c r="Q145" s="25" t="e">
        <f>O145/P145*100</f>
        <v>#DIV/0!</v>
      </c>
      <c r="R145" s="49">
        <v>0</v>
      </c>
      <c r="S145" s="49">
        <v>0</v>
      </c>
      <c r="T145" s="25" t="e">
        <f>R145/S145*100</f>
        <v>#DIV/0!</v>
      </c>
    </row>
    <row r="146" spans="1:20" s="24" customFormat="1" ht="17.25">
      <c r="A146" s="63">
        <v>3</v>
      </c>
      <c r="B146" s="18" t="s">
        <v>148</v>
      </c>
      <c r="C146" s="47">
        <v>139590</v>
      </c>
      <c r="D146" s="47">
        <v>79392</v>
      </c>
      <c r="E146" s="25">
        <f t="shared" ref="E146:E147" si="45">C146/D146*100</f>
        <v>175.82376058041112</v>
      </c>
      <c r="F146" s="49">
        <v>139590</v>
      </c>
      <c r="G146" s="49">
        <v>79392</v>
      </c>
      <c r="H146" s="25">
        <f t="shared" si="42"/>
        <v>175.82376058041112</v>
      </c>
      <c r="I146" s="49">
        <v>136664</v>
      </c>
      <c r="J146" s="49">
        <v>63110</v>
      </c>
      <c r="K146" s="25">
        <f t="shared" si="43"/>
        <v>216.54888290286803</v>
      </c>
      <c r="L146" s="95">
        <v>56088</v>
      </c>
      <c r="M146" s="95">
        <v>14585</v>
      </c>
      <c r="N146" s="25">
        <f t="shared" si="44"/>
        <v>384.55947891669524</v>
      </c>
      <c r="O146" s="49">
        <v>39328</v>
      </c>
      <c r="P146" s="49">
        <v>5786</v>
      </c>
      <c r="Q146" s="25">
        <f>O146/P146*100</f>
        <v>679.70964396819909</v>
      </c>
      <c r="R146" s="49">
        <v>16760</v>
      </c>
      <c r="S146" s="49">
        <v>8799</v>
      </c>
      <c r="T146" s="25">
        <f>R146/S146*100</f>
        <v>190.47619047619045</v>
      </c>
    </row>
    <row r="147" spans="1:20" ht="34.5">
      <c r="A147" s="63">
        <v>4</v>
      </c>
      <c r="B147" s="19" t="s">
        <v>149</v>
      </c>
      <c r="C147" s="47">
        <v>2833605</v>
      </c>
      <c r="D147" s="47">
        <v>2539542</v>
      </c>
      <c r="E147" s="46">
        <f t="shared" si="45"/>
        <v>111.57937139846477</v>
      </c>
      <c r="F147" s="49">
        <v>2833605</v>
      </c>
      <c r="G147" s="49">
        <v>2539542</v>
      </c>
      <c r="H147" s="46">
        <f t="shared" si="42"/>
        <v>111.57937139846477</v>
      </c>
      <c r="I147" s="49">
        <v>2864937</v>
      </c>
      <c r="J147" s="49">
        <v>2999493</v>
      </c>
      <c r="K147" s="46">
        <f t="shared" si="43"/>
        <v>95.51404187307655</v>
      </c>
      <c r="L147" s="95">
        <v>2491855</v>
      </c>
      <c r="M147" s="95">
        <v>2667825</v>
      </c>
      <c r="N147" s="25">
        <f t="shared" si="44"/>
        <v>93.403990141782174</v>
      </c>
      <c r="O147" s="49">
        <v>1530</v>
      </c>
      <c r="P147" s="49">
        <v>0</v>
      </c>
      <c r="Q147" s="25" t="e">
        <f>O147/P147*100</f>
        <v>#DIV/0!</v>
      </c>
      <c r="R147" s="47">
        <v>2490325</v>
      </c>
      <c r="S147" s="47">
        <v>2667825</v>
      </c>
      <c r="T147" s="46">
        <f>R147/S147*100</f>
        <v>93.346640053226878</v>
      </c>
    </row>
    <row r="148" spans="1:20" s="23" customFormat="1" ht="17.25" customHeight="1">
      <c r="A148" s="385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7"/>
    </row>
    <row r="149" spans="1:20" ht="54.75" customHeight="1">
      <c r="A149" s="383" t="s">
        <v>244</v>
      </c>
      <c r="B149" s="384"/>
      <c r="C149" s="42">
        <f>SUM(C150:C160)</f>
        <v>3740</v>
      </c>
      <c r="D149" s="42">
        <f>SUM(D150:D160)</f>
        <v>8294</v>
      </c>
      <c r="E149" s="51">
        <f>C149/D149*100</f>
        <v>45.092838196286472</v>
      </c>
      <c r="F149" s="42">
        <f>SUM(F150:F160)</f>
        <v>3740</v>
      </c>
      <c r="G149" s="42">
        <f>SUM(G150:G160)</f>
        <v>8294</v>
      </c>
      <c r="H149" s="51">
        <f>F149/G149*100</f>
        <v>45.092838196286472</v>
      </c>
      <c r="I149" s="42">
        <f>SUM(I150:I160)</f>
        <v>20922</v>
      </c>
      <c r="J149" s="42">
        <f>SUM(J150:J160)</f>
        <v>22223</v>
      </c>
      <c r="K149" s="51">
        <f>I149/J149*100</f>
        <v>94.145704900328482</v>
      </c>
      <c r="L149" s="34">
        <f>SUM(L150:L160)</f>
        <v>2343</v>
      </c>
      <c r="M149" s="34">
        <f>SUM(M150:M160)</f>
        <v>0</v>
      </c>
      <c r="N149" s="6" t="e">
        <f t="shared" ref="N149:N160" si="46">L149/M149*100</f>
        <v>#DIV/0!</v>
      </c>
      <c r="O149" s="5">
        <f>SUM(O150:O160)</f>
        <v>0</v>
      </c>
      <c r="P149" s="5">
        <f>SUM(P150:P160)</f>
        <v>0</v>
      </c>
      <c r="Q149" s="5" t="e">
        <f t="shared" ref="Q149:Q160" si="47">O149/P149*100</f>
        <v>#DIV/0!</v>
      </c>
      <c r="R149" s="5">
        <f>SUM(R150:R160)</f>
        <v>2343</v>
      </c>
      <c r="S149" s="5">
        <f>SUM(S150:S160)</f>
        <v>0</v>
      </c>
      <c r="T149" s="6" t="e">
        <f t="shared" ref="T149:T160" si="48">R149/S149*100</f>
        <v>#DIV/0!</v>
      </c>
    </row>
    <row r="151" spans="1:20" ht="20.25" customHeight="1">
      <c r="A151" s="56">
        <v>1</v>
      </c>
      <c r="B151" s="3" t="s">
        <v>67</v>
      </c>
      <c r="C151" s="45">
        <v>0</v>
      </c>
      <c r="D151" s="45">
        <v>0</v>
      </c>
      <c r="E151" s="46" t="e">
        <f t="shared" ref="E151:E160" si="49">C151/D151*100</f>
        <v>#DIV/0!</v>
      </c>
      <c r="F151" s="45">
        <v>0</v>
      </c>
      <c r="G151" s="45">
        <v>0</v>
      </c>
      <c r="H151" s="46" t="e">
        <f t="shared" ref="H151:H157" si="50">F151/G151*100</f>
        <v>#DIV/0!</v>
      </c>
      <c r="I151" s="45">
        <v>0</v>
      </c>
      <c r="J151" s="45">
        <v>0</v>
      </c>
      <c r="K151" s="46" t="e">
        <f t="shared" ref="K151:K160" si="51">I151/J151*100</f>
        <v>#DIV/0!</v>
      </c>
      <c r="L151" s="95">
        <v>0</v>
      </c>
      <c r="M151" s="47">
        <v>0</v>
      </c>
      <c r="N151" s="25" t="e">
        <f t="shared" si="46"/>
        <v>#DIV/0!</v>
      </c>
      <c r="O151" s="45">
        <v>0</v>
      </c>
      <c r="P151" s="45">
        <v>0</v>
      </c>
      <c r="Q151" s="25" t="e">
        <f t="shared" si="47"/>
        <v>#DIV/0!</v>
      </c>
      <c r="R151" s="45">
        <v>0</v>
      </c>
      <c r="S151" s="45">
        <v>0</v>
      </c>
      <c r="T151" s="46" t="e">
        <f t="shared" si="48"/>
        <v>#DIV/0!</v>
      </c>
    </row>
    <row r="152" spans="1:20" ht="19.5" customHeight="1">
      <c r="A152" s="56">
        <v>2</v>
      </c>
      <c r="B152" s="3" t="s">
        <v>68</v>
      </c>
      <c r="C152" s="45">
        <v>0</v>
      </c>
      <c r="D152" s="45">
        <v>0</v>
      </c>
      <c r="E152" s="46" t="e">
        <f>C152/D152*100</f>
        <v>#DIV/0!</v>
      </c>
      <c r="F152" s="45">
        <v>0</v>
      </c>
      <c r="G152" s="45">
        <v>0</v>
      </c>
      <c r="H152" s="46" t="e">
        <f t="shared" si="50"/>
        <v>#DIV/0!</v>
      </c>
      <c r="I152" s="45">
        <v>0</v>
      </c>
      <c r="J152" s="45">
        <v>0</v>
      </c>
      <c r="K152" s="46" t="e">
        <f t="shared" si="51"/>
        <v>#DIV/0!</v>
      </c>
      <c r="L152" s="95">
        <v>0</v>
      </c>
      <c r="M152" s="47">
        <v>0</v>
      </c>
      <c r="N152" s="25" t="e">
        <f t="shared" si="46"/>
        <v>#DIV/0!</v>
      </c>
      <c r="O152" s="45">
        <v>0</v>
      </c>
      <c r="P152" s="45">
        <v>0</v>
      </c>
      <c r="Q152" s="25" t="e">
        <f t="shared" si="47"/>
        <v>#DIV/0!</v>
      </c>
      <c r="R152" s="45">
        <v>0</v>
      </c>
      <c r="S152" s="45">
        <v>0</v>
      </c>
      <c r="T152" s="46" t="e">
        <f t="shared" si="48"/>
        <v>#DIV/0!</v>
      </c>
    </row>
    <row r="153" spans="1:20" ht="20.25" customHeight="1">
      <c r="A153" s="56">
        <v>3</v>
      </c>
      <c r="B153" s="3" t="s">
        <v>69</v>
      </c>
      <c r="C153" s="45">
        <v>0</v>
      </c>
      <c r="D153" s="45">
        <v>3113</v>
      </c>
      <c r="E153" s="46">
        <f t="shared" si="49"/>
        <v>0</v>
      </c>
      <c r="F153" s="45">
        <v>0</v>
      </c>
      <c r="G153" s="45">
        <v>3113</v>
      </c>
      <c r="H153" s="46">
        <f t="shared" si="50"/>
        <v>0</v>
      </c>
      <c r="I153" s="45">
        <v>0</v>
      </c>
      <c r="J153" s="45">
        <v>4247</v>
      </c>
      <c r="K153" s="46">
        <f t="shared" si="51"/>
        <v>0</v>
      </c>
      <c r="L153" s="95">
        <v>0</v>
      </c>
      <c r="M153" s="47">
        <v>0</v>
      </c>
      <c r="N153" s="25" t="e">
        <f t="shared" si="46"/>
        <v>#DIV/0!</v>
      </c>
      <c r="O153" s="45">
        <v>0</v>
      </c>
      <c r="P153" s="45">
        <v>0</v>
      </c>
      <c r="Q153" s="25" t="e">
        <f t="shared" si="47"/>
        <v>#DIV/0!</v>
      </c>
      <c r="R153" s="45">
        <v>0</v>
      </c>
      <c r="S153" s="45">
        <v>0</v>
      </c>
      <c r="T153" s="46" t="e">
        <f t="shared" si="48"/>
        <v>#DIV/0!</v>
      </c>
    </row>
    <row r="154" spans="1:20" ht="21.75" customHeight="1">
      <c r="A154" s="56">
        <v>4</v>
      </c>
      <c r="B154" s="3" t="s">
        <v>71</v>
      </c>
      <c r="C154" s="45">
        <v>0</v>
      </c>
      <c r="D154" s="45">
        <v>0</v>
      </c>
      <c r="E154" s="46" t="e">
        <f t="shared" si="49"/>
        <v>#DIV/0!</v>
      </c>
      <c r="F154" s="45">
        <v>0</v>
      </c>
      <c r="G154" s="45">
        <v>0</v>
      </c>
      <c r="H154" s="46" t="e">
        <f t="shared" si="50"/>
        <v>#DIV/0!</v>
      </c>
      <c r="I154" s="45">
        <v>0</v>
      </c>
      <c r="J154" s="45">
        <v>0</v>
      </c>
      <c r="K154" s="46" t="e">
        <f t="shared" si="51"/>
        <v>#DIV/0!</v>
      </c>
      <c r="L154" s="95">
        <v>0</v>
      </c>
      <c r="M154" s="47">
        <v>0</v>
      </c>
      <c r="N154" s="25" t="e">
        <f t="shared" si="46"/>
        <v>#DIV/0!</v>
      </c>
      <c r="O154" s="45">
        <v>0</v>
      </c>
      <c r="P154" s="45">
        <v>0</v>
      </c>
      <c r="Q154" s="25" t="e">
        <f t="shared" si="47"/>
        <v>#DIV/0!</v>
      </c>
      <c r="R154" s="45">
        <v>0</v>
      </c>
      <c r="S154" s="45">
        <v>0</v>
      </c>
      <c r="T154" s="46" t="e">
        <f t="shared" si="48"/>
        <v>#DIV/0!</v>
      </c>
    </row>
    <row r="155" spans="1:20" ht="19.5" customHeight="1">
      <c r="A155" s="56">
        <v>5</v>
      </c>
      <c r="B155" s="3" t="s">
        <v>72</v>
      </c>
      <c r="C155" s="45">
        <v>0</v>
      </c>
      <c r="D155" s="45">
        <v>0</v>
      </c>
      <c r="E155" s="46" t="e">
        <f t="shared" si="49"/>
        <v>#DIV/0!</v>
      </c>
      <c r="F155" s="45">
        <v>0</v>
      </c>
      <c r="G155" s="45">
        <v>0</v>
      </c>
      <c r="H155" s="46" t="e">
        <f t="shared" si="50"/>
        <v>#DIV/0!</v>
      </c>
      <c r="I155" s="45">
        <v>0</v>
      </c>
      <c r="J155" s="45">
        <v>0</v>
      </c>
      <c r="K155" s="46" t="e">
        <f t="shared" si="51"/>
        <v>#DIV/0!</v>
      </c>
      <c r="L155" s="95">
        <v>0</v>
      </c>
      <c r="M155" s="47">
        <v>0</v>
      </c>
      <c r="N155" s="25" t="e">
        <f t="shared" si="46"/>
        <v>#DIV/0!</v>
      </c>
      <c r="O155" s="45">
        <v>0</v>
      </c>
      <c r="P155" s="45">
        <v>0</v>
      </c>
      <c r="Q155" s="25" t="e">
        <f t="shared" si="47"/>
        <v>#DIV/0!</v>
      </c>
      <c r="R155" s="45">
        <v>0</v>
      </c>
      <c r="S155" s="45">
        <v>0</v>
      </c>
      <c r="T155" s="46" t="e">
        <f t="shared" si="48"/>
        <v>#DIV/0!</v>
      </c>
    </row>
    <row r="156" spans="1:20" ht="20.25" customHeight="1">
      <c r="A156" s="58">
        <v>6</v>
      </c>
      <c r="B156" s="4" t="s">
        <v>74</v>
      </c>
      <c r="C156" s="45">
        <v>0</v>
      </c>
      <c r="D156" s="45">
        <v>0</v>
      </c>
      <c r="E156" s="25" t="e">
        <f t="shared" si="49"/>
        <v>#DIV/0!</v>
      </c>
      <c r="F156" s="45">
        <v>0</v>
      </c>
      <c r="G156" s="45">
        <v>0</v>
      </c>
      <c r="H156" s="25" t="e">
        <f t="shared" si="50"/>
        <v>#DIV/0!</v>
      </c>
      <c r="I156" s="45">
        <v>2343</v>
      </c>
      <c r="J156" s="45">
        <v>0</v>
      </c>
      <c r="K156" s="25" t="e">
        <f t="shared" si="51"/>
        <v>#DIV/0!</v>
      </c>
      <c r="L156" s="95">
        <v>2343</v>
      </c>
      <c r="M156" s="47">
        <v>0</v>
      </c>
      <c r="N156" s="25" t="e">
        <f t="shared" si="46"/>
        <v>#DIV/0!</v>
      </c>
      <c r="O156" s="49">
        <v>0</v>
      </c>
      <c r="P156" s="49">
        <v>0</v>
      </c>
      <c r="Q156" s="25" t="e">
        <f t="shared" si="47"/>
        <v>#DIV/0!</v>
      </c>
      <c r="R156" s="49">
        <v>2343</v>
      </c>
      <c r="S156" s="49">
        <v>0</v>
      </c>
      <c r="T156" s="25" t="e">
        <f t="shared" si="48"/>
        <v>#DIV/0!</v>
      </c>
    </row>
    <row r="157" spans="1:20" s="23" customFormat="1" ht="18" customHeight="1">
      <c r="A157" s="57">
        <v>7</v>
      </c>
      <c r="B157" s="8" t="s">
        <v>76</v>
      </c>
      <c r="C157" s="45">
        <v>0</v>
      </c>
      <c r="D157" s="45">
        <v>0</v>
      </c>
      <c r="E157" s="1" t="e">
        <f t="shared" si="49"/>
        <v>#DIV/0!</v>
      </c>
      <c r="F157" s="45">
        <v>0</v>
      </c>
      <c r="G157" s="45">
        <v>0</v>
      </c>
      <c r="H157" s="1" t="e">
        <f t="shared" si="50"/>
        <v>#DIV/0!</v>
      </c>
      <c r="I157" s="45">
        <v>0</v>
      </c>
      <c r="J157" s="45">
        <v>0</v>
      </c>
      <c r="K157" s="1" t="e">
        <f t="shared" si="51"/>
        <v>#DIV/0!</v>
      </c>
      <c r="L157" s="95">
        <v>0</v>
      </c>
      <c r="M157" s="47">
        <v>0</v>
      </c>
      <c r="N157" s="1" t="e">
        <f t="shared" si="46"/>
        <v>#DIV/0!</v>
      </c>
      <c r="O157" s="47">
        <v>0</v>
      </c>
      <c r="P157" s="47">
        <v>0</v>
      </c>
      <c r="Q157" s="1" t="e">
        <f t="shared" si="47"/>
        <v>#DIV/0!</v>
      </c>
      <c r="R157" s="47">
        <v>0</v>
      </c>
      <c r="S157" s="47">
        <v>0</v>
      </c>
      <c r="T157" s="1" t="e">
        <f t="shared" si="48"/>
        <v>#DIV/0!</v>
      </c>
    </row>
    <row r="158" spans="1:20" ht="18.75" customHeight="1">
      <c r="A158" s="56">
        <v>8</v>
      </c>
      <c r="B158" s="4" t="s">
        <v>79</v>
      </c>
      <c r="C158" s="45">
        <v>0</v>
      </c>
      <c r="D158" s="45">
        <v>0</v>
      </c>
      <c r="E158" s="46" t="e">
        <f t="shared" si="49"/>
        <v>#DIV/0!</v>
      </c>
      <c r="F158" s="45">
        <v>0</v>
      </c>
      <c r="G158" s="45">
        <v>0</v>
      </c>
      <c r="H158" s="46" t="e">
        <f>F158/G158*100</f>
        <v>#DIV/0!</v>
      </c>
      <c r="I158" s="45">
        <v>0</v>
      </c>
      <c r="J158" s="45">
        <v>0</v>
      </c>
      <c r="K158" s="46" t="e">
        <f t="shared" si="51"/>
        <v>#DIV/0!</v>
      </c>
      <c r="L158" s="95">
        <v>0</v>
      </c>
      <c r="M158" s="47">
        <v>0</v>
      </c>
      <c r="N158" s="25" t="e">
        <f t="shared" si="46"/>
        <v>#DIV/0!</v>
      </c>
      <c r="O158" s="45">
        <v>0</v>
      </c>
      <c r="P158" s="45">
        <v>0</v>
      </c>
      <c r="Q158" s="25" t="e">
        <f t="shared" si="47"/>
        <v>#DIV/0!</v>
      </c>
      <c r="R158" s="45">
        <v>0</v>
      </c>
      <c r="S158" s="45">
        <v>0</v>
      </c>
      <c r="T158" s="46" t="e">
        <f t="shared" si="48"/>
        <v>#DIV/0!</v>
      </c>
    </row>
    <row r="159" spans="1:20" s="23" customFormat="1" ht="16.5" customHeight="1">
      <c r="A159" s="56">
        <v>9</v>
      </c>
      <c r="B159" s="8" t="s">
        <v>81</v>
      </c>
      <c r="C159" s="45">
        <v>0</v>
      </c>
      <c r="D159" s="45">
        <v>0</v>
      </c>
      <c r="E159" s="1" t="e">
        <f t="shared" si="49"/>
        <v>#DIV/0!</v>
      </c>
      <c r="F159" s="45">
        <v>0</v>
      </c>
      <c r="G159" s="45">
        <v>0</v>
      </c>
      <c r="H159" s="1" t="e">
        <f t="shared" ref="H159:H160" si="52">F159/G159*100</f>
        <v>#DIV/0!</v>
      </c>
      <c r="I159" s="45">
        <v>0</v>
      </c>
      <c r="J159" s="45">
        <v>0</v>
      </c>
      <c r="K159" s="1" t="e">
        <f t="shared" si="51"/>
        <v>#DIV/0!</v>
      </c>
      <c r="L159" s="95">
        <v>0</v>
      </c>
      <c r="M159" s="47">
        <v>0</v>
      </c>
      <c r="N159" s="1" t="e">
        <f t="shared" si="46"/>
        <v>#DIV/0!</v>
      </c>
      <c r="O159" s="47">
        <v>0</v>
      </c>
      <c r="P159" s="47">
        <v>0</v>
      </c>
      <c r="Q159" s="1" t="e">
        <f t="shared" si="47"/>
        <v>#DIV/0!</v>
      </c>
      <c r="R159" s="47">
        <v>0</v>
      </c>
      <c r="S159" s="47">
        <v>0</v>
      </c>
      <c r="T159" s="1" t="e">
        <f t="shared" si="48"/>
        <v>#DIV/0!</v>
      </c>
    </row>
    <row r="160" spans="1:20" ht="22.5" customHeight="1">
      <c r="A160" s="56">
        <v>10</v>
      </c>
      <c r="B160" s="3" t="s">
        <v>88</v>
      </c>
      <c r="C160" s="45">
        <v>3740</v>
      </c>
      <c r="D160" s="45">
        <v>5181</v>
      </c>
      <c r="E160" s="46">
        <f t="shared" si="49"/>
        <v>72.186836518046704</v>
      </c>
      <c r="F160" s="45">
        <v>3740</v>
      </c>
      <c r="G160" s="45">
        <v>5181</v>
      </c>
      <c r="H160" s="46">
        <f t="shared" si="52"/>
        <v>72.186836518046704</v>
      </c>
      <c r="I160" s="45">
        <v>18579</v>
      </c>
      <c r="J160" s="45">
        <v>17976</v>
      </c>
      <c r="K160" s="46">
        <f t="shared" si="51"/>
        <v>103.35447263017356</v>
      </c>
      <c r="L160" s="95">
        <v>0</v>
      </c>
      <c r="M160" s="47">
        <v>0</v>
      </c>
      <c r="N160" s="25" t="e">
        <f t="shared" si="46"/>
        <v>#DIV/0!</v>
      </c>
      <c r="O160" s="45">
        <v>0</v>
      </c>
      <c r="P160" s="45">
        <v>0</v>
      </c>
      <c r="Q160" s="25" t="e">
        <f t="shared" si="47"/>
        <v>#DIV/0!</v>
      </c>
      <c r="R160" s="45">
        <v>0</v>
      </c>
      <c r="S160" s="45">
        <v>0</v>
      </c>
      <c r="T160" s="46" t="e">
        <f t="shared" si="48"/>
        <v>#DIV/0!</v>
      </c>
    </row>
    <row r="161" spans="1:20" s="23" customFormat="1" ht="17.25" customHeight="1">
      <c r="A161" s="385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7"/>
    </row>
    <row r="162" spans="1:20" s="23" customFormat="1" ht="32.25" customHeight="1">
      <c r="A162" s="383" t="s">
        <v>245</v>
      </c>
      <c r="B162" s="384"/>
      <c r="C162" s="42">
        <f>SUM(C163:C175)</f>
        <v>228929</v>
      </c>
      <c r="D162" s="42">
        <f>SUM(D163:D175)</f>
        <v>135989</v>
      </c>
      <c r="E162" s="51">
        <f t="shared" ref="E162:E175" si="53">C162/D162*100</f>
        <v>168.34376309848591</v>
      </c>
      <c r="F162" s="42">
        <f>SUM(F163:F175)</f>
        <v>228929</v>
      </c>
      <c r="G162" s="42">
        <f>SUM(G163:G175)</f>
        <v>135989</v>
      </c>
      <c r="H162" s="51">
        <f t="shared" ref="H162:H175" si="54">F162/G162*100</f>
        <v>168.34376309848591</v>
      </c>
      <c r="I162" s="42">
        <f>SUM(I163:I175)</f>
        <v>127934</v>
      </c>
      <c r="J162" s="42">
        <f>SUM(J163:J175)</f>
        <v>98465</v>
      </c>
      <c r="K162" s="51">
        <f t="shared" ref="K162:K175" si="55">I162/J162*100</f>
        <v>129.92840095465394</v>
      </c>
      <c r="L162" s="42">
        <f>SUM(L163:L175)</f>
        <v>117645</v>
      </c>
      <c r="M162" s="42">
        <f>SUM(M163:M175)</f>
        <v>51652</v>
      </c>
      <c r="N162" s="6">
        <f t="shared" ref="N162:N175" si="56">L162/M162*100</f>
        <v>227.76465577325177</v>
      </c>
      <c r="O162" s="42">
        <f>SUM(O163:O175)</f>
        <v>0</v>
      </c>
      <c r="P162" s="42">
        <f>SUM(P163:P175)</f>
        <v>0</v>
      </c>
      <c r="Q162" s="5" t="e">
        <f t="shared" ref="Q162:Q175" si="57">O162/P162*100</f>
        <v>#DIV/0!</v>
      </c>
      <c r="R162" s="42">
        <f>SUM(R163:R175)</f>
        <v>117645</v>
      </c>
      <c r="S162" s="42">
        <f>SUM(S163:S175)</f>
        <v>51652</v>
      </c>
      <c r="T162" s="6">
        <f t="shared" ref="T162:T175" si="58">R162/S162*100</f>
        <v>227.76465577325177</v>
      </c>
    </row>
    <row r="163" spans="1:20" ht="20.25" customHeight="1">
      <c r="A163" s="56">
        <v>1</v>
      </c>
      <c r="B163" s="3" t="s">
        <v>66</v>
      </c>
      <c r="C163" s="45">
        <v>0</v>
      </c>
      <c r="D163" s="45">
        <v>18665</v>
      </c>
      <c r="E163" s="46">
        <f t="shared" si="53"/>
        <v>0</v>
      </c>
      <c r="F163" s="45">
        <v>0</v>
      </c>
      <c r="G163" s="45">
        <v>18665</v>
      </c>
      <c r="H163" s="46">
        <f t="shared" si="54"/>
        <v>0</v>
      </c>
      <c r="I163" s="45">
        <v>0</v>
      </c>
      <c r="J163" s="45">
        <v>29786</v>
      </c>
      <c r="K163" s="46">
        <f t="shared" si="55"/>
        <v>0</v>
      </c>
      <c r="L163" s="47">
        <v>0</v>
      </c>
      <c r="M163" s="47">
        <v>29786</v>
      </c>
      <c r="N163" s="25">
        <f t="shared" si="56"/>
        <v>0</v>
      </c>
      <c r="O163" s="45">
        <v>0</v>
      </c>
      <c r="P163" s="45">
        <v>0</v>
      </c>
      <c r="Q163" s="25" t="e">
        <f t="shared" si="57"/>
        <v>#DIV/0!</v>
      </c>
      <c r="R163" s="65">
        <v>0</v>
      </c>
      <c r="S163" s="65">
        <v>29786</v>
      </c>
      <c r="T163" s="46">
        <f t="shared" si="58"/>
        <v>0</v>
      </c>
    </row>
    <row r="164" spans="1:20" s="23" customFormat="1" ht="18.75" customHeight="1">
      <c r="A164" s="57">
        <v>2</v>
      </c>
      <c r="B164" s="4" t="s">
        <v>70</v>
      </c>
      <c r="C164" s="45">
        <v>17909</v>
      </c>
      <c r="D164" s="45">
        <v>13332</v>
      </c>
      <c r="E164" s="1">
        <f t="shared" si="53"/>
        <v>134.33093309330931</v>
      </c>
      <c r="F164" s="45">
        <v>17909</v>
      </c>
      <c r="G164" s="45">
        <v>13332</v>
      </c>
      <c r="H164" s="1">
        <f t="shared" si="54"/>
        <v>134.33093309330931</v>
      </c>
      <c r="I164" s="45">
        <v>367</v>
      </c>
      <c r="J164" s="45">
        <v>0</v>
      </c>
      <c r="K164" s="1" t="e">
        <f t="shared" si="55"/>
        <v>#DIV/0!</v>
      </c>
      <c r="L164" s="47">
        <v>367</v>
      </c>
      <c r="M164" s="47">
        <v>0</v>
      </c>
      <c r="N164" s="1" t="e">
        <f t="shared" si="56"/>
        <v>#DIV/0!</v>
      </c>
      <c r="O164" s="45">
        <v>0</v>
      </c>
      <c r="P164" s="45">
        <v>0</v>
      </c>
      <c r="Q164" s="1" t="e">
        <f t="shared" si="57"/>
        <v>#DIV/0!</v>
      </c>
      <c r="R164" s="65">
        <v>367</v>
      </c>
      <c r="S164" s="65">
        <v>0</v>
      </c>
      <c r="T164" s="1" t="e">
        <f t="shared" si="58"/>
        <v>#DIV/0!</v>
      </c>
    </row>
    <row r="165" spans="1:20" ht="20.25" customHeight="1">
      <c r="A165" s="56">
        <v>3</v>
      </c>
      <c r="B165" s="4" t="s">
        <v>73</v>
      </c>
      <c r="C165" s="45">
        <v>13567</v>
      </c>
      <c r="D165" s="45">
        <v>9555</v>
      </c>
      <c r="E165" s="25">
        <f t="shared" si="53"/>
        <v>141.98848770277343</v>
      </c>
      <c r="F165" s="45">
        <v>13567</v>
      </c>
      <c r="G165" s="45">
        <v>9555</v>
      </c>
      <c r="H165" s="25">
        <f t="shared" si="54"/>
        <v>141.98848770277343</v>
      </c>
      <c r="I165" s="45">
        <v>8669</v>
      </c>
      <c r="J165" s="45">
        <v>9792</v>
      </c>
      <c r="K165" s="25">
        <f t="shared" si="55"/>
        <v>88.531454248366018</v>
      </c>
      <c r="L165" s="47">
        <v>5911</v>
      </c>
      <c r="M165" s="47">
        <v>0</v>
      </c>
      <c r="N165" s="25" t="e">
        <f t="shared" si="56"/>
        <v>#DIV/0!</v>
      </c>
      <c r="O165" s="45">
        <v>0</v>
      </c>
      <c r="P165" s="45">
        <v>0</v>
      </c>
      <c r="Q165" s="25" t="e">
        <f t="shared" si="57"/>
        <v>#DIV/0!</v>
      </c>
      <c r="R165" s="65">
        <v>5911</v>
      </c>
      <c r="S165" s="65">
        <v>0</v>
      </c>
      <c r="T165" s="25" t="e">
        <f t="shared" si="58"/>
        <v>#DIV/0!</v>
      </c>
    </row>
    <row r="166" spans="1:20" ht="18.75" customHeight="1">
      <c r="A166" s="57">
        <v>4</v>
      </c>
      <c r="B166" s="8" t="s">
        <v>75</v>
      </c>
      <c r="C166" s="45">
        <v>0</v>
      </c>
      <c r="D166" s="45">
        <v>23100</v>
      </c>
      <c r="E166" s="25">
        <f t="shared" si="53"/>
        <v>0</v>
      </c>
      <c r="F166" s="45">
        <v>0</v>
      </c>
      <c r="G166" s="45">
        <v>23100</v>
      </c>
      <c r="H166" s="25">
        <f t="shared" si="54"/>
        <v>0</v>
      </c>
      <c r="I166" s="45">
        <v>0</v>
      </c>
      <c r="J166" s="45">
        <v>23100</v>
      </c>
      <c r="K166" s="25">
        <f t="shared" si="55"/>
        <v>0</v>
      </c>
      <c r="L166" s="47">
        <v>0</v>
      </c>
      <c r="M166" s="47">
        <v>0</v>
      </c>
      <c r="N166" s="25" t="e">
        <f t="shared" si="56"/>
        <v>#DIV/0!</v>
      </c>
      <c r="O166" s="45">
        <v>0</v>
      </c>
      <c r="P166" s="45">
        <v>0</v>
      </c>
      <c r="Q166" s="25" t="e">
        <f t="shared" si="57"/>
        <v>#DIV/0!</v>
      </c>
      <c r="R166" s="65">
        <v>0</v>
      </c>
      <c r="S166" s="65">
        <v>0</v>
      </c>
      <c r="T166" s="25" t="e">
        <f t="shared" si="58"/>
        <v>#DIV/0!</v>
      </c>
    </row>
    <row r="167" spans="1:20" ht="18.75" customHeight="1">
      <c r="A167" s="56">
        <v>5</v>
      </c>
      <c r="B167" s="8" t="s">
        <v>222</v>
      </c>
      <c r="C167" s="45">
        <v>0</v>
      </c>
      <c r="D167" s="45">
        <v>0</v>
      </c>
      <c r="E167" s="25" t="e">
        <f t="shared" si="53"/>
        <v>#DIV/0!</v>
      </c>
      <c r="F167" s="45">
        <v>0</v>
      </c>
      <c r="G167" s="45">
        <v>0</v>
      </c>
      <c r="H167" s="25" t="e">
        <f t="shared" si="54"/>
        <v>#DIV/0!</v>
      </c>
      <c r="I167" s="45">
        <v>0</v>
      </c>
      <c r="J167" s="45">
        <v>0</v>
      </c>
      <c r="K167" s="25" t="e">
        <f t="shared" si="55"/>
        <v>#DIV/0!</v>
      </c>
      <c r="L167" s="47">
        <v>0</v>
      </c>
      <c r="M167" s="47">
        <v>0</v>
      </c>
      <c r="N167" s="25" t="e">
        <f t="shared" si="56"/>
        <v>#DIV/0!</v>
      </c>
      <c r="O167" s="45">
        <v>0</v>
      </c>
      <c r="P167" s="45">
        <v>0</v>
      </c>
      <c r="Q167" s="25" t="e">
        <f t="shared" si="57"/>
        <v>#DIV/0!</v>
      </c>
      <c r="R167" s="65">
        <v>0</v>
      </c>
      <c r="S167" s="65">
        <v>0</v>
      </c>
      <c r="T167" s="25" t="e">
        <f t="shared" si="58"/>
        <v>#DIV/0!</v>
      </c>
    </row>
    <row r="168" spans="1:20" ht="22.5" customHeight="1">
      <c r="A168" s="57">
        <v>6</v>
      </c>
      <c r="B168" s="3" t="s">
        <v>78</v>
      </c>
      <c r="C168" s="45">
        <v>0</v>
      </c>
      <c r="D168" s="45">
        <v>826</v>
      </c>
      <c r="E168" s="46">
        <f t="shared" si="53"/>
        <v>0</v>
      </c>
      <c r="F168" s="45">
        <v>0</v>
      </c>
      <c r="G168" s="45">
        <v>826</v>
      </c>
      <c r="H168" s="46">
        <f t="shared" si="54"/>
        <v>0</v>
      </c>
      <c r="I168" s="45">
        <v>0</v>
      </c>
      <c r="J168" s="45">
        <v>6881</v>
      </c>
      <c r="K168" s="46">
        <f t="shared" si="55"/>
        <v>0</v>
      </c>
      <c r="L168" s="47">
        <v>0</v>
      </c>
      <c r="M168" s="47">
        <v>6881</v>
      </c>
      <c r="N168" s="25">
        <f t="shared" si="56"/>
        <v>0</v>
      </c>
      <c r="O168" s="45">
        <v>0</v>
      </c>
      <c r="P168" s="45">
        <v>0</v>
      </c>
      <c r="Q168" s="25" t="e">
        <f t="shared" si="57"/>
        <v>#DIV/0!</v>
      </c>
      <c r="R168" s="65">
        <v>0</v>
      </c>
      <c r="S168" s="65">
        <v>6881</v>
      </c>
      <c r="T168" s="46">
        <f t="shared" si="58"/>
        <v>0</v>
      </c>
    </row>
    <row r="169" spans="1:20" s="23" customFormat="1" ht="19.5" customHeight="1">
      <c r="A169" s="57">
        <v>7</v>
      </c>
      <c r="B169" s="8" t="s">
        <v>80</v>
      </c>
      <c r="C169" s="45">
        <v>0</v>
      </c>
      <c r="D169" s="45">
        <v>2892</v>
      </c>
      <c r="E169" s="1">
        <f t="shared" si="53"/>
        <v>0</v>
      </c>
      <c r="F169" s="45">
        <v>0</v>
      </c>
      <c r="G169" s="45">
        <v>2892</v>
      </c>
      <c r="H169" s="1">
        <f t="shared" si="54"/>
        <v>0</v>
      </c>
      <c r="I169" s="45">
        <v>0</v>
      </c>
      <c r="J169" s="45">
        <v>0</v>
      </c>
      <c r="K169" s="1" t="e">
        <f t="shared" si="55"/>
        <v>#DIV/0!</v>
      </c>
      <c r="L169" s="47">
        <v>0</v>
      </c>
      <c r="M169" s="47">
        <v>0</v>
      </c>
      <c r="N169" s="1" t="e">
        <f t="shared" si="56"/>
        <v>#DIV/0!</v>
      </c>
      <c r="O169" s="45">
        <v>0</v>
      </c>
      <c r="P169" s="45">
        <v>0</v>
      </c>
      <c r="Q169" s="1" t="e">
        <f t="shared" si="57"/>
        <v>#DIV/0!</v>
      </c>
      <c r="R169" s="65">
        <v>0</v>
      </c>
      <c r="S169" s="65">
        <v>0</v>
      </c>
      <c r="T169" s="1" t="e">
        <f t="shared" si="58"/>
        <v>#DIV/0!</v>
      </c>
    </row>
    <row r="170" spans="1:20" ht="19.5" customHeight="1">
      <c r="A170" s="57">
        <v>8</v>
      </c>
      <c r="B170" s="3" t="s">
        <v>82</v>
      </c>
      <c r="C170" s="45">
        <v>111367</v>
      </c>
      <c r="D170" s="45">
        <v>14985</v>
      </c>
      <c r="E170" s="1">
        <f t="shared" si="53"/>
        <v>743.18985652318986</v>
      </c>
      <c r="F170" s="45">
        <v>111367</v>
      </c>
      <c r="G170" s="45">
        <v>14985</v>
      </c>
      <c r="H170" s="46">
        <f t="shared" si="54"/>
        <v>743.18985652318986</v>
      </c>
      <c r="I170" s="45">
        <v>111367</v>
      </c>
      <c r="J170" s="45">
        <v>14985</v>
      </c>
      <c r="K170" s="46">
        <f t="shared" si="55"/>
        <v>743.18985652318986</v>
      </c>
      <c r="L170" s="47">
        <v>111367</v>
      </c>
      <c r="M170" s="47">
        <v>14985</v>
      </c>
      <c r="N170" s="25">
        <f t="shared" si="56"/>
        <v>743.18985652318986</v>
      </c>
      <c r="O170" s="45">
        <v>0</v>
      </c>
      <c r="P170" s="45">
        <v>0</v>
      </c>
      <c r="Q170" s="25" t="e">
        <f t="shared" si="57"/>
        <v>#DIV/0!</v>
      </c>
      <c r="R170" s="65">
        <v>111367</v>
      </c>
      <c r="S170" s="65">
        <v>14985</v>
      </c>
      <c r="T170" s="46">
        <f t="shared" si="58"/>
        <v>743.18985652318986</v>
      </c>
    </row>
    <row r="171" spans="1:20" ht="22.5" customHeight="1">
      <c r="A171" s="56">
        <v>9</v>
      </c>
      <c r="B171" s="4" t="s">
        <v>90</v>
      </c>
      <c r="C171" s="45">
        <v>0</v>
      </c>
      <c r="D171" s="45">
        <v>0</v>
      </c>
      <c r="E171" s="25" t="e">
        <f t="shared" si="53"/>
        <v>#DIV/0!</v>
      </c>
      <c r="F171" s="45">
        <v>0</v>
      </c>
      <c r="G171" s="45">
        <v>0</v>
      </c>
      <c r="H171" s="25" t="e">
        <f t="shared" si="54"/>
        <v>#DIV/0!</v>
      </c>
      <c r="I171" s="45">
        <v>710</v>
      </c>
      <c r="J171" s="45">
        <v>743</v>
      </c>
      <c r="K171" s="25">
        <f t="shared" si="55"/>
        <v>95.558546433378197</v>
      </c>
      <c r="L171" s="47">
        <v>0</v>
      </c>
      <c r="M171" s="47">
        <v>0</v>
      </c>
      <c r="N171" s="25" t="e">
        <f t="shared" si="56"/>
        <v>#DIV/0!</v>
      </c>
      <c r="O171" s="45">
        <v>0</v>
      </c>
      <c r="P171" s="45">
        <v>0</v>
      </c>
      <c r="Q171" s="25" t="e">
        <f t="shared" si="57"/>
        <v>#DIV/0!</v>
      </c>
      <c r="R171" s="65">
        <v>0</v>
      </c>
      <c r="S171" s="65">
        <v>0</v>
      </c>
      <c r="T171" s="25" t="e">
        <f t="shared" si="58"/>
        <v>#DIV/0!</v>
      </c>
    </row>
    <row r="172" spans="1:20" s="24" customFormat="1" ht="18" customHeight="1">
      <c r="A172" s="57">
        <v>10</v>
      </c>
      <c r="B172" s="4" t="s">
        <v>91</v>
      </c>
      <c r="C172" s="45">
        <v>0</v>
      </c>
      <c r="D172" s="45">
        <v>2330</v>
      </c>
      <c r="E172" s="25">
        <f t="shared" si="53"/>
        <v>0</v>
      </c>
      <c r="F172" s="45">
        <v>0</v>
      </c>
      <c r="G172" s="45">
        <v>2330</v>
      </c>
      <c r="H172" s="25">
        <f t="shared" si="54"/>
        <v>0</v>
      </c>
      <c r="I172" s="45">
        <v>710</v>
      </c>
      <c r="J172" s="45">
        <v>2330</v>
      </c>
      <c r="K172" s="25">
        <f t="shared" si="55"/>
        <v>30.472103004291846</v>
      </c>
      <c r="L172" s="47">
        <v>0</v>
      </c>
      <c r="M172" s="47">
        <v>0</v>
      </c>
      <c r="N172" s="25" t="e">
        <f t="shared" si="56"/>
        <v>#DIV/0!</v>
      </c>
      <c r="O172" s="45">
        <v>0</v>
      </c>
      <c r="P172" s="45">
        <v>0</v>
      </c>
      <c r="Q172" s="25" t="e">
        <f t="shared" si="57"/>
        <v>#DIV/0!</v>
      </c>
      <c r="R172" s="65">
        <v>0</v>
      </c>
      <c r="S172" s="65">
        <v>0</v>
      </c>
      <c r="T172" s="25" t="e">
        <f t="shared" si="58"/>
        <v>#DIV/0!</v>
      </c>
    </row>
    <row r="173" spans="1:20" s="24" customFormat="1" ht="17.25" customHeight="1">
      <c r="A173" s="58">
        <v>11</v>
      </c>
      <c r="B173" s="4" t="s">
        <v>247</v>
      </c>
      <c r="C173" s="45">
        <v>19320</v>
      </c>
      <c r="D173" s="45">
        <v>0</v>
      </c>
      <c r="E173" s="46" t="e">
        <f t="shared" si="53"/>
        <v>#DIV/0!</v>
      </c>
      <c r="F173" s="45">
        <v>19320</v>
      </c>
      <c r="G173" s="45">
        <v>0</v>
      </c>
      <c r="H173" s="46" t="e">
        <f t="shared" si="54"/>
        <v>#DIV/0!</v>
      </c>
      <c r="I173" s="45">
        <v>33</v>
      </c>
      <c r="J173" s="45">
        <v>0</v>
      </c>
      <c r="K173" s="46" t="e">
        <f t="shared" si="55"/>
        <v>#DIV/0!</v>
      </c>
      <c r="L173" s="47">
        <v>0</v>
      </c>
      <c r="M173" s="47">
        <v>0</v>
      </c>
      <c r="N173" s="25" t="e">
        <f t="shared" si="56"/>
        <v>#DIV/0!</v>
      </c>
      <c r="O173" s="45">
        <v>0</v>
      </c>
      <c r="P173" s="45">
        <v>0</v>
      </c>
      <c r="Q173" s="25" t="e">
        <f t="shared" si="57"/>
        <v>#DIV/0!</v>
      </c>
      <c r="R173" s="65">
        <v>0</v>
      </c>
      <c r="S173" s="65">
        <v>0</v>
      </c>
      <c r="T173" s="46" t="e">
        <f t="shared" si="58"/>
        <v>#DIV/0!</v>
      </c>
    </row>
    <row r="174" spans="1:20" s="24" customFormat="1" ht="17.25" customHeight="1">
      <c r="A174" s="57">
        <v>12</v>
      </c>
      <c r="B174" s="4" t="s">
        <v>229</v>
      </c>
      <c r="C174" s="45">
        <v>0</v>
      </c>
      <c r="D174" s="45">
        <v>0</v>
      </c>
      <c r="E174" s="25" t="e">
        <f t="shared" si="53"/>
        <v>#DIV/0!</v>
      </c>
      <c r="F174" s="45">
        <v>0</v>
      </c>
      <c r="G174" s="45">
        <v>0</v>
      </c>
      <c r="H174" s="25" t="e">
        <f t="shared" si="54"/>
        <v>#DIV/0!</v>
      </c>
      <c r="I174" s="45">
        <v>6078</v>
      </c>
      <c r="J174" s="45">
        <v>0</v>
      </c>
      <c r="K174" s="25" t="e">
        <f t="shared" si="55"/>
        <v>#DIV/0!</v>
      </c>
      <c r="L174" s="47">
        <v>0</v>
      </c>
      <c r="M174" s="47">
        <v>0</v>
      </c>
      <c r="N174" s="25" t="e">
        <f t="shared" si="56"/>
        <v>#DIV/0!</v>
      </c>
      <c r="O174" s="45">
        <v>0</v>
      </c>
      <c r="P174" s="45">
        <v>0</v>
      </c>
      <c r="Q174" s="25" t="e">
        <f t="shared" si="57"/>
        <v>#DIV/0!</v>
      </c>
      <c r="R174" s="65">
        <v>0</v>
      </c>
      <c r="S174" s="65">
        <v>0</v>
      </c>
      <c r="T174" s="25" t="e">
        <f t="shared" si="58"/>
        <v>#DIV/0!</v>
      </c>
    </row>
    <row r="175" spans="1:20" ht="19.5" customHeight="1">
      <c r="A175" s="56">
        <v>13</v>
      </c>
      <c r="B175" s="3" t="s">
        <v>223</v>
      </c>
      <c r="C175" s="45">
        <v>66766</v>
      </c>
      <c r="D175" s="45">
        <v>50304</v>
      </c>
      <c r="E175" s="46">
        <f t="shared" si="53"/>
        <v>132.72503180661576</v>
      </c>
      <c r="F175" s="45">
        <v>66766</v>
      </c>
      <c r="G175" s="45">
        <v>50304</v>
      </c>
      <c r="H175" s="46">
        <f t="shared" si="54"/>
        <v>132.72503180661576</v>
      </c>
      <c r="I175" s="45">
        <v>0</v>
      </c>
      <c r="J175" s="45">
        <v>10848</v>
      </c>
      <c r="K175" s="46">
        <f t="shared" si="55"/>
        <v>0</v>
      </c>
      <c r="L175" s="47">
        <v>0</v>
      </c>
      <c r="M175" s="47">
        <v>0</v>
      </c>
      <c r="N175" s="25" t="e">
        <f t="shared" si="56"/>
        <v>#DIV/0!</v>
      </c>
      <c r="O175" s="45">
        <v>0</v>
      </c>
      <c r="P175" s="45">
        <v>0</v>
      </c>
      <c r="Q175" s="25" t="e">
        <f t="shared" si="57"/>
        <v>#DIV/0!</v>
      </c>
      <c r="R175" s="65">
        <v>0</v>
      </c>
      <c r="S175" s="65">
        <v>0</v>
      </c>
      <c r="T175" s="46" t="e">
        <f t="shared" si="58"/>
        <v>#DIV/0!</v>
      </c>
    </row>
    <row r="176" spans="1:20" s="23" customFormat="1" ht="17.25" customHeight="1">
      <c r="A176" s="385"/>
      <c r="B176" s="386"/>
      <c r="C176" s="386"/>
      <c r="D176" s="386"/>
      <c r="E176" s="386"/>
      <c r="F176" s="386"/>
      <c r="G176" s="386"/>
      <c r="H176" s="386"/>
      <c r="I176" s="386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7"/>
    </row>
    <row r="177" spans="1:20" s="23" customFormat="1" ht="57.75" customHeight="1">
      <c r="A177" s="383" t="s">
        <v>246</v>
      </c>
      <c r="B177" s="384"/>
      <c r="C177" s="42">
        <f>SUM(C178:C184)</f>
        <v>9190</v>
      </c>
      <c r="D177" s="42">
        <f>SUM(D178:D184)</f>
        <v>8641</v>
      </c>
      <c r="E177" s="51">
        <f t="shared" ref="E177:E184" si="59">C177/D177*100</f>
        <v>106.35343131581993</v>
      </c>
      <c r="F177" s="42">
        <f>SUM(F178:F184)</f>
        <v>9190</v>
      </c>
      <c r="G177" s="42">
        <f>SUM(G178:G184)</f>
        <v>8641</v>
      </c>
      <c r="H177" s="51">
        <f t="shared" ref="H177:H184" si="60">F177/G177*100</f>
        <v>106.35343131581993</v>
      </c>
      <c r="I177" s="42">
        <f>SUM(I178:I184)</f>
        <v>26056</v>
      </c>
      <c r="J177" s="42">
        <f>SUM(J178:J184)</f>
        <v>10179</v>
      </c>
      <c r="K177" s="51">
        <f t="shared" ref="K177:K184" si="61">I177/J177*100</f>
        <v>255.97799390902841</v>
      </c>
      <c r="L177" s="42">
        <f>SUM(L178:L184)</f>
        <v>2161</v>
      </c>
      <c r="M177" s="42">
        <f>SUM(M178:M184)</f>
        <v>1549</v>
      </c>
      <c r="N177" s="6">
        <f t="shared" ref="N177:N184" si="62">L177/M177*100</f>
        <v>139.50936087798581</v>
      </c>
      <c r="O177" s="42">
        <f>SUM(O178:O184)</f>
        <v>2161</v>
      </c>
      <c r="P177" s="42">
        <f>SUM(P178:P184)</f>
        <v>1549</v>
      </c>
      <c r="Q177" s="5">
        <f t="shared" ref="Q177:Q182" si="63">O177/P177*100</f>
        <v>139.50936087798581</v>
      </c>
      <c r="R177" s="42">
        <f>SUM(R178:R184)</f>
        <v>0</v>
      </c>
      <c r="S177" s="42">
        <f>SUM(S178:S184)</f>
        <v>0</v>
      </c>
      <c r="T177" s="6" t="e">
        <f t="shared" ref="T177:T184" si="64">R177/S177*100</f>
        <v>#DIV/0!</v>
      </c>
    </row>
    <row r="178" spans="1:20" s="24" customFormat="1" ht="19.5" customHeight="1">
      <c r="A178" s="57">
        <v>1</v>
      </c>
      <c r="B178" s="8" t="s">
        <v>83</v>
      </c>
      <c r="C178" s="49">
        <v>0</v>
      </c>
      <c r="D178" s="49">
        <v>0</v>
      </c>
      <c r="E178" s="25" t="e">
        <f t="shared" si="59"/>
        <v>#DIV/0!</v>
      </c>
      <c r="F178" s="49">
        <v>0</v>
      </c>
      <c r="G178" s="49">
        <v>0</v>
      </c>
      <c r="H178" s="25" t="e">
        <f t="shared" si="60"/>
        <v>#DIV/0!</v>
      </c>
      <c r="I178" s="49">
        <v>0</v>
      </c>
      <c r="J178" s="49">
        <v>0</v>
      </c>
      <c r="K178" s="25" t="e">
        <f t="shared" si="61"/>
        <v>#DIV/0!</v>
      </c>
      <c r="L178" s="47">
        <v>0</v>
      </c>
      <c r="M178" s="47">
        <v>0</v>
      </c>
      <c r="N178" s="25" t="e">
        <f t="shared" si="62"/>
        <v>#DIV/0!</v>
      </c>
      <c r="O178" s="49">
        <v>0</v>
      </c>
      <c r="P178" s="49">
        <v>0</v>
      </c>
      <c r="Q178" s="25" t="e">
        <f t="shared" si="63"/>
        <v>#DIV/0!</v>
      </c>
      <c r="R178" s="49">
        <v>0</v>
      </c>
      <c r="S178" s="49">
        <v>0</v>
      </c>
      <c r="T178" s="25" t="e">
        <f t="shared" si="64"/>
        <v>#DIV/0!</v>
      </c>
    </row>
    <row r="179" spans="1:20" ht="22.5" customHeight="1">
      <c r="A179" s="56">
        <v>2</v>
      </c>
      <c r="B179" s="3" t="s">
        <v>84</v>
      </c>
      <c r="C179" s="49">
        <v>0</v>
      </c>
      <c r="D179" s="49">
        <v>0</v>
      </c>
      <c r="E179" s="46" t="e">
        <f t="shared" si="59"/>
        <v>#DIV/0!</v>
      </c>
      <c r="F179" s="49">
        <v>0</v>
      </c>
      <c r="G179" s="49">
        <v>0</v>
      </c>
      <c r="H179" s="46" t="e">
        <f t="shared" si="60"/>
        <v>#DIV/0!</v>
      </c>
      <c r="I179" s="49">
        <v>0</v>
      </c>
      <c r="J179" s="49">
        <v>0</v>
      </c>
      <c r="K179" s="46" t="e">
        <f t="shared" si="61"/>
        <v>#DIV/0!</v>
      </c>
      <c r="L179" s="47">
        <v>0</v>
      </c>
      <c r="M179" s="47">
        <v>0</v>
      </c>
      <c r="N179" s="25" t="e">
        <f t="shared" si="62"/>
        <v>#DIV/0!</v>
      </c>
      <c r="O179" s="49">
        <v>0</v>
      </c>
      <c r="P179" s="49">
        <v>0</v>
      </c>
      <c r="Q179" s="25" t="e">
        <f t="shared" si="63"/>
        <v>#DIV/0!</v>
      </c>
      <c r="R179" s="49">
        <v>0</v>
      </c>
      <c r="S179" s="49">
        <v>0</v>
      </c>
      <c r="T179" s="46" t="e">
        <f t="shared" si="64"/>
        <v>#DIV/0!</v>
      </c>
    </row>
    <row r="180" spans="1:20" ht="18.75" customHeight="1">
      <c r="A180" s="58">
        <v>3</v>
      </c>
      <c r="B180" s="3" t="s">
        <v>85</v>
      </c>
      <c r="C180" s="49">
        <v>872</v>
      </c>
      <c r="D180" s="49">
        <v>1549</v>
      </c>
      <c r="E180" s="46">
        <f t="shared" si="59"/>
        <v>56.294383473208519</v>
      </c>
      <c r="F180" s="49">
        <v>872</v>
      </c>
      <c r="G180" s="49">
        <v>1549</v>
      </c>
      <c r="H180" s="46">
        <f t="shared" si="60"/>
        <v>56.294383473208519</v>
      </c>
      <c r="I180" s="49">
        <v>872</v>
      </c>
      <c r="J180" s="49">
        <v>1549</v>
      </c>
      <c r="K180" s="46">
        <f t="shared" si="61"/>
        <v>56.294383473208519</v>
      </c>
      <c r="L180" s="47">
        <v>872</v>
      </c>
      <c r="M180" s="47">
        <v>1549</v>
      </c>
      <c r="N180" s="25">
        <f t="shared" si="62"/>
        <v>56.294383473208519</v>
      </c>
      <c r="O180" s="49">
        <v>872</v>
      </c>
      <c r="P180" s="49">
        <v>1549</v>
      </c>
      <c r="Q180" s="25">
        <f t="shared" si="63"/>
        <v>56.294383473208519</v>
      </c>
      <c r="R180" s="49">
        <v>0</v>
      </c>
      <c r="S180" s="49">
        <v>0</v>
      </c>
      <c r="T180" s="46" t="e">
        <f t="shared" si="64"/>
        <v>#DIV/0!</v>
      </c>
    </row>
    <row r="181" spans="1:20" ht="24.75" customHeight="1">
      <c r="A181" s="56">
        <v>4</v>
      </c>
      <c r="B181" s="3" t="s">
        <v>86</v>
      </c>
      <c r="C181" s="49">
        <v>0</v>
      </c>
      <c r="D181" s="49">
        <v>0</v>
      </c>
      <c r="E181" s="46" t="e">
        <f t="shared" si="59"/>
        <v>#DIV/0!</v>
      </c>
      <c r="F181" s="49">
        <v>0</v>
      </c>
      <c r="G181" s="49">
        <v>0</v>
      </c>
      <c r="H181" s="46" t="e">
        <f t="shared" si="60"/>
        <v>#DIV/0!</v>
      </c>
      <c r="I181" s="49">
        <v>2096</v>
      </c>
      <c r="J181" s="49">
        <v>897</v>
      </c>
      <c r="K181" s="46">
        <f t="shared" si="61"/>
        <v>233.66778149386843</v>
      </c>
      <c r="L181" s="47">
        <v>0</v>
      </c>
      <c r="M181" s="47">
        <v>0</v>
      </c>
      <c r="N181" s="25" t="e">
        <f t="shared" si="62"/>
        <v>#DIV/0!</v>
      </c>
      <c r="O181" s="49">
        <v>0</v>
      </c>
      <c r="P181" s="49">
        <v>0</v>
      </c>
      <c r="Q181" s="25" t="e">
        <f t="shared" si="63"/>
        <v>#DIV/0!</v>
      </c>
      <c r="R181" s="49">
        <v>0</v>
      </c>
      <c r="S181" s="49">
        <v>0</v>
      </c>
      <c r="T181" s="46" t="e">
        <f t="shared" si="64"/>
        <v>#DIV/0!</v>
      </c>
    </row>
    <row r="182" spans="1:20" ht="36" customHeight="1">
      <c r="A182" s="58">
        <v>5</v>
      </c>
      <c r="B182" s="4" t="s">
        <v>284</v>
      </c>
      <c r="C182" s="49">
        <v>8318</v>
      </c>
      <c r="D182" s="49">
        <v>7092</v>
      </c>
      <c r="E182" s="25">
        <f t="shared" si="59"/>
        <v>117.28708403835309</v>
      </c>
      <c r="F182" s="49">
        <v>8318</v>
      </c>
      <c r="G182" s="49">
        <v>7092</v>
      </c>
      <c r="H182" s="25">
        <f t="shared" si="60"/>
        <v>117.28708403835309</v>
      </c>
      <c r="I182" s="49">
        <v>23088</v>
      </c>
      <c r="J182" s="49">
        <v>7733</v>
      </c>
      <c r="K182" s="25">
        <f t="shared" si="61"/>
        <v>298.56459330143542</v>
      </c>
      <c r="L182" s="47">
        <v>1289</v>
      </c>
      <c r="M182" s="47">
        <v>0</v>
      </c>
      <c r="N182" s="25" t="e">
        <f t="shared" si="62"/>
        <v>#DIV/0!</v>
      </c>
      <c r="O182" s="49">
        <v>1289</v>
      </c>
      <c r="P182" s="49">
        <v>0</v>
      </c>
      <c r="Q182" s="25" t="e">
        <f t="shared" si="63"/>
        <v>#DIV/0!</v>
      </c>
      <c r="R182" s="49">
        <v>0</v>
      </c>
      <c r="S182" s="49">
        <v>0</v>
      </c>
      <c r="T182" s="25" t="e">
        <f t="shared" si="64"/>
        <v>#DIV/0!</v>
      </c>
    </row>
    <row r="183" spans="1:20" ht="18.75" customHeight="1">
      <c r="A183" s="58">
        <v>6</v>
      </c>
      <c r="B183" s="4" t="s">
        <v>275</v>
      </c>
      <c r="C183" s="49"/>
      <c r="D183" s="49"/>
      <c r="E183" s="25" t="e">
        <f t="shared" si="59"/>
        <v>#DIV/0!</v>
      </c>
      <c r="F183" s="49"/>
      <c r="G183" s="49"/>
      <c r="H183" s="25" t="e">
        <f t="shared" si="60"/>
        <v>#DIV/0!</v>
      </c>
      <c r="I183" s="49"/>
      <c r="J183" s="49"/>
      <c r="K183" s="25" t="e">
        <f t="shared" si="61"/>
        <v>#DIV/0!</v>
      </c>
      <c r="L183" s="47"/>
      <c r="M183" s="47"/>
      <c r="N183" s="25" t="e">
        <f t="shared" si="62"/>
        <v>#DIV/0!</v>
      </c>
      <c r="O183" s="49"/>
      <c r="P183" s="49"/>
      <c r="Q183" s="25" t="e">
        <f>O183/P183*100</f>
        <v>#DIV/0!</v>
      </c>
      <c r="R183" s="49">
        <v>0</v>
      </c>
      <c r="S183" s="49"/>
      <c r="T183" s="25" t="e">
        <f t="shared" si="64"/>
        <v>#DIV/0!</v>
      </c>
    </row>
    <row r="184" spans="1:20" s="23" customFormat="1" ht="21" customHeight="1">
      <c r="A184" s="57">
        <v>7</v>
      </c>
      <c r="B184" s="8" t="s">
        <v>77</v>
      </c>
      <c r="C184" s="49">
        <v>0</v>
      </c>
      <c r="D184" s="49">
        <v>0</v>
      </c>
      <c r="E184" s="1" t="e">
        <f t="shared" si="59"/>
        <v>#DIV/0!</v>
      </c>
      <c r="F184" s="49">
        <v>0</v>
      </c>
      <c r="G184" s="49">
        <v>0</v>
      </c>
      <c r="H184" s="1" t="e">
        <f t="shared" si="60"/>
        <v>#DIV/0!</v>
      </c>
      <c r="I184" s="49">
        <v>0</v>
      </c>
      <c r="J184" s="49">
        <v>0</v>
      </c>
      <c r="K184" s="1" t="e">
        <f t="shared" si="61"/>
        <v>#DIV/0!</v>
      </c>
      <c r="L184" s="47">
        <v>0</v>
      </c>
      <c r="M184" s="47">
        <v>0</v>
      </c>
      <c r="N184" s="1" t="e">
        <f t="shared" si="62"/>
        <v>#DIV/0!</v>
      </c>
      <c r="O184" s="49">
        <v>0</v>
      </c>
      <c r="P184" s="49">
        <v>0</v>
      </c>
      <c r="Q184" s="1" t="e">
        <f>O184/P184*100</f>
        <v>#DIV/0!</v>
      </c>
      <c r="R184" s="49">
        <v>0</v>
      </c>
      <c r="S184" s="49">
        <v>0</v>
      </c>
      <c r="T184" s="1" t="e">
        <f t="shared" si="64"/>
        <v>#DIV/0!</v>
      </c>
    </row>
    <row r="185" spans="1:20" s="23" customFormat="1" ht="17.25">
      <c r="A185" s="111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7"/>
    </row>
    <row r="186" spans="1:20" s="23" customFormat="1" ht="102" customHeight="1">
      <c r="A186" s="383" t="s">
        <v>248</v>
      </c>
      <c r="B186" s="384"/>
      <c r="C186" s="42">
        <f>SUM(C187:C193)</f>
        <v>0</v>
      </c>
      <c r="D186" s="42">
        <f>SUM(D187:D193)</f>
        <v>0</v>
      </c>
      <c r="E186" s="51" t="e">
        <f>C186/D186*100</f>
        <v>#DIV/0!</v>
      </c>
      <c r="F186" s="42">
        <f>SUM(F187:F193)</f>
        <v>0</v>
      </c>
      <c r="G186" s="42">
        <f>SUM(G187:G193)</f>
        <v>0</v>
      </c>
      <c r="H186" s="51" t="e">
        <f>F186/G186*100</f>
        <v>#DIV/0!</v>
      </c>
      <c r="I186" s="42">
        <f>SUM(I187:I193)</f>
        <v>0</v>
      </c>
      <c r="J186" s="42">
        <f>SUM(J187:J193)</f>
        <v>0</v>
      </c>
      <c r="K186" s="51" t="e">
        <f>I186/J186*100</f>
        <v>#DIV/0!</v>
      </c>
      <c r="L186" s="42">
        <f>SUM(L187:L193)</f>
        <v>0</v>
      </c>
      <c r="M186" s="42">
        <f>SUM(M187:M193)</f>
        <v>0</v>
      </c>
      <c r="N186" s="6" t="e">
        <f t="shared" ref="N186" si="65">L186/M186*100</f>
        <v>#DIV/0!</v>
      </c>
      <c r="O186" s="42">
        <f>SUM(O187:O193)</f>
        <v>0</v>
      </c>
      <c r="P186" s="42">
        <f>SUM(P187:P193)</f>
        <v>0</v>
      </c>
      <c r="Q186" s="5" t="e">
        <f t="shared" ref="Q186" si="66">O186/P186*100</f>
        <v>#DIV/0!</v>
      </c>
      <c r="R186" s="42">
        <f>SUM(R187:R193)</f>
        <v>0</v>
      </c>
      <c r="S186" s="42">
        <f>SUM(S187:S193)</f>
        <v>0</v>
      </c>
      <c r="T186" s="6" t="e">
        <f t="shared" ref="T186" si="67">R186/S186*100</f>
        <v>#DIV/0!</v>
      </c>
    </row>
    <row r="187" spans="1:20" s="23" customFormat="1" ht="17.25">
      <c r="A187" s="64"/>
      <c r="B187" s="16"/>
      <c r="C187" s="47"/>
      <c r="D187" s="47"/>
      <c r="E187" s="1"/>
      <c r="F187" s="47"/>
      <c r="G187" s="47"/>
      <c r="H187" s="1"/>
      <c r="I187" s="47"/>
      <c r="J187" s="47"/>
      <c r="K187" s="1"/>
      <c r="L187" s="47"/>
      <c r="M187" s="47"/>
      <c r="N187" s="1"/>
      <c r="O187" s="47"/>
      <c r="P187" s="47"/>
      <c r="Q187" s="1"/>
      <c r="R187" s="47"/>
      <c r="S187" s="47"/>
      <c r="T187" s="1"/>
    </row>
    <row r="188" spans="1:20" s="23" customFormat="1" ht="17.25">
      <c r="A188" s="64"/>
      <c r="B188" s="16"/>
      <c r="C188" s="47"/>
      <c r="D188" s="47"/>
      <c r="E188" s="1"/>
      <c r="F188" s="47"/>
      <c r="G188" s="47"/>
      <c r="H188" s="1"/>
      <c r="I188" s="47"/>
      <c r="J188" s="47"/>
      <c r="K188" s="1"/>
      <c r="L188" s="47"/>
      <c r="M188" s="47"/>
      <c r="N188" s="1"/>
      <c r="O188" s="47"/>
      <c r="P188" s="47"/>
      <c r="Q188" s="1"/>
      <c r="R188" s="47"/>
      <c r="S188" s="47"/>
      <c r="T188" s="1"/>
    </row>
    <row r="189" spans="1:20" s="23" customFormat="1" ht="17.25">
      <c r="A189" s="64"/>
      <c r="B189" s="16"/>
      <c r="C189" s="47"/>
      <c r="D189" s="47"/>
      <c r="E189" s="1"/>
      <c r="F189" s="47"/>
      <c r="G189" s="47"/>
      <c r="H189" s="1"/>
      <c r="I189" s="47"/>
      <c r="J189" s="47"/>
      <c r="K189" s="1"/>
      <c r="L189" s="47"/>
      <c r="M189" s="47"/>
      <c r="N189" s="1"/>
      <c r="O189" s="47"/>
      <c r="P189" s="47"/>
      <c r="Q189" s="1"/>
      <c r="R189" s="47"/>
      <c r="S189" s="47"/>
      <c r="T189" s="1"/>
    </row>
    <row r="190" spans="1:20" s="23" customFormat="1" ht="17.25">
      <c r="A190" s="64"/>
      <c r="B190" s="16"/>
      <c r="C190" s="47"/>
      <c r="D190" s="47"/>
      <c r="E190" s="1"/>
      <c r="F190" s="47"/>
      <c r="G190" s="47"/>
      <c r="H190" s="1"/>
      <c r="I190" s="47"/>
      <c r="J190" s="47"/>
      <c r="K190" s="1"/>
      <c r="L190" s="47"/>
      <c r="M190" s="47"/>
      <c r="N190" s="1"/>
      <c r="O190" s="47"/>
      <c r="P190" s="47"/>
      <c r="Q190" s="1"/>
      <c r="R190" s="47"/>
      <c r="S190" s="47"/>
      <c r="T190" s="1"/>
    </row>
    <row r="191" spans="1:20" s="23" customFormat="1" ht="17.25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customHeight="1">
      <c r="A194" s="390"/>
      <c r="B194" s="391"/>
      <c r="C194" s="391"/>
      <c r="D194" s="391"/>
      <c r="E194" s="391"/>
      <c r="F194" s="391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1"/>
      <c r="R194" s="391"/>
      <c r="S194" s="391"/>
      <c r="T194" s="392"/>
    </row>
    <row r="195" spans="1:20" s="23" customFormat="1" ht="118.5" customHeight="1">
      <c r="A195" s="383" t="s">
        <v>249</v>
      </c>
      <c r="B195" s="384"/>
      <c r="C195" s="42">
        <f>SUM(C196:C199)</f>
        <v>0</v>
      </c>
      <c r="D195" s="42">
        <f>SUM(D196:D199)</f>
        <v>0</v>
      </c>
      <c r="E195" s="51" t="e">
        <f>C195/D195*100</f>
        <v>#DIV/0!</v>
      </c>
      <c r="F195" s="42">
        <f>SUM(F196:F199)</f>
        <v>0</v>
      </c>
      <c r="G195" s="42">
        <f>SUM(G196:G199)</f>
        <v>0</v>
      </c>
      <c r="H195" s="51" t="e">
        <f>F195/G195*100</f>
        <v>#DIV/0!</v>
      </c>
      <c r="I195" s="42">
        <f>SUM(I196:I199)</f>
        <v>0</v>
      </c>
      <c r="J195" s="42">
        <f>SUM(J196:J199)</f>
        <v>0</v>
      </c>
      <c r="K195" s="51" t="e">
        <f>I195/J195*100</f>
        <v>#DIV/0!</v>
      </c>
      <c r="L195" s="42">
        <f>SUM(L196:L199)</f>
        <v>0</v>
      </c>
      <c r="M195" s="42">
        <f>SUM(M196:M199)</f>
        <v>0</v>
      </c>
      <c r="N195" s="6" t="e">
        <f t="shared" ref="N195" si="68">L195/M195*100</f>
        <v>#DIV/0!</v>
      </c>
      <c r="O195" s="42">
        <f>SUM(O196:O199)</f>
        <v>0</v>
      </c>
      <c r="P195" s="42">
        <f>SUM(P196:P199)</f>
        <v>0</v>
      </c>
      <c r="Q195" s="5" t="e">
        <f t="shared" ref="Q195" si="69">O195/P195*100</f>
        <v>#DIV/0!</v>
      </c>
      <c r="R195" s="42">
        <f>SUM(R196:R199)</f>
        <v>0</v>
      </c>
      <c r="S195" s="42">
        <f>SUM(S196:S199)</f>
        <v>0</v>
      </c>
      <c r="T195" s="6" t="e">
        <f t="shared" ref="T195" si="70">R195/S195*100</f>
        <v>#DIV/0!</v>
      </c>
    </row>
    <row r="196" spans="1:20" s="23" customFormat="1" ht="17.25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>
      <c r="A199" s="64"/>
      <c r="B199" s="16"/>
      <c r="C199" s="47"/>
      <c r="D199" s="47"/>
      <c r="E199" s="1"/>
      <c r="F199" s="47"/>
      <c r="G199" s="47"/>
      <c r="H199" s="1"/>
      <c r="I199" s="47"/>
      <c r="J199" s="47"/>
      <c r="K199" s="1"/>
      <c r="L199" s="47"/>
      <c r="M199" s="47"/>
      <c r="N199" s="1"/>
      <c r="O199" s="47"/>
      <c r="P199" s="47"/>
      <c r="Q199" s="1"/>
      <c r="R199" s="47"/>
      <c r="S199" s="47"/>
      <c r="T199" s="1"/>
    </row>
    <row r="200" spans="1:20" s="23" customFormat="1" ht="17.25" customHeight="1">
      <c r="A200" s="390"/>
      <c r="B200" s="391"/>
      <c r="C200" s="391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</row>
    <row r="201" spans="1:20" s="23" customFormat="1" ht="69" customHeight="1">
      <c r="A201" s="383" t="s">
        <v>250</v>
      </c>
      <c r="B201" s="384"/>
      <c r="C201" s="42">
        <f>SUM(C202:C207)</f>
        <v>28475</v>
      </c>
      <c r="D201" s="42">
        <f>SUM(D202:D207)</f>
        <v>5028</v>
      </c>
      <c r="E201" s="51">
        <f>C201/D201*100</f>
        <v>566.32856006364364</v>
      </c>
      <c r="F201" s="42">
        <f>SUM(F202:F207)</f>
        <v>28475</v>
      </c>
      <c r="G201" s="42">
        <f>SUM(G202:G207)</f>
        <v>5028</v>
      </c>
      <c r="H201" s="51">
        <f>F201/G201*100</f>
        <v>566.32856006364364</v>
      </c>
      <c r="I201" s="42">
        <f>SUM(I202:I207)</f>
        <v>29413</v>
      </c>
      <c r="J201" s="42">
        <f>SUM(J202:J207)</f>
        <v>5028</v>
      </c>
      <c r="K201" s="51">
        <f>I201/J201*100</f>
        <v>584.98408910103421</v>
      </c>
      <c r="L201" s="42">
        <f>SUM(L202:L207)</f>
        <v>0</v>
      </c>
      <c r="M201" s="42">
        <f>SUM(M202:M207)</f>
        <v>0</v>
      </c>
      <c r="N201" s="6" t="e">
        <f t="shared" ref="N201:N204" si="71">L201/M201*100</f>
        <v>#DIV/0!</v>
      </c>
      <c r="O201" s="42">
        <f>SUM(O202:O207)</f>
        <v>0</v>
      </c>
      <c r="P201" s="42">
        <f>SUM(P202:P207)</f>
        <v>0</v>
      </c>
      <c r="Q201" s="217"/>
      <c r="R201" s="42">
        <f>SUM(R202:R207)</f>
        <v>0</v>
      </c>
      <c r="S201" s="42">
        <f>SUM(S202:S207)</f>
        <v>0</v>
      </c>
      <c r="T201" s="6" t="e">
        <f t="shared" ref="T201" si="72">R201/S201*100</f>
        <v>#DIV/0!</v>
      </c>
    </row>
    <row r="202" spans="1:20" s="23" customFormat="1" ht="17.25">
      <c r="A202" s="63">
        <v>1</v>
      </c>
      <c r="B202" s="10" t="s">
        <v>285</v>
      </c>
      <c r="C202" s="47">
        <v>4896</v>
      </c>
      <c r="D202" s="47"/>
      <c r="E202" s="49" t="e">
        <f>C202/D202*100</f>
        <v>#DIV/0!</v>
      </c>
      <c r="F202" s="47">
        <v>4896</v>
      </c>
      <c r="G202" s="47"/>
      <c r="H202" s="49" t="e">
        <f>F202/G202*100</f>
        <v>#DIV/0!</v>
      </c>
      <c r="I202" s="47">
        <v>5834</v>
      </c>
      <c r="J202" s="47"/>
      <c r="K202" s="49" t="e">
        <f>I202/J202*100</f>
        <v>#DIV/0!</v>
      </c>
      <c r="L202" s="47">
        <v>0</v>
      </c>
      <c r="M202" s="47">
        <v>0</v>
      </c>
      <c r="N202" s="228" t="e">
        <f t="shared" si="71"/>
        <v>#DIV/0!</v>
      </c>
      <c r="O202" s="47">
        <v>0</v>
      </c>
      <c r="P202" s="47">
        <v>0</v>
      </c>
      <c r="Q202" s="229" t="e">
        <f>O201/P201*100</f>
        <v>#DIV/0!</v>
      </c>
      <c r="R202" s="47">
        <v>0</v>
      </c>
      <c r="S202" s="47">
        <v>0</v>
      </c>
      <c r="T202" s="1"/>
    </row>
    <row r="203" spans="1:20" s="23" customFormat="1" ht="17.25">
      <c r="A203" s="64">
        <v>2</v>
      </c>
      <c r="B203" s="16" t="s">
        <v>286</v>
      </c>
      <c r="C203" s="47">
        <v>14570</v>
      </c>
      <c r="D203" s="47">
        <v>5028</v>
      </c>
      <c r="E203" s="49">
        <f t="shared" ref="E203:E204" si="73">C203/D203*100</f>
        <v>289.77724741447889</v>
      </c>
      <c r="F203" s="47">
        <v>14570</v>
      </c>
      <c r="G203" s="47">
        <v>5028</v>
      </c>
      <c r="H203" s="49">
        <f t="shared" ref="H203:H204" si="74">F203/G203*100</f>
        <v>289.77724741447889</v>
      </c>
      <c r="I203" s="47">
        <v>14570</v>
      </c>
      <c r="J203" s="47">
        <v>5028</v>
      </c>
      <c r="K203" s="49">
        <f t="shared" ref="K203:K204" si="75">I203/J203*100</f>
        <v>289.77724741447889</v>
      </c>
      <c r="L203" s="47">
        <v>0</v>
      </c>
      <c r="M203" s="47">
        <v>0</v>
      </c>
      <c r="N203" s="228" t="e">
        <f t="shared" si="71"/>
        <v>#DIV/0!</v>
      </c>
      <c r="O203" s="47">
        <v>0</v>
      </c>
      <c r="P203" s="47">
        <v>0</v>
      </c>
      <c r="Q203" s="229" t="e">
        <f>O202/P202*100</f>
        <v>#DIV/0!</v>
      </c>
      <c r="R203" s="47">
        <v>0</v>
      </c>
      <c r="S203" s="47">
        <v>0</v>
      </c>
      <c r="T203" s="1"/>
    </row>
    <row r="204" spans="1:20" s="23" customFormat="1" ht="17.25">
      <c r="A204" s="63">
        <v>3</v>
      </c>
      <c r="B204" s="10" t="s">
        <v>287</v>
      </c>
      <c r="C204" s="47">
        <v>9009</v>
      </c>
      <c r="D204" s="47"/>
      <c r="E204" s="49" t="e">
        <f t="shared" si="73"/>
        <v>#DIV/0!</v>
      </c>
      <c r="F204" s="47">
        <v>9009</v>
      </c>
      <c r="G204" s="47"/>
      <c r="H204" s="49" t="e">
        <f t="shared" si="74"/>
        <v>#DIV/0!</v>
      </c>
      <c r="I204" s="47">
        <v>9009</v>
      </c>
      <c r="J204" s="47"/>
      <c r="K204" s="49" t="e">
        <f t="shared" si="75"/>
        <v>#DIV/0!</v>
      </c>
      <c r="L204" s="47">
        <v>0</v>
      </c>
      <c r="M204" s="47"/>
      <c r="N204" s="228" t="e">
        <f t="shared" si="71"/>
        <v>#DIV/0!</v>
      </c>
      <c r="O204" s="47">
        <v>0</v>
      </c>
      <c r="P204" s="47"/>
      <c r="Q204" s="229" t="e">
        <f>O203/P203*100</f>
        <v>#DIV/0!</v>
      </c>
      <c r="R204" s="47">
        <v>0</v>
      </c>
      <c r="S204" s="47"/>
      <c r="T204" s="1"/>
    </row>
    <row r="205" spans="1:20" s="23" customFormat="1" ht="17.25">
      <c r="A205" s="64"/>
      <c r="B205" s="16"/>
      <c r="C205" s="47"/>
      <c r="D205" s="47"/>
      <c r="E205" s="1"/>
      <c r="F205" s="47"/>
      <c r="G205" s="47"/>
      <c r="H205" s="1"/>
      <c r="I205" s="47"/>
      <c r="J205" s="47"/>
      <c r="K205" s="1"/>
      <c r="L205" s="47"/>
      <c r="M205" s="47"/>
      <c r="N205" s="1"/>
      <c r="O205" s="47"/>
      <c r="P205" s="47"/>
      <c r="Q205" s="1"/>
      <c r="R205" s="47"/>
      <c r="S205" s="47"/>
      <c r="T205" s="1"/>
    </row>
    <row r="206" spans="1:20" s="23" customFormat="1" ht="17.25">
      <c r="A206" s="64"/>
      <c r="B206" s="16"/>
      <c r="C206" s="47"/>
      <c r="D206" s="47"/>
      <c r="E206" s="1"/>
      <c r="F206" s="47"/>
      <c r="G206" s="47"/>
      <c r="H206" s="1"/>
      <c r="I206" s="47"/>
      <c r="J206" s="47"/>
      <c r="K206" s="1"/>
      <c r="L206" s="47"/>
      <c r="M206" s="47"/>
      <c r="N206" s="1"/>
      <c r="O206" s="47"/>
      <c r="P206" s="47"/>
      <c r="Q206" s="1"/>
      <c r="R206" s="47"/>
      <c r="S206" s="47"/>
      <c r="T206" s="1"/>
    </row>
    <row r="207" spans="1:20" s="23" customFormat="1" ht="17.25">
      <c r="A207" s="64"/>
      <c r="B207" s="16"/>
      <c r="C207" s="47"/>
      <c r="D207" s="47"/>
      <c r="E207" s="1"/>
      <c r="F207" s="47"/>
      <c r="G207" s="47"/>
      <c r="H207" s="1"/>
      <c r="I207" s="47"/>
      <c r="J207" s="47"/>
      <c r="K207" s="1"/>
      <c r="L207" s="47"/>
      <c r="M207" s="47"/>
      <c r="N207" s="1"/>
      <c r="O207" s="47"/>
      <c r="P207" s="47"/>
      <c r="Q207" s="1"/>
      <c r="R207" s="47"/>
      <c r="S207" s="47"/>
      <c r="T207" s="1"/>
    </row>
    <row r="208" spans="1:20" s="23" customFormat="1" ht="17.25" customHeight="1">
      <c r="A208" s="385"/>
      <c r="B208" s="386"/>
      <c r="C208" s="386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7"/>
    </row>
    <row r="209" spans="1:20" s="23" customFormat="1" ht="75.75" customHeight="1">
      <c r="A209" s="383" t="s">
        <v>251</v>
      </c>
      <c r="B209" s="384"/>
      <c r="C209" s="42">
        <f>SUM(C210:C215)</f>
        <v>16701</v>
      </c>
      <c r="D209" s="42">
        <f>SUM(D210:D215)</f>
        <v>26050</v>
      </c>
      <c r="E209" s="51">
        <f>C209/D209*100</f>
        <v>64.111324376199619</v>
      </c>
      <c r="F209" s="42">
        <f>SUM(F210:F215)</f>
        <v>16701</v>
      </c>
      <c r="G209" s="42">
        <f>SUM(G210:G215)</f>
        <v>26050</v>
      </c>
      <c r="H209" s="51">
        <f>F209/G209*100</f>
        <v>64.111324376199619</v>
      </c>
      <c r="I209" s="42">
        <f>SUM(I210:I215)</f>
        <v>22294</v>
      </c>
      <c r="J209" s="42">
        <f>SUM(J210:J215)</f>
        <v>34334</v>
      </c>
      <c r="K209" s="51">
        <f>I209/J209*100</f>
        <v>64.932719753014496</v>
      </c>
      <c r="L209" s="42">
        <f>SUM(L210:L215)</f>
        <v>2100</v>
      </c>
      <c r="M209" s="42">
        <f>SUM(M210:M215)</f>
        <v>7845</v>
      </c>
      <c r="N209" s="6">
        <f t="shared" ref="N209:N215" si="76">L209/M209*100</f>
        <v>26.768642447418738</v>
      </c>
      <c r="O209" s="42">
        <f>SUM(O210:O215)</f>
        <v>0</v>
      </c>
      <c r="P209" s="42">
        <f>SUM(P210:P215)</f>
        <v>0</v>
      </c>
      <c r="Q209" s="5" t="e">
        <f t="shared" ref="Q209:Q215" si="77">O209/P209*100</f>
        <v>#DIV/0!</v>
      </c>
      <c r="R209" s="42">
        <f>SUM(R210:R215)</f>
        <v>2100</v>
      </c>
      <c r="S209" s="42">
        <f>SUM(S210:S215)</f>
        <v>7845</v>
      </c>
      <c r="T209" s="6">
        <f t="shared" ref="T209:T215" si="78">R209/S209*100</f>
        <v>26.768642447418738</v>
      </c>
    </row>
    <row r="210" spans="1:20" s="23" customFormat="1" ht="17.25">
      <c r="A210" s="53">
        <v>1</v>
      </c>
      <c r="B210" s="3" t="s">
        <v>52</v>
      </c>
      <c r="C210" s="49">
        <v>0</v>
      </c>
      <c r="D210" s="49">
        <v>0</v>
      </c>
      <c r="E210" s="46" t="e">
        <f>C210/D210*100</f>
        <v>#DIV/0!</v>
      </c>
      <c r="F210" s="49">
        <v>0</v>
      </c>
      <c r="G210" s="45">
        <v>0</v>
      </c>
      <c r="H210" s="46" t="e">
        <f t="shared" ref="H210:H211" si="79">F210/G210*100</f>
        <v>#DIV/0!</v>
      </c>
      <c r="I210" s="45">
        <v>0</v>
      </c>
      <c r="J210" s="45">
        <v>0</v>
      </c>
      <c r="K210" s="46" t="e">
        <f t="shared" ref="K210:K211" si="80">I210/J210*100</f>
        <v>#DIV/0!</v>
      </c>
      <c r="L210" s="95">
        <v>0</v>
      </c>
      <c r="M210" s="47">
        <v>0</v>
      </c>
      <c r="N210" s="25" t="e">
        <f t="shared" si="76"/>
        <v>#DIV/0!</v>
      </c>
      <c r="O210" s="49">
        <v>0</v>
      </c>
      <c r="P210" s="49">
        <v>0</v>
      </c>
      <c r="Q210" s="25" t="e">
        <f t="shared" si="77"/>
        <v>#DIV/0!</v>
      </c>
      <c r="R210" s="49"/>
      <c r="S210" s="49"/>
      <c r="T210" s="45" t="e">
        <f t="shared" si="78"/>
        <v>#DIV/0!</v>
      </c>
    </row>
    <row r="211" spans="1:20" s="23" customFormat="1" ht="17.25">
      <c r="A211" s="71">
        <v>2</v>
      </c>
      <c r="B211" s="8" t="s">
        <v>53</v>
      </c>
      <c r="C211" s="49">
        <v>0</v>
      </c>
      <c r="D211" s="159">
        <v>2707</v>
      </c>
      <c r="E211" s="25">
        <f t="shared" ref="E211" si="81">C211/D211*100</f>
        <v>0</v>
      </c>
      <c r="F211" s="49">
        <v>0</v>
      </c>
      <c r="G211" s="159">
        <v>2707</v>
      </c>
      <c r="H211" s="25">
        <f t="shared" si="79"/>
        <v>0</v>
      </c>
      <c r="I211" s="49">
        <v>0</v>
      </c>
      <c r="J211" s="159">
        <v>2001</v>
      </c>
      <c r="K211" s="25">
        <f t="shared" si="80"/>
        <v>0</v>
      </c>
      <c r="L211" s="95">
        <v>0</v>
      </c>
      <c r="M211" s="47">
        <v>0</v>
      </c>
      <c r="N211" s="25" t="e">
        <f t="shared" si="76"/>
        <v>#DIV/0!</v>
      </c>
      <c r="O211" s="49">
        <v>0</v>
      </c>
      <c r="P211" s="49">
        <v>0</v>
      </c>
      <c r="Q211" s="25" t="e">
        <f t="shared" si="77"/>
        <v>#DIV/0!</v>
      </c>
      <c r="R211" s="49">
        <v>0</v>
      </c>
      <c r="S211" s="49">
        <v>0</v>
      </c>
      <c r="T211" s="49" t="e">
        <f t="shared" si="78"/>
        <v>#DIV/0!</v>
      </c>
    </row>
    <row r="212" spans="1:20" s="23" customFormat="1" ht="17.25">
      <c r="A212" s="53">
        <v>3</v>
      </c>
      <c r="B212" s="4" t="s">
        <v>55</v>
      </c>
      <c r="C212" s="49">
        <v>2100</v>
      </c>
      <c r="D212" s="159">
        <v>1411</v>
      </c>
      <c r="E212" s="1">
        <f>C212/D212*100</f>
        <v>148.83061658398299</v>
      </c>
      <c r="F212" s="47">
        <v>2100</v>
      </c>
      <c r="G212" s="159">
        <v>1411</v>
      </c>
      <c r="H212" s="1">
        <f>F212/G212*100</f>
        <v>148.83061658398299</v>
      </c>
      <c r="I212" s="47">
        <v>2100</v>
      </c>
      <c r="J212" s="159">
        <v>1411</v>
      </c>
      <c r="K212" s="1">
        <f>I212/J212*100</f>
        <v>148.83061658398299</v>
      </c>
      <c r="L212" s="95">
        <v>2100</v>
      </c>
      <c r="M212" s="159">
        <v>1411</v>
      </c>
      <c r="N212" s="1">
        <f t="shared" si="76"/>
        <v>148.83061658398299</v>
      </c>
      <c r="O212" s="47">
        <v>0</v>
      </c>
      <c r="P212" s="47">
        <v>0</v>
      </c>
      <c r="Q212" s="1" t="e">
        <f t="shared" si="77"/>
        <v>#DIV/0!</v>
      </c>
      <c r="R212" s="47">
        <v>2100</v>
      </c>
      <c r="S212" s="47">
        <v>1411</v>
      </c>
      <c r="T212" s="47">
        <f t="shared" si="78"/>
        <v>148.83061658398299</v>
      </c>
    </row>
    <row r="213" spans="1:20" s="23" customFormat="1" ht="17.25">
      <c r="A213" s="71">
        <v>4</v>
      </c>
      <c r="B213" s="8" t="s">
        <v>56</v>
      </c>
      <c r="C213" s="49">
        <v>9237</v>
      </c>
      <c r="D213" s="159">
        <v>14800</v>
      </c>
      <c r="E213" s="1">
        <f t="shared" ref="E213:E215" si="82">C213/D213*100</f>
        <v>62.412162162162168</v>
      </c>
      <c r="F213" s="47">
        <v>9237</v>
      </c>
      <c r="G213" s="159">
        <v>14800</v>
      </c>
      <c r="H213" s="1">
        <f t="shared" ref="H213:H215" si="83">F213/G213*100</f>
        <v>62.412162162162168</v>
      </c>
      <c r="I213" s="47">
        <v>10853</v>
      </c>
      <c r="J213" s="159">
        <v>13326</v>
      </c>
      <c r="K213" s="1">
        <f t="shared" ref="K213:K215" si="84">I213/J213*100</f>
        <v>81.442293261293713</v>
      </c>
      <c r="L213" s="95">
        <v>0</v>
      </c>
      <c r="M213" s="159">
        <v>6434</v>
      </c>
      <c r="N213" s="1">
        <f t="shared" si="76"/>
        <v>0</v>
      </c>
      <c r="O213" s="47">
        <v>0</v>
      </c>
      <c r="P213" s="47">
        <v>0</v>
      </c>
      <c r="Q213" s="1" t="e">
        <f t="shared" si="77"/>
        <v>#DIV/0!</v>
      </c>
      <c r="R213" s="47">
        <v>0</v>
      </c>
      <c r="S213" s="159">
        <v>6434</v>
      </c>
      <c r="T213" s="47">
        <f t="shared" si="78"/>
        <v>0</v>
      </c>
    </row>
    <row r="214" spans="1:20" s="23" customFormat="1" ht="17.25">
      <c r="A214" s="53">
        <v>5</v>
      </c>
      <c r="B214" s="8" t="s">
        <v>57</v>
      </c>
      <c r="C214" s="49">
        <v>0</v>
      </c>
      <c r="D214" s="49">
        <v>0</v>
      </c>
      <c r="E214" s="1" t="e">
        <f t="shared" si="82"/>
        <v>#DIV/0!</v>
      </c>
      <c r="F214" s="47">
        <v>0</v>
      </c>
      <c r="G214" s="47">
        <v>0</v>
      </c>
      <c r="H214" s="1" t="e">
        <f t="shared" si="83"/>
        <v>#DIV/0!</v>
      </c>
      <c r="I214" s="47">
        <v>0</v>
      </c>
      <c r="J214" s="47">
        <v>0</v>
      </c>
      <c r="K214" s="1" t="e">
        <f t="shared" si="84"/>
        <v>#DIV/0!</v>
      </c>
      <c r="L214" s="95">
        <v>0</v>
      </c>
      <c r="M214" s="47">
        <v>0</v>
      </c>
      <c r="N214" s="1" t="e">
        <f t="shared" si="76"/>
        <v>#DIV/0!</v>
      </c>
      <c r="O214" s="47">
        <v>0</v>
      </c>
      <c r="P214" s="47">
        <v>0</v>
      </c>
      <c r="Q214" s="1" t="e">
        <f t="shared" si="77"/>
        <v>#DIV/0!</v>
      </c>
      <c r="R214" s="47">
        <v>0</v>
      </c>
      <c r="S214" s="47">
        <v>0</v>
      </c>
      <c r="T214" s="47" t="e">
        <f t="shared" si="78"/>
        <v>#DIV/0!</v>
      </c>
    </row>
    <row r="215" spans="1:20" s="23" customFormat="1" ht="17.25">
      <c r="A215" s="54">
        <v>6</v>
      </c>
      <c r="B215" s="4" t="s">
        <v>58</v>
      </c>
      <c r="C215" s="49">
        <v>5364</v>
      </c>
      <c r="D215" s="49">
        <v>7132</v>
      </c>
      <c r="E215" s="25">
        <f t="shared" si="82"/>
        <v>75.210319685922599</v>
      </c>
      <c r="F215" s="49">
        <v>5364</v>
      </c>
      <c r="G215" s="45">
        <v>7132</v>
      </c>
      <c r="H215" s="25">
        <f t="shared" si="83"/>
        <v>75.210319685922599</v>
      </c>
      <c r="I215" s="49">
        <v>9341</v>
      </c>
      <c r="J215" s="45">
        <v>17596</v>
      </c>
      <c r="K215" s="25">
        <f t="shared" si="84"/>
        <v>53.08592862014094</v>
      </c>
      <c r="L215" s="95">
        <v>0</v>
      </c>
      <c r="M215" s="47">
        <v>0</v>
      </c>
      <c r="N215" s="25" t="e">
        <f t="shared" si="76"/>
        <v>#DIV/0!</v>
      </c>
      <c r="O215" s="49">
        <v>0</v>
      </c>
      <c r="P215" s="45">
        <v>0</v>
      </c>
      <c r="Q215" s="25" t="e">
        <f t="shared" si="77"/>
        <v>#DIV/0!</v>
      </c>
      <c r="R215" s="49">
        <v>0</v>
      </c>
      <c r="S215" s="49">
        <v>0</v>
      </c>
      <c r="T215" s="49" t="e">
        <f t="shared" si="78"/>
        <v>#DIV/0!</v>
      </c>
    </row>
    <row r="216" spans="1:20" s="23" customFormat="1" ht="17.25" customHeight="1">
      <c r="A216" s="385"/>
      <c r="B216" s="386"/>
      <c r="C216" s="386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7"/>
    </row>
    <row r="217" spans="1:20" s="23" customFormat="1" ht="36" customHeight="1">
      <c r="A217" s="383" t="s">
        <v>252</v>
      </c>
      <c r="B217" s="384"/>
      <c r="C217" s="42">
        <f>SUM(C218:C224)</f>
        <v>307573</v>
      </c>
      <c r="D217" s="42">
        <f>SUM(D218:D224)</f>
        <v>294170</v>
      </c>
      <c r="E217" s="51">
        <f t="shared" ref="E217:E224" si="85">C217/D217*100</f>
        <v>104.55620899479892</v>
      </c>
      <c r="F217" s="42">
        <f>SUM(F218:F224)</f>
        <v>307573</v>
      </c>
      <c r="G217" s="42">
        <f>SUM(G218:G224)</f>
        <v>294170</v>
      </c>
      <c r="H217" s="51">
        <f t="shared" ref="H217:H224" si="86">F217/G217*100</f>
        <v>104.55620899479892</v>
      </c>
      <c r="I217" s="42">
        <f>SUM(I218:I224)</f>
        <v>247372</v>
      </c>
      <c r="J217" s="42">
        <f>SUM(J218:J224)</f>
        <v>336060</v>
      </c>
      <c r="K217" s="51">
        <f t="shared" ref="K217:K224" si="87">I217/J217*100</f>
        <v>73.609474498601429</v>
      </c>
      <c r="L217" s="42">
        <f>SUM(L218:L224)</f>
        <v>82692</v>
      </c>
      <c r="M217" s="42">
        <f>SUM(M218:M224)</f>
        <v>113167</v>
      </c>
      <c r="N217" s="6">
        <f t="shared" ref="N217:N224" si="88">L217/M217*100</f>
        <v>73.070771514664173</v>
      </c>
      <c r="O217" s="42">
        <f>SUM(O218:O224)</f>
        <v>59095</v>
      </c>
      <c r="P217" s="42">
        <f>SUM(P218:P224)</f>
        <v>54957</v>
      </c>
      <c r="Q217" s="5">
        <f t="shared" ref="Q217:Q224" si="89">O217/P217*100</f>
        <v>107.52952308168204</v>
      </c>
      <c r="R217" s="42">
        <f>SUM(R218:R224)</f>
        <v>23597</v>
      </c>
      <c r="S217" s="42">
        <f>SUM(S218:S224)</f>
        <v>58210</v>
      </c>
      <c r="T217" s="6">
        <f t="shared" ref="T217:T224" si="90">R217/S217*100</f>
        <v>40.537708297543382</v>
      </c>
    </row>
    <row r="218" spans="1:20" s="23" customFormat="1" ht="17.25">
      <c r="A218" s="54">
        <v>1</v>
      </c>
      <c r="B218" s="4" t="s">
        <v>59</v>
      </c>
      <c r="C218" s="49">
        <v>83839</v>
      </c>
      <c r="D218" s="49">
        <v>89523</v>
      </c>
      <c r="E218" s="25">
        <f t="shared" si="85"/>
        <v>93.650793650793645</v>
      </c>
      <c r="F218" s="49">
        <v>83839</v>
      </c>
      <c r="G218" s="49">
        <v>89523</v>
      </c>
      <c r="H218" s="25">
        <f t="shared" si="86"/>
        <v>93.650793650793645</v>
      </c>
      <c r="I218" s="49">
        <v>39390</v>
      </c>
      <c r="J218" s="49">
        <v>89523</v>
      </c>
      <c r="K218" s="25">
        <f t="shared" si="87"/>
        <v>43.999865956234714</v>
      </c>
      <c r="L218" s="95">
        <v>0</v>
      </c>
      <c r="M218" s="95">
        <v>49191</v>
      </c>
      <c r="N218" s="25">
        <f t="shared" si="88"/>
        <v>0</v>
      </c>
      <c r="O218" s="49">
        <v>0</v>
      </c>
      <c r="P218" s="49">
        <v>7622</v>
      </c>
      <c r="Q218" s="25">
        <f t="shared" si="89"/>
        <v>0</v>
      </c>
      <c r="R218" s="49">
        <v>0</v>
      </c>
      <c r="S218" s="49">
        <v>41569</v>
      </c>
      <c r="T218" s="49">
        <f t="shared" si="90"/>
        <v>0</v>
      </c>
    </row>
    <row r="219" spans="1:20" s="23" customFormat="1" ht="17.25">
      <c r="A219" s="55">
        <v>2</v>
      </c>
      <c r="B219" s="4" t="s">
        <v>60</v>
      </c>
      <c r="C219" s="49">
        <v>74302</v>
      </c>
      <c r="D219" s="49">
        <v>60682</v>
      </c>
      <c r="E219" s="25">
        <f t="shared" si="85"/>
        <v>122.44487656965821</v>
      </c>
      <c r="F219" s="49">
        <v>74302</v>
      </c>
      <c r="G219" s="49">
        <v>60682</v>
      </c>
      <c r="H219" s="25">
        <f t="shared" si="86"/>
        <v>122.44487656965821</v>
      </c>
      <c r="I219" s="49">
        <v>42851</v>
      </c>
      <c r="J219" s="49">
        <v>29871</v>
      </c>
      <c r="K219" s="25">
        <f t="shared" si="87"/>
        <v>143.45351678885876</v>
      </c>
      <c r="L219" s="95">
        <v>9973</v>
      </c>
      <c r="M219" s="95">
        <v>1970</v>
      </c>
      <c r="N219" s="1">
        <f t="shared" si="88"/>
        <v>506.24365482233503</v>
      </c>
      <c r="O219" s="49">
        <v>8460</v>
      </c>
      <c r="P219" s="49">
        <v>1970</v>
      </c>
      <c r="Q219" s="1">
        <f t="shared" si="89"/>
        <v>429.44162436548226</v>
      </c>
      <c r="R219" s="49">
        <v>1513</v>
      </c>
      <c r="S219" s="49">
        <v>0</v>
      </c>
      <c r="T219" s="49" t="e">
        <f t="shared" si="90"/>
        <v>#DIV/0!</v>
      </c>
    </row>
    <row r="220" spans="1:20" s="23" customFormat="1" ht="17.25">
      <c r="A220" s="54">
        <v>3</v>
      </c>
      <c r="B220" s="4" t="s">
        <v>61</v>
      </c>
      <c r="C220" s="49">
        <v>0</v>
      </c>
      <c r="D220" s="49">
        <v>0</v>
      </c>
      <c r="E220" s="25" t="e">
        <f t="shared" si="85"/>
        <v>#DIV/0!</v>
      </c>
      <c r="F220" s="49">
        <v>0</v>
      </c>
      <c r="G220" s="49">
        <v>0</v>
      </c>
      <c r="H220" s="25" t="e">
        <f t="shared" si="86"/>
        <v>#DIV/0!</v>
      </c>
      <c r="I220" s="49">
        <v>0</v>
      </c>
      <c r="J220" s="49">
        <v>0</v>
      </c>
      <c r="K220" s="25" t="e">
        <f t="shared" si="87"/>
        <v>#DIV/0!</v>
      </c>
      <c r="L220" s="95">
        <v>0</v>
      </c>
      <c r="M220" s="95">
        <v>0</v>
      </c>
      <c r="N220" s="25" t="e">
        <f t="shared" si="88"/>
        <v>#DIV/0!</v>
      </c>
      <c r="O220" s="49">
        <v>0</v>
      </c>
      <c r="P220" s="49">
        <v>0</v>
      </c>
      <c r="Q220" s="25" t="e">
        <f t="shared" si="89"/>
        <v>#DIV/0!</v>
      </c>
      <c r="R220" s="49">
        <v>0</v>
      </c>
      <c r="S220" s="49">
        <v>0</v>
      </c>
      <c r="T220" s="49" t="e">
        <f t="shared" si="90"/>
        <v>#DIV/0!</v>
      </c>
    </row>
    <row r="221" spans="1:20" s="23" customFormat="1" ht="17.25">
      <c r="A221" s="55">
        <v>4</v>
      </c>
      <c r="B221" s="8" t="s">
        <v>62</v>
      </c>
      <c r="C221" s="49">
        <v>69164</v>
      </c>
      <c r="D221" s="49">
        <v>25710</v>
      </c>
      <c r="E221" s="1">
        <f t="shared" si="85"/>
        <v>269.01594710229483</v>
      </c>
      <c r="F221" s="49">
        <v>69164</v>
      </c>
      <c r="G221" s="49">
        <v>25710</v>
      </c>
      <c r="H221" s="25">
        <f t="shared" si="86"/>
        <v>269.01594710229483</v>
      </c>
      <c r="I221" s="49">
        <v>69164</v>
      </c>
      <c r="J221" s="49">
        <v>109036</v>
      </c>
      <c r="K221" s="1">
        <f t="shared" si="87"/>
        <v>63.432260904655344</v>
      </c>
      <c r="L221" s="95">
        <v>22084</v>
      </c>
      <c r="M221" s="95">
        <v>16641</v>
      </c>
      <c r="N221" s="1">
        <f t="shared" si="88"/>
        <v>132.70837089117239</v>
      </c>
      <c r="O221" s="49">
        <v>0</v>
      </c>
      <c r="P221" s="49">
        <v>0</v>
      </c>
      <c r="Q221" s="1" t="e">
        <f t="shared" si="89"/>
        <v>#DIV/0!</v>
      </c>
      <c r="R221" s="49">
        <v>22084</v>
      </c>
      <c r="S221" s="49">
        <v>16641</v>
      </c>
      <c r="T221" s="96">
        <f t="shared" si="90"/>
        <v>132.70837089117239</v>
      </c>
    </row>
    <row r="222" spans="1:20" s="23" customFormat="1" ht="17.25">
      <c r="A222" s="54">
        <v>5</v>
      </c>
      <c r="B222" s="4" t="s">
        <v>63</v>
      </c>
      <c r="C222" s="49">
        <v>0</v>
      </c>
      <c r="D222" s="49">
        <v>1760</v>
      </c>
      <c r="E222" s="1">
        <f t="shared" si="85"/>
        <v>0</v>
      </c>
      <c r="F222" s="49">
        <v>0</v>
      </c>
      <c r="G222" s="49">
        <v>1760</v>
      </c>
      <c r="H222" s="1">
        <f t="shared" si="86"/>
        <v>0</v>
      </c>
      <c r="I222" s="49">
        <v>59</v>
      </c>
      <c r="J222" s="49">
        <v>3905</v>
      </c>
      <c r="K222" s="1">
        <f t="shared" si="87"/>
        <v>1.5108834827144686</v>
      </c>
      <c r="L222" s="95">
        <v>0</v>
      </c>
      <c r="M222" s="95">
        <v>0</v>
      </c>
      <c r="N222" s="25" t="e">
        <f t="shared" si="88"/>
        <v>#DIV/0!</v>
      </c>
      <c r="O222" s="49">
        <v>0</v>
      </c>
      <c r="P222" s="49">
        <v>0</v>
      </c>
      <c r="Q222" s="25" t="e">
        <f t="shared" si="89"/>
        <v>#DIV/0!</v>
      </c>
      <c r="R222" s="49">
        <v>0</v>
      </c>
      <c r="S222" s="49">
        <v>0</v>
      </c>
      <c r="T222" s="47" t="e">
        <f t="shared" si="90"/>
        <v>#DIV/0!</v>
      </c>
    </row>
    <row r="223" spans="1:20" s="23" customFormat="1" ht="17.25">
      <c r="A223" s="55">
        <v>6</v>
      </c>
      <c r="B223" s="4" t="s">
        <v>64</v>
      </c>
      <c r="C223" s="49">
        <v>11248</v>
      </c>
      <c r="D223" s="49">
        <v>12364</v>
      </c>
      <c r="E223" s="25">
        <f t="shared" si="85"/>
        <v>90.97379488838564</v>
      </c>
      <c r="F223" s="49">
        <v>11248</v>
      </c>
      <c r="G223" s="49">
        <v>12364</v>
      </c>
      <c r="H223" s="25">
        <f t="shared" si="86"/>
        <v>90.97379488838564</v>
      </c>
      <c r="I223" s="49">
        <v>19870</v>
      </c>
      <c r="J223" s="49">
        <v>16158</v>
      </c>
      <c r="K223" s="25">
        <f t="shared" si="87"/>
        <v>122.97314024012873</v>
      </c>
      <c r="L223" s="95">
        <v>363</v>
      </c>
      <c r="M223" s="95">
        <v>0</v>
      </c>
      <c r="N223" s="25" t="e">
        <f t="shared" si="88"/>
        <v>#DIV/0!</v>
      </c>
      <c r="O223" s="49">
        <v>363</v>
      </c>
      <c r="P223" s="49">
        <v>0</v>
      </c>
      <c r="Q223" s="25" t="e">
        <f t="shared" si="89"/>
        <v>#DIV/0!</v>
      </c>
      <c r="R223" s="49">
        <v>0</v>
      </c>
      <c r="S223" s="49">
        <v>0</v>
      </c>
      <c r="T223" s="49" t="e">
        <f t="shared" si="90"/>
        <v>#DIV/0!</v>
      </c>
    </row>
    <row r="224" spans="1:20" s="23" customFormat="1" ht="17.25">
      <c r="A224" s="54">
        <v>7</v>
      </c>
      <c r="B224" s="4" t="s">
        <v>65</v>
      </c>
      <c r="C224" s="49">
        <v>69020</v>
      </c>
      <c r="D224" s="49">
        <v>104131</v>
      </c>
      <c r="E224" s="46">
        <f t="shared" si="85"/>
        <v>66.281894920820889</v>
      </c>
      <c r="F224" s="49">
        <v>69020</v>
      </c>
      <c r="G224" s="49">
        <v>104131</v>
      </c>
      <c r="H224" s="46">
        <f t="shared" si="86"/>
        <v>66.281894920820889</v>
      </c>
      <c r="I224" s="49">
        <v>76038</v>
      </c>
      <c r="J224" s="49">
        <v>87567</v>
      </c>
      <c r="K224" s="46">
        <f t="shared" si="87"/>
        <v>86.834081332008623</v>
      </c>
      <c r="L224" s="95">
        <v>50272</v>
      </c>
      <c r="M224" s="95">
        <v>45365</v>
      </c>
      <c r="N224" s="25">
        <f t="shared" si="88"/>
        <v>110.81670891656563</v>
      </c>
      <c r="O224" s="49">
        <v>50272</v>
      </c>
      <c r="P224" s="49">
        <v>45365</v>
      </c>
      <c r="Q224" s="25">
        <f t="shared" si="89"/>
        <v>110.81670891656563</v>
      </c>
      <c r="R224" s="49">
        <v>0</v>
      </c>
      <c r="S224" s="49">
        <v>0</v>
      </c>
      <c r="T224" s="45" t="e">
        <f t="shared" si="90"/>
        <v>#DIV/0!</v>
      </c>
    </row>
    <row r="225" spans="1:20" s="23" customFormat="1" ht="17.25" customHeight="1">
      <c r="A225" s="385"/>
      <c r="B225" s="386"/>
      <c r="C225" s="386"/>
      <c r="D225" s="386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7"/>
    </row>
    <row r="226" spans="1:20" s="23" customFormat="1" ht="54" customHeight="1">
      <c r="A226" s="383" t="s">
        <v>253</v>
      </c>
      <c r="B226" s="384"/>
      <c r="C226" s="42">
        <f>SUM(C227:C231)</f>
        <v>38822</v>
      </c>
      <c r="D226" s="42">
        <f>SUM(D227:D231)</f>
        <v>10656</v>
      </c>
      <c r="E226" s="51">
        <f>C226/D226*100</f>
        <v>364.32057057057057</v>
      </c>
      <c r="F226" s="42">
        <f>SUM(F227:F231)</f>
        <v>38822</v>
      </c>
      <c r="G226" s="42">
        <f>SUM(G227:G231)</f>
        <v>10656</v>
      </c>
      <c r="H226" s="51">
        <f>F226/G226*100</f>
        <v>364.32057057057057</v>
      </c>
      <c r="I226" s="42">
        <f>SUM(I227:I231)</f>
        <v>54368</v>
      </c>
      <c r="J226" s="42">
        <f>SUM(J227:J231)</f>
        <v>20178</v>
      </c>
      <c r="K226" s="51">
        <f>I226/J226*100</f>
        <v>269.44196649816632</v>
      </c>
      <c r="L226" s="42">
        <f>SUM(L227:L231)</f>
        <v>0</v>
      </c>
      <c r="M226" s="42">
        <f>SUM(M227:M231)</f>
        <v>0</v>
      </c>
      <c r="N226" s="6" t="e">
        <f t="shared" ref="N226:N229" si="91">L226/M226*100</f>
        <v>#DIV/0!</v>
      </c>
      <c r="O226" s="42">
        <f>SUM(O227:O231)</f>
        <v>0</v>
      </c>
      <c r="P226" s="42">
        <f>SUM(P227:P231)</f>
        <v>0</v>
      </c>
      <c r="Q226" s="5" t="e">
        <f t="shared" ref="Q226:Q229" si="92">O226/P226*100</f>
        <v>#DIV/0!</v>
      </c>
      <c r="R226" s="42">
        <f>SUM(R227:R231)</f>
        <v>0</v>
      </c>
      <c r="S226" s="42">
        <f>SUM(S227:S231)</f>
        <v>0</v>
      </c>
      <c r="T226" s="6" t="e">
        <f t="shared" ref="T226:T229" si="93">R226/S226*100</f>
        <v>#DIV/0!</v>
      </c>
    </row>
    <row r="227" spans="1:20" s="23" customFormat="1" ht="17.25">
      <c r="A227" s="57">
        <v>1</v>
      </c>
      <c r="B227" s="8" t="s">
        <v>87</v>
      </c>
      <c r="C227" s="47">
        <v>5533</v>
      </c>
      <c r="D227" s="47">
        <v>8818</v>
      </c>
      <c r="E227" s="1">
        <f t="shared" ref="E227:E229" si="94">C227/D227*100</f>
        <v>62.746654570197322</v>
      </c>
      <c r="F227" s="47">
        <v>5533</v>
      </c>
      <c r="G227" s="47">
        <v>8818</v>
      </c>
      <c r="H227" s="1">
        <f t="shared" ref="H227:H229" si="95">F227/G227*100</f>
        <v>62.746654570197322</v>
      </c>
      <c r="I227" s="47">
        <v>5837</v>
      </c>
      <c r="J227" s="47">
        <v>5597</v>
      </c>
      <c r="K227" s="1">
        <f t="shared" ref="K227:K229" si="96">I227/J227*100</f>
        <v>104.28801143469717</v>
      </c>
      <c r="L227" s="95">
        <v>0</v>
      </c>
      <c r="M227" s="95">
        <v>0</v>
      </c>
      <c r="N227" s="1" t="e">
        <f t="shared" si="91"/>
        <v>#DIV/0!</v>
      </c>
      <c r="O227" s="47">
        <v>0</v>
      </c>
      <c r="P227" s="47">
        <v>0</v>
      </c>
      <c r="Q227" s="1" t="e">
        <f t="shared" si="92"/>
        <v>#DIV/0!</v>
      </c>
      <c r="R227" s="47">
        <v>0</v>
      </c>
      <c r="S227" s="47">
        <v>0</v>
      </c>
      <c r="T227" s="1" t="e">
        <f t="shared" si="93"/>
        <v>#DIV/0!</v>
      </c>
    </row>
    <row r="228" spans="1:20" s="23" customFormat="1" ht="17.25">
      <c r="A228" s="226">
        <v>2</v>
      </c>
      <c r="B228" s="4" t="s">
        <v>54</v>
      </c>
      <c r="C228" s="47">
        <v>31327</v>
      </c>
      <c r="D228" s="47">
        <v>0</v>
      </c>
      <c r="E228" s="25" t="e">
        <f t="shared" si="94"/>
        <v>#DIV/0!</v>
      </c>
      <c r="F228" s="47">
        <v>31327</v>
      </c>
      <c r="G228" s="47">
        <v>0</v>
      </c>
      <c r="H228" s="25" t="e">
        <f t="shared" si="95"/>
        <v>#DIV/0!</v>
      </c>
      <c r="I228" s="47">
        <v>46569</v>
      </c>
      <c r="J228" s="47">
        <v>12743</v>
      </c>
      <c r="K228" s="25">
        <f t="shared" si="96"/>
        <v>365.44769677469986</v>
      </c>
      <c r="L228" s="95">
        <v>0</v>
      </c>
      <c r="M228" s="95">
        <v>0</v>
      </c>
      <c r="N228" s="25" t="e">
        <f t="shared" si="91"/>
        <v>#DIV/0!</v>
      </c>
      <c r="O228" s="49">
        <v>0</v>
      </c>
      <c r="P228" s="49">
        <v>0</v>
      </c>
      <c r="Q228" s="25" t="e">
        <f t="shared" si="92"/>
        <v>#DIV/0!</v>
      </c>
      <c r="R228" s="49">
        <v>0</v>
      </c>
      <c r="S228" s="159">
        <v>0</v>
      </c>
      <c r="T228" s="49" t="e">
        <f t="shared" si="93"/>
        <v>#DIV/0!</v>
      </c>
    </row>
    <row r="229" spans="1:20" s="23" customFormat="1" ht="17.25">
      <c r="A229" s="63">
        <v>3</v>
      </c>
      <c r="B229" s="10" t="s">
        <v>334</v>
      </c>
      <c r="C229" s="47">
        <v>1962</v>
      </c>
      <c r="D229" s="47">
        <v>1838</v>
      </c>
      <c r="E229" s="25">
        <f t="shared" si="94"/>
        <v>106.74646354733406</v>
      </c>
      <c r="F229" s="47">
        <v>1962</v>
      </c>
      <c r="G229" s="47">
        <v>1838</v>
      </c>
      <c r="H229" s="25">
        <f t="shared" si="95"/>
        <v>106.74646354733406</v>
      </c>
      <c r="I229" s="47">
        <v>1962</v>
      </c>
      <c r="J229" s="47">
        <v>1838</v>
      </c>
      <c r="K229" s="25">
        <f t="shared" si="96"/>
        <v>106.74646354733406</v>
      </c>
      <c r="L229" s="95">
        <v>0</v>
      </c>
      <c r="M229" s="95">
        <v>0</v>
      </c>
      <c r="N229" s="25" t="e">
        <f t="shared" si="91"/>
        <v>#DIV/0!</v>
      </c>
      <c r="O229" s="47">
        <v>0</v>
      </c>
      <c r="P229" s="47">
        <v>0</v>
      </c>
      <c r="Q229" s="25" t="e">
        <f t="shared" si="92"/>
        <v>#DIV/0!</v>
      </c>
      <c r="R229" s="47">
        <v>0</v>
      </c>
      <c r="S229" s="47">
        <v>0</v>
      </c>
      <c r="T229" s="49" t="e">
        <f t="shared" si="93"/>
        <v>#DIV/0!</v>
      </c>
    </row>
    <row r="230" spans="1:20" s="23" customFormat="1" ht="17.25">
      <c r="A230" s="64"/>
      <c r="B230" s="16"/>
      <c r="C230" s="47"/>
      <c r="D230" s="47"/>
      <c r="E230" s="1"/>
      <c r="F230" s="47"/>
      <c r="G230" s="47"/>
      <c r="H230" s="1"/>
      <c r="I230" s="47"/>
      <c r="J230" s="47"/>
      <c r="K230" s="1"/>
      <c r="L230" s="47"/>
      <c r="M230" s="47"/>
      <c r="N230" s="1"/>
      <c r="O230" s="47"/>
      <c r="P230" s="47"/>
      <c r="Q230" s="1"/>
      <c r="R230" s="47"/>
      <c r="S230" s="47"/>
      <c r="T230" s="1"/>
    </row>
    <row r="231" spans="1:20" s="23" customFormat="1" ht="17.25">
      <c r="A231" s="64"/>
      <c r="B231" s="16"/>
      <c r="C231" s="47"/>
      <c r="D231" s="47"/>
      <c r="E231" s="1"/>
      <c r="F231" s="47"/>
      <c r="G231" s="47"/>
      <c r="H231" s="1"/>
      <c r="I231" s="47"/>
      <c r="J231" s="47"/>
      <c r="K231" s="1"/>
      <c r="L231" s="47"/>
      <c r="M231" s="47"/>
      <c r="N231" s="1"/>
      <c r="O231" s="47"/>
      <c r="P231" s="47"/>
      <c r="Q231" s="1"/>
      <c r="R231" s="47"/>
      <c r="S231" s="47"/>
      <c r="T231" s="1"/>
    </row>
    <row r="232" spans="1:20" s="23" customFormat="1" ht="17.25" customHeight="1">
      <c r="A232" s="385"/>
      <c r="B232" s="386"/>
      <c r="C232" s="386"/>
      <c r="D232" s="386"/>
      <c r="E232" s="386"/>
      <c r="F232" s="386"/>
      <c r="G232" s="386"/>
      <c r="H232" s="386"/>
      <c r="I232" s="386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7"/>
    </row>
    <row r="233" spans="1:20" s="23" customFormat="1" ht="71.25" customHeight="1">
      <c r="A233" s="383" t="s">
        <v>254</v>
      </c>
      <c r="B233" s="384"/>
      <c r="C233" s="42">
        <f>SUM(C234:C242)</f>
        <v>362573</v>
      </c>
      <c r="D233" s="42">
        <f>SUM(D234:D242)</f>
        <v>849276</v>
      </c>
      <c r="E233" s="51">
        <f>C233/D233*100</f>
        <v>42.692010606681457</v>
      </c>
      <c r="F233" s="42">
        <f>SUM(F234:F242)</f>
        <v>362573</v>
      </c>
      <c r="G233" s="42">
        <f>SUM(G234:G242)</f>
        <v>849276</v>
      </c>
      <c r="H233" s="51">
        <f>F233/G233*100</f>
        <v>42.692010606681457</v>
      </c>
      <c r="I233" s="42">
        <f>SUM(I234:I242)</f>
        <v>521213</v>
      </c>
      <c r="J233" s="42">
        <f>SUM(J234:J242)</f>
        <v>387273</v>
      </c>
      <c r="K233" s="51">
        <f>I233/J233*100</f>
        <v>134.58542165345892</v>
      </c>
      <c r="L233" s="42">
        <f>SUM(L234:L242)</f>
        <v>282794</v>
      </c>
      <c r="M233" s="42">
        <f>SUM(M234:M242)</f>
        <v>106485</v>
      </c>
      <c r="N233" s="6">
        <f t="shared" ref="N233:N242" si="97">L233/M233*100</f>
        <v>265.57167676198526</v>
      </c>
      <c r="O233" s="42">
        <f>SUM(O234:O242)</f>
        <v>282794</v>
      </c>
      <c r="P233" s="42">
        <f>SUM(P234:P242)</f>
        <v>104894</v>
      </c>
      <c r="Q233" s="5">
        <f t="shared" ref="Q233:Q242" si="98">O233/P233*100</f>
        <v>269.59978645108396</v>
      </c>
      <c r="R233" s="42">
        <f>SUM(R234:R242)</f>
        <v>0</v>
      </c>
      <c r="S233" s="42">
        <f>SUM(S234:S242)</f>
        <v>1591</v>
      </c>
      <c r="T233" s="6">
        <f t="shared" ref="T233:T242" si="99">R233/S233*100</f>
        <v>0</v>
      </c>
    </row>
    <row r="234" spans="1:20" s="24" customFormat="1" ht="18.75" customHeight="1">
      <c r="A234" s="63">
        <v>1</v>
      </c>
      <c r="B234" s="4" t="s">
        <v>104</v>
      </c>
      <c r="C234" s="49">
        <v>0</v>
      </c>
      <c r="D234" s="49">
        <v>0</v>
      </c>
      <c r="E234" s="25" t="e">
        <f>C234/D234*100</f>
        <v>#DIV/0!</v>
      </c>
      <c r="F234" s="49">
        <v>0</v>
      </c>
      <c r="G234" s="49">
        <v>0</v>
      </c>
      <c r="H234" s="25" t="e">
        <f>F234/G234*100</f>
        <v>#DIV/0!</v>
      </c>
      <c r="I234" s="49">
        <v>0</v>
      </c>
      <c r="J234" s="49">
        <v>59064</v>
      </c>
      <c r="K234" s="25">
        <f>I234/J234*100</f>
        <v>0</v>
      </c>
      <c r="L234" s="49">
        <v>0</v>
      </c>
      <c r="M234" s="49">
        <v>0</v>
      </c>
      <c r="N234" s="25" t="e">
        <f t="shared" si="97"/>
        <v>#DIV/0!</v>
      </c>
      <c r="O234" s="49">
        <v>0</v>
      </c>
      <c r="P234" s="49">
        <v>0</v>
      </c>
      <c r="Q234" s="25" t="e">
        <f t="shared" si="98"/>
        <v>#DIV/0!</v>
      </c>
      <c r="R234" s="49">
        <v>0</v>
      </c>
      <c r="S234" s="49">
        <v>0</v>
      </c>
      <c r="T234" s="25" t="e">
        <f t="shared" si="99"/>
        <v>#DIV/0!</v>
      </c>
    </row>
    <row r="235" spans="1:20" s="24" customFormat="1" ht="18.75" customHeight="1">
      <c r="A235" s="63">
        <v>2</v>
      </c>
      <c r="B235" s="4" t="s">
        <v>277</v>
      </c>
      <c r="C235" s="49">
        <v>10193</v>
      </c>
      <c r="D235" s="49"/>
      <c r="E235" s="25" t="e">
        <f>C235/D235*100</f>
        <v>#DIV/0!</v>
      </c>
      <c r="F235" s="49">
        <v>10193</v>
      </c>
      <c r="G235" s="49"/>
      <c r="H235" s="25" t="e">
        <f>F235/G235*100</f>
        <v>#DIV/0!</v>
      </c>
      <c r="I235" s="49">
        <v>10193</v>
      </c>
      <c r="J235" s="49"/>
      <c r="K235" s="25" t="e">
        <f>I235/J235*100</f>
        <v>#DIV/0!</v>
      </c>
      <c r="L235" s="49">
        <v>0</v>
      </c>
      <c r="M235" s="49"/>
      <c r="N235" s="25" t="e">
        <f t="shared" si="97"/>
        <v>#DIV/0!</v>
      </c>
      <c r="O235" s="49">
        <v>0</v>
      </c>
      <c r="P235" s="49"/>
      <c r="Q235" s="25" t="e">
        <f t="shared" si="98"/>
        <v>#DIV/0!</v>
      </c>
      <c r="R235" s="49">
        <v>0</v>
      </c>
      <c r="S235" s="49"/>
      <c r="T235" s="25" t="e">
        <f t="shared" si="99"/>
        <v>#DIV/0!</v>
      </c>
    </row>
    <row r="236" spans="1:20" s="23" customFormat="1" ht="18.75" customHeight="1">
      <c r="A236" s="63">
        <v>3</v>
      </c>
      <c r="B236" s="4" t="s">
        <v>234</v>
      </c>
      <c r="C236" s="49">
        <v>0</v>
      </c>
      <c r="D236" s="49"/>
      <c r="E236" s="1" t="e">
        <f>C236/D236*100</f>
        <v>#DIV/0!</v>
      </c>
      <c r="F236" s="49">
        <v>0</v>
      </c>
      <c r="G236" s="49"/>
      <c r="H236" s="1" t="e">
        <f>F236/G236*100</f>
        <v>#DIV/0!</v>
      </c>
      <c r="I236" s="49">
        <v>164830</v>
      </c>
      <c r="J236" s="49"/>
      <c r="K236" s="1" t="e">
        <f>I236/J236*100</f>
        <v>#DIV/0!</v>
      </c>
      <c r="L236" s="49">
        <v>163755</v>
      </c>
      <c r="M236" s="49"/>
      <c r="N236" s="1" t="e">
        <f t="shared" si="97"/>
        <v>#DIV/0!</v>
      </c>
      <c r="O236" s="49">
        <v>163755</v>
      </c>
      <c r="P236" s="49"/>
      <c r="Q236" s="1" t="e">
        <f t="shared" si="98"/>
        <v>#DIV/0!</v>
      </c>
      <c r="R236" s="49"/>
      <c r="S236" s="49"/>
      <c r="T236" s="1" t="e">
        <f t="shared" si="99"/>
        <v>#DIV/0!</v>
      </c>
    </row>
    <row r="237" spans="1:20" s="23" customFormat="1" ht="17.25">
      <c r="A237" s="64">
        <v>4</v>
      </c>
      <c r="B237" s="9" t="s">
        <v>115</v>
      </c>
      <c r="C237" s="49">
        <v>269518</v>
      </c>
      <c r="D237" s="49">
        <v>773108</v>
      </c>
      <c r="E237" s="1">
        <f t="shared" ref="E237:E238" si="100">C237/D237*100</f>
        <v>34.861623473046457</v>
      </c>
      <c r="F237" s="49">
        <v>269518</v>
      </c>
      <c r="G237" s="49">
        <v>773108</v>
      </c>
      <c r="H237" s="1">
        <f t="shared" ref="H237:H238" si="101">F237/G237*100</f>
        <v>34.861623473046457</v>
      </c>
      <c r="I237" s="49">
        <v>261923</v>
      </c>
      <c r="J237" s="49">
        <v>242921</v>
      </c>
      <c r="K237" s="1">
        <f t="shared" ref="K237:K238" si="102">I237/J237*100</f>
        <v>107.8222961374274</v>
      </c>
      <c r="L237" s="49">
        <v>100466</v>
      </c>
      <c r="M237" s="49">
        <v>104894</v>
      </c>
      <c r="N237" s="1">
        <f t="shared" si="97"/>
        <v>95.778595534539633</v>
      </c>
      <c r="O237" s="49">
        <v>100466</v>
      </c>
      <c r="P237" s="49">
        <v>104894</v>
      </c>
      <c r="Q237" s="1">
        <f t="shared" si="98"/>
        <v>95.778595534539633</v>
      </c>
      <c r="R237" s="49">
        <v>0</v>
      </c>
      <c r="S237" s="49">
        <v>0</v>
      </c>
      <c r="T237" s="1" t="e">
        <f t="shared" si="99"/>
        <v>#DIV/0!</v>
      </c>
    </row>
    <row r="238" spans="1:20" s="23" customFormat="1" ht="17.25">
      <c r="A238" s="64">
        <v>5</v>
      </c>
      <c r="B238" s="16" t="s">
        <v>116</v>
      </c>
      <c r="C238" s="49">
        <v>0</v>
      </c>
      <c r="D238" s="49">
        <v>0</v>
      </c>
      <c r="E238" s="1" t="e">
        <f t="shared" si="100"/>
        <v>#DIV/0!</v>
      </c>
      <c r="F238" s="49">
        <v>0</v>
      </c>
      <c r="G238" s="49">
        <v>0</v>
      </c>
      <c r="H238" s="1" t="e">
        <f t="shared" si="101"/>
        <v>#DIV/0!</v>
      </c>
      <c r="I238" s="49">
        <v>2503</v>
      </c>
      <c r="J238" s="49">
        <v>0</v>
      </c>
      <c r="K238" s="1" t="e">
        <f t="shared" si="102"/>
        <v>#DIV/0!</v>
      </c>
      <c r="L238" s="49">
        <v>0</v>
      </c>
      <c r="M238" s="49">
        <v>0</v>
      </c>
      <c r="N238" s="1" t="e">
        <f t="shared" si="97"/>
        <v>#DIV/0!</v>
      </c>
      <c r="O238" s="49">
        <v>0</v>
      </c>
      <c r="P238" s="49">
        <v>0</v>
      </c>
      <c r="Q238" s="1" t="e">
        <f t="shared" si="98"/>
        <v>#DIV/0!</v>
      </c>
      <c r="R238" s="49">
        <v>0</v>
      </c>
      <c r="S238" s="49">
        <v>0</v>
      </c>
      <c r="T238" s="1" t="e">
        <f t="shared" si="99"/>
        <v>#DIV/0!</v>
      </c>
    </row>
    <row r="239" spans="1:20" s="23" customFormat="1" ht="18.75" customHeight="1">
      <c r="A239" s="64">
        <v>6</v>
      </c>
      <c r="B239" s="158" t="s">
        <v>114</v>
      </c>
      <c r="C239" s="49">
        <v>67862</v>
      </c>
      <c r="D239" s="49">
        <v>76168</v>
      </c>
      <c r="E239" s="1">
        <f>C239/D239*100</f>
        <v>89.095158071631133</v>
      </c>
      <c r="F239" s="49">
        <v>67862</v>
      </c>
      <c r="G239" s="49">
        <v>76168</v>
      </c>
      <c r="H239" s="1">
        <f>F239/G239*100</f>
        <v>89.095158071631133</v>
      </c>
      <c r="I239" s="49">
        <v>66764</v>
      </c>
      <c r="J239" s="49">
        <v>85288</v>
      </c>
      <c r="K239" s="1">
        <f>I239/J239*100</f>
        <v>78.280649094831631</v>
      </c>
      <c r="L239" s="49">
        <v>3573</v>
      </c>
      <c r="M239" s="49">
        <v>1591</v>
      </c>
      <c r="N239" s="1">
        <f t="shared" si="97"/>
        <v>224.5757385292269</v>
      </c>
      <c r="O239" s="49">
        <v>3573</v>
      </c>
      <c r="P239" s="49">
        <v>0</v>
      </c>
      <c r="Q239" s="1" t="e">
        <f t="shared" si="98"/>
        <v>#DIV/0!</v>
      </c>
      <c r="R239" s="49">
        <v>0</v>
      </c>
      <c r="S239" s="49">
        <v>1591</v>
      </c>
      <c r="T239" s="1">
        <f t="shared" si="99"/>
        <v>0</v>
      </c>
    </row>
    <row r="240" spans="1:20" s="23" customFormat="1" ht="17.25">
      <c r="A240" s="64">
        <v>7</v>
      </c>
      <c r="B240" s="16" t="s">
        <v>280</v>
      </c>
      <c r="C240" s="49">
        <v>0</v>
      </c>
      <c r="D240" s="49"/>
      <c r="E240" s="1" t="e">
        <f>C240/D240*100</f>
        <v>#DIV/0!</v>
      </c>
      <c r="F240" s="49">
        <v>0</v>
      </c>
      <c r="G240" s="49"/>
      <c r="H240" s="1" t="e">
        <f>F240/G240*100</f>
        <v>#DIV/0!</v>
      </c>
      <c r="I240" s="49">
        <v>0</v>
      </c>
      <c r="J240" s="49"/>
      <c r="K240" s="1" t="e">
        <f>I240/J240*100</f>
        <v>#DIV/0!</v>
      </c>
      <c r="L240" s="49">
        <v>0</v>
      </c>
      <c r="M240" s="49"/>
      <c r="N240" s="1" t="e">
        <f t="shared" si="97"/>
        <v>#DIV/0!</v>
      </c>
      <c r="O240" s="49">
        <v>0</v>
      </c>
      <c r="P240" s="49"/>
      <c r="Q240" s="1" t="e">
        <f t="shared" si="98"/>
        <v>#DIV/0!</v>
      </c>
      <c r="R240" s="49">
        <v>0</v>
      </c>
      <c r="S240" s="49"/>
      <c r="T240" s="1" t="e">
        <f t="shared" si="99"/>
        <v>#DIV/0!</v>
      </c>
    </row>
    <row r="241" spans="1:20" s="23" customFormat="1" ht="17.25">
      <c r="A241" s="63">
        <v>8</v>
      </c>
      <c r="B241" s="10" t="s">
        <v>281</v>
      </c>
      <c r="C241" s="49"/>
      <c r="D241" s="49"/>
      <c r="E241" s="1" t="e">
        <f>C241/D241*100</f>
        <v>#DIV/0!</v>
      </c>
      <c r="F241" s="49"/>
      <c r="G241" s="49"/>
      <c r="H241" s="1" t="e">
        <f>F241/G241*100</f>
        <v>#DIV/0!</v>
      </c>
      <c r="I241" s="49"/>
      <c r="J241" s="49"/>
      <c r="K241" s="1" t="e">
        <f>I241/J241*100</f>
        <v>#DIV/0!</v>
      </c>
      <c r="L241" s="49"/>
      <c r="M241" s="49"/>
      <c r="N241" s="1" t="e">
        <f t="shared" si="97"/>
        <v>#DIV/0!</v>
      </c>
      <c r="O241" s="49"/>
      <c r="P241" s="49"/>
      <c r="Q241" s="1" t="e">
        <f t="shared" si="98"/>
        <v>#DIV/0!</v>
      </c>
      <c r="R241" s="49"/>
      <c r="S241" s="49"/>
      <c r="T241" s="1" t="e">
        <f t="shared" si="99"/>
        <v>#DIV/0!</v>
      </c>
    </row>
    <row r="242" spans="1:20" s="23" customFormat="1" ht="17.25">
      <c r="A242" s="63">
        <v>9</v>
      </c>
      <c r="B242" s="10" t="s">
        <v>282</v>
      </c>
      <c r="C242" s="49">
        <v>15000</v>
      </c>
      <c r="D242" s="49">
        <v>0</v>
      </c>
      <c r="E242" s="1" t="e">
        <f>C242/D242*100</f>
        <v>#DIV/0!</v>
      </c>
      <c r="F242" s="49">
        <v>15000</v>
      </c>
      <c r="G242" s="49">
        <v>0</v>
      </c>
      <c r="H242" s="1" t="e">
        <f>F242/G242*100</f>
        <v>#DIV/0!</v>
      </c>
      <c r="I242" s="49">
        <v>15000</v>
      </c>
      <c r="J242" s="49">
        <v>0</v>
      </c>
      <c r="K242" s="1" t="e">
        <f>I242/J242*100</f>
        <v>#DIV/0!</v>
      </c>
      <c r="L242" s="49">
        <v>15000</v>
      </c>
      <c r="M242" s="49">
        <v>0</v>
      </c>
      <c r="N242" s="1" t="e">
        <f t="shared" si="97"/>
        <v>#DIV/0!</v>
      </c>
      <c r="O242" s="49">
        <v>15000</v>
      </c>
      <c r="P242" s="49">
        <v>0</v>
      </c>
      <c r="Q242" s="1" t="e">
        <f t="shared" si="98"/>
        <v>#DIV/0!</v>
      </c>
      <c r="R242" s="49">
        <v>0</v>
      </c>
      <c r="S242" s="49">
        <v>0</v>
      </c>
      <c r="T242" s="1" t="e">
        <f t="shared" si="99"/>
        <v>#DIV/0!</v>
      </c>
    </row>
    <row r="243" spans="1:20" s="23" customFormat="1" ht="17.25" customHeight="1">
      <c r="A243" s="385"/>
      <c r="B243" s="386"/>
      <c r="C243" s="386"/>
      <c r="D243" s="386"/>
      <c r="E243" s="386"/>
      <c r="F243" s="386"/>
      <c r="G243" s="386"/>
      <c r="H243" s="386"/>
      <c r="I243" s="386"/>
      <c r="J243" s="386"/>
      <c r="K243" s="386"/>
      <c r="L243" s="386"/>
      <c r="M243" s="386"/>
      <c r="N243" s="386"/>
      <c r="O243" s="386"/>
      <c r="P243" s="386"/>
      <c r="Q243" s="386"/>
      <c r="R243" s="386"/>
      <c r="S243" s="386"/>
      <c r="T243" s="387"/>
    </row>
    <row r="244" spans="1:20" s="23" customFormat="1" ht="52.5" customHeight="1">
      <c r="A244" s="383" t="s">
        <v>255</v>
      </c>
      <c r="B244" s="384"/>
      <c r="C244" s="42">
        <f>SUM(C245:C251)</f>
        <v>10070228</v>
      </c>
      <c r="D244" s="42">
        <f>SUM(D245:D251)</f>
        <v>15332725</v>
      </c>
      <c r="E244" s="51">
        <f>C244/D244*100</f>
        <v>65.678005703487159</v>
      </c>
      <c r="F244" s="42">
        <f>SUM(F245:F251)</f>
        <v>10070228</v>
      </c>
      <c r="G244" s="42">
        <f>SUM(G245:G251)</f>
        <v>15332725</v>
      </c>
      <c r="H244" s="51">
        <f>F244/G244*100</f>
        <v>65.678005703487159</v>
      </c>
      <c r="I244" s="42">
        <f>SUM(I245:I251)</f>
        <v>9076860</v>
      </c>
      <c r="J244" s="42">
        <f>SUM(J245:J251)</f>
        <v>10954930</v>
      </c>
      <c r="K244" s="51">
        <f>I244/J244*100</f>
        <v>82.856394335700912</v>
      </c>
      <c r="L244" s="36">
        <f>SUM(L245:L251)</f>
        <v>8367629</v>
      </c>
      <c r="M244" s="36">
        <f>SUM(M245:M251)</f>
        <v>10453381</v>
      </c>
      <c r="N244" s="6">
        <f t="shared" ref="N244:N251" si="103">L244/M244*100</f>
        <v>80.047106290299766</v>
      </c>
      <c r="O244" s="5">
        <f>SUM(O245:O251)</f>
        <v>0</v>
      </c>
      <c r="P244" s="5">
        <f>SUM(P245:P251)</f>
        <v>0</v>
      </c>
      <c r="Q244" s="5" t="e">
        <f t="shared" ref="Q244:Q251" si="104">O244/P244*100</f>
        <v>#DIV/0!</v>
      </c>
      <c r="R244" s="5">
        <f>SUM(R245:R251)</f>
        <v>8367629</v>
      </c>
      <c r="S244" s="5">
        <f>SUM(S245:S251)</f>
        <v>10453381</v>
      </c>
      <c r="T244" s="6">
        <f t="shared" ref="T244:T251" si="105">R244/S244*100</f>
        <v>80.047106290299766</v>
      </c>
    </row>
    <row r="245" spans="1:20" s="23" customFormat="1" ht="19.5" customHeight="1">
      <c r="A245" s="64">
        <v>1</v>
      </c>
      <c r="B245" s="3" t="s">
        <v>106</v>
      </c>
      <c r="C245" s="45">
        <v>415520</v>
      </c>
      <c r="D245" s="45">
        <v>1702797</v>
      </c>
      <c r="E245" s="46">
        <f t="shared" ref="E245:E251" si="106">C245/D245*100</f>
        <v>24.402204138250188</v>
      </c>
      <c r="F245" s="45">
        <v>415520</v>
      </c>
      <c r="G245" s="45">
        <v>1702797</v>
      </c>
      <c r="H245" s="46">
        <f t="shared" ref="H245:H251" si="107">F245/G245*100</f>
        <v>24.402204138250188</v>
      </c>
      <c r="I245" s="45">
        <v>415520</v>
      </c>
      <c r="J245" s="45">
        <v>1528892</v>
      </c>
      <c r="K245" s="46">
        <f t="shared" ref="K245:K251" si="108">I245/J245*100</f>
        <v>27.177851672976246</v>
      </c>
      <c r="L245" s="95">
        <v>0</v>
      </c>
      <c r="M245" s="95">
        <v>1528892</v>
      </c>
      <c r="N245" s="25">
        <f t="shared" si="103"/>
        <v>0</v>
      </c>
      <c r="O245" s="45">
        <v>0</v>
      </c>
      <c r="P245" s="45">
        <v>0</v>
      </c>
      <c r="Q245" s="25">
        <f>O245/S245*100</f>
        <v>0</v>
      </c>
      <c r="R245" s="65">
        <v>0</v>
      </c>
      <c r="S245" s="65">
        <v>1528892</v>
      </c>
      <c r="T245" s="46">
        <f t="shared" si="105"/>
        <v>0</v>
      </c>
    </row>
    <row r="246" spans="1:20" s="23" customFormat="1" ht="34.5">
      <c r="A246" s="63">
        <v>2</v>
      </c>
      <c r="B246" s="4" t="s">
        <v>107</v>
      </c>
      <c r="C246" s="45">
        <v>2619894</v>
      </c>
      <c r="D246" s="45">
        <v>2493084</v>
      </c>
      <c r="E246" s="46">
        <f t="shared" si="106"/>
        <v>105.08647121396632</v>
      </c>
      <c r="F246" s="45">
        <v>2619894</v>
      </c>
      <c r="G246" s="45">
        <v>2493084</v>
      </c>
      <c r="H246" s="46">
        <f t="shared" si="107"/>
        <v>105.08647121396632</v>
      </c>
      <c r="I246" s="45">
        <v>2357069</v>
      </c>
      <c r="J246" s="45">
        <v>1891615</v>
      </c>
      <c r="K246" s="46">
        <f t="shared" si="108"/>
        <v>124.60616986014597</v>
      </c>
      <c r="L246" s="95">
        <v>2357069</v>
      </c>
      <c r="M246" s="95">
        <v>1888714</v>
      </c>
      <c r="N246" s="25">
        <f t="shared" si="103"/>
        <v>124.79756066826423</v>
      </c>
      <c r="O246" s="45">
        <v>0</v>
      </c>
      <c r="P246" s="45">
        <v>0</v>
      </c>
      <c r="Q246" s="25" t="e">
        <f t="shared" si="104"/>
        <v>#DIV/0!</v>
      </c>
      <c r="R246" s="65">
        <v>2357069</v>
      </c>
      <c r="S246" s="65">
        <v>1888714</v>
      </c>
      <c r="T246" s="46">
        <f t="shared" si="105"/>
        <v>124.79756066826423</v>
      </c>
    </row>
    <row r="247" spans="1:20" s="23" customFormat="1" ht="18" customHeight="1">
      <c r="A247" s="226">
        <v>3</v>
      </c>
      <c r="B247" s="3" t="s">
        <v>108</v>
      </c>
      <c r="C247" s="45">
        <v>121835</v>
      </c>
      <c r="D247" s="45">
        <v>2550053</v>
      </c>
      <c r="E247" s="46">
        <f t="shared" si="106"/>
        <v>4.7777438351281329</v>
      </c>
      <c r="F247" s="45">
        <v>121835</v>
      </c>
      <c r="G247" s="45">
        <v>2550053</v>
      </c>
      <c r="H247" s="46">
        <f t="shared" si="107"/>
        <v>4.7777438351281329</v>
      </c>
      <c r="I247" s="45">
        <v>117908</v>
      </c>
      <c r="J247" s="45">
        <v>2248136</v>
      </c>
      <c r="K247" s="46">
        <f t="shared" si="108"/>
        <v>5.2447004985463517</v>
      </c>
      <c r="L247" s="95">
        <v>0</v>
      </c>
      <c r="M247" s="95">
        <v>2248136</v>
      </c>
      <c r="N247" s="25">
        <f t="shared" si="103"/>
        <v>0</v>
      </c>
      <c r="O247" s="45">
        <v>0</v>
      </c>
      <c r="P247" s="45">
        <v>0</v>
      </c>
      <c r="Q247" s="25" t="e">
        <f t="shared" si="104"/>
        <v>#DIV/0!</v>
      </c>
      <c r="R247" s="65">
        <v>0</v>
      </c>
      <c r="S247" s="45">
        <v>2248136</v>
      </c>
      <c r="T247" s="46">
        <f t="shared" si="105"/>
        <v>0</v>
      </c>
    </row>
    <row r="248" spans="1:20" s="23" customFormat="1" ht="17.25" customHeight="1">
      <c r="A248" s="63">
        <v>4</v>
      </c>
      <c r="B248" s="4" t="s">
        <v>109</v>
      </c>
      <c r="C248" s="45">
        <v>279174</v>
      </c>
      <c r="D248" s="45">
        <v>390979</v>
      </c>
      <c r="E248" s="25">
        <f t="shared" si="106"/>
        <v>71.403834988579945</v>
      </c>
      <c r="F248" s="45">
        <v>279174</v>
      </c>
      <c r="G248" s="45">
        <v>390979</v>
      </c>
      <c r="H248" s="25">
        <f t="shared" si="107"/>
        <v>71.403834988579945</v>
      </c>
      <c r="I248" s="45">
        <v>82873</v>
      </c>
      <c r="J248" s="45">
        <v>358665</v>
      </c>
      <c r="K248" s="25">
        <f t="shared" si="108"/>
        <v>23.105962388301059</v>
      </c>
      <c r="L248" s="95">
        <v>0</v>
      </c>
      <c r="M248" s="95">
        <v>0</v>
      </c>
      <c r="N248" s="25" t="e">
        <f t="shared" si="103"/>
        <v>#DIV/0!</v>
      </c>
      <c r="O248" s="45">
        <v>0</v>
      </c>
      <c r="P248" s="45">
        <v>0</v>
      </c>
      <c r="Q248" s="25" t="e">
        <f t="shared" si="104"/>
        <v>#DIV/0!</v>
      </c>
      <c r="R248" s="65">
        <v>0</v>
      </c>
      <c r="S248" s="65">
        <v>0</v>
      </c>
      <c r="T248" s="25" t="e">
        <f t="shared" si="105"/>
        <v>#DIV/0!</v>
      </c>
    </row>
    <row r="249" spans="1:20" s="23" customFormat="1" ht="17.25" customHeight="1">
      <c r="A249" s="63">
        <v>5</v>
      </c>
      <c r="B249" s="4" t="s">
        <v>110</v>
      </c>
      <c r="C249" s="45">
        <v>3510513</v>
      </c>
      <c r="D249" s="45">
        <v>4171518</v>
      </c>
      <c r="E249" s="46">
        <f t="shared" si="106"/>
        <v>84.154329431156711</v>
      </c>
      <c r="F249" s="45">
        <v>3510513</v>
      </c>
      <c r="G249" s="45">
        <v>4171518</v>
      </c>
      <c r="H249" s="46">
        <f t="shared" si="107"/>
        <v>84.154329431156711</v>
      </c>
      <c r="I249" s="45">
        <v>3730709</v>
      </c>
      <c r="J249" s="45">
        <v>2325757</v>
      </c>
      <c r="K249" s="46">
        <f t="shared" si="108"/>
        <v>160.4083745636367</v>
      </c>
      <c r="L249" s="95">
        <v>3730709</v>
      </c>
      <c r="M249" s="95">
        <v>2325757</v>
      </c>
      <c r="N249" s="25">
        <f t="shared" si="103"/>
        <v>160.4083745636367</v>
      </c>
      <c r="O249" s="45">
        <v>0</v>
      </c>
      <c r="P249" s="45">
        <v>0</v>
      </c>
      <c r="Q249" s="25" t="e">
        <f t="shared" si="104"/>
        <v>#DIV/0!</v>
      </c>
      <c r="R249" s="95">
        <v>3730709</v>
      </c>
      <c r="S249" s="95">
        <v>2325757</v>
      </c>
      <c r="T249" s="46">
        <f t="shared" si="105"/>
        <v>160.4083745636367</v>
      </c>
    </row>
    <row r="250" spans="1:20" s="23" customFormat="1" ht="15" customHeight="1">
      <c r="A250" s="64">
        <v>6</v>
      </c>
      <c r="B250" s="8" t="s">
        <v>111</v>
      </c>
      <c r="C250" s="45">
        <v>3001721</v>
      </c>
      <c r="D250" s="45">
        <v>3744077</v>
      </c>
      <c r="E250" s="1">
        <f t="shared" si="106"/>
        <v>80.172523161249089</v>
      </c>
      <c r="F250" s="45">
        <v>3001721</v>
      </c>
      <c r="G250" s="45">
        <v>3744077</v>
      </c>
      <c r="H250" s="1">
        <f t="shared" si="107"/>
        <v>80.172523161249089</v>
      </c>
      <c r="I250" s="45">
        <v>2279851</v>
      </c>
      <c r="J250" s="45">
        <v>2461882</v>
      </c>
      <c r="K250" s="1">
        <f t="shared" si="108"/>
        <v>92.606022546978281</v>
      </c>
      <c r="L250" s="95">
        <v>2279851</v>
      </c>
      <c r="M250" s="95">
        <v>2461882</v>
      </c>
      <c r="N250" s="1">
        <f t="shared" si="103"/>
        <v>92.606022546978281</v>
      </c>
      <c r="O250" s="45">
        <v>0</v>
      </c>
      <c r="P250" s="45">
        <v>0</v>
      </c>
      <c r="Q250" s="1" t="e">
        <f t="shared" si="104"/>
        <v>#DIV/0!</v>
      </c>
      <c r="R250" s="65">
        <v>2279851</v>
      </c>
      <c r="S250" s="65">
        <v>2461882</v>
      </c>
      <c r="T250" s="1">
        <f t="shared" si="105"/>
        <v>92.606022546978281</v>
      </c>
    </row>
    <row r="251" spans="1:20" s="23" customFormat="1" ht="19.5" customHeight="1">
      <c r="A251" s="64">
        <v>7</v>
      </c>
      <c r="B251" s="3" t="s">
        <v>112</v>
      </c>
      <c r="C251" s="45">
        <v>121571</v>
      </c>
      <c r="D251" s="45">
        <v>280217</v>
      </c>
      <c r="E251" s="46">
        <f t="shared" si="106"/>
        <v>43.384591227512963</v>
      </c>
      <c r="F251" s="45">
        <v>121571</v>
      </c>
      <c r="G251" s="45">
        <v>280217</v>
      </c>
      <c r="H251" s="46">
        <f t="shared" si="107"/>
        <v>43.384591227512963</v>
      </c>
      <c r="I251" s="45">
        <v>92930</v>
      </c>
      <c r="J251" s="45">
        <v>139983</v>
      </c>
      <c r="K251" s="46">
        <f t="shared" si="108"/>
        <v>66.386632662537593</v>
      </c>
      <c r="L251" s="95">
        <v>0</v>
      </c>
      <c r="M251" s="95">
        <v>0</v>
      </c>
      <c r="N251" s="25" t="e">
        <f t="shared" si="103"/>
        <v>#DIV/0!</v>
      </c>
      <c r="O251" s="45">
        <v>0</v>
      </c>
      <c r="P251" s="45">
        <v>0</v>
      </c>
      <c r="Q251" s="25" t="e">
        <f t="shared" si="104"/>
        <v>#DIV/0!</v>
      </c>
      <c r="R251" s="65">
        <v>0</v>
      </c>
      <c r="S251" s="65">
        <v>0</v>
      </c>
      <c r="T251" s="46" t="e">
        <f t="shared" si="105"/>
        <v>#DIV/0!</v>
      </c>
    </row>
    <row r="252" spans="1:20" s="23" customFormat="1" ht="17.25" customHeight="1">
      <c r="A252" s="385"/>
      <c r="B252" s="386"/>
      <c r="C252" s="386"/>
      <c r="D252" s="386"/>
      <c r="E252" s="386"/>
      <c r="F252" s="386"/>
      <c r="G252" s="386"/>
      <c r="H252" s="386"/>
      <c r="I252" s="386"/>
      <c r="J252" s="386"/>
      <c r="K252" s="386"/>
      <c r="L252" s="386"/>
      <c r="M252" s="386"/>
      <c r="N252" s="386"/>
      <c r="O252" s="386"/>
      <c r="P252" s="386"/>
      <c r="Q252" s="386"/>
      <c r="R252" s="386"/>
      <c r="S252" s="386"/>
      <c r="T252" s="387"/>
    </row>
    <row r="253" spans="1:20" s="23" customFormat="1" ht="91.5" customHeight="1">
      <c r="A253" s="383" t="s">
        <v>256</v>
      </c>
      <c r="B253" s="384"/>
      <c r="C253" s="42">
        <f>SUM(C254:C257)</f>
        <v>560089</v>
      </c>
      <c r="D253" s="42">
        <f>SUM(D254:D257)</f>
        <v>354888</v>
      </c>
      <c r="E253" s="51">
        <f>C253/D253*100</f>
        <v>157.82134081738462</v>
      </c>
      <c r="F253" s="42">
        <f>SUM(F254:F257)</f>
        <v>560089</v>
      </c>
      <c r="G253" s="42">
        <f>SUM(G254:G257)</f>
        <v>354888</v>
      </c>
      <c r="H253" s="51">
        <f>F253/G253*100</f>
        <v>157.82134081738462</v>
      </c>
      <c r="I253" s="42">
        <f>SUM(I254:I257)</f>
        <v>476609</v>
      </c>
      <c r="J253" s="42">
        <f>SUM(J254:J257)</f>
        <v>373922</v>
      </c>
      <c r="K253" s="51">
        <f>I253/J253*100</f>
        <v>127.46214451142217</v>
      </c>
      <c r="L253" s="42">
        <f>SUM(L254:L257)</f>
        <v>0</v>
      </c>
      <c r="M253" s="42">
        <f>SUM(M254:M257)</f>
        <v>0</v>
      </c>
      <c r="N253" s="6" t="e">
        <f t="shared" ref="N253:N255" si="109">L253/M253*100</f>
        <v>#DIV/0!</v>
      </c>
      <c r="O253" s="42">
        <f>SUM(O254:O257)</f>
        <v>0</v>
      </c>
      <c r="P253" s="42">
        <f>SUM(P254:P257)</f>
        <v>0</v>
      </c>
      <c r="Q253" s="5" t="e">
        <f t="shared" ref="Q253:Q255" si="110">O253/P253*100</f>
        <v>#DIV/0!</v>
      </c>
      <c r="R253" s="42">
        <f>SUM(R254:R257)</f>
        <v>0</v>
      </c>
      <c r="S253" s="42">
        <f>SUM(S254:S257)</f>
        <v>0</v>
      </c>
      <c r="T253" s="6" t="e">
        <f t="shared" ref="T253:T255" si="111">R253/S253*100</f>
        <v>#DIV/0!</v>
      </c>
    </row>
    <row r="254" spans="1:20" s="23" customFormat="1" ht="20.25" customHeight="1">
      <c r="A254" s="57">
        <v>1</v>
      </c>
      <c r="B254" s="8" t="s">
        <v>89</v>
      </c>
      <c r="C254" s="47">
        <v>239</v>
      </c>
      <c r="D254" s="47">
        <v>102</v>
      </c>
      <c r="E254" s="1">
        <f t="shared" ref="E254:E255" si="112">C254/D254*100</f>
        <v>234.31372549019608</v>
      </c>
      <c r="F254" s="47">
        <v>239</v>
      </c>
      <c r="G254" s="47">
        <v>102</v>
      </c>
      <c r="H254" s="1">
        <f t="shared" ref="H254:H255" si="113">F254/G254*100</f>
        <v>234.31372549019608</v>
      </c>
      <c r="I254" s="47">
        <v>239</v>
      </c>
      <c r="J254" s="47">
        <v>102</v>
      </c>
      <c r="K254" s="1">
        <f t="shared" ref="K254:K255" si="114">I254/J254*100</f>
        <v>234.31372549019608</v>
      </c>
      <c r="L254" s="95">
        <v>0</v>
      </c>
      <c r="M254" s="95">
        <v>0</v>
      </c>
      <c r="N254" s="1" t="e">
        <f t="shared" si="109"/>
        <v>#DIV/0!</v>
      </c>
      <c r="O254" s="47">
        <v>0</v>
      </c>
      <c r="P254" s="47">
        <v>0</v>
      </c>
      <c r="Q254" s="1" t="e">
        <f t="shared" si="110"/>
        <v>#DIV/0!</v>
      </c>
      <c r="R254" s="47">
        <v>0</v>
      </c>
      <c r="S254" s="47">
        <v>0</v>
      </c>
      <c r="T254" s="1" t="e">
        <f t="shared" si="111"/>
        <v>#DIV/0!</v>
      </c>
    </row>
    <row r="255" spans="1:20" s="23" customFormat="1" ht="17.25">
      <c r="A255" s="63">
        <v>2</v>
      </c>
      <c r="B255" s="4" t="s">
        <v>113</v>
      </c>
      <c r="C255" s="47">
        <v>559850</v>
      </c>
      <c r="D255" s="47">
        <v>354786</v>
      </c>
      <c r="E255" s="25">
        <f t="shared" si="112"/>
        <v>157.79934946700266</v>
      </c>
      <c r="F255" s="47">
        <v>559850</v>
      </c>
      <c r="G255" s="47">
        <v>354786</v>
      </c>
      <c r="H255" s="25">
        <f t="shared" si="113"/>
        <v>157.79934946700266</v>
      </c>
      <c r="I255" s="47">
        <v>476370</v>
      </c>
      <c r="J255" s="47">
        <v>373820</v>
      </c>
      <c r="K255" s="25">
        <f t="shared" si="114"/>
        <v>127.43298913915788</v>
      </c>
      <c r="L255" s="95">
        <v>0</v>
      </c>
      <c r="M255" s="95">
        <v>0</v>
      </c>
      <c r="N255" s="25" t="e">
        <f t="shared" si="109"/>
        <v>#DIV/0!</v>
      </c>
      <c r="O255" s="49">
        <v>0</v>
      </c>
      <c r="P255" s="49">
        <v>0</v>
      </c>
      <c r="Q255" s="25" t="e">
        <f t="shared" si="110"/>
        <v>#DIV/0!</v>
      </c>
      <c r="R255" s="49">
        <v>0</v>
      </c>
      <c r="S255" s="49">
        <v>0</v>
      </c>
      <c r="T255" s="25" t="e">
        <f t="shared" si="111"/>
        <v>#DIV/0!</v>
      </c>
    </row>
    <row r="256" spans="1:20" s="23" customFormat="1" ht="17.25">
      <c r="A256" s="63"/>
      <c r="B256" s="4"/>
      <c r="C256" s="49"/>
      <c r="D256" s="49"/>
      <c r="E256" s="25"/>
      <c r="F256" s="49"/>
      <c r="G256" s="49"/>
      <c r="H256" s="25"/>
      <c r="I256" s="49"/>
      <c r="J256" s="49"/>
      <c r="K256" s="25"/>
      <c r="L256" s="95"/>
      <c r="M256" s="47"/>
      <c r="N256" s="25"/>
      <c r="O256" s="49"/>
      <c r="P256" s="49"/>
      <c r="Q256" s="25"/>
      <c r="R256" s="49"/>
      <c r="S256" s="49"/>
      <c r="T256" s="25"/>
    </row>
    <row r="257" spans="1:20" s="23" customFormat="1" ht="17.25">
      <c r="A257" s="64"/>
      <c r="B257" s="16"/>
      <c r="C257" s="47"/>
      <c r="D257" s="47"/>
      <c r="E257" s="1"/>
      <c r="F257" s="47"/>
      <c r="G257" s="47"/>
      <c r="H257" s="1"/>
      <c r="I257" s="47"/>
      <c r="J257" s="47"/>
      <c r="K257" s="1"/>
      <c r="L257" s="47"/>
      <c r="M257" s="47"/>
      <c r="N257" s="1"/>
      <c r="O257" s="47"/>
      <c r="P257" s="47"/>
      <c r="Q257" s="1"/>
      <c r="R257" s="47"/>
      <c r="S257" s="47"/>
      <c r="T257" s="1"/>
    </row>
    <row r="258" spans="1:20" s="23" customFormat="1" ht="17.25" customHeight="1">
      <c r="A258" s="385"/>
      <c r="B258" s="386"/>
      <c r="C258" s="386"/>
      <c r="D258" s="386"/>
      <c r="E258" s="386"/>
      <c r="F258" s="386"/>
      <c r="G258" s="386"/>
      <c r="H258" s="386"/>
      <c r="I258" s="386"/>
      <c r="J258" s="386"/>
      <c r="K258" s="386"/>
      <c r="L258" s="386"/>
      <c r="M258" s="386"/>
      <c r="N258" s="386"/>
      <c r="O258" s="386"/>
      <c r="P258" s="386"/>
      <c r="Q258" s="386"/>
      <c r="R258" s="386"/>
      <c r="S258" s="386"/>
      <c r="T258" s="387"/>
    </row>
    <row r="259" spans="1:20" s="23" customFormat="1" ht="72.75" customHeight="1">
      <c r="A259" s="383" t="s">
        <v>257</v>
      </c>
      <c r="B259" s="384"/>
      <c r="C259" s="42">
        <f>SUM(C260:C271)</f>
        <v>103487</v>
      </c>
      <c r="D259" s="42">
        <f>SUM(D260:D271)</f>
        <v>164444</v>
      </c>
      <c r="E259" s="51">
        <f>C259/D259*100</f>
        <v>62.931453868794243</v>
      </c>
      <c r="F259" s="42">
        <f>SUM(F260:F271)</f>
        <v>103487</v>
      </c>
      <c r="G259" s="42">
        <f>SUM(G260:G271)</f>
        <v>164444</v>
      </c>
      <c r="H259" s="51">
        <f>F259/G259*100</f>
        <v>62.931453868794243</v>
      </c>
      <c r="I259" s="42">
        <f>SUM(I260:I271)</f>
        <v>44408</v>
      </c>
      <c r="J259" s="42">
        <f>SUM(J260:J271)</f>
        <v>98396</v>
      </c>
      <c r="K259" s="51">
        <f>I259/J259*100</f>
        <v>45.131915931541933</v>
      </c>
      <c r="L259" s="42">
        <f>SUM(L260:L271)</f>
        <v>10394</v>
      </c>
      <c r="M259" s="42">
        <f>SUM(M260:M271)</f>
        <v>75856</v>
      </c>
      <c r="N259" s="6">
        <f t="shared" ref="N259:N271" si="115">L259/M259*100</f>
        <v>13.702278000421853</v>
      </c>
      <c r="O259" s="42">
        <f>SUM(O260:O271)</f>
        <v>7477</v>
      </c>
      <c r="P259" s="42">
        <f>SUM(P260:P271)</f>
        <v>0</v>
      </c>
      <c r="Q259" s="5" t="e">
        <f t="shared" ref="Q259:Q271" si="116">O259/P259*100</f>
        <v>#DIV/0!</v>
      </c>
      <c r="R259" s="42">
        <f>SUM(R260:R271)</f>
        <v>2917</v>
      </c>
      <c r="S259" s="42">
        <f>SUM(S260:S271)</f>
        <v>75856</v>
      </c>
      <c r="T259" s="6">
        <f t="shared" ref="T259:T271" si="117">R259/S259*100</f>
        <v>3.8454439991562963</v>
      </c>
    </row>
    <row r="260" spans="1:20" s="23" customFormat="1" ht="17.25">
      <c r="A260" s="44">
        <v>1</v>
      </c>
      <c r="B260" s="3" t="s">
        <v>32</v>
      </c>
      <c r="C260" s="45">
        <v>0</v>
      </c>
      <c r="D260" s="45">
        <v>0</v>
      </c>
      <c r="E260" s="46" t="e">
        <f t="shared" ref="E260:E268" si="118">C260/D260*100</f>
        <v>#DIV/0!</v>
      </c>
      <c r="F260" s="45">
        <v>0</v>
      </c>
      <c r="G260" s="45">
        <v>0</v>
      </c>
      <c r="H260" s="46" t="e">
        <f t="shared" ref="H260:H271" si="119">F260/G260*100</f>
        <v>#DIV/0!</v>
      </c>
      <c r="I260" s="45">
        <v>0</v>
      </c>
      <c r="J260" s="45">
        <v>0</v>
      </c>
      <c r="K260" s="46" t="e">
        <f t="shared" ref="K260:K271" si="120">I260/J260*100</f>
        <v>#DIV/0!</v>
      </c>
      <c r="L260" s="95">
        <v>0</v>
      </c>
      <c r="M260" s="95">
        <v>0</v>
      </c>
      <c r="N260" s="25" t="e">
        <f t="shared" si="115"/>
        <v>#DIV/0!</v>
      </c>
      <c r="O260" s="45">
        <v>0</v>
      </c>
      <c r="P260" s="45">
        <v>0</v>
      </c>
      <c r="Q260" s="25" t="e">
        <f t="shared" si="116"/>
        <v>#DIV/0!</v>
      </c>
      <c r="R260" s="45">
        <v>0</v>
      </c>
      <c r="S260" s="45">
        <v>0</v>
      </c>
      <c r="T260" s="45" t="e">
        <f t="shared" si="117"/>
        <v>#DIV/0!</v>
      </c>
    </row>
    <row r="261" spans="1:20" s="23" customFormat="1" ht="17.25">
      <c r="A261" s="52">
        <v>2</v>
      </c>
      <c r="B261" s="8" t="s">
        <v>33</v>
      </c>
      <c r="C261" s="45">
        <v>0</v>
      </c>
      <c r="D261" s="156">
        <v>0</v>
      </c>
      <c r="E261" s="1" t="e">
        <f t="shared" si="118"/>
        <v>#DIV/0!</v>
      </c>
      <c r="F261" s="45">
        <v>0</v>
      </c>
      <c r="G261" s="156">
        <v>0</v>
      </c>
      <c r="H261" s="1" t="e">
        <f t="shared" si="119"/>
        <v>#DIV/0!</v>
      </c>
      <c r="I261" s="45">
        <v>0</v>
      </c>
      <c r="J261" s="156">
        <v>206</v>
      </c>
      <c r="K261" s="1">
        <f t="shared" si="120"/>
        <v>0</v>
      </c>
      <c r="L261" s="95">
        <v>0</v>
      </c>
      <c r="M261" s="156">
        <v>0</v>
      </c>
      <c r="N261" s="25" t="e">
        <f t="shared" si="115"/>
        <v>#DIV/0!</v>
      </c>
      <c r="O261" s="45">
        <v>0</v>
      </c>
      <c r="P261" s="45">
        <v>0</v>
      </c>
      <c r="Q261" s="25" t="e">
        <f t="shared" si="116"/>
        <v>#DIV/0!</v>
      </c>
      <c r="R261" s="47">
        <v>0</v>
      </c>
      <c r="S261" s="47">
        <v>0</v>
      </c>
      <c r="T261" s="47" t="e">
        <f t="shared" si="117"/>
        <v>#DIV/0!</v>
      </c>
    </row>
    <row r="262" spans="1:20" s="23" customFormat="1" ht="17.25">
      <c r="A262" s="44">
        <v>3</v>
      </c>
      <c r="B262" s="3" t="s">
        <v>34</v>
      </c>
      <c r="C262" s="45">
        <v>6045</v>
      </c>
      <c r="D262" s="45">
        <v>3397</v>
      </c>
      <c r="E262" s="46">
        <f t="shared" si="118"/>
        <v>177.95113335295849</v>
      </c>
      <c r="F262" s="45">
        <v>6045</v>
      </c>
      <c r="G262" s="156">
        <v>3397</v>
      </c>
      <c r="H262" s="46">
        <f t="shared" si="119"/>
        <v>177.95113335295849</v>
      </c>
      <c r="I262" s="45">
        <v>6045</v>
      </c>
      <c r="J262" s="156">
        <v>3397</v>
      </c>
      <c r="K262" s="46">
        <f t="shared" si="120"/>
        <v>177.95113335295849</v>
      </c>
      <c r="L262" s="95">
        <v>0</v>
      </c>
      <c r="M262" s="95">
        <v>0</v>
      </c>
      <c r="N262" s="25" t="e">
        <f t="shared" si="115"/>
        <v>#DIV/0!</v>
      </c>
      <c r="O262" s="45">
        <v>0</v>
      </c>
      <c r="P262" s="45">
        <v>0</v>
      </c>
      <c r="Q262" s="25" t="e">
        <f t="shared" si="116"/>
        <v>#DIV/0!</v>
      </c>
      <c r="R262" s="45">
        <v>0</v>
      </c>
      <c r="S262" s="45">
        <v>0</v>
      </c>
      <c r="T262" s="45" t="e">
        <f t="shared" si="117"/>
        <v>#DIV/0!</v>
      </c>
    </row>
    <row r="263" spans="1:20" s="23" customFormat="1" ht="17.25">
      <c r="A263" s="44">
        <v>4</v>
      </c>
      <c r="B263" s="3" t="s">
        <v>35</v>
      </c>
      <c r="C263" s="45">
        <v>27926</v>
      </c>
      <c r="D263" s="45">
        <v>15970</v>
      </c>
      <c r="E263" s="46">
        <f t="shared" si="118"/>
        <v>174.86537257357546</v>
      </c>
      <c r="F263" s="45">
        <v>27926</v>
      </c>
      <c r="G263" s="156">
        <v>15970</v>
      </c>
      <c r="H263" s="46">
        <f t="shared" si="119"/>
        <v>174.86537257357546</v>
      </c>
      <c r="I263" s="45">
        <v>27926</v>
      </c>
      <c r="J263" s="156">
        <v>15970</v>
      </c>
      <c r="K263" s="46">
        <f t="shared" si="120"/>
        <v>174.86537257357546</v>
      </c>
      <c r="L263" s="95">
        <v>0</v>
      </c>
      <c r="M263" s="156">
        <v>0</v>
      </c>
      <c r="N263" s="25" t="e">
        <f t="shared" si="115"/>
        <v>#DIV/0!</v>
      </c>
      <c r="O263" s="45">
        <v>0</v>
      </c>
      <c r="P263" s="45">
        <v>0</v>
      </c>
      <c r="Q263" s="25" t="e">
        <f t="shared" si="116"/>
        <v>#DIV/0!</v>
      </c>
      <c r="R263" s="45">
        <v>0</v>
      </c>
      <c r="S263" s="45">
        <v>0</v>
      </c>
      <c r="T263" s="45" t="e">
        <f t="shared" si="117"/>
        <v>#DIV/0!</v>
      </c>
    </row>
    <row r="264" spans="1:20" s="23" customFormat="1" ht="17.25">
      <c r="A264" s="44">
        <v>5</v>
      </c>
      <c r="B264" s="3" t="s">
        <v>36</v>
      </c>
      <c r="C264" s="45">
        <v>0</v>
      </c>
      <c r="D264" s="45">
        <v>0</v>
      </c>
      <c r="E264" s="46" t="e">
        <f>C267/D264*100</f>
        <v>#DIV/0!</v>
      </c>
      <c r="F264" s="45">
        <v>0</v>
      </c>
      <c r="G264" s="45">
        <v>0</v>
      </c>
      <c r="H264" s="46" t="e">
        <f>F267/G264*100</f>
        <v>#DIV/0!</v>
      </c>
      <c r="I264" s="45">
        <v>0</v>
      </c>
      <c r="J264" s="45">
        <v>0</v>
      </c>
      <c r="K264" s="46" t="e">
        <f>I267/J264*100</f>
        <v>#DIV/0!</v>
      </c>
      <c r="L264" s="95">
        <v>0</v>
      </c>
      <c r="M264" s="95">
        <v>0</v>
      </c>
      <c r="N264" s="25" t="e">
        <f>L267/M264*100</f>
        <v>#DIV/0!</v>
      </c>
      <c r="O264" s="45">
        <v>0</v>
      </c>
      <c r="P264" s="45">
        <v>0</v>
      </c>
      <c r="Q264" s="25" t="e">
        <f>O267/P264*100</f>
        <v>#DIV/0!</v>
      </c>
      <c r="R264" s="45">
        <v>0</v>
      </c>
      <c r="S264" s="45">
        <v>0</v>
      </c>
      <c r="T264" s="45" t="e">
        <f t="shared" si="117"/>
        <v>#DIV/0!</v>
      </c>
    </row>
    <row r="265" spans="1:20" s="23" customFormat="1" ht="17.25">
      <c r="A265" s="50">
        <v>6</v>
      </c>
      <c r="B265" s="4" t="s">
        <v>37</v>
      </c>
      <c r="C265" s="45">
        <v>3962</v>
      </c>
      <c r="D265" s="45">
        <v>0</v>
      </c>
      <c r="E265" s="46" t="e">
        <f t="shared" si="118"/>
        <v>#DIV/0!</v>
      </c>
      <c r="F265" s="45">
        <v>3962</v>
      </c>
      <c r="G265" s="45">
        <v>0</v>
      </c>
      <c r="H265" s="46" t="e">
        <f t="shared" si="119"/>
        <v>#DIV/0!</v>
      </c>
      <c r="I265" s="45">
        <v>0</v>
      </c>
      <c r="J265" s="45">
        <v>0</v>
      </c>
      <c r="K265" s="46" t="e">
        <f t="shared" si="120"/>
        <v>#DIV/0!</v>
      </c>
      <c r="L265" s="95">
        <v>0</v>
      </c>
      <c r="M265" s="95">
        <v>0</v>
      </c>
      <c r="N265" s="25" t="e">
        <f t="shared" si="115"/>
        <v>#DIV/0!</v>
      </c>
      <c r="O265" s="45">
        <v>0</v>
      </c>
      <c r="P265" s="45">
        <v>0</v>
      </c>
      <c r="Q265" s="25" t="e">
        <f t="shared" si="116"/>
        <v>#DIV/0!</v>
      </c>
      <c r="R265" s="45">
        <v>0</v>
      </c>
      <c r="S265" s="45">
        <v>0</v>
      </c>
      <c r="T265" s="45" t="e">
        <f t="shared" si="117"/>
        <v>#DIV/0!</v>
      </c>
    </row>
    <row r="266" spans="1:20" s="23" customFormat="1" ht="17.25">
      <c r="A266" s="44">
        <v>7</v>
      </c>
      <c r="B266" s="3" t="s">
        <v>38</v>
      </c>
      <c r="C266" s="45">
        <v>6294</v>
      </c>
      <c r="D266" s="45">
        <v>1654</v>
      </c>
      <c r="E266" s="46">
        <f t="shared" si="118"/>
        <v>380.53204353083436</v>
      </c>
      <c r="F266" s="45">
        <v>6294</v>
      </c>
      <c r="G266" s="156">
        <v>1654</v>
      </c>
      <c r="H266" s="46">
        <f t="shared" si="119"/>
        <v>380.53204353083436</v>
      </c>
      <c r="I266" s="45">
        <v>6977</v>
      </c>
      <c r="J266" s="156">
        <v>0</v>
      </c>
      <c r="K266" s="46" t="e">
        <f t="shared" si="120"/>
        <v>#DIV/0!</v>
      </c>
      <c r="L266" s="95">
        <v>6977</v>
      </c>
      <c r="M266" s="156">
        <v>0</v>
      </c>
      <c r="N266" s="25" t="e">
        <f t="shared" si="115"/>
        <v>#DIV/0!</v>
      </c>
      <c r="O266" s="45">
        <v>6977</v>
      </c>
      <c r="P266" s="156">
        <v>0</v>
      </c>
      <c r="Q266" s="25" t="e">
        <f t="shared" si="116"/>
        <v>#DIV/0!</v>
      </c>
      <c r="R266" s="45">
        <v>0</v>
      </c>
      <c r="S266" s="45">
        <v>0</v>
      </c>
      <c r="T266" s="45" t="e">
        <f t="shared" si="117"/>
        <v>#DIV/0!</v>
      </c>
    </row>
    <row r="267" spans="1:20" s="23" customFormat="1" ht="17.25">
      <c r="A267" s="44">
        <v>8</v>
      </c>
      <c r="B267" s="3" t="s">
        <v>39</v>
      </c>
      <c r="C267" s="45">
        <v>55800</v>
      </c>
      <c r="D267" s="45">
        <v>64600</v>
      </c>
      <c r="E267" s="46">
        <f t="shared" si="118"/>
        <v>86.377708978328172</v>
      </c>
      <c r="F267" s="45">
        <v>55800</v>
      </c>
      <c r="G267" s="45">
        <v>64600</v>
      </c>
      <c r="H267" s="46">
        <f t="shared" si="119"/>
        <v>86.377708978328172</v>
      </c>
      <c r="I267" s="45">
        <v>0</v>
      </c>
      <c r="J267" s="45">
        <v>0</v>
      </c>
      <c r="K267" s="46" t="e">
        <f t="shared" si="120"/>
        <v>#DIV/0!</v>
      </c>
      <c r="L267" s="95">
        <v>0</v>
      </c>
      <c r="M267" s="95">
        <v>0</v>
      </c>
      <c r="N267" s="25" t="e">
        <f t="shared" si="115"/>
        <v>#DIV/0!</v>
      </c>
      <c r="O267" s="45">
        <v>0</v>
      </c>
      <c r="P267" s="95">
        <v>0</v>
      </c>
      <c r="Q267" s="25" t="e">
        <f t="shared" si="116"/>
        <v>#DIV/0!</v>
      </c>
      <c r="R267" s="45">
        <v>0</v>
      </c>
      <c r="S267" s="45">
        <v>0</v>
      </c>
      <c r="T267" s="45" t="e">
        <f t="shared" si="117"/>
        <v>#DIV/0!</v>
      </c>
    </row>
    <row r="268" spans="1:20" s="23" customFormat="1" ht="17.25">
      <c r="A268" s="44">
        <v>9</v>
      </c>
      <c r="B268" s="3" t="s">
        <v>40</v>
      </c>
      <c r="C268" s="45">
        <v>0</v>
      </c>
      <c r="D268" s="45">
        <v>0</v>
      </c>
      <c r="E268" s="46" t="e">
        <f t="shared" si="118"/>
        <v>#DIV/0!</v>
      </c>
      <c r="F268" s="45">
        <v>0</v>
      </c>
      <c r="G268" s="45">
        <v>0</v>
      </c>
      <c r="H268" s="46" t="e">
        <f t="shared" si="119"/>
        <v>#DIV/0!</v>
      </c>
      <c r="I268" s="45">
        <v>0</v>
      </c>
      <c r="J268" s="45">
        <v>0</v>
      </c>
      <c r="K268" s="46" t="e">
        <f t="shared" si="120"/>
        <v>#DIV/0!</v>
      </c>
      <c r="L268" s="95">
        <v>0</v>
      </c>
      <c r="M268" s="95">
        <v>0</v>
      </c>
      <c r="N268" s="25" t="e">
        <f t="shared" si="115"/>
        <v>#DIV/0!</v>
      </c>
      <c r="O268" s="45">
        <v>0</v>
      </c>
      <c r="P268" s="45">
        <v>0</v>
      </c>
      <c r="Q268" s="25" t="e">
        <f t="shared" si="116"/>
        <v>#DIV/0!</v>
      </c>
      <c r="R268" s="45">
        <v>0</v>
      </c>
      <c r="S268" s="45">
        <v>0</v>
      </c>
      <c r="T268" s="45" t="e">
        <f t="shared" si="117"/>
        <v>#DIV/0!</v>
      </c>
    </row>
    <row r="269" spans="1:20" s="23" customFormat="1" ht="17.25">
      <c r="A269" s="50">
        <v>10</v>
      </c>
      <c r="B269" s="4" t="s">
        <v>41</v>
      </c>
      <c r="C269" s="45">
        <v>0</v>
      </c>
      <c r="D269" s="45">
        <v>0</v>
      </c>
      <c r="E269" s="46" t="e">
        <f>C269/D269*100</f>
        <v>#DIV/0!</v>
      </c>
      <c r="F269" s="45">
        <v>0</v>
      </c>
      <c r="G269" s="156">
        <v>0</v>
      </c>
      <c r="H269" s="46" t="e">
        <f t="shared" si="119"/>
        <v>#DIV/0!</v>
      </c>
      <c r="I269" s="45">
        <v>0</v>
      </c>
      <c r="J269" s="156">
        <v>0</v>
      </c>
      <c r="K269" s="46" t="e">
        <f t="shared" si="120"/>
        <v>#DIV/0!</v>
      </c>
      <c r="L269" s="95">
        <v>0</v>
      </c>
      <c r="M269" s="156">
        <v>0</v>
      </c>
      <c r="N269" s="25" t="e">
        <f t="shared" si="115"/>
        <v>#DIV/0!</v>
      </c>
      <c r="O269" s="45">
        <v>0</v>
      </c>
      <c r="P269" s="156">
        <v>0</v>
      </c>
      <c r="Q269" s="25" t="e">
        <f t="shared" si="116"/>
        <v>#DIV/0!</v>
      </c>
      <c r="R269" s="45">
        <v>0</v>
      </c>
      <c r="S269" s="45">
        <v>0</v>
      </c>
      <c r="T269" s="45" t="e">
        <f t="shared" si="117"/>
        <v>#DIV/0!</v>
      </c>
    </row>
    <row r="270" spans="1:20" s="23" customFormat="1" ht="17.25">
      <c r="A270" s="52">
        <v>11</v>
      </c>
      <c r="B270" s="8" t="s">
        <v>42</v>
      </c>
      <c r="C270" s="45">
        <v>3417</v>
      </c>
      <c r="D270" s="45">
        <v>2192</v>
      </c>
      <c r="E270" s="25">
        <f>C270/D270*100</f>
        <v>155.88503649635038</v>
      </c>
      <c r="F270" s="45">
        <v>3417</v>
      </c>
      <c r="G270" s="156">
        <v>2192</v>
      </c>
      <c r="H270" s="25">
        <f t="shared" si="119"/>
        <v>155.88503649635038</v>
      </c>
      <c r="I270" s="45">
        <v>3417</v>
      </c>
      <c r="J270" s="156">
        <v>2192</v>
      </c>
      <c r="K270" s="25">
        <f t="shared" si="120"/>
        <v>155.88503649635038</v>
      </c>
      <c r="L270" s="95">
        <v>3417</v>
      </c>
      <c r="M270" s="156">
        <v>2192</v>
      </c>
      <c r="N270" s="25">
        <f t="shared" si="115"/>
        <v>155.88503649635038</v>
      </c>
      <c r="O270" s="45">
        <v>500</v>
      </c>
      <c r="P270" s="45">
        <v>0</v>
      </c>
      <c r="Q270" s="25" t="e">
        <f t="shared" si="116"/>
        <v>#DIV/0!</v>
      </c>
      <c r="R270" s="49">
        <v>2917</v>
      </c>
      <c r="S270" s="49">
        <v>2192</v>
      </c>
      <c r="T270" s="49">
        <f t="shared" si="117"/>
        <v>133.07481751824815</v>
      </c>
    </row>
    <row r="271" spans="1:20" s="23" customFormat="1" ht="34.5">
      <c r="A271" s="52">
        <v>12</v>
      </c>
      <c r="B271" s="8" t="s">
        <v>43</v>
      </c>
      <c r="C271" s="45">
        <v>43</v>
      </c>
      <c r="D271" s="45">
        <v>76631</v>
      </c>
      <c r="E271" s="1">
        <f>C271/D271*100</f>
        <v>5.6113061293732301E-2</v>
      </c>
      <c r="F271" s="45">
        <v>43</v>
      </c>
      <c r="G271" s="45">
        <v>76631</v>
      </c>
      <c r="H271" s="1">
        <f t="shared" si="119"/>
        <v>5.6113061293732301E-2</v>
      </c>
      <c r="I271" s="45">
        <v>43</v>
      </c>
      <c r="J271" s="45">
        <v>76631</v>
      </c>
      <c r="K271" s="1">
        <f t="shared" si="120"/>
        <v>5.6113061293732301E-2</v>
      </c>
      <c r="L271" s="95">
        <v>0</v>
      </c>
      <c r="M271" s="95">
        <v>73664</v>
      </c>
      <c r="N271" s="1">
        <f t="shared" si="115"/>
        <v>0</v>
      </c>
      <c r="O271" s="45">
        <v>0</v>
      </c>
      <c r="P271" s="45">
        <v>0</v>
      </c>
      <c r="Q271" s="1" t="e">
        <f t="shared" si="116"/>
        <v>#DIV/0!</v>
      </c>
      <c r="R271" s="47">
        <v>0</v>
      </c>
      <c r="S271" s="47">
        <v>73664</v>
      </c>
      <c r="T271" s="47">
        <f t="shared" si="117"/>
        <v>0</v>
      </c>
    </row>
    <row r="272" spans="1:20" s="23" customFormat="1" ht="17.25" customHeight="1">
      <c r="A272" s="385"/>
      <c r="B272" s="386"/>
      <c r="C272" s="386"/>
      <c r="D272" s="386"/>
      <c r="E272" s="386"/>
      <c r="F272" s="386"/>
      <c r="G272" s="386"/>
      <c r="H272" s="386"/>
      <c r="I272" s="386"/>
      <c r="J272" s="386"/>
      <c r="K272" s="386"/>
      <c r="L272" s="386"/>
      <c r="M272" s="386"/>
      <c r="N272" s="386"/>
      <c r="O272" s="386"/>
      <c r="P272" s="386"/>
      <c r="Q272" s="386"/>
      <c r="R272" s="386"/>
      <c r="S272" s="386"/>
      <c r="T272" s="387"/>
    </row>
    <row r="273" spans="1:20" s="23" customFormat="1" ht="58.5" customHeight="1">
      <c r="A273" s="383" t="s">
        <v>258</v>
      </c>
      <c r="B273" s="384"/>
      <c r="C273" s="42">
        <f>SUM(C274:C281)</f>
        <v>30800</v>
      </c>
      <c r="D273" s="42">
        <f>SUM(D274:D281)</f>
        <v>66658</v>
      </c>
      <c r="E273" s="51">
        <f>C273/D273*100</f>
        <v>46.206006780881516</v>
      </c>
      <c r="F273" s="42">
        <f>SUM(F274:F281)</f>
        <v>30800</v>
      </c>
      <c r="G273" s="42">
        <f>SUM(G274:G281)</f>
        <v>66658</v>
      </c>
      <c r="H273" s="51">
        <f>F273/G273*100</f>
        <v>46.206006780881516</v>
      </c>
      <c r="I273" s="42">
        <f>SUM(I274:I281)</f>
        <v>25920</v>
      </c>
      <c r="J273" s="42">
        <f>SUM(J274:J281)</f>
        <v>70343</v>
      </c>
      <c r="K273" s="51">
        <f>I273/J273*100</f>
        <v>36.848016149439175</v>
      </c>
      <c r="L273" s="34">
        <f>SUM(L274:L281)</f>
        <v>480</v>
      </c>
      <c r="M273" s="34">
        <f>SUM(M274:M281)</f>
        <v>32051</v>
      </c>
      <c r="N273" s="6">
        <f t="shared" ref="N273:N281" si="121">L273/M273*100</f>
        <v>1.4976131789959752</v>
      </c>
      <c r="O273" s="5">
        <f>SUM(O274:O281)</f>
        <v>480</v>
      </c>
      <c r="P273" s="5">
        <f>SUM(P274:P281)</f>
        <v>0</v>
      </c>
      <c r="Q273" s="5" t="e">
        <f t="shared" ref="Q273:Q276" si="122">O273/P273*100</f>
        <v>#DIV/0!</v>
      </c>
      <c r="R273" s="5">
        <f>SUM(R274:R281)</f>
        <v>0</v>
      </c>
      <c r="S273" s="5">
        <f>SUM(S274:S281)</f>
        <v>32051</v>
      </c>
      <c r="T273" s="6">
        <f>R273/S273*100</f>
        <v>0</v>
      </c>
    </row>
    <row r="274" spans="1:20" s="23" customFormat="1" ht="17.25">
      <c r="A274" s="44">
        <v>1</v>
      </c>
      <c r="B274" s="3" t="s">
        <v>44</v>
      </c>
      <c r="C274" s="45">
        <v>0</v>
      </c>
      <c r="D274" s="156">
        <v>0</v>
      </c>
      <c r="E274" s="46" t="e">
        <f t="shared" ref="E274:E281" si="123">C274/D274*100</f>
        <v>#DIV/0!</v>
      </c>
      <c r="F274" s="45">
        <v>0</v>
      </c>
      <c r="G274" s="156">
        <v>0</v>
      </c>
      <c r="H274" s="46" t="e">
        <f t="shared" ref="H274:H281" si="124">F274/G274*100</f>
        <v>#DIV/0!</v>
      </c>
      <c r="I274" s="45">
        <v>0</v>
      </c>
      <c r="J274" s="156">
        <v>0</v>
      </c>
      <c r="K274" s="46" t="e">
        <f t="shared" ref="K274:K281" si="125">I274/J274*100</f>
        <v>#DIV/0!</v>
      </c>
      <c r="L274" s="45">
        <v>0</v>
      </c>
      <c r="M274" s="156">
        <v>0</v>
      </c>
      <c r="N274" s="25" t="e">
        <f t="shared" si="121"/>
        <v>#DIV/0!</v>
      </c>
      <c r="O274" s="45">
        <v>0</v>
      </c>
      <c r="P274" s="156">
        <v>0</v>
      </c>
      <c r="Q274" s="25" t="e">
        <f t="shared" si="122"/>
        <v>#DIV/0!</v>
      </c>
      <c r="R274" s="45">
        <v>0</v>
      </c>
      <c r="S274" s="45">
        <v>0</v>
      </c>
      <c r="T274" s="45" t="e">
        <f t="shared" ref="T274:T281" si="126">R274/S274*100</f>
        <v>#DIV/0!</v>
      </c>
    </row>
    <row r="275" spans="1:20" s="23" customFormat="1" ht="17.25">
      <c r="A275" s="50">
        <v>2</v>
      </c>
      <c r="B275" s="4" t="s">
        <v>45</v>
      </c>
      <c r="C275" s="45">
        <v>0</v>
      </c>
      <c r="D275" s="159">
        <v>0</v>
      </c>
      <c r="E275" s="25" t="e">
        <f t="shared" si="123"/>
        <v>#DIV/0!</v>
      </c>
      <c r="F275" s="45">
        <v>0</v>
      </c>
      <c r="G275" s="45">
        <v>0</v>
      </c>
      <c r="H275" s="25" t="e">
        <f t="shared" si="124"/>
        <v>#DIV/0!</v>
      </c>
      <c r="I275" s="45">
        <v>0</v>
      </c>
      <c r="J275" s="159">
        <v>0</v>
      </c>
      <c r="K275" s="25" t="e">
        <f t="shared" si="125"/>
        <v>#DIV/0!</v>
      </c>
      <c r="L275" s="45">
        <v>0</v>
      </c>
      <c r="M275" s="159">
        <v>0</v>
      </c>
      <c r="N275" s="25" t="e">
        <f t="shared" si="121"/>
        <v>#DIV/0!</v>
      </c>
      <c r="O275" s="45">
        <v>0</v>
      </c>
      <c r="P275" s="159">
        <v>0</v>
      </c>
      <c r="Q275" s="25" t="e">
        <f t="shared" si="122"/>
        <v>#DIV/0!</v>
      </c>
      <c r="R275" s="45">
        <v>0</v>
      </c>
      <c r="S275" s="45">
        <v>0</v>
      </c>
      <c r="T275" s="49" t="e">
        <f t="shared" si="126"/>
        <v>#DIV/0!</v>
      </c>
    </row>
    <row r="276" spans="1:20" s="23" customFormat="1" ht="17.25">
      <c r="A276" s="50">
        <v>3</v>
      </c>
      <c r="B276" s="4" t="s">
        <v>46</v>
      </c>
      <c r="C276" s="45">
        <v>0</v>
      </c>
      <c r="D276" s="159">
        <v>0</v>
      </c>
      <c r="E276" s="25" t="e">
        <f t="shared" si="123"/>
        <v>#DIV/0!</v>
      </c>
      <c r="F276" s="45">
        <v>0</v>
      </c>
      <c r="G276" s="45">
        <v>0</v>
      </c>
      <c r="H276" s="25" t="e">
        <f t="shared" si="124"/>
        <v>#DIV/0!</v>
      </c>
      <c r="I276" s="45">
        <v>0</v>
      </c>
      <c r="J276" s="159">
        <v>45</v>
      </c>
      <c r="K276" s="25">
        <f t="shared" si="125"/>
        <v>0</v>
      </c>
      <c r="L276" s="45">
        <v>0</v>
      </c>
      <c r="M276" s="45">
        <v>0</v>
      </c>
      <c r="N276" s="25" t="e">
        <f t="shared" si="121"/>
        <v>#DIV/0!</v>
      </c>
      <c r="O276" s="45">
        <v>0</v>
      </c>
      <c r="P276" s="45">
        <v>0</v>
      </c>
      <c r="Q276" s="25" t="e">
        <f t="shared" si="122"/>
        <v>#DIV/0!</v>
      </c>
      <c r="R276" s="45">
        <v>0</v>
      </c>
      <c r="S276" s="45">
        <v>0</v>
      </c>
      <c r="T276" s="49" t="e">
        <f t="shared" si="126"/>
        <v>#DIV/0!</v>
      </c>
    </row>
    <row r="277" spans="1:20" s="23" customFormat="1" ht="17.25">
      <c r="A277" s="50">
        <v>4</v>
      </c>
      <c r="B277" s="4" t="s">
        <v>47</v>
      </c>
      <c r="C277" s="45">
        <v>0</v>
      </c>
      <c r="D277" s="159">
        <v>0</v>
      </c>
      <c r="E277" s="25" t="e">
        <f t="shared" si="123"/>
        <v>#DIV/0!</v>
      </c>
      <c r="F277" s="45">
        <v>0</v>
      </c>
      <c r="G277" s="45">
        <v>0</v>
      </c>
      <c r="H277" s="25" t="e">
        <f t="shared" si="124"/>
        <v>#DIV/0!</v>
      </c>
      <c r="I277" s="45">
        <v>0</v>
      </c>
      <c r="J277" s="159">
        <v>0</v>
      </c>
      <c r="K277" s="25" t="e">
        <f t="shared" si="125"/>
        <v>#DIV/0!</v>
      </c>
      <c r="L277" s="45">
        <v>0</v>
      </c>
      <c r="M277" s="45">
        <v>0</v>
      </c>
      <c r="N277" s="25" t="e">
        <f t="shared" si="121"/>
        <v>#DIV/0!</v>
      </c>
      <c r="O277" s="45">
        <v>0</v>
      </c>
      <c r="P277" s="45">
        <v>0</v>
      </c>
      <c r="Q277" s="25" t="e">
        <f>O277/P277*100</f>
        <v>#DIV/0!</v>
      </c>
      <c r="R277" s="45">
        <v>0</v>
      </c>
      <c r="S277" s="45">
        <v>0</v>
      </c>
      <c r="T277" s="49" t="e">
        <f t="shared" si="126"/>
        <v>#DIV/0!</v>
      </c>
    </row>
    <row r="278" spans="1:20" s="23" customFormat="1" ht="17.25">
      <c r="A278" s="50">
        <v>5</v>
      </c>
      <c r="B278" s="4" t="s">
        <v>48</v>
      </c>
      <c r="C278" s="45">
        <v>218</v>
      </c>
      <c r="D278" s="159">
        <v>218</v>
      </c>
      <c r="E278" s="25">
        <f t="shared" si="123"/>
        <v>100</v>
      </c>
      <c r="F278" s="45">
        <v>218</v>
      </c>
      <c r="G278" s="159">
        <v>218</v>
      </c>
      <c r="H278" s="25">
        <f t="shared" si="124"/>
        <v>100</v>
      </c>
      <c r="I278" s="45">
        <v>218</v>
      </c>
      <c r="J278" s="159">
        <v>218</v>
      </c>
      <c r="K278" s="25">
        <f t="shared" si="125"/>
        <v>100</v>
      </c>
      <c r="L278" s="45">
        <v>0</v>
      </c>
      <c r="M278" s="159">
        <v>0</v>
      </c>
      <c r="N278" s="25" t="e">
        <f t="shared" si="121"/>
        <v>#DIV/0!</v>
      </c>
      <c r="O278" s="45">
        <v>0</v>
      </c>
      <c r="P278" s="159">
        <v>0</v>
      </c>
      <c r="Q278" s="25" t="e">
        <f t="shared" ref="Q278:Q281" si="127">O278/P278*100</f>
        <v>#DIV/0!</v>
      </c>
      <c r="R278" s="45">
        <v>0</v>
      </c>
      <c r="S278" s="45">
        <v>0</v>
      </c>
      <c r="T278" s="49" t="e">
        <f t="shared" si="126"/>
        <v>#DIV/0!</v>
      </c>
    </row>
    <row r="279" spans="1:20" s="23" customFormat="1" ht="17.25">
      <c r="A279" s="48">
        <v>6</v>
      </c>
      <c r="B279" s="4" t="s">
        <v>49</v>
      </c>
      <c r="C279" s="45">
        <v>480</v>
      </c>
      <c r="D279" s="156">
        <v>0</v>
      </c>
      <c r="E279" s="25" t="e">
        <f t="shared" si="123"/>
        <v>#DIV/0!</v>
      </c>
      <c r="F279" s="45">
        <v>480</v>
      </c>
      <c r="G279" s="45">
        <v>0</v>
      </c>
      <c r="H279" s="25" t="e">
        <f t="shared" si="124"/>
        <v>#DIV/0!</v>
      </c>
      <c r="I279" s="45">
        <v>480</v>
      </c>
      <c r="J279" s="159">
        <v>283</v>
      </c>
      <c r="K279" s="25">
        <f t="shared" si="125"/>
        <v>169.61130742049471</v>
      </c>
      <c r="L279" s="45">
        <v>480</v>
      </c>
      <c r="M279" s="45">
        <v>0</v>
      </c>
      <c r="N279" s="25" t="e">
        <f t="shared" si="121"/>
        <v>#DIV/0!</v>
      </c>
      <c r="O279" s="45">
        <v>480</v>
      </c>
      <c r="P279" s="45">
        <v>0</v>
      </c>
      <c r="Q279" s="25" t="e">
        <f t="shared" si="127"/>
        <v>#DIV/0!</v>
      </c>
      <c r="R279" s="45">
        <v>0</v>
      </c>
      <c r="S279" s="45">
        <v>0</v>
      </c>
      <c r="T279" s="49" t="e">
        <f t="shared" si="126"/>
        <v>#DIV/0!</v>
      </c>
    </row>
    <row r="280" spans="1:20" s="23" customFormat="1" ht="17.25">
      <c r="A280" s="52">
        <v>7</v>
      </c>
      <c r="B280" s="8" t="s">
        <v>50</v>
      </c>
      <c r="C280" s="47">
        <v>30102</v>
      </c>
      <c r="D280" s="159">
        <v>58415</v>
      </c>
      <c r="E280" s="1">
        <f t="shared" si="123"/>
        <v>51.531284772746723</v>
      </c>
      <c r="F280" s="47">
        <v>30102</v>
      </c>
      <c r="G280" s="159">
        <v>58415</v>
      </c>
      <c r="H280" s="1">
        <f t="shared" si="124"/>
        <v>51.531284772746723</v>
      </c>
      <c r="I280" s="47">
        <v>25222</v>
      </c>
      <c r="J280" s="159">
        <v>61772</v>
      </c>
      <c r="K280" s="1">
        <f t="shared" si="125"/>
        <v>40.830797124910958</v>
      </c>
      <c r="L280" s="47">
        <v>0</v>
      </c>
      <c r="M280" s="159">
        <v>32051</v>
      </c>
      <c r="N280" s="1">
        <f t="shared" si="121"/>
        <v>0</v>
      </c>
      <c r="O280" s="47">
        <v>0</v>
      </c>
      <c r="P280" s="47">
        <v>0</v>
      </c>
      <c r="Q280" s="1" t="e">
        <f t="shared" si="127"/>
        <v>#DIV/0!</v>
      </c>
      <c r="R280" s="47">
        <v>0</v>
      </c>
      <c r="S280" s="159">
        <v>32051</v>
      </c>
      <c r="T280" s="47">
        <f t="shared" si="126"/>
        <v>0</v>
      </c>
    </row>
    <row r="281" spans="1:20" s="23" customFormat="1" ht="17.25">
      <c r="A281" s="44">
        <v>8</v>
      </c>
      <c r="B281" s="3" t="s">
        <v>51</v>
      </c>
      <c r="C281" s="45">
        <v>0</v>
      </c>
      <c r="D281" s="156">
        <v>8025</v>
      </c>
      <c r="E281" s="46">
        <f t="shared" si="123"/>
        <v>0</v>
      </c>
      <c r="F281" s="45">
        <v>0</v>
      </c>
      <c r="G281" s="156">
        <v>8025</v>
      </c>
      <c r="H281" s="46">
        <f t="shared" si="124"/>
        <v>0</v>
      </c>
      <c r="I281" s="45">
        <v>0</v>
      </c>
      <c r="J281" s="156">
        <v>8025</v>
      </c>
      <c r="K281" s="46">
        <f t="shared" si="125"/>
        <v>0</v>
      </c>
      <c r="L281" s="45">
        <v>0</v>
      </c>
      <c r="M281" s="45">
        <v>0</v>
      </c>
      <c r="N281" s="25" t="e">
        <f t="shared" si="121"/>
        <v>#DIV/0!</v>
      </c>
      <c r="O281" s="45">
        <v>0</v>
      </c>
      <c r="P281" s="45">
        <v>0</v>
      </c>
      <c r="Q281" s="25" t="e">
        <f t="shared" si="127"/>
        <v>#DIV/0!</v>
      </c>
      <c r="R281" s="45">
        <v>0</v>
      </c>
      <c r="S281" s="45">
        <v>0</v>
      </c>
      <c r="T281" s="45" t="e">
        <f t="shared" si="126"/>
        <v>#DIV/0!</v>
      </c>
    </row>
    <row r="282" spans="1:20" s="23" customFormat="1" ht="17.25">
      <c r="A282" s="111"/>
      <c r="B282" s="395"/>
      <c r="C282" s="395"/>
      <c r="D282" s="395"/>
      <c r="E282" s="395"/>
      <c r="F282" s="395"/>
      <c r="G282" s="395"/>
      <c r="H282" s="395"/>
      <c r="I282" s="395"/>
      <c r="J282" s="395"/>
      <c r="K282" s="395"/>
      <c r="L282" s="395"/>
      <c r="M282" s="395"/>
      <c r="N282" s="395"/>
      <c r="O282" s="395"/>
      <c r="P282" s="395"/>
      <c r="Q282" s="395"/>
      <c r="R282" s="395"/>
      <c r="S282" s="395"/>
      <c r="T282" s="396"/>
    </row>
    <row r="283" spans="1:20" s="23" customFormat="1" ht="70.5" customHeight="1">
      <c r="A283" s="383" t="s">
        <v>259</v>
      </c>
      <c r="B283" s="384"/>
      <c r="C283" s="42">
        <f>SUM(C284:C301)</f>
        <v>77282</v>
      </c>
      <c r="D283" s="42">
        <f>SUM(D284:D301)</f>
        <v>60678</v>
      </c>
      <c r="E283" s="43">
        <f>C283/D283*100</f>
        <v>127.36411879099509</v>
      </c>
      <c r="F283" s="42">
        <f>SUM(F284:F301)</f>
        <v>77282</v>
      </c>
      <c r="G283" s="42">
        <f>SUM(G284:G301)</f>
        <v>60678</v>
      </c>
      <c r="H283" s="42">
        <f>F283/G283*100</f>
        <v>127.36411879099509</v>
      </c>
      <c r="I283" s="42">
        <f>SUM(I284:I301)</f>
        <v>78616</v>
      </c>
      <c r="J283" s="42">
        <f>SUM(J284:J301)</f>
        <v>86279</v>
      </c>
      <c r="K283" s="42">
        <f>I283/J283*100</f>
        <v>91.118348613219908</v>
      </c>
      <c r="L283" s="33">
        <f>SUM(L284:L301)</f>
        <v>48031</v>
      </c>
      <c r="M283" s="33">
        <f>SUM(M284:M301)</f>
        <v>37839</v>
      </c>
      <c r="N283" s="5">
        <f t="shared" ref="N283:N301" si="128">L283/M283*100</f>
        <v>126.93517270540977</v>
      </c>
      <c r="O283" s="5">
        <f>SUM(O284:O301)</f>
        <v>48031</v>
      </c>
      <c r="P283" s="5">
        <f>SUM(P284:P301)</f>
        <v>37839</v>
      </c>
      <c r="Q283" s="6" t="e">
        <f>A291O291/P283*100</f>
        <v>#NAME?</v>
      </c>
      <c r="R283" s="5">
        <f>SUM(R284:R301)</f>
        <v>0</v>
      </c>
      <c r="S283" s="5">
        <f>SUM(S284:S301)</f>
        <v>0</v>
      </c>
      <c r="T283" s="5" t="e">
        <f t="shared" ref="T283:T300" si="129">R283/S283*100</f>
        <v>#DIV/0!</v>
      </c>
    </row>
    <row r="284" spans="1:20" s="23" customFormat="1" ht="19.5" customHeight="1">
      <c r="A284" s="44">
        <v>1</v>
      </c>
      <c r="B284" s="4" t="s">
        <v>14</v>
      </c>
      <c r="C284" s="47">
        <v>6615</v>
      </c>
      <c r="D284" s="47">
        <v>10762</v>
      </c>
      <c r="E284" s="46">
        <f>C284/D284*100</f>
        <v>61.466270209998143</v>
      </c>
      <c r="F284" s="47">
        <v>6615</v>
      </c>
      <c r="G284" s="47">
        <v>10762</v>
      </c>
      <c r="H284" s="46">
        <f>F284/G284*100</f>
        <v>61.466270209998143</v>
      </c>
      <c r="I284" s="47">
        <v>7853</v>
      </c>
      <c r="J284" s="47">
        <v>345</v>
      </c>
      <c r="K284" s="46">
        <f>I284/J284*100</f>
        <v>2276.231884057971</v>
      </c>
      <c r="L284" s="47">
        <v>0</v>
      </c>
      <c r="M284" s="47">
        <v>0</v>
      </c>
      <c r="N284" s="25" t="e">
        <f t="shared" si="128"/>
        <v>#DIV/0!</v>
      </c>
      <c r="O284" s="47">
        <v>0</v>
      </c>
      <c r="P284" s="47">
        <v>0</v>
      </c>
      <c r="Q284" s="25" t="e">
        <f t="shared" ref="Q284:Q301" si="130">O284/P284*100</f>
        <v>#DIV/0!</v>
      </c>
      <c r="R284" s="47">
        <v>0</v>
      </c>
      <c r="S284" s="47">
        <v>0</v>
      </c>
      <c r="T284" s="46" t="e">
        <f t="shared" si="129"/>
        <v>#DIV/0!</v>
      </c>
    </row>
    <row r="285" spans="1:20" s="23" customFormat="1" ht="17.25">
      <c r="A285" s="61">
        <v>2</v>
      </c>
      <c r="B285" s="4" t="s">
        <v>15</v>
      </c>
      <c r="C285" s="47">
        <v>4167</v>
      </c>
      <c r="D285" s="47">
        <v>500</v>
      </c>
      <c r="E285" s="25">
        <f t="shared" ref="E285:E301" si="131">C285/D285*100</f>
        <v>833.4</v>
      </c>
      <c r="F285" s="47">
        <v>4167</v>
      </c>
      <c r="G285" s="47">
        <v>500</v>
      </c>
      <c r="H285" s="25">
        <f t="shared" ref="H285:H293" si="132">F285/G285*100</f>
        <v>833.4</v>
      </c>
      <c r="I285" s="47">
        <v>4167</v>
      </c>
      <c r="J285" s="47">
        <v>500</v>
      </c>
      <c r="K285" s="25">
        <f t="shared" ref="K285:K301" si="133">I285/J285*100</f>
        <v>833.4</v>
      </c>
      <c r="L285" s="47">
        <v>0</v>
      </c>
      <c r="M285" s="47">
        <v>0</v>
      </c>
      <c r="N285" s="25" t="e">
        <f t="shared" si="128"/>
        <v>#DIV/0!</v>
      </c>
      <c r="O285" s="47">
        <v>0</v>
      </c>
      <c r="P285" s="47">
        <v>0</v>
      </c>
      <c r="Q285" s="25" t="e">
        <f t="shared" si="130"/>
        <v>#DIV/0!</v>
      </c>
      <c r="R285" s="47">
        <v>0</v>
      </c>
      <c r="S285" s="47">
        <v>0</v>
      </c>
      <c r="T285" s="25" t="e">
        <f t="shared" si="129"/>
        <v>#DIV/0!</v>
      </c>
    </row>
    <row r="286" spans="1:20" s="23" customFormat="1" ht="17.25">
      <c r="A286" s="44">
        <v>3</v>
      </c>
      <c r="B286" s="3" t="s">
        <v>16</v>
      </c>
      <c r="C286" s="47">
        <v>8250</v>
      </c>
      <c r="D286" s="47">
        <v>0</v>
      </c>
      <c r="E286" s="46" t="e">
        <f t="shared" si="131"/>
        <v>#DIV/0!</v>
      </c>
      <c r="F286" s="47">
        <v>8250</v>
      </c>
      <c r="G286" s="47">
        <v>0</v>
      </c>
      <c r="H286" s="46" t="e">
        <f t="shared" si="132"/>
        <v>#DIV/0!</v>
      </c>
      <c r="I286" s="47">
        <v>8250</v>
      </c>
      <c r="J286" s="47">
        <v>2892</v>
      </c>
      <c r="K286" s="46">
        <f t="shared" si="133"/>
        <v>285.26970954356847</v>
      </c>
      <c r="L286" s="47">
        <v>0</v>
      </c>
      <c r="M286" s="47">
        <v>0</v>
      </c>
      <c r="N286" s="25" t="e">
        <f t="shared" si="128"/>
        <v>#DIV/0!</v>
      </c>
      <c r="O286" s="47">
        <v>0</v>
      </c>
      <c r="P286" s="47">
        <v>0</v>
      </c>
      <c r="Q286" s="25" t="e">
        <f t="shared" si="130"/>
        <v>#DIV/0!</v>
      </c>
      <c r="R286" s="47">
        <v>0</v>
      </c>
      <c r="S286" s="47">
        <v>0</v>
      </c>
      <c r="T286" s="46" t="e">
        <f t="shared" si="129"/>
        <v>#DIV/0!</v>
      </c>
    </row>
    <row r="287" spans="1:20" s="23" customFormat="1" ht="34.5">
      <c r="A287" s="48">
        <v>4</v>
      </c>
      <c r="B287" s="3" t="s">
        <v>17</v>
      </c>
      <c r="C287" s="47">
        <v>0</v>
      </c>
      <c r="D287" s="47">
        <v>0</v>
      </c>
      <c r="E287" s="46" t="e">
        <f t="shared" si="131"/>
        <v>#DIV/0!</v>
      </c>
      <c r="F287" s="47">
        <v>0</v>
      </c>
      <c r="G287" s="47">
        <v>0</v>
      </c>
      <c r="H287" s="46" t="e">
        <f t="shared" si="132"/>
        <v>#DIV/0!</v>
      </c>
      <c r="I287" s="47">
        <v>0</v>
      </c>
      <c r="J287" s="47">
        <v>0</v>
      </c>
      <c r="K287" s="46" t="e">
        <f t="shared" si="133"/>
        <v>#DIV/0!</v>
      </c>
      <c r="L287" s="47">
        <v>0</v>
      </c>
      <c r="M287" s="47">
        <v>0</v>
      </c>
      <c r="N287" s="25" t="e">
        <f t="shared" si="128"/>
        <v>#DIV/0!</v>
      </c>
      <c r="O287" s="47">
        <v>0</v>
      </c>
      <c r="P287" s="47">
        <v>0</v>
      </c>
      <c r="Q287" s="25" t="e">
        <f t="shared" si="130"/>
        <v>#DIV/0!</v>
      </c>
      <c r="R287" s="47">
        <v>0</v>
      </c>
      <c r="S287" s="47">
        <v>0</v>
      </c>
      <c r="T287" s="46" t="e">
        <f t="shared" si="129"/>
        <v>#DIV/0!</v>
      </c>
    </row>
    <row r="288" spans="1:20" s="47" customFormat="1" ht="33" customHeight="1">
      <c r="A288" s="47">
        <v>5</v>
      </c>
      <c r="B288" s="3" t="s">
        <v>18</v>
      </c>
      <c r="C288" s="47">
        <v>1426</v>
      </c>
      <c r="D288" s="47">
        <v>3806</v>
      </c>
      <c r="E288" s="47">
        <f t="shared" si="131"/>
        <v>37.46715712033631</v>
      </c>
      <c r="F288" s="47">
        <v>1426</v>
      </c>
      <c r="G288" s="47">
        <v>3806</v>
      </c>
      <c r="H288" s="47">
        <f t="shared" si="132"/>
        <v>37.46715712033631</v>
      </c>
      <c r="I288" s="47">
        <v>1266</v>
      </c>
      <c r="J288" s="47">
        <v>3938</v>
      </c>
      <c r="K288" s="47">
        <f t="shared" si="133"/>
        <v>32.148298628745557</v>
      </c>
      <c r="L288" s="47">
        <v>0</v>
      </c>
      <c r="M288" s="47">
        <v>0</v>
      </c>
      <c r="N288" s="47" t="e">
        <f t="shared" si="128"/>
        <v>#DIV/0!</v>
      </c>
      <c r="O288" s="47">
        <v>0</v>
      </c>
      <c r="P288" s="47">
        <v>0</v>
      </c>
      <c r="Q288" s="47" t="e">
        <f t="shared" si="130"/>
        <v>#DIV/0!</v>
      </c>
      <c r="R288" s="47">
        <v>0</v>
      </c>
      <c r="S288" s="47">
        <v>0</v>
      </c>
      <c r="T288" s="47" t="e">
        <f t="shared" si="129"/>
        <v>#DIV/0!</v>
      </c>
    </row>
    <row r="289" spans="1:20" s="23" customFormat="1" ht="17.25">
      <c r="A289" s="48">
        <v>6</v>
      </c>
      <c r="B289" s="3" t="s">
        <v>19</v>
      </c>
      <c r="C289" s="47">
        <v>302</v>
      </c>
      <c r="D289" s="47">
        <v>0</v>
      </c>
      <c r="E289" s="46" t="e">
        <f t="shared" si="131"/>
        <v>#DIV/0!</v>
      </c>
      <c r="F289" s="47">
        <v>302</v>
      </c>
      <c r="G289" s="47">
        <v>0</v>
      </c>
      <c r="H289" s="46" t="e">
        <f t="shared" si="132"/>
        <v>#DIV/0!</v>
      </c>
      <c r="I289" s="47">
        <v>2445</v>
      </c>
      <c r="J289" s="47">
        <v>733</v>
      </c>
      <c r="K289" s="46">
        <f t="shared" si="133"/>
        <v>333.56070941336975</v>
      </c>
      <c r="L289" s="47">
        <v>0</v>
      </c>
      <c r="M289" s="47">
        <v>0</v>
      </c>
      <c r="N289" s="25" t="e">
        <f t="shared" si="128"/>
        <v>#DIV/0!</v>
      </c>
      <c r="O289" s="47">
        <v>0</v>
      </c>
      <c r="P289" s="47">
        <v>0</v>
      </c>
      <c r="Q289" s="25" t="e">
        <f t="shared" si="130"/>
        <v>#DIV/0!</v>
      </c>
      <c r="R289" s="47">
        <v>0</v>
      </c>
      <c r="S289" s="47">
        <v>0</v>
      </c>
      <c r="T289" s="46" t="e">
        <f t="shared" si="129"/>
        <v>#DIV/0!</v>
      </c>
    </row>
    <row r="290" spans="1:20" s="23" customFormat="1" ht="22.5" customHeight="1">
      <c r="A290" s="44">
        <v>7</v>
      </c>
      <c r="B290" s="3" t="s">
        <v>20</v>
      </c>
      <c r="C290" s="47">
        <v>0</v>
      </c>
      <c r="D290" s="47">
        <v>0</v>
      </c>
      <c r="E290" s="46" t="e">
        <f t="shared" si="131"/>
        <v>#DIV/0!</v>
      </c>
      <c r="F290" s="47">
        <v>0</v>
      </c>
      <c r="G290" s="47">
        <v>0</v>
      </c>
      <c r="H290" s="46" t="e">
        <f t="shared" si="132"/>
        <v>#DIV/0!</v>
      </c>
      <c r="I290" s="47">
        <v>0</v>
      </c>
      <c r="J290" s="47">
        <v>0</v>
      </c>
      <c r="K290" s="46" t="e">
        <f t="shared" si="133"/>
        <v>#DIV/0!</v>
      </c>
      <c r="L290" s="47">
        <v>0</v>
      </c>
      <c r="M290" s="47">
        <v>0</v>
      </c>
      <c r="N290" s="25" t="e">
        <f t="shared" si="128"/>
        <v>#DIV/0!</v>
      </c>
      <c r="O290" s="47">
        <v>0</v>
      </c>
      <c r="P290" s="47">
        <v>0</v>
      </c>
      <c r="Q290" s="25" t="e">
        <f t="shared" si="130"/>
        <v>#DIV/0!</v>
      </c>
      <c r="R290" s="47">
        <v>0</v>
      </c>
      <c r="S290" s="47">
        <v>0</v>
      </c>
      <c r="T290" s="46" t="e">
        <f t="shared" si="129"/>
        <v>#DIV/0!</v>
      </c>
    </row>
    <row r="291" spans="1:20" s="23" customFormat="1" ht="34.5">
      <c r="A291" s="48">
        <v>8</v>
      </c>
      <c r="B291" s="3" t="s">
        <v>21</v>
      </c>
      <c r="C291" s="47">
        <v>6214</v>
      </c>
      <c r="D291" s="47">
        <v>7965</v>
      </c>
      <c r="E291" s="46">
        <f t="shared" si="131"/>
        <v>78.016321406151917</v>
      </c>
      <c r="F291" s="47">
        <v>6214</v>
      </c>
      <c r="G291" s="47">
        <v>7965</v>
      </c>
      <c r="H291" s="46">
        <f t="shared" si="132"/>
        <v>78.016321406151917</v>
      </c>
      <c r="I291" s="47">
        <v>6214</v>
      </c>
      <c r="J291" s="47">
        <v>6451</v>
      </c>
      <c r="K291" s="46">
        <f t="shared" si="133"/>
        <v>96.326150984343514</v>
      </c>
      <c r="L291" s="47">
        <v>0</v>
      </c>
      <c r="M291" s="47">
        <v>0</v>
      </c>
      <c r="N291" s="25" t="e">
        <f t="shared" si="128"/>
        <v>#DIV/0!</v>
      </c>
      <c r="O291" s="47">
        <v>0</v>
      </c>
      <c r="P291" s="47">
        <v>0</v>
      </c>
      <c r="Q291" s="25" t="e">
        <f t="shared" si="130"/>
        <v>#DIV/0!</v>
      </c>
      <c r="R291" s="47">
        <v>0</v>
      </c>
      <c r="S291" s="47">
        <v>0</v>
      </c>
      <c r="T291" s="46" t="e">
        <f t="shared" si="129"/>
        <v>#DIV/0!</v>
      </c>
    </row>
    <row r="292" spans="1:20" s="23" customFormat="1" ht="17.25">
      <c r="A292" s="44">
        <v>9</v>
      </c>
      <c r="B292" s="3" t="s">
        <v>22</v>
      </c>
      <c r="C292" s="47">
        <v>5682</v>
      </c>
      <c r="D292" s="47">
        <v>10166</v>
      </c>
      <c r="E292" s="46">
        <f t="shared" si="131"/>
        <v>55.892189651780441</v>
      </c>
      <c r="F292" s="47">
        <v>5682</v>
      </c>
      <c r="G292" s="47">
        <v>10166</v>
      </c>
      <c r="H292" s="46">
        <f t="shared" si="132"/>
        <v>55.892189651780441</v>
      </c>
      <c r="I292" s="47">
        <v>388</v>
      </c>
      <c r="J292" s="47">
        <v>10435</v>
      </c>
      <c r="K292" s="46">
        <f t="shared" si="133"/>
        <v>3.7182558696693819</v>
      </c>
      <c r="L292" s="47">
        <v>0</v>
      </c>
      <c r="M292" s="47">
        <v>0</v>
      </c>
      <c r="N292" s="25" t="e">
        <f t="shared" si="128"/>
        <v>#DIV/0!</v>
      </c>
      <c r="O292" s="47">
        <v>0</v>
      </c>
      <c r="P292" s="47">
        <v>0</v>
      </c>
      <c r="Q292" s="25" t="e">
        <f t="shared" si="130"/>
        <v>#DIV/0!</v>
      </c>
      <c r="R292" s="47">
        <v>0</v>
      </c>
      <c r="S292" s="47">
        <v>0</v>
      </c>
      <c r="T292" s="46" t="e">
        <f t="shared" si="129"/>
        <v>#DIV/0!</v>
      </c>
    </row>
    <row r="293" spans="1:20" s="23" customFormat="1" ht="17.25">
      <c r="A293" s="48">
        <v>10</v>
      </c>
      <c r="B293" s="3" t="s">
        <v>23</v>
      </c>
      <c r="C293" s="47">
        <v>44626</v>
      </c>
      <c r="D293" s="47">
        <v>0</v>
      </c>
      <c r="E293" s="46" t="e">
        <f t="shared" si="131"/>
        <v>#DIV/0!</v>
      </c>
      <c r="F293" s="47">
        <v>44626</v>
      </c>
      <c r="G293" s="47">
        <v>0</v>
      </c>
      <c r="H293" s="46" t="e">
        <f t="shared" si="132"/>
        <v>#DIV/0!</v>
      </c>
      <c r="I293" s="47">
        <v>48033</v>
      </c>
      <c r="J293" s="47">
        <v>37889</v>
      </c>
      <c r="K293" s="46">
        <f t="shared" si="133"/>
        <v>126.77294201483281</v>
      </c>
      <c r="L293" s="47">
        <v>48031</v>
      </c>
      <c r="M293" s="47">
        <v>37839</v>
      </c>
      <c r="N293" s="25">
        <f t="shared" si="128"/>
        <v>126.93517270540977</v>
      </c>
      <c r="O293" s="47">
        <v>48031</v>
      </c>
      <c r="P293" s="47">
        <v>37839</v>
      </c>
      <c r="Q293" s="25">
        <f t="shared" si="130"/>
        <v>126.93517270540977</v>
      </c>
      <c r="R293" s="47">
        <v>0</v>
      </c>
      <c r="S293" s="47">
        <v>0</v>
      </c>
      <c r="T293" s="46" t="e">
        <f t="shared" si="129"/>
        <v>#DIV/0!</v>
      </c>
    </row>
    <row r="294" spans="1:20" s="23" customFormat="1" ht="17.25">
      <c r="A294" s="44">
        <v>11</v>
      </c>
      <c r="B294" s="3" t="s">
        <v>24</v>
      </c>
      <c r="C294" s="47">
        <v>0</v>
      </c>
      <c r="D294" s="47">
        <v>0</v>
      </c>
      <c r="E294" s="46" t="e">
        <f t="shared" si="131"/>
        <v>#DIV/0!</v>
      </c>
      <c r="F294" s="47">
        <v>0</v>
      </c>
      <c r="G294" s="47">
        <v>0</v>
      </c>
      <c r="H294" s="46" t="e">
        <f>F294/G294*100</f>
        <v>#DIV/0!</v>
      </c>
      <c r="I294" s="47">
        <v>0</v>
      </c>
      <c r="J294" s="47">
        <v>0</v>
      </c>
      <c r="K294" s="46" t="e">
        <f t="shared" si="133"/>
        <v>#DIV/0!</v>
      </c>
      <c r="L294" s="47">
        <v>0</v>
      </c>
      <c r="M294" s="47">
        <v>0</v>
      </c>
      <c r="N294" s="25" t="e">
        <f t="shared" si="128"/>
        <v>#DIV/0!</v>
      </c>
      <c r="O294" s="47">
        <v>0</v>
      </c>
      <c r="P294" s="47">
        <v>0</v>
      </c>
      <c r="Q294" s="25" t="e">
        <f t="shared" si="130"/>
        <v>#DIV/0!</v>
      </c>
      <c r="R294" s="47">
        <v>0</v>
      </c>
      <c r="S294" s="47">
        <v>0</v>
      </c>
      <c r="T294" s="46" t="e">
        <f t="shared" si="129"/>
        <v>#DIV/0!</v>
      </c>
    </row>
    <row r="295" spans="1:20" s="23" customFormat="1" ht="17.25">
      <c r="A295" s="48">
        <v>12</v>
      </c>
      <c r="B295" s="4" t="s">
        <v>25</v>
      </c>
      <c r="C295" s="47">
        <v>0</v>
      </c>
      <c r="D295" s="47">
        <v>0</v>
      </c>
      <c r="E295" s="46" t="e">
        <f t="shared" si="131"/>
        <v>#DIV/0!</v>
      </c>
      <c r="F295" s="47">
        <v>0</v>
      </c>
      <c r="G295" s="47">
        <v>0</v>
      </c>
      <c r="H295" s="46" t="e">
        <f>F295/G295*100</f>
        <v>#DIV/0!</v>
      </c>
      <c r="I295" s="47">
        <v>0</v>
      </c>
      <c r="J295" s="47">
        <v>0</v>
      </c>
      <c r="K295" s="46" t="e">
        <f t="shared" si="133"/>
        <v>#DIV/0!</v>
      </c>
      <c r="L295" s="47">
        <v>0</v>
      </c>
      <c r="M295" s="47">
        <v>0</v>
      </c>
      <c r="N295" s="25" t="e">
        <f t="shared" si="128"/>
        <v>#DIV/0!</v>
      </c>
      <c r="O295" s="47">
        <v>0</v>
      </c>
      <c r="P295" s="47">
        <v>0</v>
      </c>
      <c r="Q295" s="25" t="e">
        <f t="shared" si="130"/>
        <v>#DIV/0!</v>
      </c>
      <c r="R295" s="47">
        <v>0</v>
      </c>
      <c r="S295" s="47">
        <v>0</v>
      </c>
      <c r="T295" s="46" t="e">
        <f t="shared" si="129"/>
        <v>#DIV/0!</v>
      </c>
    </row>
    <row r="296" spans="1:20" s="23" customFormat="1" ht="19.5" customHeight="1">
      <c r="A296" s="44">
        <v>13</v>
      </c>
      <c r="B296" s="4" t="s">
        <v>26</v>
      </c>
      <c r="C296" s="47">
        <v>0</v>
      </c>
      <c r="D296" s="47">
        <v>19885</v>
      </c>
      <c r="E296" s="25">
        <f t="shared" si="131"/>
        <v>0</v>
      </c>
      <c r="F296" s="47">
        <v>0</v>
      </c>
      <c r="G296" s="47">
        <v>19885</v>
      </c>
      <c r="H296" s="25">
        <f>F296/G296*100</f>
        <v>0</v>
      </c>
      <c r="I296" s="47">
        <v>0</v>
      </c>
      <c r="J296" s="47">
        <v>15324</v>
      </c>
      <c r="K296" s="25">
        <f t="shared" si="133"/>
        <v>0</v>
      </c>
      <c r="L296" s="47">
        <v>0</v>
      </c>
      <c r="M296" s="47">
        <v>0</v>
      </c>
      <c r="N296" s="25" t="e">
        <f t="shared" si="128"/>
        <v>#DIV/0!</v>
      </c>
      <c r="O296" s="47">
        <v>0</v>
      </c>
      <c r="P296" s="47">
        <v>0</v>
      </c>
      <c r="Q296" s="25" t="e">
        <f t="shared" si="130"/>
        <v>#DIV/0!</v>
      </c>
      <c r="R296" s="47">
        <v>0</v>
      </c>
      <c r="S296" s="47">
        <v>0</v>
      </c>
      <c r="T296" s="25" t="e">
        <f t="shared" si="129"/>
        <v>#DIV/0!</v>
      </c>
    </row>
    <row r="297" spans="1:20" s="23" customFormat="1" ht="17.25">
      <c r="A297" s="48">
        <v>14</v>
      </c>
      <c r="B297" s="8" t="s">
        <v>27</v>
      </c>
      <c r="C297" s="47">
        <v>0</v>
      </c>
      <c r="D297" s="47">
        <v>431</v>
      </c>
      <c r="E297" s="1">
        <f t="shared" si="131"/>
        <v>0</v>
      </c>
      <c r="F297" s="47">
        <v>0</v>
      </c>
      <c r="G297" s="47">
        <v>431</v>
      </c>
      <c r="H297" s="1">
        <f t="shared" ref="H297:H301" si="134">F297/G297*100</f>
        <v>0</v>
      </c>
      <c r="I297" s="47">
        <v>0</v>
      </c>
      <c r="J297" s="47">
        <v>609</v>
      </c>
      <c r="K297" s="1">
        <f t="shared" si="133"/>
        <v>0</v>
      </c>
      <c r="L297" s="47">
        <v>0</v>
      </c>
      <c r="M297" s="47">
        <v>0</v>
      </c>
      <c r="N297" s="1" t="e">
        <f t="shared" si="128"/>
        <v>#DIV/0!</v>
      </c>
      <c r="O297" s="47">
        <v>0</v>
      </c>
      <c r="P297" s="47">
        <v>0</v>
      </c>
      <c r="Q297" s="1" t="e">
        <f t="shared" si="130"/>
        <v>#DIV/0!</v>
      </c>
      <c r="R297" s="47">
        <v>0</v>
      </c>
      <c r="S297" s="47">
        <v>0</v>
      </c>
      <c r="T297" s="1" t="e">
        <f t="shared" si="129"/>
        <v>#DIV/0!</v>
      </c>
    </row>
    <row r="298" spans="1:20" s="23" customFormat="1" ht="17.25">
      <c r="A298" s="44">
        <v>15</v>
      </c>
      <c r="B298" s="4" t="s">
        <v>28</v>
      </c>
      <c r="C298" s="47">
        <v>0</v>
      </c>
      <c r="D298" s="47">
        <v>0</v>
      </c>
      <c r="E298" s="46" t="e">
        <f t="shared" si="131"/>
        <v>#DIV/0!</v>
      </c>
      <c r="F298" s="47">
        <v>0</v>
      </c>
      <c r="G298" s="47">
        <v>0</v>
      </c>
      <c r="H298" s="46" t="e">
        <f t="shared" si="134"/>
        <v>#DIV/0!</v>
      </c>
      <c r="I298" s="47">
        <v>0</v>
      </c>
      <c r="J298" s="47">
        <v>0</v>
      </c>
      <c r="K298" s="46" t="e">
        <f t="shared" si="133"/>
        <v>#DIV/0!</v>
      </c>
      <c r="L298" s="47">
        <v>0</v>
      </c>
      <c r="M298" s="47">
        <v>0</v>
      </c>
      <c r="N298" s="25" t="e">
        <f t="shared" si="128"/>
        <v>#DIV/0!</v>
      </c>
      <c r="O298" s="47">
        <v>0</v>
      </c>
      <c r="P298" s="47">
        <v>0</v>
      </c>
      <c r="Q298" s="25" t="e">
        <f t="shared" si="130"/>
        <v>#DIV/0!</v>
      </c>
      <c r="R298" s="47">
        <v>0</v>
      </c>
      <c r="S298" s="47">
        <v>0</v>
      </c>
      <c r="T298" s="46" t="e">
        <f t="shared" si="129"/>
        <v>#DIV/0!</v>
      </c>
    </row>
    <row r="299" spans="1:20" s="23" customFormat="1" ht="17.25">
      <c r="A299" s="48">
        <v>16</v>
      </c>
      <c r="B299" s="3" t="s">
        <v>29</v>
      </c>
      <c r="C299" s="47">
        <v>0</v>
      </c>
      <c r="D299" s="47">
        <v>0</v>
      </c>
      <c r="E299" s="46" t="e">
        <f t="shared" si="131"/>
        <v>#DIV/0!</v>
      </c>
      <c r="F299" s="47">
        <v>0</v>
      </c>
      <c r="G299" s="47">
        <v>0</v>
      </c>
      <c r="H299" s="46" t="e">
        <f t="shared" si="134"/>
        <v>#DIV/0!</v>
      </c>
      <c r="I299" s="47">
        <v>0</v>
      </c>
      <c r="J299" s="47">
        <v>0</v>
      </c>
      <c r="K299" s="46" t="e">
        <f t="shared" si="133"/>
        <v>#DIV/0!</v>
      </c>
      <c r="L299" s="47">
        <v>0</v>
      </c>
      <c r="M299" s="47">
        <v>0</v>
      </c>
      <c r="N299" s="25" t="e">
        <f t="shared" si="128"/>
        <v>#DIV/0!</v>
      </c>
      <c r="O299" s="47">
        <v>0</v>
      </c>
      <c r="P299" s="47">
        <v>0</v>
      </c>
      <c r="Q299" s="25" t="e">
        <f t="shared" si="130"/>
        <v>#DIV/0!</v>
      </c>
      <c r="R299" s="47">
        <v>0</v>
      </c>
      <c r="S299" s="47">
        <v>0</v>
      </c>
      <c r="T299" s="46" t="e">
        <f t="shared" si="129"/>
        <v>#DIV/0!</v>
      </c>
    </row>
    <row r="300" spans="1:20" s="23" customFormat="1" ht="17.25">
      <c r="A300" s="44">
        <v>17</v>
      </c>
      <c r="B300" s="3" t="s">
        <v>30</v>
      </c>
      <c r="C300" s="47">
        <v>0</v>
      </c>
      <c r="D300" s="47">
        <v>7163</v>
      </c>
      <c r="E300" s="46">
        <f t="shared" si="131"/>
        <v>0</v>
      </c>
      <c r="F300" s="47">
        <v>0</v>
      </c>
      <c r="G300" s="47">
        <v>7163</v>
      </c>
      <c r="H300" s="46">
        <f t="shared" si="134"/>
        <v>0</v>
      </c>
      <c r="I300" s="47">
        <v>0</v>
      </c>
      <c r="J300" s="47">
        <v>7163</v>
      </c>
      <c r="K300" s="46">
        <f t="shared" si="133"/>
        <v>0</v>
      </c>
      <c r="L300" s="47">
        <v>0</v>
      </c>
      <c r="M300" s="47">
        <v>0</v>
      </c>
      <c r="N300" s="25" t="e">
        <f t="shared" si="128"/>
        <v>#DIV/0!</v>
      </c>
      <c r="O300" s="47">
        <v>0</v>
      </c>
      <c r="P300" s="47">
        <v>0</v>
      </c>
      <c r="Q300" s="25" t="e">
        <f t="shared" si="130"/>
        <v>#DIV/0!</v>
      </c>
      <c r="R300" s="47">
        <v>0</v>
      </c>
      <c r="S300" s="47">
        <v>0</v>
      </c>
      <c r="T300" s="46" t="e">
        <f t="shared" si="129"/>
        <v>#DIV/0!</v>
      </c>
    </row>
    <row r="301" spans="1:20" s="23" customFormat="1" ht="17.25">
      <c r="A301" s="48">
        <v>18</v>
      </c>
      <c r="B301" s="4" t="s">
        <v>31</v>
      </c>
      <c r="C301" s="47">
        <v>0</v>
      </c>
      <c r="D301" s="47">
        <v>0</v>
      </c>
      <c r="E301" s="25" t="e">
        <f t="shared" si="131"/>
        <v>#DIV/0!</v>
      </c>
      <c r="F301" s="47">
        <v>0</v>
      </c>
      <c r="G301" s="47">
        <v>0</v>
      </c>
      <c r="H301" s="25" t="e">
        <f t="shared" si="134"/>
        <v>#DIV/0!</v>
      </c>
      <c r="I301" s="47">
        <v>0</v>
      </c>
      <c r="J301" s="47">
        <v>0</v>
      </c>
      <c r="K301" s="25" t="e">
        <f t="shared" si="133"/>
        <v>#DIV/0!</v>
      </c>
      <c r="L301" s="47">
        <v>0</v>
      </c>
      <c r="M301" s="47">
        <v>0</v>
      </c>
      <c r="N301" s="25" t="e">
        <f t="shared" si="128"/>
        <v>#DIV/0!</v>
      </c>
      <c r="O301" s="47">
        <v>0</v>
      </c>
      <c r="P301" s="47">
        <v>0</v>
      </c>
      <c r="Q301" s="25" t="e">
        <f t="shared" si="130"/>
        <v>#DIV/0!</v>
      </c>
      <c r="R301" s="47">
        <v>0</v>
      </c>
      <c r="S301" s="47">
        <v>0</v>
      </c>
      <c r="T301" s="25" t="e">
        <f>R301/S301*100</f>
        <v>#DIV/0!</v>
      </c>
    </row>
    <row r="302" spans="1:20" s="23" customFormat="1" ht="15.75" customHeight="1">
      <c r="A302" s="385"/>
      <c r="B302" s="386"/>
      <c r="C302" s="386"/>
      <c r="D302" s="386"/>
      <c r="E302" s="386"/>
      <c r="F302" s="386"/>
      <c r="G302" s="386"/>
      <c r="H302" s="386"/>
      <c r="I302" s="386"/>
      <c r="J302" s="386"/>
      <c r="K302" s="386"/>
      <c r="L302" s="386"/>
      <c r="M302" s="386"/>
      <c r="N302" s="386"/>
      <c r="O302" s="386"/>
      <c r="P302" s="386"/>
      <c r="Q302" s="386"/>
      <c r="R302" s="386"/>
      <c r="S302" s="386"/>
      <c r="T302" s="387"/>
    </row>
    <row r="303" spans="1:20" s="23" customFormat="1" ht="57.75" customHeight="1">
      <c r="A303" s="383" t="s">
        <v>260</v>
      </c>
      <c r="B303" s="384"/>
      <c r="C303" s="42">
        <f>SUM(C304:C309)</f>
        <v>0</v>
      </c>
      <c r="D303" s="42">
        <f>SUM(D304:D309)</f>
        <v>0</v>
      </c>
      <c r="E303" s="43" t="e">
        <f>C303/D303*100</f>
        <v>#DIV/0!</v>
      </c>
      <c r="F303" s="42">
        <f>SUM(F304:F309)</f>
        <v>0</v>
      </c>
      <c r="G303" s="42">
        <f>SUM(G304:G309)</f>
        <v>0</v>
      </c>
      <c r="H303" s="42" t="e">
        <f>F303/G303*100</f>
        <v>#DIV/0!</v>
      </c>
      <c r="I303" s="42">
        <f>SUM(I304:I309)</f>
        <v>0</v>
      </c>
      <c r="J303" s="42">
        <f>SUM(J304:J309)</f>
        <v>0</v>
      </c>
      <c r="K303" s="42" t="e">
        <f>I303/J303*100</f>
        <v>#DIV/0!</v>
      </c>
      <c r="L303" s="42">
        <f>SUM(L304:L309)</f>
        <v>0</v>
      </c>
      <c r="M303" s="42">
        <f>SUM(M304:M309)</f>
        <v>0</v>
      </c>
      <c r="N303" s="5" t="e">
        <f t="shared" ref="N303" si="135">L303/M303*100</f>
        <v>#DIV/0!</v>
      </c>
      <c r="O303" s="42">
        <f>SUM(O304:O309)</f>
        <v>0</v>
      </c>
      <c r="P303" s="42">
        <f>SUM(P304:P309)</f>
        <v>0</v>
      </c>
      <c r="Q303" s="6" t="e">
        <f>A291O291/P303*100</f>
        <v>#NAME?</v>
      </c>
      <c r="R303" s="42">
        <f>SUM(R304:R309)</f>
        <v>0</v>
      </c>
      <c r="S303" s="42">
        <f>SUM(S304:S309)</f>
        <v>0</v>
      </c>
      <c r="T303" s="5" t="e">
        <f t="shared" ref="T303" si="136">R303/S303*100</f>
        <v>#DIV/0!</v>
      </c>
    </row>
    <row r="304" spans="1:20" s="23" customFormat="1" ht="17.25">
      <c r="A304" s="64">
        <v>1</v>
      </c>
      <c r="B304" s="4"/>
      <c r="C304" s="47"/>
      <c r="D304" s="47"/>
      <c r="E304" s="25"/>
      <c r="F304" s="47"/>
      <c r="G304" s="47"/>
      <c r="H304" s="25"/>
      <c r="I304" s="47"/>
      <c r="J304" s="47"/>
      <c r="K304" s="25"/>
      <c r="L304" s="47"/>
      <c r="M304" s="47"/>
      <c r="N304" s="25"/>
      <c r="O304" s="47"/>
      <c r="P304" s="47"/>
      <c r="Q304" s="25"/>
      <c r="R304" s="47"/>
      <c r="S304" s="47"/>
      <c r="T304" s="25"/>
    </row>
    <row r="305" spans="1:20" s="23" customFormat="1" ht="17.25">
      <c r="A305" s="64">
        <v>2</v>
      </c>
      <c r="B305" s="4"/>
      <c r="C305" s="47"/>
      <c r="D305" s="47"/>
      <c r="E305" s="25"/>
      <c r="F305" s="47"/>
      <c r="G305" s="47"/>
      <c r="H305" s="25"/>
      <c r="I305" s="47"/>
      <c r="J305" s="47"/>
      <c r="K305" s="25"/>
      <c r="L305" s="47"/>
      <c r="M305" s="47"/>
      <c r="N305" s="25"/>
      <c r="O305" s="47"/>
      <c r="P305" s="47"/>
      <c r="Q305" s="25"/>
      <c r="R305" s="47"/>
      <c r="S305" s="47"/>
      <c r="T305" s="25"/>
    </row>
    <row r="306" spans="1:20" s="23" customFormat="1" ht="17.25">
      <c r="A306" s="64">
        <v>3</v>
      </c>
      <c r="B306" s="4"/>
      <c r="C306" s="47"/>
      <c r="D306" s="47"/>
      <c r="E306" s="25"/>
      <c r="F306" s="47"/>
      <c r="G306" s="47"/>
      <c r="H306" s="25"/>
      <c r="I306" s="47"/>
      <c r="J306" s="47"/>
      <c r="K306" s="25"/>
      <c r="L306" s="47"/>
      <c r="M306" s="47"/>
      <c r="N306" s="25"/>
      <c r="O306" s="47"/>
      <c r="P306" s="47"/>
      <c r="Q306" s="25"/>
      <c r="R306" s="47"/>
      <c r="S306" s="47"/>
      <c r="T306" s="25"/>
    </row>
    <row r="307" spans="1:20" s="23" customFormat="1" ht="17.25">
      <c r="A307" s="64">
        <v>4</v>
      </c>
      <c r="B307" s="4"/>
      <c r="C307" s="47"/>
      <c r="D307" s="47"/>
      <c r="E307" s="25"/>
      <c r="F307" s="47"/>
      <c r="G307" s="47"/>
      <c r="H307" s="25"/>
      <c r="I307" s="47"/>
      <c r="J307" s="47"/>
      <c r="K307" s="25"/>
      <c r="L307" s="47"/>
      <c r="M307" s="47"/>
      <c r="N307" s="25"/>
      <c r="O307" s="47"/>
      <c r="P307" s="47"/>
      <c r="Q307" s="25"/>
      <c r="R307" s="47"/>
      <c r="S307" s="47"/>
      <c r="T307" s="25"/>
    </row>
    <row r="308" spans="1:20" s="23" customFormat="1" ht="17.25">
      <c r="A308" s="64"/>
      <c r="B308" s="16"/>
      <c r="C308" s="47"/>
      <c r="D308" s="47"/>
      <c r="E308" s="25"/>
      <c r="F308" s="47"/>
      <c r="G308" s="47"/>
      <c r="H308" s="1"/>
      <c r="I308" s="47"/>
      <c r="J308" s="47"/>
      <c r="K308" s="1"/>
      <c r="L308" s="47"/>
      <c r="M308" s="47"/>
      <c r="N308" s="1"/>
      <c r="O308" s="47"/>
      <c r="P308" s="47"/>
      <c r="Q308" s="1"/>
      <c r="R308" s="47"/>
      <c r="S308" s="47"/>
      <c r="T308" s="1"/>
    </row>
    <row r="309" spans="1:20" s="23" customFormat="1" ht="17.25">
      <c r="A309" s="64"/>
      <c r="B309" s="16"/>
      <c r="C309" s="47"/>
      <c r="D309" s="47"/>
      <c r="E309" s="25"/>
      <c r="F309" s="47"/>
      <c r="G309" s="47"/>
      <c r="H309" s="1"/>
      <c r="I309" s="47"/>
      <c r="J309" s="47"/>
      <c r="K309" s="1"/>
      <c r="L309" s="47"/>
      <c r="M309" s="47"/>
      <c r="N309" s="1"/>
      <c r="O309" s="47"/>
      <c r="P309" s="47"/>
      <c r="Q309" s="1"/>
      <c r="R309" s="47"/>
      <c r="S309" s="47"/>
      <c r="T309" s="1"/>
    </row>
    <row r="310" spans="1:20" s="23" customFormat="1">
      <c r="A310" s="385"/>
      <c r="B310" s="386"/>
      <c r="C310" s="386"/>
      <c r="D310" s="386"/>
      <c r="E310" s="386"/>
      <c r="F310" s="386"/>
      <c r="G310" s="386"/>
      <c r="H310" s="386"/>
      <c r="I310" s="386"/>
      <c r="J310" s="386"/>
      <c r="K310" s="386"/>
      <c r="L310" s="386"/>
      <c r="M310" s="386"/>
      <c r="N310" s="386"/>
      <c r="O310" s="386"/>
      <c r="P310" s="386"/>
      <c r="Q310" s="386"/>
      <c r="R310" s="386"/>
      <c r="S310" s="386"/>
      <c r="T310" s="387"/>
    </row>
    <row r="311" spans="1:20" s="23" customFormat="1" ht="17.25">
      <c r="A311" s="383" t="s">
        <v>261</v>
      </c>
      <c r="B311" s="384"/>
      <c r="C311" s="59">
        <f>SUM(C312:C317)</f>
        <v>4694</v>
      </c>
      <c r="D311" s="60">
        <f>SUM(D312:D317)</f>
        <v>0</v>
      </c>
      <c r="E311" s="51" t="e">
        <f>C311/D311*100</f>
        <v>#DIV/0!</v>
      </c>
      <c r="F311" s="60">
        <f>SUM(F312:F317)</f>
        <v>4694</v>
      </c>
      <c r="G311" s="60">
        <f>SUM(G312:G317)</f>
        <v>0</v>
      </c>
      <c r="H311" s="51" t="e">
        <f>F311/G311*100</f>
        <v>#DIV/0!</v>
      </c>
      <c r="I311" s="60">
        <f>SUM(I312:I317)</f>
        <v>4694</v>
      </c>
      <c r="J311" s="60">
        <f>SUM(J312:J317)</f>
        <v>0</v>
      </c>
      <c r="K311" s="51" t="e">
        <f>I311/J311*100</f>
        <v>#DIV/0!</v>
      </c>
      <c r="L311" s="36">
        <f>SUM(L312:L317)</f>
        <v>0</v>
      </c>
      <c r="M311" s="36">
        <f>SUM(M312:M317)</f>
        <v>0</v>
      </c>
      <c r="N311" s="6" t="e">
        <f t="shared" ref="N311:N317" si="137">L311/M311*100</f>
        <v>#DIV/0!</v>
      </c>
      <c r="O311" s="7">
        <f>SUM(O312:O317)</f>
        <v>0</v>
      </c>
      <c r="P311" s="7">
        <f>SUM(P312:P317)</f>
        <v>0</v>
      </c>
      <c r="Q311" s="7" t="e">
        <f t="shared" ref="Q311:Q317" si="138">O311/P311*100</f>
        <v>#DIV/0!</v>
      </c>
      <c r="R311" s="7">
        <f>SUM(R312:R317)</f>
        <v>0</v>
      </c>
      <c r="S311" s="7">
        <f>SUM(S312:S317)</f>
        <v>0</v>
      </c>
      <c r="T311" s="6" t="e">
        <f t="shared" ref="T311:T317" si="139">R311/S311*100</f>
        <v>#DIV/0!</v>
      </c>
    </row>
    <row r="312" spans="1:20" s="23" customFormat="1" ht="17.25">
      <c r="A312" s="61">
        <v>1</v>
      </c>
      <c r="B312" s="8" t="s">
        <v>92</v>
      </c>
      <c r="C312" s="47">
        <v>4694</v>
      </c>
      <c r="D312" s="156">
        <v>0</v>
      </c>
      <c r="E312" s="1" t="e">
        <f t="shared" ref="E312:E317" si="140">C312/D312*100</f>
        <v>#DIV/0!</v>
      </c>
      <c r="F312" s="47">
        <v>4694</v>
      </c>
      <c r="G312" s="156">
        <v>0</v>
      </c>
      <c r="H312" s="1" t="e">
        <f t="shared" ref="H312:H317" si="141">F312/G312*100</f>
        <v>#DIV/0!</v>
      </c>
      <c r="I312" s="45">
        <v>4694</v>
      </c>
      <c r="J312" s="156">
        <v>0</v>
      </c>
      <c r="K312" s="1" t="e">
        <f t="shared" ref="K312:K317" si="142">I312/J312*100</f>
        <v>#DIV/0!</v>
      </c>
      <c r="L312" s="49">
        <v>0</v>
      </c>
      <c r="M312" s="156">
        <v>0</v>
      </c>
      <c r="N312" s="1" t="e">
        <f t="shared" si="137"/>
        <v>#DIV/0!</v>
      </c>
      <c r="O312" s="49">
        <v>0</v>
      </c>
      <c r="P312" s="156">
        <v>0</v>
      </c>
      <c r="Q312" s="1" t="e">
        <f t="shared" si="138"/>
        <v>#DIV/0!</v>
      </c>
      <c r="R312" s="49">
        <v>0</v>
      </c>
      <c r="S312" s="49">
        <v>0</v>
      </c>
      <c r="T312" s="1" t="e">
        <f t="shared" si="139"/>
        <v>#DIV/0!</v>
      </c>
    </row>
    <row r="313" spans="1:20" s="23" customFormat="1" ht="17.25">
      <c r="A313" s="62">
        <v>2</v>
      </c>
      <c r="B313" s="3" t="s">
        <v>93</v>
      </c>
      <c r="C313" s="47">
        <v>0</v>
      </c>
      <c r="D313" s="47">
        <v>0</v>
      </c>
      <c r="E313" s="46" t="e">
        <f t="shared" si="140"/>
        <v>#DIV/0!</v>
      </c>
      <c r="F313" s="47">
        <v>0</v>
      </c>
      <c r="G313" s="47">
        <v>0</v>
      </c>
      <c r="H313" s="46" t="e">
        <f t="shared" si="141"/>
        <v>#DIV/0!</v>
      </c>
      <c r="I313" s="45">
        <v>0</v>
      </c>
      <c r="J313" s="45">
        <v>0</v>
      </c>
      <c r="K313" s="46" t="e">
        <f t="shared" si="142"/>
        <v>#DIV/0!</v>
      </c>
      <c r="L313" s="49">
        <v>0</v>
      </c>
      <c r="M313" s="49">
        <v>0</v>
      </c>
      <c r="N313" s="25" t="e">
        <f t="shared" si="137"/>
        <v>#DIV/0!</v>
      </c>
      <c r="O313" s="49">
        <v>0</v>
      </c>
      <c r="P313" s="49">
        <v>0</v>
      </c>
      <c r="Q313" s="25" t="e">
        <f t="shared" si="138"/>
        <v>#DIV/0!</v>
      </c>
      <c r="R313" s="49">
        <v>0</v>
      </c>
      <c r="S313" s="49">
        <v>0</v>
      </c>
      <c r="T313" s="1" t="e">
        <f t="shared" si="139"/>
        <v>#DIV/0!</v>
      </c>
    </row>
    <row r="314" spans="1:20" s="23" customFormat="1" ht="17.25">
      <c r="A314" s="62">
        <v>3</v>
      </c>
      <c r="B314" s="3" t="s">
        <v>94</v>
      </c>
      <c r="C314" s="47">
        <v>0</v>
      </c>
      <c r="D314" s="47">
        <v>0</v>
      </c>
      <c r="E314" s="46" t="e">
        <f t="shared" si="140"/>
        <v>#DIV/0!</v>
      </c>
      <c r="F314" s="47">
        <v>0</v>
      </c>
      <c r="G314" s="47">
        <v>0</v>
      </c>
      <c r="H314" s="46" t="e">
        <f t="shared" si="141"/>
        <v>#DIV/0!</v>
      </c>
      <c r="I314" s="45">
        <v>0</v>
      </c>
      <c r="J314" s="45">
        <v>0</v>
      </c>
      <c r="K314" s="46" t="e">
        <f t="shared" si="142"/>
        <v>#DIV/0!</v>
      </c>
      <c r="L314" s="49">
        <v>0</v>
      </c>
      <c r="M314" s="49">
        <v>0</v>
      </c>
      <c r="N314" s="25" t="e">
        <f t="shared" si="137"/>
        <v>#DIV/0!</v>
      </c>
      <c r="O314" s="49">
        <v>0</v>
      </c>
      <c r="P314" s="49">
        <v>0</v>
      </c>
      <c r="Q314" s="25" t="e">
        <f t="shared" si="138"/>
        <v>#DIV/0!</v>
      </c>
      <c r="R314" s="49">
        <v>0</v>
      </c>
      <c r="S314" s="49">
        <v>0</v>
      </c>
      <c r="T314" s="1" t="e">
        <f t="shared" si="139"/>
        <v>#DIV/0!</v>
      </c>
    </row>
    <row r="315" spans="1:20" s="23" customFormat="1" ht="17.25">
      <c r="A315" s="48">
        <v>4</v>
      </c>
      <c r="B315" s="4" t="s">
        <v>95</v>
      </c>
      <c r="C315" s="47">
        <v>0</v>
      </c>
      <c r="D315" s="159">
        <v>0</v>
      </c>
      <c r="E315" s="25" t="e">
        <f t="shared" si="140"/>
        <v>#DIV/0!</v>
      </c>
      <c r="F315" s="47">
        <v>0</v>
      </c>
      <c r="G315" s="47">
        <v>0</v>
      </c>
      <c r="H315" s="25" t="e">
        <f t="shared" si="141"/>
        <v>#DIV/0!</v>
      </c>
      <c r="I315" s="45">
        <v>0</v>
      </c>
      <c r="J315" s="159">
        <v>0</v>
      </c>
      <c r="K315" s="25" t="e">
        <f t="shared" si="142"/>
        <v>#DIV/0!</v>
      </c>
      <c r="L315" s="49">
        <v>0</v>
      </c>
      <c r="M315" s="49">
        <v>0</v>
      </c>
      <c r="N315" s="25" t="e">
        <f t="shared" si="137"/>
        <v>#DIV/0!</v>
      </c>
      <c r="O315" s="49">
        <v>0</v>
      </c>
      <c r="P315" s="49">
        <v>0</v>
      </c>
      <c r="Q315" s="25" t="e">
        <f t="shared" si="138"/>
        <v>#DIV/0!</v>
      </c>
      <c r="R315" s="49">
        <v>0</v>
      </c>
      <c r="S315" s="49">
        <v>0</v>
      </c>
      <c r="T315" s="1" t="e">
        <f t="shared" si="139"/>
        <v>#DIV/0!</v>
      </c>
    </row>
    <row r="316" spans="1:20" s="23" customFormat="1" ht="17.25">
      <c r="A316" s="62">
        <v>5</v>
      </c>
      <c r="B316" s="3" t="s">
        <v>96</v>
      </c>
      <c r="C316" s="47">
        <v>0</v>
      </c>
      <c r="D316" s="47">
        <v>0</v>
      </c>
      <c r="E316" s="46" t="e">
        <f t="shared" si="140"/>
        <v>#DIV/0!</v>
      </c>
      <c r="F316" s="47">
        <v>0</v>
      </c>
      <c r="G316" s="47">
        <v>0</v>
      </c>
      <c r="H316" s="46" t="e">
        <f t="shared" si="141"/>
        <v>#DIV/0!</v>
      </c>
      <c r="I316" s="45">
        <v>0</v>
      </c>
      <c r="J316" s="45">
        <v>0</v>
      </c>
      <c r="K316" s="46" t="e">
        <f t="shared" si="142"/>
        <v>#DIV/0!</v>
      </c>
      <c r="L316" s="49">
        <v>0</v>
      </c>
      <c r="M316" s="49">
        <v>0</v>
      </c>
      <c r="N316" s="25" t="e">
        <f t="shared" si="137"/>
        <v>#DIV/0!</v>
      </c>
      <c r="O316" s="49">
        <v>0</v>
      </c>
      <c r="P316" s="49">
        <v>0</v>
      </c>
      <c r="Q316" s="25" t="e">
        <f t="shared" si="138"/>
        <v>#DIV/0!</v>
      </c>
      <c r="R316" s="49">
        <v>0</v>
      </c>
      <c r="S316" s="49">
        <v>0</v>
      </c>
      <c r="T316" s="1" t="e">
        <f t="shared" si="139"/>
        <v>#DIV/0!</v>
      </c>
    </row>
    <row r="317" spans="1:20" s="23" customFormat="1" ht="17.25">
      <c r="A317" s="48">
        <v>6</v>
      </c>
      <c r="B317" s="4" t="s">
        <v>97</v>
      </c>
      <c r="C317" s="47">
        <v>0</v>
      </c>
      <c r="D317" s="156">
        <v>0</v>
      </c>
      <c r="E317" s="25" t="e">
        <f t="shared" si="140"/>
        <v>#DIV/0!</v>
      </c>
      <c r="F317" s="47">
        <v>0</v>
      </c>
      <c r="G317" s="156">
        <v>0</v>
      </c>
      <c r="H317" s="25" t="e">
        <f t="shared" si="141"/>
        <v>#DIV/0!</v>
      </c>
      <c r="I317" s="45">
        <v>0</v>
      </c>
      <c r="J317" s="156">
        <v>0</v>
      </c>
      <c r="K317" s="25" t="e">
        <f t="shared" si="142"/>
        <v>#DIV/0!</v>
      </c>
      <c r="L317" s="49">
        <v>0</v>
      </c>
      <c r="M317" s="156">
        <v>0</v>
      </c>
      <c r="N317" s="25" t="e">
        <f t="shared" si="137"/>
        <v>#DIV/0!</v>
      </c>
      <c r="O317" s="49">
        <v>0</v>
      </c>
      <c r="P317" s="156">
        <v>0</v>
      </c>
      <c r="Q317" s="25" t="e">
        <f t="shared" si="138"/>
        <v>#DIV/0!</v>
      </c>
      <c r="R317" s="49">
        <v>0</v>
      </c>
      <c r="S317" s="49">
        <v>0</v>
      </c>
      <c r="T317" s="25" t="e">
        <f t="shared" si="139"/>
        <v>#DIV/0!</v>
      </c>
    </row>
    <row r="318" spans="1:20" s="23" customFormat="1" ht="17.25" customHeight="1">
      <c r="A318" s="385"/>
      <c r="B318" s="386"/>
      <c r="C318" s="386"/>
      <c r="D318" s="386"/>
      <c r="E318" s="386"/>
      <c r="F318" s="386"/>
      <c r="G318" s="386"/>
      <c r="H318" s="386"/>
      <c r="I318" s="386"/>
      <c r="J318" s="386"/>
      <c r="K318" s="386"/>
      <c r="L318" s="386"/>
      <c r="M318" s="386"/>
      <c r="N318" s="386"/>
      <c r="O318" s="386"/>
      <c r="P318" s="386"/>
      <c r="Q318" s="386"/>
      <c r="R318" s="386"/>
      <c r="S318" s="386"/>
      <c r="T318" s="387"/>
    </row>
    <row r="319" spans="1:20" s="23" customFormat="1" ht="67.5" customHeight="1">
      <c r="A319" s="383" t="s">
        <v>262</v>
      </c>
      <c r="B319" s="384"/>
      <c r="C319" s="141">
        <f>C320+C328+C341</f>
        <v>767774</v>
      </c>
      <c r="D319" s="141">
        <f>D320+D328+D341</f>
        <v>833485</v>
      </c>
      <c r="E319" s="51">
        <f>C319/D319*100</f>
        <v>92.116114867094183</v>
      </c>
      <c r="F319" s="141">
        <f>F320+F328+F341</f>
        <v>759109</v>
      </c>
      <c r="G319" s="141">
        <f>G320+G328+G341</f>
        <v>831585</v>
      </c>
      <c r="H319" s="51">
        <f>F319/G319*100</f>
        <v>91.284595080478852</v>
      </c>
      <c r="I319" s="141">
        <f>I320+I328+I341</f>
        <v>689664</v>
      </c>
      <c r="J319" s="141">
        <f>J320+J328+J341</f>
        <v>853079</v>
      </c>
      <c r="K319" s="51">
        <f>I319/J319*100</f>
        <v>80.844095329975289</v>
      </c>
      <c r="L319" s="141">
        <f>L320+L328+L341</f>
        <v>646080</v>
      </c>
      <c r="M319" s="141">
        <f>M320+M328+M341</f>
        <v>553962</v>
      </c>
      <c r="N319" s="6">
        <f t="shared" ref="N319:N326" si="143">L319/M319*100</f>
        <v>116.62893844704149</v>
      </c>
      <c r="O319" s="141">
        <f>O320+O328+O341</f>
        <v>123514</v>
      </c>
      <c r="P319" s="141">
        <f>P320+P328+P341</f>
        <v>107458</v>
      </c>
      <c r="Q319" s="7">
        <f t="shared" ref="Q319:Q326" si="144">O319/P319*100</f>
        <v>114.94165162202907</v>
      </c>
      <c r="R319" s="141">
        <f>R320+R328+R341</f>
        <v>522566</v>
      </c>
      <c r="S319" s="141">
        <f>S320+S328+S341</f>
        <v>446504</v>
      </c>
      <c r="T319" s="6">
        <f t="shared" ref="T319:T326" si="145">R319/S319*100</f>
        <v>117.03500976475014</v>
      </c>
    </row>
    <row r="320" spans="1:20" s="23" customFormat="1" ht="66.75" customHeight="1">
      <c r="A320" s="393" t="s">
        <v>263</v>
      </c>
      <c r="B320" s="394" t="s">
        <v>145</v>
      </c>
      <c r="C320" s="133">
        <f>SUM(C321:C326)</f>
        <v>45304</v>
      </c>
      <c r="D320" s="133">
        <f>SUM(D321:D326)</f>
        <v>86136</v>
      </c>
      <c r="E320" s="134">
        <f>C320/D320*100</f>
        <v>52.595894863936095</v>
      </c>
      <c r="F320" s="133">
        <f>SUM(F321:F326)</f>
        <v>45304</v>
      </c>
      <c r="G320" s="133">
        <f>SUM(G321:G326)</f>
        <v>86136</v>
      </c>
      <c r="H320" s="134">
        <f>F320/G320*100</f>
        <v>52.595894863936095</v>
      </c>
      <c r="I320" s="133">
        <f>SUM(I321:I326)</f>
        <v>34890</v>
      </c>
      <c r="J320" s="133">
        <f>SUM(J321:J326)</f>
        <v>161607</v>
      </c>
      <c r="K320" s="134">
        <f>I320/J320*100</f>
        <v>21.589411349755888</v>
      </c>
      <c r="L320" s="135">
        <f>SUM(L321:L326)</f>
        <v>12463</v>
      </c>
      <c r="M320" s="135">
        <f>SUM(M321:M326)</f>
        <v>137552</v>
      </c>
      <c r="N320" s="136">
        <f t="shared" si="143"/>
        <v>9.0605734558566944</v>
      </c>
      <c r="O320" s="137">
        <f>SUM(O321:O326)</f>
        <v>10272</v>
      </c>
      <c r="P320" s="137">
        <f>SUM(P321:P326)</f>
        <v>107458</v>
      </c>
      <c r="Q320" s="138">
        <f t="shared" si="144"/>
        <v>9.5590835489214392</v>
      </c>
      <c r="R320" s="137">
        <f>SUM(R321:R326)</f>
        <v>2191</v>
      </c>
      <c r="S320" s="137">
        <f>SUM(S321:S326)</f>
        <v>30094</v>
      </c>
      <c r="T320" s="138">
        <f t="shared" si="145"/>
        <v>7.2805210340931747</v>
      </c>
    </row>
    <row r="321" spans="1:20" s="23" customFormat="1" ht="17.25">
      <c r="A321" s="67">
        <v>1</v>
      </c>
      <c r="B321" s="16" t="s">
        <v>194</v>
      </c>
      <c r="C321" s="45">
        <v>31495</v>
      </c>
      <c r="D321" s="45">
        <v>52070</v>
      </c>
      <c r="E321" s="46">
        <f t="shared" ref="E321:E326" si="146">C321/D321*100</f>
        <v>60.485884386402923</v>
      </c>
      <c r="F321" s="45">
        <v>31495</v>
      </c>
      <c r="G321" s="45">
        <v>52070</v>
      </c>
      <c r="H321" s="46">
        <f t="shared" ref="H321:H326" si="147">F321/G321*100</f>
        <v>60.485884386402923</v>
      </c>
      <c r="I321" s="45">
        <v>23387</v>
      </c>
      <c r="J321" s="45">
        <v>126307</v>
      </c>
      <c r="K321" s="46">
        <f t="shared" ref="K321:K326" si="148">I321/J321*100</f>
        <v>18.515996738106359</v>
      </c>
      <c r="L321" s="95">
        <v>12463</v>
      </c>
      <c r="M321" s="95">
        <v>112216</v>
      </c>
      <c r="N321" s="25">
        <f t="shared" si="143"/>
        <v>11.106259356954446</v>
      </c>
      <c r="O321" s="45">
        <v>10272</v>
      </c>
      <c r="P321" s="45">
        <v>107458</v>
      </c>
      <c r="Q321" s="25">
        <f t="shared" si="144"/>
        <v>9.5590835489214392</v>
      </c>
      <c r="R321" s="45">
        <v>2191</v>
      </c>
      <c r="S321" s="45">
        <v>4758</v>
      </c>
      <c r="T321" s="46">
        <f t="shared" si="145"/>
        <v>46.048759983186208</v>
      </c>
    </row>
    <row r="322" spans="1:20" s="23" customFormat="1" ht="17.25">
      <c r="A322" s="67">
        <v>2</v>
      </c>
      <c r="B322" s="11" t="s">
        <v>195</v>
      </c>
      <c r="C322" s="45">
        <v>0</v>
      </c>
      <c r="D322" s="156">
        <v>0</v>
      </c>
      <c r="E322" s="46" t="e">
        <f t="shared" si="146"/>
        <v>#DIV/0!</v>
      </c>
      <c r="F322" s="45">
        <v>0</v>
      </c>
      <c r="G322" s="45">
        <v>0</v>
      </c>
      <c r="H322" s="46" t="e">
        <f t="shared" si="147"/>
        <v>#DIV/0!</v>
      </c>
      <c r="I322" s="45">
        <v>1929</v>
      </c>
      <c r="J322" s="45">
        <v>1791</v>
      </c>
      <c r="K322" s="46">
        <f t="shared" si="148"/>
        <v>107.70519262981576</v>
      </c>
      <c r="L322" s="95">
        <v>0</v>
      </c>
      <c r="M322" s="47">
        <v>0</v>
      </c>
      <c r="N322" s="25" t="e">
        <f t="shared" si="143"/>
        <v>#DIV/0!</v>
      </c>
      <c r="O322" s="45">
        <v>0</v>
      </c>
      <c r="P322" s="45">
        <v>0</v>
      </c>
      <c r="Q322" s="25" t="e">
        <f t="shared" si="144"/>
        <v>#DIV/0!</v>
      </c>
      <c r="R322" s="45">
        <v>0</v>
      </c>
      <c r="S322" s="45">
        <v>0</v>
      </c>
      <c r="T322" s="46" t="e">
        <f t="shared" si="145"/>
        <v>#DIV/0!</v>
      </c>
    </row>
    <row r="323" spans="1:20" s="23" customFormat="1" ht="17.25">
      <c r="A323" s="68">
        <v>3</v>
      </c>
      <c r="B323" s="10" t="s">
        <v>196</v>
      </c>
      <c r="C323" s="45">
        <v>0</v>
      </c>
      <c r="D323" s="45">
        <v>0</v>
      </c>
      <c r="E323" s="46" t="e">
        <f t="shared" si="146"/>
        <v>#DIV/0!</v>
      </c>
      <c r="F323" s="45">
        <v>0</v>
      </c>
      <c r="G323" s="45">
        <v>0</v>
      </c>
      <c r="H323" s="46" t="e">
        <f t="shared" si="147"/>
        <v>#DIV/0!</v>
      </c>
      <c r="I323" s="45">
        <v>0</v>
      </c>
      <c r="J323" s="45">
        <v>0</v>
      </c>
      <c r="K323" s="46" t="e">
        <f t="shared" si="148"/>
        <v>#DIV/0!</v>
      </c>
      <c r="L323" s="95">
        <v>0</v>
      </c>
      <c r="M323" s="47">
        <v>0</v>
      </c>
      <c r="N323" s="25" t="e">
        <f t="shared" si="143"/>
        <v>#DIV/0!</v>
      </c>
      <c r="O323" s="45">
        <v>0</v>
      </c>
      <c r="P323" s="45">
        <v>0</v>
      </c>
      <c r="Q323" s="25" t="e">
        <f t="shared" si="144"/>
        <v>#DIV/0!</v>
      </c>
      <c r="R323" s="45">
        <v>0</v>
      </c>
      <c r="S323" s="45">
        <v>0</v>
      </c>
      <c r="T323" s="46" t="e">
        <f t="shared" si="145"/>
        <v>#DIV/0!</v>
      </c>
    </row>
    <row r="324" spans="1:20" s="23" customFormat="1" ht="17.25">
      <c r="A324" s="67">
        <v>4</v>
      </c>
      <c r="B324" s="16" t="s">
        <v>197</v>
      </c>
      <c r="C324" s="47">
        <v>0</v>
      </c>
      <c r="D324" s="47">
        <v>0</v>
      </c>
      <c r="E324" s="1" t="e">
        <f t="shared" si="146"/>
        <v>#DIV/0!</v>
      </c>
      <c r="F324" s="47">
        <v>0</v>
      </c>
      <c r="G324" s="47">
        <v>0</v>
      </c>
      <c r="H324" s="1" t="e">
        <f t="shared" si="147"/>
        <v>#DIV/0!</v>
      </c>
      <c r="I324" s="47">
        <v>0</v>
      </c>
      <c r="J324" s="47">
        <v>0</v>
      </c>
      <c r="K324" s="1" t="e">
        <f t="shared" si="148"/>
        <v>#DIV/0!</v>
      </c>
      <c r="L324" s="95">
        <v>0</v>
      </c>
      <c r="M324" s="47">
        <v>0</v>
      </c>
      <c r="N324" s="1" t="e">
        <f t="shared" si="143"/>
        <v>#DIV/0!</v>
      </c>
      <c r="O324" s="47">
        <v>0</v>
      </c>
      <c r="P324" s="47">
        <v>0</v>
      </c>
      <c r="Q324" s="1" t="e">
        <f t="shared" si="144"/>
        <v>#DIV/0!</v>
      </c>
      <c r="R324" s="47">
        <v>0</v>
      </c>
      <c r="S324" s="47">
        <v>0</v>
      </c>
      <c r="T324" s="1" t="e">
        <f t="shared" si="145"/>
        <v>#DIV/0!</v>
      </c>
    </row>
    <row r="325" spans="1:20" s="23" customFormat="1" ht="34.5">
      <c r="A325" s="67">
        <v>5</v>
      </c>
      <c r="B325" s="16" t="s">
        <v>278</v>
      </c>
      <c r="C325" s="47">
        <v>13809</v>
      </c>
      <c r="D325" s="47">
        <v>8730</v>
      </c>
      <c r="E325" s="1">
        <f t="shared" si="146"/>
        <v>158.17869415807559</v>
      </c>
      <c r="F325" s="47">
        <v>13809</v>
      </c>
      <c r="G325" s="47">
        <v>8730</v>
      </c>
      <c r="H325" s="1">
        <f t="shared" si="147"/>
        <v>158.17869415807559</v>
      </c>
      <c r="I325" s="47">
        <v>9574</v>
      </c>
      <c r="J325" s="47">
        <v>8173</v>
      </c>
      <c r="K325" s="1">
        <f t="shared" si="148"/>
        <v>117.14180839349075</v>
      </c>
      <c r="L325" s="95">
        <v>0</v>
      </c>
      <c r="M325" s="47">
        <v>0</v>
      </c>
      <c r="N325" s="1" t="e">
        <f t="shared" si="143"/>
        <v>#DIV/0!</v>
      </c>
      <c r="O325" s="47">
        <v>0</v>
      </c>
      <c r="P325" s="47">
        <v>0</v>
      </c>
      <c r="Q325" s="1" t="e">
        <f t="shared" si="144"/>
        <v>#DIV/0!</v>
      </c>
      <c r="R325" s="95">
        <v>0</v>
      </c>
      <c r="S325" s="47">
        <v>0</v>
      </c>
      <c r="T325" s="1" t="e">
        <f t="shared" si="145"/>
        <v>#DIV/0!</v>
      </c>
    </row>
    <row r="326" spans="1:20" s="23" customFormat="1" ht="17.25">
      <c r="A326" s="67">
        <v>6</v>
      </c>
      <c r="B326" s="29" t="s">
        <v>198</v>
      </c>
      <c r="C326" s="69">
        <v>0</v>
      </c>
      <c r="D326" s="215">
        <v>25336</v>
      </c>
      <c r="E326" s="1">
        <f t="shared" si="146"/>
        <v>0</v>
      </c>
      <c r="F326" s="69">
        <v>0</v>
      </c>
      <c r="G326" s="215">
        <v>25336</v>
      </c>
      <c r="H326" s="1">
        <f t="shared" si="147"/>
        <v>0</v>
      </c>
      <c r="I326" s="69">
        <v>0</v>
      </c>
      <c r="J326" s="215">
        <v>25336</v>
      </c>
      <c r="K326" s="1">
        <f t="shared" si="148"/>
        <v>0</v>
      </c>
      <c r="L326" s="95">
        <v>0</v>
      </c>
      <c r="M326" s="216">
        <v>25336</v>
      </c>
      <c r="N326" s="1">
        <f t="shared" si="143"/>
        <v>0</v>
      </c>
      <c r="O326" s="47">
        <v>0</v>
      </c>
      <c r="P326" s="47">
        <v>0</v>
      </c>
      <c r="Q326" s="1" t="e">
        <f t="shared" si="144"/>
        <v>#DIV/0!</v>
      </c>
      <c r="R326" s="95">
        <v>0</v>
      </c>
      <c r="S326" s="47">
        <v>25336</v>
      </c>
      <c r="T326" s="1">
        <f t="shared" si="145"/>
        <v>0</v>
      </c>
    </row>
    <row r="327" spans="1:20" s="23" customFormat="1" ht="17.25" customHeight="1">
      <c r="A327" s="385"/>
      <c r="B327" s="386"/>
      <c r="C327" s="386"/>
      <c r="D327" s="386"/>
      <c r="E327" s="386"/>
      <c r="F327" s="386"/>
      <c r="G327" s="386"/>
      <c r="H327" s="386"/>
      <c r="I327" s="386"/>
      <c r="J327" s="386"/>
      <c r="K327" s="386"/>
      <c r="L327" s="386"/>
      <c r="M327" s="386"/>
      <c r="N327" s="386"/>
      <c r="O327" s="386"/>
      <c r="P327" s="386"/>
      <c r="Q327" s="386"/>
      <c r="R327" s="386"/>
      <c r="S327" s="386"/>
      <c r="T327" s="387"/>
    </row>
    <row r="328" spans="1:20" s="23" customFormat="1" ht="17.25">
      <c r="A328" s="402" t="s">
        <v>264</v>
      </c>
      <c r="B328" s="403" t="s">
        <v>145</v>
      </c>
      <c r="C328" s="133">
        <f>SUM(C329:C338)</f>
        <v>667778</v>
      </c>
      <c r="D328" s="133">
        <f>SUM(D329:D338)</f>
        <v>675754</v>
      </c>
      <c r="E328" s="133">
        <f>C328/D328*100</f>
        <v>98.819688821671789</v>
      </c>
      <c r="F328" s="133">
        <f>SUM(F329:F338)</f>
        <v>667778</v>
      </c>
      <c r="G328" s="133">
        <f>SUM(G329:G338)</f>
        <v>675754</v>
      </c>
      <c r="H328" s="133">
        <f>F328/G328*100</f>
        <v>98.819688821671789</v>
      </c>
      <c r="I328" s="133">
        <f>SUM(I329:I338)</f>
        <v>633860</v>
      </c>
      <c r="J328" s="133">
        <f>SUM(J329:J338)</f>
        <v>643552</v>
      </c>
      <c r="K328" s="133">
        <f>I328/J328*100</f>
        <v>98.493983392173433</v>
      </c>
      <c r="L328" s="135">
        <f>SUM(L329:L338)</f>
        <v>633617</v>
      </c>
      <c r="M328" s="135">
        <f>SUM(M329:M338)</f>
        <v>416410</v>
      </c>
      <c r="N328" s="137">
        <f t="shared" ref="N328:N339" si="149">L328/M328*100</f>
        <v>152.1618116759924</v>
      </c>
      <c r="O328" s="137">
        <f>SUM(O329:O338)</f>
        <v>113242</v>
      </c>
      <c r="P328" s="137">
        <f>SUM(P329:P338)</f>
        <v>0</v>
      </c>
      <c r="Q328" s="137" t="e">
        <f t="shared" ref="Q328:Q339" si="150">O328/P328*100</f>
        <v>#DIV/0!</v>
      </c>
      <c r="R328" s="137">
        <f>SUM(R329:R338)</f>
        <v>520375</v>
      </c>
      <c r="S328" s="137">
        <f>SUM(S329:S338)</f>
        <v>416410</v>
      </c>
      <c r="T328" s="137">
        <f t="shared" ref="T328:T337" si="151">R328/S328*100</f>
        <v>124.96697965947024</v>
      </c>
    </row>
    <row r="329" spans="1:20" s="23" customFormat="1" ht="17.25">
      <c r="A329" s="224">
        <v>1</v>
      </c>
      <c r="B329" s="10" t="s">
        <v>187</v>
      </c>
      <c r="C329" s="49">
        <v>11387</v>
      </c>
      <c r="D329" s="156">
        <v>166184</v>
      </c>
      <c r="E329" s="25">
        <f t="shared" ref="E329:E339" si="152">C329/D329*100</f>
        <v>6.8520435180282098</v>
      </c>
      <c r="F329" s="49">
        <v>11387</v>
      </c>
      <c r="G329" s="156">
        <v>166184</v>
      </c>
      <c r="H329" s="25">
        <f t="shared" ref="H329:H332" si="153">F329/G329*100</f>
        <v>6.8520435180282098</v>
      </c>
      <c r="I329" s="49">
        <v>11387</v>
      </c>
      <c r="J329" s="156">
        <v>166184</v>
      </c>
      <c r="K329" s="25">
        <f t="shared" ref="K329:K332" si="154">I329/J329*100</f>
        <v>6.8520435180282098</v>
      </c>
      <c r="L329" s="95">
        <v>11387</v>
      </c>
      <c r="M329" s="156">
        <v>166184</v>
      </c>
      <c r="N329" s="25">
        <f t="shared" si="149"/>
        <v>6.8520435180282098</v>
      </c>
      <c r="O329" s="49">
        <v>0</v>
      </c>
      <c r="P329" s="49">
        <v>0</v>
      </c>
      <c r="Q329" s="25" t="e">
        <f t="shared" si="150"/>
        <v>#DIV/0!</v>
      </c>
      <c r="R329" s="49">
        <v>11387</v>
      </c>
      <c r="S329" s="45">
        <v>166184</v>
      </c>
      <c r="T329" s="25">
        <f t="shared" si="151"/>
        <v>6.8520435180282098</v>
      </c>
    </row>
    <row r="330" spans="1:20" s="23" customFormat="1" ht="17.25">
      <c r="A330" s="224">
        <v>2</v>
      </c>
      <c r="B330" s="10" t="s">
        <v>188</v>
      </c>
      <c r="C330" s="49">
        <v>0</v>
      </c>
      <c r="D330" s="49">
        <v>0</v>
      </c>
      <c r="E330" s="25" t="e">
        <f t="shared" si="152"/>
        <v>#DIV/0!</v>
      </c>
      <c r="F330" s="49">
        <v>0</v>
      </c>
      <c r="G330" s="49">
        <v>0</v>
      </c>
      <c r="H330" s="25" t="e">
        <f t="shared" si="153"/>
        <v>#DIV/0!</v>
      </c>
      <c r="I330" s="49">
        <v>0</v>
      </c>
      <c r="J330" s="49">
        <v>0</v>
      </c>
      <c r="K330" s="25" t="e">
        <f t="shared" si="154"/>
        <v>#DIV/0!</v>
      </c>
      <c r="L330" s="95">
        <v>0</v>
      </c>
      <c r="M330" s="47">
        <v>0</v>
      </c>
      <c r="N330" s="25" t="e">
        <f t="shared" si="149"/>
        <v>#DIV/0!</v>
      </c>
      <c r="O330" s="49">
        <v>0</v>
      </c>
      <c r="P330" s="49">
        <v>0</v>
      </c>
      <c r="Q330" s="25" t="e">
        <f t="shared" si="150"/>
        <v>#DIV/0!</v>
      </c>
      <c r="R330" s="49">
        <v>0</v>
      </c>
      <c r="S330" s="49">
        <v>0</v>
      </c>
      <c r="T330" s="25" t="e">
        <f t="shared" si="151"/>
        <v>#DIV/0!</v>
      </c>
    </row>
    <row r="331" spans="1:20" s="23" customFormat="1" ht="17.25">
      <c r="A331" s="223">
        <v>3</v>
      </c>
      <c r="B331" s="16" t="s">
        <v>189</v>
      </c>
      <c r="C331" s="47">
        <v>13991</v>
      </c>
      <c r="D331" s="47">
        <v>226047</v>
      </c>
      <c r="E331" s="1">
        <f t="shared" si="152"/>
        <v>6.189420784173203</v>
      </c>
      <c r="F331" s="47">
        <v>13991</v>
      </c>
      <c r="G331" s="47">
        <v>226047</v>
      </c>
      <c r="H331" s="1">
        <f t="shared" si="153"/>
        <v>6.189420784173203</v>
      </c>
      <c r="I331" s="47">
        <v>13991</v>
      </c>
      <c r="J331" s="47">
        <v>226047</v>
      </c>
      <c r="K331" s="1">
        <f t="shared" si="154"/>
        <v>6.189420784173203</v>
      </c>
      <c r="L331" s="47">
        <v>13991</v>
      </c>
      <c r="M331" s="47">
        <v>0</v>
      </c>
      <c r="N331" s="1" t="e">
        <f t="shared" si="149"/>
        <v>#DIV/0!</v>
      </c>
      <c r="O331" s="47">
        <v>0</v>
      </c>
      <c r="P331" s="47">
        <v>0</v>
      </c>
      <c r="Q331" s="1" t="e">
        <f t="shared" si="150"/>
        <v>#DIV/0!</v>
      </c>
      <c r="R331" s="47">
        <v>13991</v>
      </c>
      <c r="S331" s="47">
        <v>0</v>
      </c>
      <c r="T331" s="1" t="e">
        <f t="shared" si="151"/>
        <v>#DIV/0!</v>
      </c>
    </row>
    <row r="332" spans="1:20" s="23" customFormat="1" ht="17.25">
      <c r="A332" s="223">
        <v>4</v>
      </c>
      <c r="B332" s="16" t="s">
        <v>190</v>
      </c>
      <c r="C332" s="47">
        <v>12018</v>
      </c>
      <c r="D332" s="47">
        <v>7530</v>
      </c>
      <c r="E332" s="1">
        <f t="shared" si="152"/>
        <v>159.60159362549803</v>
      </c>
      <c r="F332" s="47">
        <v>12018</v>
      </c>
      <c r="G332" s="47">
        <v>7530</v>
      </c>
      <c r="H332" s="1">
        <f t="shared" si="153"/>
        <v>159.60159362549803</v>
      </c>
      <c r="I332" s="47">
        <v>9291</v>
      </c>
      <c r="J332" s="47">
        <v>8729</v>
      </c>
      <c r="K332" s="1">
        <f t="shared" si="154"/>
        <v>106.43830908466032</v>
      </c>
      <c r="L332" s="95">
        <v>9291</v>
      </c>
      <c r="M332" s="47">
        <v>8729</v>
      </c>
      <c r="N332" s="1">
        <f t="shared" si="149"/>
        <v>106.43830908466032</v>
      </c>
      <c r="O332" s="47">
        <v>0</v>
      </c>
      <c r="P332" s="47">
        <v>0</v>
      </c>
      <c r="Q332" s="1" t="e">
        <f t="shared" si="150"/>
        <v>#DIV/0!</v>
      </c>
      <c r="R332" s="47">
        <v>9291</v>
      </c>
      <c r="S332" s="47">
        <v>8729</v>
      </c>
      <c r="T332" s="1">
        <f t="shared" si="151"/>
        <v>106.43830908466032</v>
      </c>
    </row>
    <row r="333" spans="1:20" s="23" customFormat="1" ht="17.25">
      <c r="A333" s="223">
        <v>5</v>
      </c>
      <c r="B333" s="11" t="s">
        <v>191</v>
      </c>
      <c r="C333" s="45">
        <v>420768</v>
      </c>
      <c r="D333" s="45">
        <v>244103</v>
      </c>
      <c r="E333" s="46">
        <f t="shared" si="152"/>
        <v>172.37313756897703</v>
      </c>
      <c r="F333" s="45">
        <v>420768</v>
      </c>
      <c r="G333" s="45">
        <v>244103</v>
      </c>
      <c r="H333" s="46">
        <f>F333/G333*100</f>
        <v>172.37313756897703</v>
      </c>
      <c r="I333" s="45">
        <v>423776</v>
      </c>
      <c r="J333" s="45">
        <v>241497</v>
      </c>
      <c r="K333" s="46">
        <f>I333/J333*100</f>
        <v>175.47878441554138</v>
      </c>
      <c r="L333" s="95">
        <v>423776</v>
      </c>
      <c r="M333" s="47">
        <v>241497</v>
      </c>
      <c r="N333" s="25">
        <f t="shared" si="149"/>
        <v>175.47878441554138</v>
      </c>
      <c r="O333" s="45">
        <v>0</v>
      </c>
      <c r="P333" s="45">
        <v>0</v>
      </c>
      <c r="Q333" s="25" t="e">
        <f t="shared" si="150"/>
        <v>#DIV/0!</v>
      </c>
      <c r="R333" s="95">
        <v>423776</v>
      </c>
      <c r="S333" s="47">
        <v>241497</v>
      </c>
      <c r="T333" s="46">
        <f t="shared" si="151"/>
        <v>175.47878441554138</v>
      </c>
    </row>
    <row r="334" spans="1:20" s="23" customFormat="1" ht="17.25">
      <c r="A334" s="223">
        <v>6</v>
      </c>
      <c r="B334" s="11" t="s">
        <v>192</v>
      </c>
      <c r="C334" s="45">
        <v>0</v>
      </c>
      <c r="D334" s="45">
        <v>0</v>
      </c>
      <c r="E334" s="46" t="e">
        <f t="shared" si="152"/>
        <v>#DIV/0!</v>
      </c>
      <c r="F334" s="45">
        <v>0</v>
      </c>
      <c r="G334" s="45">
        <v>0</v>
      </c>
      <c r="H334" s="46" t="e">
        <f t="shared" ref="H334:H337" si="155">F334/G334*100</f>
        <v>#DIV/0!</v>
      </c>
      <c r="I334" s="45">
        <v>0</v>
      </c>
      <c r="J334" s="45">
        <v>0</v>
      </c>
      <c r="K334" s="46" t="e">
        <f t="shared" ref="K334:K339" si="156">I334/J334*100</f>
        <v>#DIV/0!</v>
      </c>
      <c r="L334" s="95">
        <v>0</v>
      </c>
      <c r="M334" s="47">
        <v>0</v>
      </c>
      <c r="N334" s="25" t="e">
        <f t="shared" si="149"/>
        <v>#DIV/0!</v>
      </c>
      <c r="O334" s="45">
        <v>0</v>
      </c>
      <c r="P334" s="45">
        <v>0</v>
      </c>
      <c r="Q334" s="25" t="e">
        <f t="shared" si="150"/>
        <v>#DIV/0!</v>
      </c>
      <c r="R334" s="45">
        <v>0</v>
      </c>
      <c r="S334" s="45">
        <v>0</v>
      </c>
      <c r="T334" s="46" t="e">
        <f t="shared" si="151"/>
        <v>#DIV/0!</v>
      </c>
    </row>
    <row r="335" spans="1:20" s="23" customFormat="1" ht="17.25">
      <c r="A335" s="223">
        <v>7</v>
      </c>
      <c r="B335" s="16" t="s">
        <v>292</v>
      </c>
      <c r="C335" s="47">
        <v>147684</v>
      </c>
      <c r="D335" s="47">
        <v>31890</v>
      </c>
      <c r="E335" s="1">
        <f t="shared" si="152"/>
        <v>463.10442144873002</v>
      </c>
      <c r="F335" s="47">
        <v>147684</v>
      </c>
      <c r="G335" s="47">
        <v>31890</v>
      </c>
      <c r="H335" s="1">
        <f t="shared" si="155"/>
        <v>463.10442144873002</v>
      </c>
      <c r="I335" s="47">
        <v>113485</v>
      </c>
      <c r="J335" s="47">
        <v>1095</v>
      </c>
      <c r="K335" s="1">
        <f t="shared" si="156"/>
        <v>10363.92694063927</v>
      </c>
      <c r="L335" s="95">
        <v>113242</v>
      </c>
      <c r="M335" s="47">
        <v>0</v>
      </c>
      <c r="N335" s="1" t="e">
        <f t="shared" si="149"/>
        <v>#DIV/0!</v>
      </c>
      <c r="O335" s="47">
        <v>113242</v>
      </c>
      <c r="P335" s="47">
        <v>0</v>
      </c>
      <c r="Q335" s="1" t="e">
        <f t="shared" si="150"/>
        <v>#DIV/0!</v>
      </c>
      <c r="R335" s="47">
        <v>0</v>
      </c>
      <c r="S335" s="47">
        <v>0</v>
      </c>
      <c r="T335" s="1" t="e">
        <f t="shared" si="151"/>
        <v>#DIV/0!</v>
      </c>
    </row>
    <row r="336" spans="1:20" s="23" customFormat="1" ht="17.25">
      <c r="A336" s="236">
        <v>8</v>
      </c>
      <c r="B336" s="10" t="s">
        <v>293</v>
      </c>
      <c r="C336" s="47"/>
      <c r="D336" s="47"/>
      <c r="E336" s="1" t="e">
        <f t="shared" si="152"/>
        <v>#DIV/0!</v>
      </c>
      <c r="F336" s="47"/>
      <c r="G336" s="47"/>
      <c r="H336" s="1" t="e">
        <f t="shared" si="155"/>
        <v>#DIV/0!</v>
      </c>
      <c r="I336" s="47"/>
      <c r="J336" s="47"/>
      <c r="K336" s="1" t="e">
        <f t="shared" si="156"/>
        <v>#DIV/0!</v>
      </c>
      <c r="L336" s="95"/>
      <c r="M336" s="47"/>
      <c r="N336" s="1" t="e">
        <f t="shared" si="149"/>
        <v>#DIV/0!</v>
      </c>
      <c r="O336" s="47"/>
      <c r="P336" s="47"/>
      <c r="Q336" s="1" t="e">
        <f t="shared" si="150"/>
        <v>#DIV/0!</v>
      </c>
      <c r="R336" s="47"/>
      <c r="S336" s="47"/>
      <c r="T336" s="1" t="e">
        <f t="shared" si="151"/>
        <v>#DIV/0!</v>
      </c>
    </row>
    <row r="337" spans="1:20" s="23" customFormat="1" ht="17.25">
      <c r="A337" s="225">
        <v>9</v>
      </c>
      <c r="B337" s="16" t="s">
        <v>297</v>
      </c>
      <c r="C337" s="47">
        <v>61930</v>
      </c>
      <c r="D337" s="47">
        <v>0</v>
      </c>
      <c r="E337" s="1" t="e">
        <f t="shared" si="152"/>
        <v>#DIV/0!</v>
      </c>
      <c r="F337" s="47">
        <v>61930</v>
      </c>
      <c r="G337" s="47">
        <v>0</v>
      </c>
      <c r="H337" s="1" t="e">
        <f t="shared" si="155"/>
        <v>#DIV/0!</v>
      </c>
      <c r="I337" s="47">
        <v>61930</v>
      </c>
      <c r="J337" s="47">
        <v>0</v>
      </c>
      <c r="K337" s="1" t="e">
        <f t="shared" si="156"/>
        <v>#DIV/0!</v>
      </c>
      <c r="L337" s="95">
        <v>61930</v>
      </c>
      <c r="M337" s="47">
        <v>0</v>
      </c>
      <c r="N337" s="1" t="e">
        <f t="shared" si="149"/>
        <v>#DIV/0!</v>
      </c>
      <c r="O337" s="47">
        <v>0</v>
      </c>
      <c r="P337" s="47">
        <v>0</v>
      </c>
      <c r="Q337" s="1" t="e">
        <f t="shared" si="150"/>
        <v>#DIV/0!</v>
      </c>
      <c r="R337" s="47">
        <v>61930</v>
      </c>
      <c r="S337" s="47">
        <v>0</v>
      </c>
      <c r="T337" s="1" t="e">
        <f t="shared" si="151"/>
        <v>#DIV/0!</v>
      </c>
    </row>
    <row r="338" spans="1:20" s="23" customFormat="1" ht="17.25">
      <c r="A338" s="224">
        <v>10</v>
      </c>
      <c r="B338" s="10" t="s">
        <v>193</v>
      </c>
      <c r="C338" s="49">
        <v>0</v>
      </c>
      <c r="D338" s="49">
        <v>0</v>
      </c>
      <c r="E338" s="25" t="e">
        <f t="shared" si="152"/>
        <v>#DIV/0!</v>
      </c>
      <c r="F338" s="49">
        <v>0</v>
      </c>
      <c r="G338" s="49">
        <v>0</v>
      </c>
      <c r="H338" s="25" t="e">
        <f>F338/G338*100</f>
        <v>#DIV/0!</v>
      </c>
      <c r="I338" s="49">
        <v>0</v>
      </c>
      <c r="J338" s="49">
        <v>0</v>
      </c>
      <c r="K338" s="25" t="e">
        <f t="shared" si="156"/>
        <v>#DIV/0!</v>
      </c>
      <c r="L338" s="95">
        <v>0</v>
      </c>
      <c r="M338" s="47">
        <v>0</v>
      </c>
      <c r="N338" s="25" t="e">
        <f t="shared" si="149"/>
        <v>#DIV/0!</v>
      </c>
      <c r="O338" s="49">
        <v>0</v>
      </c>
      <c r="P338" s="49">
        <v>0</v>
      </c>
      <c r="Q338" s="25" t="e">
        <f t="shared" si="150"/>
        <v>#DIV/0!</v>
      </c>
      <c r="R338" s="49">
        <v>0</v>
      </c>
      <c r="S338" s="49">
        <v>0</v>
      </c>
      <c r="T338" s="25" t="e">
        <f>R338/S338*100</f>
        <v>#DIV/0!</v>
      </c>
    </row>
    <row r="339" spans="1:20" s="23" customFormat="1" ht="17.25">
      <c r="A339" s="63">
        <v>11</v>
      </c>
      <c r="B339" s="10" t="s">
        <v>320</v>
      </c>
      <c r="C339" s="49">
        <v>41351</v>
      </c>
      <c r="D339" s="49">
        <v>0</v>
      </c>
      <c r="E339" s="25" t="e">
        <f t="shared" si="152"/>
        <v>#DIV/0!</v>
      </c>
      <c r="F339" s="49">
        <v>41351</v>
      </c>
      <c r="G339" s="49">
        <v>0</v>
      </c>
      <c r="H339" s="25" t="e">
        <f>F339/G339*100</f>
        <v>#DIV/0!</v>
      </c>
      <c r="I339" s="49">
        <v>41351</v>
      </c>
      <c r="J339" s="49">
        <v>0</v>
      </c>
      <c r="K339" s="25" t="e">
        <f t="shared" si="156"/>
        <v>#DIV/0!</v>
      </c>
      <c r="L339" s="47">
        <v>41351</v>
      </c>
      <c r="M339" s="47">
        <v>0</v>
      </c>
      <c r="N339" s="25" t="e">
        <f t="shared" si="149"/>
        <v>#DIV/0!</v>
      </c>
      <c r="O339" s="49">
        <v>0</v>
      </c>
      <c r="P339" s="49">
        <v>0</v>
      </c>
      <c r="Q339" s="25" t="e">
        <f t="shared" si="150"/>
        <v>#DIV/0!</v>
      </c>
      <c r="R339" s="49">
        <v>41351</v>
      </c>
      <c r="S339" s="49">
        <v>0</v>
      </c>
      <c r="T339" s="25" t="e">
        <f>R339/S339*100</f>
        <v>#DIV/0!</v>
      </c>
    </row>
    <row r="340" spans="1:20" s="23" customFormat="1" ht="17.25">
      <c r="A340" s="111"/>
      <c r="B340" s="112"/>
      <c r="C340" s="113"/>
      <c r="D340" s="113"/>
      <c r="E340" s="114"/>
      <c r="F340" s="113"/>
      <c r="G340" s="113"/>
      <c r="H340" s="114"/>
      <c r="I340" s="113"/>
      <c r="J340" s="113"/>
      <c r="K340" s="114"/>
      <c r="L340" s="115"/>
      <c r="M340" s="115"/>
      <c r="N340" s="114"/>
      <c r="O340" s="113"/>
      <c r="P340" s="113"/>
      <c r="Q340" s="114"/>
      <c r="R340" s="113"/>
      <c r="S340" s="113"/>
      <c r="T340" s="114"/>
    </row>
    <row r="341" spans="1:20" s="23" customFormat="1" ht="17.25">
      <c r="A341" s="402" t="s">
        <v>265</v>
      </c>
      <c r="B341" s="403"/>
      <c r="C341" s="133">
        <f>SUM(C342:C350)</f>
        <v>54692</v>
      </c>
      <c r="D341" s="133">
        <f>SUM(D342:D350)</f>
        <v>71595</v>
      </c>
      <c r="E341" s="133">
        <f>C341/D341*100</f>
        <v>76.390809414065231</v>
      </c>
      <c r="F341" s="133">
        <f>SUM(F342:F350)</f>
        <v>46027</v>
      </c>
      <c r="G341" s="133">
        <f>SUM(G342:G350)</f>
        <v>69695</v>
      </c>
      <c r="H341" s="133">
        <f>F341/G341*100</f>
        <v>66.040605495372688</v>
      </c>
      <c r="I341" s="133">
        <f>SUM(I343:I350)</f>
        <v>20914</v>
      </c>
      <c r="J341" s="133">
        <f>SUM(J342:J350)</f>
        <v>47920</v>
      </c>
      <c r="K341" s="133">
        <f>I341/J341*100</f>
        <v>43.643572621035062</v>
      </c>
      <c r="L341" s="133">
        <f>SUM(L342:L350)</f>
        <v>0</v>
      </c>
      <c r="M341" s="133">
        <f>SUM(M342:M350)</f>
        <v>0</v>
      </c>
      <c r="N341" s="137" t="e">
        <f t="shared" ref="N341:N350" si="157">L341/M341*100</f>
        <v>#DIV/0!</v>
      </c>
      <c r="O341" s="133">
        <f>SUM(O342:O350)</f>
        <v>0</v>
      </c>
      <c r="P341" s="133">
        <f>SUM(P342:P350)</f>
        <v>0</v>
      </c>
      <c r="Q341" s="137" t="e">
        <f t="shared" ref="Q341:Q350" si="158">O341/P341*100</f>
        <v>#DIV/0!</v>
      </c>
      <c r="R341" s="133">
        <f>SUM(R342:R350)</f>
        <v>0</v>
      </c>
      <c r="S341" s="133">
        <f>SUM(S342:S350)</f>
        <v>0</v>
      </c>
      <c r="T341" s="137" t="e">
        <f t="shared" ref="T341:T350" si="159">R341/S341*100</f>
        <v>#DIV/0!</v>
      </c>
    </row>
    <row r="342" spans="1:20" s="23" customFormat="1" ht="17.25">
      <c r="A342" s="2">
        <v>1</v>
      </c>
      <c r="B342" s="11" t="s">
        <v>199</v>
      </c>
      <c r="C342" s="47">
        <v>36080</v>
      </c>
      <c r="D342" s="47">
        <v>47404</v>
      </c>
      <c r="E342" s="45">
        <f>C342/D342*100</f>
        <v>76.111720529913086</v>
      </c>
      <c r="F342" s="47">
        <v>36080</v>
      </c>
      <c r="G342" s="47">
        <v>47404</v>
      </c>
      <c r="H342" s="45">
        <f t="shared" ref="H342:H350" si="160">F342/G342*100</f>
        <v>76.111720529913086</v>
      </c>
      <c r="I342" s="47">
        <v>21668</v>
      </c>
      <c r="J342" s="47">
        <v>24718</v>
      </c>
      <c r="K342" s="45">
        <f>I343/J342*100</f>
        <v>0</v>
      </c>
      <c r="L342" s="45">
        <v>0</v>
      </c>
      <c r="M342" s="45">
        <v>0</v>
      </c>
      <c r="N342" s="45" t="e">
        <f t="shared" si="157"/>
        <v>#DIV/0!</v>
      </c>
      <c r="O342" s="45">
        <v>0</v>
      </c>
      <c r="P342" s="45">
        <v>0</v>
      </c>
      <c r="Q342" s="45" t="e">
        <f t="shared" si="158"/>
        <v>#DIV/0!</v>
      </c>
      <c r="R342" s="45">
        <v>0</v>
      </c>
      <c r="S342" s="45">
        <v>0</v>
      </c>
      <c r="T342" s="46" t="e">
        <f t="shared" si="159"/>
        <v>#DIV/0!</v>
      </c>
    </row>
    <row r="343" spans="1:20" s="23" customFormat="1" ht="34.5">
      <c r="A343" s="70">
        <v>2</v>
      </c>
      <c r="B343" s="11" t="s">
        <v>200</v>
      </c>
      <c r="C343" s="47">
        <v>634</v>
      </c>
      <c r="D343" s="47">
        <v>656</v>
      </c>
      <c r="E343" s="45">
        <f t="shared" ref="E343:E350" si="161">C343/D343*100</f>
        <v>96.646341463414629</v>
      </c>
      <c r="F343" s="47">
        <v>634</v>
      </c>
      <c r="G343" s="47">
        <v>656</v>
      </c>
      <c r="H343" s="45">
        <f t="shared" si="160"/>
        <v>96.646341463414629</v>
      </c>
      <c r="I343" s="47">
        <v>0</v>
      </c>
      <c r="J343" s="47">
        <v>0</v>
      </c>
      <c r="K343" s="45" t="e">
        <f>I344/J343*100</f>
        <v>#DIV/0!</v>
      </c>
      <c r="L343" s="45">
        <v>0</v>
      </c>
      <c r="M343" s="45">
        <v>0</v>
      </c>
      <c r="N343" s="45" t="e">
        <f t="shared" si="157"/>
        <v>#DIV/0!</v>
      </c>
      <c r="O343" s="45">
        <v>0</v>
      </c>
      <c r="P343" s="45">
        <v>0</v>
      </c>
      <c r="Q343" s="45" t="e">
        <f t="shared" si="158"/>
        <v>#DIV/0!</v>
      </c>
      <c r="R343" s="45">
        <v>0</v>
      </c>
      <c r="S343" s="45">
        <v>0</v>
      </c>
      <c r="T343" s="46" t="e">
        <f t="shared" si="159"/>
        <v>#DIV/0!</v>
      </c>
    </row>
    <row r="344" spans="1:20" s="23" customFormat="1" ht="34.5">
      <c r="A344" s="2">
        <v>3</v>
      </c>
      <c r="B344" s="11" t="s">
        <v>201</v>
      </c>
      <c r="C344" s="47">
        <v>0</v>
      </c>
      <c r="D344" s="47">
        <v>0</v>
      </c>
      <c r="E344" s="45" t="e">
        <f t="shared" si="161"/>
        <v>#DIV/0!</v>
      </c>
      <c r="F344" s="47">
        <v>0</v>
      </c>
      <c r="G344" s="47">
        <v>0</v>
      </c>
      <c r="H344" s="45" t="e">
        <f t="shared" si="160"/>
        <v>#DIV/0!</v>
      </c>
      <c r="I344" s="47">
        <v>0</v>
      </c>
      <c r="J344" s="47">
        <v>0</v>
      </c>
      <c r="K344" s="45" t="e">
        <f t="shared" ref="K344:K350" si="162">I344/J344*100</f>
        <v>#DIV/0!</v>
      </c>
      <c r="L344" s="45">
        <v>0</v>
      </c>
      <c r="M344" s="45">
        <v>0</v>
      </c>
      <c r="N344" s="45" t="e">
        <f t="shared" si="157"/>
        <v>#DIV/0!</v>
      </c>
      <c r="O344" s="45">
        <v>0</v>
      </c>
      <c r="P344" s="45">
        <v>0</v>
      </c>
      <c r="Q344" s="45" t="e">
        <f t="shared" si="158"/>
        <v>#DIV/0!</v>
      </c>
      <c r="R344" s="45">
        <v>0</v>
      </c>
      <c r="S344" s="45">
        <v>0</v>
      </c>
      <c r="T344" s="46" t="e">
        <f t="shared" si="159"/>
        <v>#DIV/0!</v>
      </c>
    </row>
    <row r="345" spans="1:20" s="23" customFormat="1" ht="17.25">
      <c r="A345" s="70">
        <v>4</v>
      </c>
      <c r="B345" s="11" t="s">
        <v>202</v>
      </c>
      <c r="C345" s="47">
        <v>222</v>
      </c>
      <c r="D345" s="47">
        <v>0</v>
      </c>
      <c r="E345" s="45" t="e">
        <f t="shared" si="161"/>
        <v>#DIV/0!</v>
      </c>
      <c r="F345" s="47">
        <v>5273</v>
      </c>
      <c r="G345" s="47">
        <v>14362</v>
      </c>
      <c r="H345" s="45">
        <f t="shared" si="160"/>
        <v>36.714942208606047</v>
      </c>
      <c r="I345" s="47">
        <v>0</v>
      </c>
      <c r="J345" s="47">
        <v>0</v>
      </c>
      <c r="K345" s="45" t="e">
        <f t="shared" si="162"/>
        <v>#DIV/0!</v>
      </c>
      <c r="L345" s="45">
        <v>0</v>
      </c>
      <c r="M345" s="45">
        <v>0</v>
      </c>
      <c r="N345" s="45" t="e">
        <f t="shared" si="157"/>
        <v>#DIV/0!</v>
      </c>
      <c r="O345" s="45">
        <v>0</v>
      </c>
      <c r="P345" s="45">
        <v>0</v>
      </c>
      <c r="Q345" s="45" t="e">
        <f t="shared" si="158"/>
        <v>#DIV/0!</v>
      </c>
      <c r="R345" s="45">
        <v>0</v>
      </c>
      <c r="S345" s="45">
        <v>0</v>
      </c>
      <c r="T345" s="46" t="e">
        <f t="shared" si="159"/>
        <v>#DIV/0!</v>
      </c>
    </row>
    <row r="346" spans="1:20" s="23" customFormat="1" ht="17.25">
      <c r="A346" s="2">
        <v>5</v>
      </c>
      <c r="B346" s="11" t="s">
        <v>203</v>
      </c>
      <c r="C346" s="47">
        <v>0</v>
      </c>
      <c r="D346" s="47">
        <v>0</v>
      </c>
      <c r="E346" s="45" t="e">
        <f t="shared" si="161"/>
        <v>#DIV/0!</v>
      </c>
      <c r="F346" s="47">
        <v>0</v>
      </c>
      <c r="G346" s="47">
        <v>0</v>
      </c>
      <c r="H346" s="45" t="e">
        <f t="shared" si="160"/>
        <v>#DIV/0!</v>
      </c>
      <c r="I346" s="47">
        <v>0</v>
      </c>
      <c r="J346" s="47">
        <v>0</v>
      </c>
      <c r="K346" s="45" t="e">
        <f t="shared" si="162"/>
        <v>#DIV/0!</v>
      </c>
      <c r="L346" s="45">
        <v>0</v>
      </c>
      <c r="M346" s="45">
        <v>0</v>
      </c>
      <c r="N346" s="45" t="e">
        <f t="shared" si="157"/>
        <v>#DIV/0!</v>
      </c>
      <c r="O346" s="45">
        <v>0</v>
      </c>
      <c r="P346" s="45">
        <v>0</v>
      </c>
      <c r="Q346" s="45" t="e">
        <f t="shared" si="158"/>
        <v>#DIV/0!</v>
      </c>
      <c r="R346" s="45">
        <v>0</v>
      </c>
      <c r="S346" s="45">
        <v>0</v>
      </c>
      <c r="T346" s="46" t="e">
        <f t="shared" si="159"/>
        <v>#DIV/0!</v>
      </c>
    </row>
    <row r="347" spans="1:20" s="23" customFormat="1" ht="17.25" customHeight="1">
      <c r="A347" s="70">
        <v>6</v>
      </c>
      <c r="B347" s="11" t="s">
        <v>204</v>
      </c>
      <c r="C347" s="47">
        <v>3010</v>
      </c>
      <c r="D347" s="47">
        <v>5400</v>
      </c>
      <c r="E347" s="45">
        <f t="shared" si="161"/>
        <v>55.740740740740748</v>
      </c>
      <c r="F347" s="47">
        <v>3010</v>
      </c>
      <c r="G347" s="47">
        <v>5400</v>
      </c>
      <c r="H347" s="45">
        <f t="shared" si="160"/>
        <v>55.740740740740748</v>
      </c>
      <c r="I347" s="47">
        <v>0</v>
      </c>
      <c r="J347" s="47">
        <v>0</v>
      </c>
      <c r="K347" s="45" t="e">
        <f t="shared" si="162"/>
        <v>#DIV/0!</v>
      </c>
      <c r="L347" s="45">
        <v>0</v>
      </c>
      <c r="M347" s="45">
        <v>0</v>
      </c>
      <c r="N347" s="45" t="e">
        <f t="shared" si="157"/>
        <v>#DIV/0!</v>
      </c>
      <c r="O347" s="45">
        <v>0</v>
      </c>
      <c r="P347" s="45">
        <v>0</v>
      </c>
      <c r="Q347" s="45" t="e">
        <f t="shared" si="158"/>
        <v>#DIV/0!</v>
      </c>
      <c r="R347" s="45">
        <v>0</v>
      </c>
      <c r="S347" s="45">
        <v>0</v>
      </c>
      <c r="T347" s="46" t="e">
        <f t="shared" si="159"/>
        <v>#DIV/0!</v>
      </c>
    </row>
    <row r="348" spans="1:20" s="23" customFormat="1" ht="52.5" customHeight="1">
      <c r="A348" s="2">
        <v>7</v>
      </c>
      <c r="B348" s="11" t="s">
        <v>276</v>
      </c>
      <c r="C348" s="47">
        <v>0</v>
      </c>
      <c r="D348" s="47">
        <v>0</v>
      </c>
      <c r="E348" s="45" t="e">
        <f t="shared" si="161"/>
        <v>#DIV/0!</v>
      </c>
      <c r="F348" s="47">
        <v>0</v>
      </c>
      <c r="G348" s="47">
        <v>0</v>
      </c>
      <c r="H348" s="45" t="e">
        <f t="shared" si="160"/>
        <v>#DIV/0!</v>
      </c>
      <c r="I348" s="47">
        <v>448</v>
      </c>
      <c r="J348" s="47">
        <v>169</v>
      </c>
      <c r="K348" s="45">
        <f t="shared" si="162"/>
        <v>265.08875739644975</v>
      </c>
      <c r="L348" s="45">
        <v>0</v>
      </c>
      <c r="M348" s="45">
        <v>0</v>
      </c>
      <c r="N348" s="45" t="e">
        <f t="shared" si="157"/>
        <v>#DIV/0!</v>
      </c>
      <c r="O348" s="45">
        <v>0</v>
      </c>
      <c r="P348" s="45">
        <v>0</v>
      </c>
      <c r="Q348" s="45" t="e">
        <f t="shared" si="158"/>
        <v>#DIV/0!</v>
      </c>
      <c r="R348" s="45">
        <v>0</v>
      </c>
      <c r="S348" s="45">
        <v>0</v>
      </c>
      <c r="T348" s="46" t="e">
        <f t="shared" si="159"/>
        <v>#DIV/0!</v>
      </c>
    </row>
    <row r="349" spans="1:20" s="23" customFormat="1" ht="17.25">
      <c r="A349" s="70">
        <v>8</v>
      </c>
      <c r="B349" s="11" t="s">
        <v>205</v>
      </c>
      <c r="C349" s="47">
        <v>0</v>
      </c>
      <c r="D349" s="47">
        <v>0</v>
      </c>
      <c r="E349" s="45" t="e">
        <f t="shared" si="161"/>
        <v>#DIV/0!</v>
      </c>
      <c r="F349" s="47">
        <v>0</v>
      </c>
      <c r="G349" s="47">
        <v>500</v>
      </c>
      <c r="H349" s="45">
        <f t="shared" si="160"/>
        <v>0</v>
      </c>
      <c r="I349" s="47">
        <v>5702</v>
      </c>
      <c r="J349" s="47">
        <v>4898</v>
      </c>
      <c r="K349" s="45">
        <f t="shared" si="162"/>
        <v>116.41486320947325</v>
      </c>
      <c r="L349" s="45">
        <v>0</v>
      </c>
      <c r="M349" s="45">
        <v>0</v>
      </c>
      <c r="N349" s="45" t="e">
        <f t="shared" si="157"/>
        <v>#DIV/0!</v>
      </c>
      <c r="O349" s="45">
        <v>0</v>
      </c>
      <c r="P349" s="45">
        <v>0</v>
      </c>
      <c r="Q349" s="45" t="e">
        <f t="shared" si="158"/>
        <v>#DIV/0!</v>
      </c>
      <c r="R349" s="45">
        <v>0</v>
      </c>
      <c r="S349" s="45">
        <v>0</v>
      </c>
      <c r="T349" s="46" t="e">
        <f t="shared" si="159"/>
        <v>#DIV/0!</v>
      </c>
    </row>
    <row r="350" spans="1:20" s="23" customFormat="1" ht="17.25">
      <c r="A350" s="2">
        <v>9</v>
      </c>
      <c r="B350" s="11" t="s">
        <v>206</v>
      </c>
      <c r="C350" s="47">
        <v>14746</v>
      </c>
      <c r="D350" s="47">
        <v>18135</v>
      </c>
      <c r="E350" s="45">
        <f t="shared" si="161"/>
        <v>81.312379376895507</v>
      </c>
      <c r="F350" s="47">
        <v>1030</v>
      </c>
      <c r="G350" s="47">
        <v>1373</v>
      </c>
      <c r="H350" s="45">
        <f t="shared" si="160"/>
        <v>75.018208302986167</v>
      </c>
      <c r="I350" s="47">
        <v>14764</v>
      </c>
      <c r="J350" s="47">
        <v>18135</v>
      </c>
      <c r="K350" s="45">
        <f t="shared" si="162"/>
        <v>81.411634960022056</v>
      </c>
      <c r="L350" s="45">
        <v>0</v>
      </c>
      <c r="M350" s="45">
        <v>0</v>
      </c>
      <c r="N350" s="45" t="e">
        <f t="shared" si="157"/>
        <v>#DIV/0!</v>
      </c>
      <c r="O350" s="45">
        <v>0</v>
      </c>
      <c r="P350" s="45">
        <v>0</v>
      </c>
      <c r="Q350" s="45" t="e">
        <f t="shared" si="158"/>
        <v>#DIV/0!</v>
      </c>
      <c r="R350" s="45">
        <v>0</v>
      </c>
      <c r="S350" s="45">
        <v>0</v>
      </c>
      <c r="T350" s="46" t="e">
        <f t="shared" si="159"/>
        <v>#DIV/0!</v>
      </c>
    </row>
    <row r="351" spans="1:20" s="23" customFormat="1" ht="17.25" customHeight="1">
      <c r="A351" s="385"/>
      <c r="B351" s="386"/>
      <c r="C351" s="386"/>
      <c r="D351" s="386"/>
      <c r="E351" s="386"/>
      <c r="F351" s="386"/>
      <c r="G351" s="386"/>
      <c r="H351" s="386"/>
      <c r="I351" s="386"/>
      <c r="J351" s="386"/>
      <c r="K351" s="386"/>
      <c r="L351" s="386"/>
      <c r="M351" s="386"/>
      <c r="N351" s="386"/>
      <c r="O351" s="386"/>
      <c r="P351" s="386"/>
      <c r="Q351" s="386"/>
      <c r="R351" s="386"/>
      <c r="S351" s="386"/>
      <c r="T351" s="387"/>
    </row>
    <row r="352" spans="1:20" ht="57.75" customHeight="1">
      <c r="A352" s="369" t="s">
        <v>267</v>
      </c>
      <c r="B352" s="370"/>
      <c r="C352" s="128">
        <f>C353+C370+C378</f>
        <v>28643479</v>
      </c>
      <c r="D352" s="128">
        <f>D353+D370+D378</f>
        <v>22139629.159000002</v>
      </c>
      <c r="E352" s="139">
        <f t="shared" ref="E352:E368" si="163">C352/D352*100</f>
        <v>129.37650759320019</v>
      </c>
      <c r="F352" s="128">
        <f>F353+F370+F378</f>
        <v>28643479</v>
      </c>
      <c r="G352" s="128">
        <f>G353+G370+G378</f>
        <v>22139629.159000002</v>
      </c>
      <c r="H352" s="139">
        <f t="shared" ref="H352" si="164">F352/G352*100</f>
        <v>129.37650759320019</v>
      </c>
      <c r="I352" s="128">
        <f>I353+I370+I378</f>
        <v>28643479</v>
      </c>
      <c r="J352" s="128">
        <f>J353+J370+J378</f>
        <v>22139629.159000002</v>
      </c>
      <c r="K352" s="139">
        <f t="shared" ref="K352:K368" si="165">I352/J352*100</f>
        <v>129.37650759320019</v>
      </c>
      <c r="L352" s="128">
        <f>L353+L370+L378</f>
        <v>2297106</v>
      </c>
      <c r="M352" s="128">
        <f>M353+M370+M378</f>
        <v>758022.30500000005</v>
      </c>
      <c r="N352" s="140">
        <f t="shared" ref="N352:N372" si="166">L352/M352*100</f>
        <v>303.03936768720808</v>
      </c>
      <c r="O352" s="128">
        <f>O353+O370+O378</f>
        <v>0</v>
      </c>
      <c r="P352" s="128">
        <f>P353+P370+P378</f>
        <v>0</v>
      </c>
      <c r="Q352" s="140" t="e">
        <f t="shared" ref="Q352:Q372" si="167">O352/P352*100</f>
        <v>#DIV/0!</v>
      </c>
      <c r="R352" s="128">
        <f>R353+R370+R378</f>
        <v>0</v>
      </c>
      <c r="S352" s="128">
        <f>S353+S370+S378</f>
        <v>0</v>
      </c>
      <c r="T352" s="140" t="e">
        <f t="shared" ref="T352:T356" si="168">R352/S352*100</f>
        <v>#DIV/0!</v>
      </c>
    </row>
    <row r="353" spans="1:20" ht="75" customHeight="1">
      <c r="A353" s="383" t="s">
        <v>268</v>
      </c>
      <c r="B353" s="384"/>
      <c r="C353" s="42">
        <f>SUM(C354:C368)</f>
        <v>21003882</v>
      </c>
      <c r="D353" s="42">
        <f>SUM(D354:D368)</f>
        <v>15934379.159</v>
      </c>
      <c r="E353" s="42">
        <f>C353/D353*100</f>
        <v>131.81487518537338</v>
      </c>
      <c r="F353" s="42">
        <f>SUM(F354:F368)</f>
        <v>21003882</v>
      </c>
      <c r="G353" s="42">
        <f>SUM(G354:G368)</f>
        <v>15934379.159</v>
      </c>
      <c r="H353" s="42">
        <f>F353/G353*100</f>
        <v>131.81487518537338</v>
      </c>
      <c r="I353" s="42">
        <f>SUM(I354:I368)</f>
        <v>21003882</v>
      </c>
      <c r="J353" s="42">
        <f>SUM(J354:J368)</f>
        <v>15934379.159</v>
      </c>
      <c r="K353" s="42">
        <f>I353/J353*100</f>
        <v>131.81487518537338</v>
      </c>
      <c r="L353" s="42">
        <f>SUM(L354:L368)</f>
        <v>2297106</v>
      </c>
      <c r="M353" s="42">
        <f>SUM(M354:M368)</f>
        <v>758022.30500000005</v>
      </c>
      <c r="N353" s="167">
        <f t="shared" si="166"/>
        <v>303.03936768720808</v>
      </c>
      <c r="O353" s="42">
        <f>SUM(O354:O368)</f>
        <v>0</v>
      </c>
      <c r="P353" s="42">
        <f>SUM(P354:P368)</f>
        <v>0</v>
      </c>
      <c r="Q353" s="5" t="e">
        <f t="shared" si="167"/>
        <v>#DIV/0!</v>
      </c>
      <c r="R353" s="42">
        <f>SUM(R354:R368)</f>
        <v>0</v>
      </c>
      <c r="S353" s="42">
        <f>SUM(S354:S368)</f>
        <v>0</v>
      </c>
      <c r="T353" s="5" t="e">
        <f t="shared" si="168"/>
        <v>#DIV/0!</v>
      </c>
    </row>
    <row r="354" spans="1:20" ht="17.25">
      <c r="A354" s="63">
        <v>1</v>
      </c>
      <c r="B354" s="12" t="s">
        <v>207</v>
      </c>
      <c r="C354" s="47">
        <v>2590588</v>
      </c>
      <c r="D354" s="47">
        <v>2842016</v>
      </c>
      <c r="E354" s="164">
        <f t="shared" si="163"/>
        <v>91.153181403623336</v>
      </c>
      <c r="F354" s="47">
        <v>2590588</v>
      </c>
      <c r="G354" s="47">
        <v>2842016</v>
      </c>
      <c r="H354" s="69">
        <f t="shared" ref="H354:H367" si="169">F354/G354*100</f>
        <v>91.153181403623336</v>
      </c>
      <c r="I354" s="47">
        <v>2590588</v>
      </c>
      <c r="J354" s="47">
        <v>2842016</v>
      </c>
      <c r="K354" s="164">
        <f t="shared" si="165"/>
        <v>91.153181403623336</v>
      </c>
      <c r="L354" s="47">
        <v>0</v>
      </c>
      <c r="M354" s="47">
        <v>0</v>
      </c>
      <c r="N354" s="69" t="e">
        <f t="shared" si="166"/>
        <v>#DIV/0!</v>
      </c>
      <c r="O354" s="166">
        <v>0</v>
      </c>
      <c r="P354" s="166">
        <v>0</v>
      </c>
      <c r="Q354" s="69" t="e">
        <f t="shared" si="167"/>
        <v>#DIV/0!</v>
      </c>
      <c r="R354" s="69">
        <v>0</v>
      </c>
      <c r="S354" s="69">
        <v>0</v>
      </c>
      <c r="T354" s="69" t="e">
        <f t="shared" si="168"/>
        <v>#DIV/0!</v>
      </c>
    </row>
    <row r="355" spans="1:20" s="23" customFormat="1" ht="17.25">
      <c r="A355" s="64">
        <v>2</v>
      </c>
      <c r="B355" s="9" t="s">
        <v>208</v>
      </c>
      <c r="C355" s="47">
        <v>4458783</v>
      </c>
      <c r="D355" s="47">
        <v>3801753.29</v>
      </c>
      <c r="E355" s="164">
        <f t="shared" si="163"/>
        <v>117.2822816180163</v>
      </c>
      <c r="F355" s="47">
        <v>4458783</v>
      </c>
      <c r="G355" s="47">
        <v>3801753.29</v>
      </c>
      <c r="H355" s="69">
        <f t="shared" si="169"/>
        <v>117.2822816180163</v>
      </c>
      <c r="I355" s="47">
        <v>4458783</v>
      </c>
      <c r="J355" s="47">
        <v>3801753.29</v>
      </c>
      <c r="K355" s="164">
        <f t="shared" si="165"/>
        <v>117.2822816180163</v>
      </c>
      <c r="L355" s="47">
        <v>2261783</v>
      </c>
      <c r="M355" s="47">
        <v>714649.30500000005</v>
      </c>
      <c r="N355" s="69">
        <f t="shared" si="166"/>
        <v>316.48851879874138</v>
      </c>
      <c r="O355" s="166">
        <v>0</v>
      </c>
      <c r="P355" s="166">
        <v>0</v>
      </c>
      <c r="Q355" s="69" t="e">
        <f t="shared" si="167"/>
        <v>#DIV/0!</v>
      </c>
      <c r="R355" s="69">
        <v>0</v>
      </c>
      <c r="S355" s="69">
        <v>0</v>
      </c>
      <c r="T355" s="69" t="e">
        <f t="shared" si="168"/>
        <v>#DIV/0!</v>
      </c>
    </row>
    <row r="356" spans="1:20" ht="17.25">
      <c r="A356" s="63">
        <v>3</v>
      </c>
      <c r="B356" s="12" t="s">
        <v>271</v>
      </c>
      <c r="C356" s="47">
        <v>3147307</v>
      </c>
      <c r="D356" s="47">
        <v>2681049.9</v>
      </c>
      <c r="E356" s="164">
        <f t="shared" si="163"/>
        <v>117.39084005859048</v>
      </c>
      <c r="F356" s="47">
        <v>3147307</v>
      </c>
      <c r="G356" s="47">
        <v>2681049.9</v>
      </c>
      <c r="H356" s="69">
        <f t="shared" si="169"/>
        <v>117.39084005859048</v>
      </c>
      <c r="I356" s="47">
        <v>3147307</v>
      </c>
      <c r="J356" s="47">
        <v>2681049.9</v>
      </c>
      <c r="K356" s="164">
        <f t="shared" si="165"/>
        <v>117.39084005859048</v>
      </c>
      <c r="L356" s="47">
        <v>0</v>
      </c>
      <c r="M356" s="47">
        <v>0</v>
      </c>
      <c r="N356" s="69" t="e">
        <f t="shared" si="166"/>
        <v>#DIV/0!</v>
      </c>
      <c r="O356" s="166">
        <v>0</v>
      </c>
      <c r="P356" s="166">
        <v>0</v>
      </c>
      <c r="Q356" s="69" t="e">
        <f t="shared" si="167"/>
        <v>#DIV/0!</v>
      </c>
      <c r="R356" s="69">
        <v>0</v>
      </c>
      <c r="S356" s="69">
        <v>0</v>
      </c>
      <c r="T356" s="69" t="e">
        <f t="shared" si="168"/>
        <v>#DIV/0!</v>
      </c>
    </row>
    <row r="357" spans="1:20" ht="74.25" customHeight="1">
      <c r="A357" s="63">
        <v>4</v>
      </c>
      <c r="B357" s="10" t="s">
        <v>289</v>
      </c>
      <c r="C357" s="47">
        <v>913064</v>
      </c>
      <c r="D357" s="47">
        <v>526591.01399999997</v>
      </c>
      <c r="E357" s="164">
        <f t="shared" si="163"/>
        <v>173.3914889781997</v>
      </c>
      <c r="F357" s="47">
        <v>913064</v>
      </c>
      <c r="G357" s="47">
        <v>526591.01399999997</v>
      </c>
      <c r="H357" s="69">
        <f t="shared" si="169"/>
        <v>173.3914889781997</v>
      </c>
      <c r="I357" s="47">
        <v>913064</v>
      </c>
      <c r="J357" s="47">
        <v>526591.01399999997</v>
      </c>
      <c r="K357" s="164">
        <f t="shared" si="165"/>
        <v>173.3914889781997</v>
      </c>
      <c r="L357" s="47">
        <v>0</v>
      </c>
      <c r="M357" s="47">
        <v>0</v>
      </c>
      <c r="N357" s="69" t="e">
        <f t="shared" si="166"/>
        <v>#DIV/0!</v>
      </c>
      <c r="O357" s="166">
        <v>0</v>
      </c>
      <c r="P357" s="166">
        <v>0</v>
      </c>
      <c r="Q357" s="69" t="e">
        <f t="shared" si="167"/>
        <v>#DIV/0!</v>
      </c>
      <c r="R357" s="69">
        <v>0</v>
      </c>
      <c r="S357" s="69">
        <v>0</v>
      </c>
      <c r="T357" s="69"/>
    </row>
    <row r="358" spans="1:20" ht="34.5">
      <c r="A358" s="63">
        <v>5</v>
      </c>
      <c r="B358" s="10" t="s">
        <v>209</v>
      </c>
      <c r="C358" s="47">
        <v>276518</v>
      </c>
      <c r="D358" s="47">
        <v>263219</v>
      </c>
      <c r="E358" s="164">
        <f t="shared" si="163"/>
        <v>105.05244682184798</v>
      </c>
      <c r="F358" s="47">
        <v>276518</v>
      </c>
      <c r="G358" s="47">
        <v>263219</v>
      </c>
      <c r="H358" s="69">
        <f t="shared" si="169"/>
        <v>105.05244682184798</v>
      </c>
      <c r="I358" s="47">
        <v>276518</v>
      </c>
      <c r="J358" s="47">
        <v>263219</v>
      </c>
      <c r="K358" s="164">
        <f t="shared" si="165"/>
        <v>105.05244682184798</v>
      </c>
      <c r="L358" s="47">
        <v>0</v>
      </c>
      <c r="M358" s="47">
        <v>0</v>
      </c>
      <c r="N358" s="69" t="e">
        <f t="shared" si="166"/>
        <v>#DIV/0!</v>
      </c>
      <c r="O358" s="166">
        <v>0</v>
      </c>
      <c r="P358" s="166">
        <v>0</v>
      </c>
      <c r="Q358" s="69" t="e">
        <f t="shared" si="167"/>
        <v>#DIV/0!</v>
      </c>
      <c r="R358" s="69">
        <v>0</v>
      </c>
      <c r="S358" s="69">
        <v>0</v>
      </c>
      <c r="T358" s="69" t="e">
        <f t="shared" ref="T358:T372" si="170">R358/S358*100</f>
        <v>#DIV/0!</v>
      </c>
    </row>
    <row r="359" spans="1:20" s="23" customFormat="1" ht="34.5">
      <c r="A359" s="64">
        <v>6</v>
      </c>
      <c r="B359" s="16" t="s">
        <v>210</v>
      </c>
      <c r="C359" s="47">
        <v>35323</v>
      </c>
      <c r="D359" s="47">
        <v>43373.254000000001</v>
      </c>
      <c r="E359" s="164">
        <f t="shared" si="163"/>
        <v>81.439589476039771</v>
      </c>
      <c r="F359" s="47">
        <v>35323</v>
      </c>
      <c r="G359" s="47">
        <v>43373.254000000001</v>
      </c>
      <c r="H359" s="69">
        <f t="shared" si="169"/>
        <v>81.439589476039771</v>
      </c>
      <c r="I359" s="47">
        <v>35323</v>
      </c>
      <c r="J359" s="47">
        <v>43373.254000000001</v>
      </c>
      <c r="K359" s="164">
        <f t="shared" si="165"/>
        <v>81.439589476039771</v>
      </c>
      <c r="L359" s="47">
        <v>35323</v>
      </c>
      <c r="M359" s="47">
        <v>43373</v>
      </c>
      <c r="N359" s="69">
        <f t="shared" si="166"/>
        <v>81.440066400756223</v>
      </c>
      <c r="O359" s="166">
        <v>0</v>
      </c>
      <c r="P359" s="166">
        <v>0</v>
      </c>
      <c r="Q359" s="69" t="e">
        <f t="shared" si="167"/>
        <v>#DIV/0!</v>
      </c>
      <c r="R359" s="69">
        <v>0</v>
      </c>
      <c r="S359" s="69">
        <v>0</v>
      </c>
      <c r="T359" s="69" t="e">
        <f t="shared" si="170"/>
        <v>#DIV/0!</v>
      </c>
    </row>
    <row r="360" spans="1:20" ht="17.25">
      <c r="A360" s="63">
        <v>7</v>
      </c>
      <c r="B360" s="12" t="s">
        <v>211</v>
      </c>
      <c r="C360" s="47">
        <v>1001582</v>
      </c>
      <c r="D360" s="47">
        <v>849626.80099999998</v>
      </c>
      <c r="E360" s="164">
        <f t="shared" si="163"/>
        <v>117.88493475266442</v>
      </c>
      <c r="F360" s="47">
        <v>1001582</v>
      </c>
      <c r="G360" s="47">
        <v>849626.80099999998</v>
      </c>
      <c r="H360" s="69">
        <f t="shared" si="169"/>
        <v>117.88493475266442</v>
      </c>
      <c r="I360" s="47">
        <v>1001582</v>
      </c>
      <c r="J360" s="47">
        <v>849626.80099999998</v>
      </c>
      <c r="K360" s="164">
        <f t="shared" si="165"/>
        <v>117.88493475266442</v>
      </c>
      <c r="L360" s="47">
        <v>0</v>
      </c>
      <c r="M360" s="47">
        <v>0</v>
      </c>
      <c r="N360" s="69" t="e">
        <f t="shared" si="166"/>
        <v>#DIV/0!</v>
      </c>
      <c r="O360" s="166">
        <v>0</v>
      </c>
      <c r="P360" s="166">
        <v>0</v>
      </c>
      <c r="Q360" s="69" t="e">
        <f t="shared" si="167"/>
        <v>#DIV/0!</v>
      </c>
      <c r="R360" s="69">
        <v>0</v>
      </c>
      <c r="S360" s="69">
        <v>0</v>
      </c>
      <c r="T360" s="69" t="e">
        <f t="shared" si="170"/>
        <v>#DIV/0!</v>
      </c>
    </row>
    <row r="361" spans="1:20" ht="17.25">
      <c r="A361" s="63">
        <v>8</v>
      </c>
      <c r="B361" s="12" t="s">
        <v>212</v>
      </c>
      <c r="C361" s="47">
        <v>520685</v>
      </c>
      <c r="D361" s="47">
        <v>782858</v>
      </c>
      <c r="E361" s="164">
        <f t="shared" si="163"/>
        <v>66.510784842206377</v>
      </c>
      <c r="F361" s="47">
        <v>520685</v>
      </c>
      <c r="G361" s="47">
        <v>782858</v>
      </c>
      <c r="H361" s="69">
        <f t="shared" si="169"/>
        <v>66.510784842206377</v>
      </c>
      <c r="I361" s="47">
        <v>520685</v>
      </c>
      <c r="J361" s="47">
        <v>782858</v>
      </c>
      <c r="K361" s="164">
        <f t="shared" si="165"/>
        <v>66.510784842206377</v>
      </c>
      <c r="L361" s="47">
        <v>0</v>
      </c>
      <c r="M361" s="47">
        <v>0</v>
      </c>
      <c r="N361" s="69" t="e">
        <f t="shared" si="166"/>
        <v>#DIV/0!</v>
      </c>
      <c r="O361" s="166">
        <v>0</v>
      </c>
      <c r="P361" s="166">
        <v>0</v>
      </c>
      <c r="Q361" s="69" t="e">
        <f t="shared" si="167"/>
        <v>#DIV/0!</v>
      </c>
      <c r="R361" s="69">
        <v>0</v>
      </c>
      <c r="S361" s="69">
        <v>0</v>
      </c>
      <c r="T361" s="69" t="e">
        <f t="shared" si="170"/>
        <v>#DIV/0!</v>
      </c>
    </row>
    <row r="362" spans="1:20" s="23" customFormat="1" ht="21.75" customHeight="1">
      <c r="A362" s="64">
        <v>9</v>
      </c>
      <c r="B362" s="16" t="s">
        <v>213</v>
      </c>
      <c r="C362" s="47">
        <v>7908370</v>
      </c>
      <c r="D362" s="47">
        <v>4019259</v>
      </c>
      <c r="E362" s="164">
        <f t="shared" si="163"/>
        <v>196.76189068681563</v>
      </c>
      <c r="F362" s="47">
        <v>7908370</v>
      </c>
      <c r="G362" s="47">
        <v>4019259</v>
      </c>
      <c r="H362" s="69">
        <f t="shared" si="169"/>
        <v>196.76189068681563</v>
      </c>
      <c r="I362" s="47">
        <v>7908370</v>
      </c>
      <c r="J362" s="47">
        <v>4019259</v>
      </c>
      <c r="K362" s="164">
        <f t="shared" si="165"/>
        <v>196.76189068681563</v>
      </c>
      <c r="L362" s="47">
        <v>0</v>
      </c>
      <c r="M362" s="47">
        <v>0</v>
      </c>
      <c r="N362" s="69" t="e">
        <f t="shared" si="166"/>
        <v>#DIV/0!</v>
      </c>
      <c r="O362" s="166">
        <v>0</v>
      </c>
      <c r="P362" s="166">
        <v>0</v>
      </c>
      <c r="Q362" s="69" t="e">
        <f t="shared" si="167"/>
        <v>#DIV/0!</v>
      </c>
      <c r="R362" s="69">
        <v>0</v>
      </c>
      <c r="S362" s="69">
        <v>0</v>
      </c>
      <c r="T362" s="69" t="e">
        <f t="shared" si="170"/>
        <v>#DIV/0!</v>
      </c>
    </row>
    <row r="363" spans="1:20" ht="33" customHeight="1">
      <c r="A363" s="63">
        <v>10</v>
      </c>
      <c r="B363" s="10" t="s">
        <v>215</v>
      </c>
      <c r="C363" s="47">
        <v>33012</v>
      </c>
      <c r="D363" s="47">
        <v>14619</v>
      </c>
      <c r="E363" s="164">
        <f t="shared" si="163"/>
        <v>225.81571926944389</v>
      </c>
      <c r="F363" s="47">
        <v>33012</v>
      </c>
      <c r="G363" s="47">
        <v>14619</v>
      </c>
      <c r="H363" s="69">
        <f t="shared" si="169"/>
        <v>225.81571926944389</v>
      </c>
      <c r="I363" s="47">
        <v>33012</v>
      </c>
      <c r="J363" s="47">
        <v>14619</v>
      </c>
      <c r="K363" s="164">
        <f t="shared" si="165"/>
        <v>225.81571926944389</v>
      </c>
      <c r="L363" s="47">
        <v>0</v>
      </c>
      <c r="M363" s="47">
        <v>0</v>
      </c>
      <c r="N363" s="69" t="e">
        <f t="shared" si="166"/>
        <v>#DIV/0!</v>
      </c>
      <c r="O363" s="166">
        <v>0</v>
      </c>
      <c r="P363" s="166">
        <v>0</v>
      </c>
      <c r="Q363" s="69" t="e">
        <f t="shared" si="167"/>
        <v>#DIV/0!</v>
      </c>
      <c r="R363" s="69">
        <v>0</v>
      </c>
      <c r="S363" s="69">
        <v>0</v>
      </c>
      <c r="T363" s="69" t="e">
        <f t="shared" si="170"/>
        <v>#DIV/0!</v>
      </c>
    </row>
    <row r="364" spans="1:20" ht="34.5">
      <c r="A364" s="142">
        <v>11</v>
      </c>
      <c r="B364" s="143" t="s">
        <v>216</v>
      </c>
      <c r="C364" s="47">
        <v>118650</v>
      </c>
      <c r="D364" s="47">
        <v>110013.9</v>
      </c>
      <c r="E364" s="164">
        <f t="shared" si="163"/>
        <v>107.85000804443803</v>
      </c>
      <c r="F364" s="47">
        <v>118650</v>
      </c>
      <c r="G364" s="47">
        <v>110013.9</v>
      </c>
      <c r="H364" s="69">
        <f t="shared" si="169"/>
        <v>107.85000804443803</v>
      </c>
      <c r="I364" s="47">
        <v>118650</v>
      </c>
      <c r="J364" s="47">
        <v>110013.9</v>
      </c>
      <c r="K364" s="164">
        <f t="shared" si="165"/>
        <v>107.85000804443803</v>
      </c>
      <c r="L364" s="47">
        <v>0</v>
      </c>
      <c r="M364" s="47">
        <v>0</v>
      </c>
      <c r="N364" s="69" t="e">
        <f t="shared" si="166"/>
        <v>#DIV/0!</v>
      </c>
      <c r="O364" s="166">
        <v>0</v>
      </c>
      <c r="P364" s="166">
        <v>0</v>
      </c>
      <c r="Q364" s="69" t="e">
        <f t="shared" si="167"/>
        <v>#DIV/0!</v>
      </c>
      <c r="R364" s="69">
        <v>0</v>
      </c>
      <c r="S364" s="69">
        <v>0</v>
      </c>
      <c r="T364" s="69" t="e">
        <f t="shared" si="170"/>
        <v>#DIV/0!</v>
      </c>
    </row>
    <row r="365" spans="1:20" s="146" customFormat="1" ht="33.75" customHeight="1">
      <c r="A365" s="63">
        <v>12</v>
      </c>
      <c r="B365" s="10" t="s">
        <v>217</v>
      </c>
      <c r="C365" s="69"/>
      <c r="D365" s="165"/>
      <c r="E365" s="164" t="e">
        <f t="shared" si="163"/>
        <v>#DIV/0!</v>
      </c>
      <c r="F365" s="69"/>
      <c r="G365" s="69"/>
      <c r="H365" s="69" t="e">
        <f t="shared" si="169"/>
        <v>#DIV/0!</v>
      </c>
      <c r="I365" s="69"/>
      <c r="J365" s="69"/>
      <c r="K365" s="164" t="e">
        <f t="shared" si="165"/>
        <v>#DIV/0!</v>
      </c>
      <c r="L365" s="165"/>
      <c r="M365" s="165"/>
      <c r="N365" s="69" t="e">
        <f t="shared" si="166"/>
        <v>#DIV/0!</v>
      </c>
      <c r="O365" s="69"/>
      <c r="P365" s="69"/>
      <c r="Q365" s="69" t="e">
        <f t="shared" si="167"/>
        <v>#DIV/0!</v>
      </c>
      <c r="R365" s="69"/>
      <c r="S365" s="69"/>
      <c r="T365" s="69"/>
    </row>
    <row r="366" spans="1:20" s="146" customFormat="1" ht="17.25">
      <c r="A366" s="63">
        <v>13</v>
      </c>
      <c r="B366" s="12" t="s">
        <v>218</v>
      </c>
      <c r="C366" s="69"/>
      <c r="D366" s="165"/>
      <c r="E366" s="164" t="e">
        <f t="shared" si="163"/>
        <v>#DIV/0!</v>
      </c>
      <c r="F366" s="69"/>
      <c r="G366" s="69"/>
      <c r="H366" s="69" t="e">
        <f t="shared" si="169"/>
        <v>#DIV/0!</v>
      </c>
      <c r="I366" s="69"/>
      <c r="J366" s="69"/>
      <c r="K366" s="164" t="e">
        <f t="shared" si="165"/>
        <v>#DIV/0!</v>
      </c>
      <c r="L366" s="165"/>
      <c r="M366" s="165"/>
      <c r="N366" s="69" t="e">
        <f t="shared" si="166"/>
        <v>#DIV/0!</v>
      </c>
      <c r="O366" s="69"/>
      <c r="P366" s="69"/>
      <c r="Q366" s="69" t="e">
        <f t="shared" si="167"/>
        <v>#DIV/0!</v>
      </c>
      <c r="R366" s="69"/>
      <c r="S366" s="69"/>
      <c r="T366" s="69" t="e">
        <f t="shared" si="170"/>
        <v>#DIV/0!</v>
      </c>
    </row>
    <row r="367" spans="1:20" s="146" customFormat="1" ht="17.25">
      <c r="A367" s="63">
        <v>14</v>
      </c>
      <c r="B367" s="12" t="s">
        <v>219</v>
      </c>
      <c r="C367" s="69"/>
      <c r="D367" s="165"/>
      <c r="E367" s="164" t="e">
        <f t="shared" si="163"/>
        <v>#DIV/0!</v>
      </c>
      <c r="F367" s="69"/>
      <c r="G367" s="69"/>
      <c r="H367" s="69" t="e">
        <f t="shared" si="169"/>
        <v>#DIV/0!</v>
      </c>
      <c r="I367" s="69"/>
      <c r="J367" s="69"/>
      <c r="K367" s="164" t="e">
        <f t="shared" si="165"/>
        <v>#DIV/0!</v>
      </c>
      <c r="L367" s="165"/>
      <c r="M367" s="165"/>
      <c r="N367" s="69" t="e">
        <f t="shared" si="166"/>
        <v>#DIV/0!</v>
      </c>
      <c r="O367" s="69"/>
      <c r="P367" s="69"/>
      <c r="Q367" s="69" t="e">
        <f t="shared" si="167"/>
        <v>#DIV/0!</v>
      </c>
      <c r="R367" s="69"/>
      <c r="S367" s="69"/>
      <c r="T367" s="69" t="e">
        <f t="shared" si="170"/>
        <v>#DIV/0!</v>
      </c>
    </row>
    <row r="368" spans="1:20" s="146" customFormat="1" ht="51.75">
      <c r="A368" s="63">
        <v>15</v>
      </c>
      <c r="B368" s="10" t="s">
        <v>220</v>
      </c>
      <c r="C368" s="69"/>
      <c r="D368" s="69"/>
      <c r="E368" s="164" t="e">
        <f t="shared" si="163"/>
        <v>#DIV/0!</v>
      </c>
      <c r="F368" s="69"/>
      <c r="G368" s="69"/>
      <c r="H368" s="69" t="e">
        <f>F368/G368*100</f>
        <v>#DIV/0!</v>
      </c>
      <c r="I368" s="69"/>
      <c r="J368" s="69"/>
      <c r="K368" s="164" t="e">
        <f t="shared" si="165"/>
        <v>#DIV/0!</v>
      </c>
      <c r="L368" s="69"/>
      <c r="M368" s="69"/>
      <c r="N368" s="69" t="e">
        <f t="shared" si="166"/>
        <v>#DIV/0!</v>
      </c>
      <c r="O368" s="69"/>
      <c r="P368" s="69"/>
      <c r="Q368" s="69" t="e">
        <f t="shared" si="167"/>
        <v>#DIV/0!</v>
      </c>
      <c r="R368" s="69"/>
      <c r="S368" s="69"/>
      <c r="T368" s="69" t="e">
        <f t="shared" si="170"/>
        <v>#DIV/0!</v>
      </c>
    </row>
    <row r="369" spans="1:20" s="222" customFormat="1" ht="17.25" customHeight="1">
      <c r="A369" s="397"/>
      <c r="B369" s="398"/>
      <c r="C369" s="398"/>
      <c r="D369" s="398"/>
      <c r="E369" s="398"/>
      <c r="F369" s="398"/>
      <c r="G369" s="398"/>
      <c r="H369" s="398"/>
      <c r="I369" s="398"/>
      <c r="J369" s="398"/>
      <c r="K369" s="399"/>
      <c r="L369" s="221"/>
      <c r="M369" s="221"/>
      <c r="N369" s="221"/>
      <c r="O369" s="221"/>
      <c r="P369" s="221"/>
      <c r="Q369" s="221"/>
      <c r="R369" s="221"/>
      <c r="S369" s="221"/>
      <c r="T369" s="221"/>
    </row>
    <row r="370" spans="1:20" ht="84.75" customHeight="1">
      <c r="A370" s="400" t="s">
        <v>269</v>
      </c>
      <c r="B370" s="401"/>
      <c r="C370" s="144">
        <f>SUM(C371:C372)</f>
        <v>7639597</v>
      </c>
      <c r="D370" s="144">
        <f>SUM(D371:D372)</f>
        <v>6205250</v>
      </c>
      <c r="E370" s="144">
        <f>C370/D370*100</f>
        <v>123.1150557995246</v>
      </c>
      <c r="F370" s="144">
        <f>SUM(F371:F372)</f>
        <v>7639597</v>
      </c>
      <c r="G370" s="144">
        <f>SUM(G371:G372)</f>
        <v>6205250</v>
      </c>
      <c r="H370" s="144">
        <f>F370/G370*100</f>
        <v>123.1150557995246</v>
      </c>
      <c r="I370" s="144">
        <f>SUM(I371:I372)</f>
        <v>7639597</v>
      </c>
      <c r="J370" s="144">
        <f>SUM(J371:J372)</f>
        <v>6205250</v>
      </c>
      <c r="K370" s="144">
        <f>I370/J370*100</f>
        <v>123.1150557995246</v>
      </c>
      <c r="L370" s="144">
        <f>SUM(L371:L372)</f>
        <v>0</v>
      </c>
      <c r="M370" s="144">
        <f>SUM(M371:M372)</f>
        <v>0</v>
      </c>
      <c r="N370" s="145" t="e">
        <f t="shared" si="166"/>
        <v>#DIV/0!</v>
      </c>
      <c r="O370" s="144">
        <f>SUM(O371:O372)</f>
        <v>0</v>
      </c>
      <c r="P370" s="144">
        <f>SUM(P371:P372)</f>
        <v>0</v>
      </c>
      <c r="Q370" s="145" t="e">
        <f t="shared" si="167"/>
        <v>#DIV/0!</v>
      </c>
      <c r="R370" s="144">
        <f>SUM(R371:R372)</f>
        <v>0</v>
      </c>
      <c r="S370" s="144">
        <f>SUM(S371:S372)</f>
        <v>0</v>
      </c>
      <c r="T370" s="145" t="e">
        <f t="shared" si="170"/>
        <v>#DIV/0!</v>
      </c>
    </row>
    <row r="371" spans="1:20" ht="75" customHeight="1">
      <c r="A371" s="63">
        <v>1</v>
      </c>
      <c r="B371" s="10" t="s">
        <v>214</v>
      </c>
      <c r="C371" s="47">
        <v>7639597</v>
      </c>
      <c r="D371" s="47">
        <v>6205250</v>
      </c>
      <c r="E371" s="25">
        <f t="shared" ref="E371:E372" si="171">C371/D371*100</f>
        <v>123.1150557995246</v>
      </c>
      <c r="F371" s="47">
        <v>7639597</v>
      </c>
      <c r="G371" s="47">
        <v>6205250</v>
      </c>
      <c r="H371" s="20">
        <f t="shared" ref="H371:H372" si="172">F371/G371*100</f>
        <v>123.1150557995246</v>
      </c>
      <c r="I371" s="47">
        <v>7639597</v>
      </c>
      <c r="J371" s="47">
        <v>6205250</v>
      </c>
      <c r="K371" s="25">
        <f t="shared" ref="K371:K372" si="173">I371/J371*100</f>
        <v>123.1150557995246</v>
      </c>
      <c r="L371" s="166">
        <v>0</v>
      </c>
      <c r="M371" s="166">
        <v>0</v>
      </c>
      <c r="N371" s="31" t="e">
        <f t="shared" si="166"/>
        <v>#DIV/0!</v>
      </c>
      <c r="O371" s="166">
        <v>0</v>
      </c>
      <c r="P371" s="166">
        <v>0</v>
      </c>
      <c r="Q371" s="25" t="e">
        <f t="shared" si="167"/>
        <v>#DIV/0!</v>
      </c>
      <c r="R371" s="69">
        <v>0</v>
      </c>
      <c r="S371" s="69">
        <v>0</v>
      </c>
      <c r="T371" s="20" t="e">
        <f t="shared" si="170"/>
        <v>#DIV/0!</v>
      </c>
    </row>
    <row r="372" spans="1:20" ht="17.25">
      <c r="A372" s="63">
        <v>2</v>
      </c>
      <c r="B372" s="12" t="s">
        <v>221</v>
      </c>
      <c r="C372" s="20"/>
      <c r="D372" s="20"/>
      <c r="E372" s="25" t="e">
        <f t="shared" si="171"/>
        <v>#DIV/0!</v>
      </c>
      <c r="F372" s="20"/>
      <c r="G372" s="20"/>
      <c r="H372" s="20" t="e">
        <f t="shared" si="172"/>
        <v>#DIV/0!</v>
      </c>
      <c r="I372" s="20"/>
      <c r="J372" s="20"/>
      <c r="K372" s="25" t="e">
        <f t="shared" si="173"/>
        <v>#DIV/0!</v>
      </c>
      <c r="L372" s="35"/>
      <c r="M372" s="35"/>
      <c r="N372" s="31" t="e">
        <f t="shared" si="166"/>
        <v>#DIV/0!</v>
      </c>
      <c r="O372" s="20"/>
      <c r="P372" s="20"/>
      <c r="Q372" s="31" t="e">
        <f t="shared" si="167"/>
        <v>#DIV/0!</v>
      </c>
      <c r="R372" s="20"/>
      <c r="S372" s="20"/>
      <c r="T372" s="20" t="e">
        <f t="shared" si="170"/>
        <v>#DIV/0!</v>
      </c>
    </row>
    <row r="373" spans="1:20" s="23" customFormat="1" ht="17.25">
      <c r="A373" s="64"/>
      <c r="B373" s="16"/>
      <c r="C373" s="47"/>
      <c r="D373" s="47"/>
      <c r="E373" s="1"/>
      <c r="F373" s="47"/>
      <c r="G373" s="47"/>
      <c r="H373" s="1"/>
      <c r="I373" s="47"/>
      <c r="J373" s="47"/>
      <c r="K373" s="1"/>
      <c r="L373" s="47"/>
      <c r="M373" s="47"/>
      <c r="N373" s="1"/>
      <c r="O373" s="47"/>
      <c r="P373" s="47"/>
      <c r="Q373" s="1"/>
      <c r="R373" s="47"/>
      <c r="S373" s="47"/>
      <c r="T373" s="1"/>
    </row>
    <row r="374" spans="1:20" s="23" customFormat="1" ht="17.25">
      <c r="A374" s="64"/>
      <c r="B374" s="16"/>
      <c r="C374" s="47"/>
      <c r="D374" s="47"/>
      <c r="E374" s="1"/>
      <c r="F374" s="47"/>
      <c r="G374" s="47"/>
      <c r="H374" s="1"/>
      <c r="I374" s="47"/>
      <c r="J374" s="47"/>
      <c r="K374" s="1"/>
      <c r="L374" s="47"/>
      <c r="M374" s="47"/>
      <c r="N374" s="1"/>
      <c r="O374" s="47"/>
      <c r="P374" s="47"/>
      <c r="Q374" s="1"/>
      <c r="R374" s="47"/>
      <c r="S374" s="47"/>
      <c r="T374" s="1"/>
    </row>
    <row r="375" spans="1:20" s="23" customFormat="1" ht="17.25">
      <c r="A375" s="64"/>
      <c r="B375" s="16"/>
      <c r="C375" s="47"/>
      <c r="D375" s="47"/>
      <c r="E375" s="1"/>
      <c r="F375" s="47"/>
      <c r="G375" s="47"/>
      <c r="H375" s="1"/>
      <c r="I375" s="47"/>
      <c r="J375" s="47"/>
      <c r="K375" s="1"/>
      <c r="L375" s="47"/>
      <c r="M375" s="47"/>
      <c r="N375" s="1"/>
      <c r="O375" s="47"/>
      <c r="P375" s="47"/>
      <c r="Q375" s="1"/>
      <c r="R375" s="47"/>
      <c r="S375" s="47"/>
      <c r="T375" s="1"/>
    </row>
    <row r="376" spans="1:20" s="23" customFormat="1" ht="17.25">
      <c r="A376" s="64"/>
      <c r="B376" s="16"/>
      <c r="C376" s="47"/>
      <c r="D376" s="47"/>
      <c r="E376" s="1"/>
      <c r="F376" s="47"/>
      <c r="G376" s="47"/>
      <c r="H376" s="1"/>
      <c r="I376" s="47"/>
      <c r="J376" s="47"/>
      <c r="K376" s="1"/>
      <c r="L376" s="47"/>
      <c r="M376" s="47"/>
      <c r="N376" s="1"/>
      <c r="O376" s="47"/>
      <c r="P376" s="47"/>
      <c r="Q376" s="1"/>
      <c r="R376" s="47"/>
      <c r="S376" s="47"/>
      <c r="T376" s="1"/>
    </row>
    <row r="377" spans="1:20" s="23" customFormat="1">
      <c r="A377" s="385"/>
      <c r="B377" s="386"/>
      <c r="C377" s="386"/>
      <c r="D377" s="386"/>
      <c r="E377" s="386"/>
      <c r="F377" s="386"/>
      <c r="G377" s="386"/>
      <c r="H377" s="386"/>
      <c r="I377" s="386"/>
      <c r="J377" s="386"/>
      <c r="K377" s="386"/>
      <c r="L377" s="386"/>
      <c r="M377" s="386"/>
      <c r="N377" s="386"/>
      <c r="O377" s="386"/>
      <c r="P377" s="386"/>
      <c r="Q377" s="386"/>
      <c r="R377" s="386"/>
      <c r="S377" s="386"/>
      <c r="T377" s="387"/>
    </row>
    <row r="378" spans="1:20" s="23" customFormat="1" ht="17.25" customHeight="1">
      <c r="A378" s="383" t="s">
        <v>270</v>
      </c>
      <c r="B378" s="384"/>
      <c r="C378" s="42">
        <f>SUM(C379:C386)</f>
        <v>0</v>
      </c>
      <c r="D378" s="42">
        <f>SUM(D379:D386)</f>
        <v>0</v>
      </c>
      <c r="E378" s="42" t="e">
        <f>C378/D378*100</f>
        <v>#DIV/0!</v>
      </c>
      <c r="F378" s="42">
        <f>SUM(F379:F386)</f>
        <v>0</v>
      </c>
      <c r="G378" s="42">
        <f>SUM(G379:G386)</f>
        <v>0</v>
      </c>
      <c r="H378" s="42" t="e">
        <f>F378/G378*100</f>
        <v>#DIV/0!</v>
      </c>
      <c r="I378" s="42">
        <f>SUM(I379:I386)</f>
        <v>0</v>
      </c>
      <c r="J378" s="42">
        <f>SUM(J379:J386)</f>
        <v>0</v>
      </c>
      <c r="K378" s="42" t="e">
        <f>I378/J378*100</f>
        <v>#DIV/0!</v>
      </c>
      <c r="L378" s="36">
        <f>SUM(L379:L386)</f>
        <v>0</v>
      </c>
      <c r="M378" s="36">
        <f>SUM(M379:M386)</f>
        <v>0</v>
      </c>
      <c r="N378" s="5" t="e">
        <f t="shared" ref="N378" si="174">L378/M378*100</f>
        <v>#DIV/0!</v>
      </c>
      <c r="O378" s="5">
        <f>SUM(O379:O386)</f>
        <v>0</v>
      </c>
      <c r="P378" s="5">
        <f>SUM(P379:P386)</f>
        <v>0</v>
      </c>
      <c r="Q378" s="5" t="e">
        <f t="shared" ref="Q378" si="175">O378/P378*100</f>
        <v>#DIV/0!</v>
      </c>
      <c r="R378" s="5">
        <f>SUM(R379:R386)</f>
        <v>0</v>
      </c>
      <c r="S378" s="5">
        <f>SUM(S379:S386)</f>
        <v>0</v>
      </c>
      <c r="T378" s="5" t="e">
        <f t="shared" ref="T378" si="176">R378/S378*100</f>
        <v>#DIV/0!</v>
      </c>
    </row>
    <row r="379" spans="1:20" s="23" customFormat="1" ht="18" customHeight="1">
      <c r="A379" s="147"/>
      <c r="B379" s="147"/>
      <c r="C379" s="147"/>
      <c r="D379" s="147"/>
      <c r="E379" s="147"/>
      <c r="F379" s="147"/>
      <c r="G379" s="147"/>
      <c r="H379" s="147"/>
      <c r="I379" s="147"/>
      <c r="J379" s="147"/>
      <c r="K379" s="147"/>
      <c r="L379" s="148"/>
      <c r="M379" s="148"/>
      <c r="N379" s="148"/>
      <c r="O379" s="148"/>
      <c r="P379" s="148"/>
      <c r="Q379" s="148"/>
      <c r="R379" s="148"/>
      <c r="S379" s="148"/>
      <c r="T379" s="148"/>
    </row>
    <row r="380" spans="1:20" ht="18" customHeight="1">
      <c r="A380" s="147"/>
      <c r="B380" s="147"/>
      <c r="C380" s="147"/>
      <c r="D380" s="147"/>
      <c r="E380" s="147"/>
      <c r="F380" s="147"/>
      <c r="G380" s="147"/>
      <c r="H380" s="147"/>
      <c r="I380" s="147"/>
      <c r="J380" s="147"/>
      <c r="K380" s="147"/>
      <c r="L380" s="148"/>
      <c r="M380" s="148"/>
      <c r="N380" s="148"/>
      <c r="O380" s="148"/>
      <c r="P380" s="148"/>
      <c r="Q380" s="148"/>
      <c r="R380" s="148"/>
      <c r="S380" s="148"/>
      <c r="T380" s="148"/>
    </row>
    <row r="381" spans="1:20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8"/>
      <c r="M381" s="148"/>
      <c r="N381" s="148"/>
      <c r="O381" s="148"/>
      <c r="P381" s="148"/>
      <c r="Q381" s="148"/>
      <c r="R381" s="148"/>
      <c r="S381" s="148"/>
      <c r="T381" s="148"/>
    </row>
    <row r="382" spans="1:20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8"/>
      <c r="M382" s="148"/>
      <c r="N382" s="148"/>
      <c r="O382" s="148"/>
      <c r="P382" s="148"/>
      <c r="Q382" s="148"/>
      <c r="R382" s="148"/>
      <c r="S382" s="148"/>
      <c r="T382" s="148"/>
    </row>
    <row r="383" spans="1:20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8"/>
      <c r="M383" s="148"/>
      <c r="N383" s="148"/>
      <c r="O383" s="148"/>
      <c r="P383" s="148"/>
      <c r="Q383" s="148"/>
      <c r="R383" s="148"/>
      <c r="S383" s="148"/>
      <c r="T383" s="148"/>
    </row>
    <row r="384" spans="1:20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8"/>
      <c r="M384" s="148"/>
      <c r="N384" s="148"/>
      <c r="O384" s="148"/>
      <c r="P384" s="148"/>
      <c r="Q384" s="148"/>
      <c r="R384" s="148"/>
      <c r="S384" s="148"/>
      <c r="T384" s="148"/>
    </row>
    <row r="385" spans="1:20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8"/>
      <c r="M385" s="148"/>
      <c r="N385" s="148"/>
      <c r="O385" s="148"/>
      <c r="P385" s="148"/>
      <c r="Q385" s="148"/>
      <c r="R385" s="148"/>
      <c r="S385" s="148"/>
      <c r="T385" s="148"/>
    </row>
    <row r="386" spans="1:20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</sheetData>
  <mergeCells count="116">
    <mergeCell ref="A369:K369"/>
    <mergeCell ref="A370:B370"/>
    <mergeCell ref="A377:T377"/>
    <mergeCell ref="A378:B378"/>
    <mergeCell ref="A327:T327"/>
    <mergeCell ref="A328:B328"/>
    <mergeCell ref="A341:B341"/>
    <mergeCell ref="A351:T351"/>
    <mergeCell ref="A352:B352"/>
    <mergeCell ref="A353:B353"/>
    <mergeCell ref="A303:B303"/>
    <mergeCell ref="A310:T310"/>
    <mergeCell ref="A311:B311"/>
    <mergeCell ref="A318:T318"/>
    <mergeCell ref="A319:B319"/>
    <mergeCell ref="A320:B320"/>
    <mergeCell ref="A259:B259"/>
    <mergeCell ref="A272:T272"/>
    <mergeCell ref="A273:B273"/>
    <mergeCell ref="B282:T282"/>
    <mergeCell ref="A283:B283"/>
    <mergeCell ref="A302:T302"/>
    <mergeCell ref="A233:B233"/>
    <mergeCell ref="A243:T243"/>
    <mergeCell ref="A244:B244"/>
    <mergeCell ref="A252:T252"/>
    <mergeCell ref="A253:B253"/>
    <mergeCell ref="A258:T258"/>
    <mergeCell ref="A209:B209"/>
    <mergeCell ref="A216:T216"/>
    <mergeCell ref="A217:B217"/>
    <mergeCell ref="A225:T225"/>
    <mergeCell ref="A226:B226"/>
    <mergeCell ref="A232:T232"/>
    <mergeCell ref="A186:B186"/>
    <mergeCell ref="A194:T194"/>
    <mergeCell ref="A195:B195"/>
    <mergeCell ref="A200:T200"/>
    <mergeCell ref="A201:B201"/>
    <mergeCell ref="A208:T208"/>
    <mergeCell ref="A148:T148"/>
    <mergeCell ref="A149:B149"/>
    <mergeCell ref="A161:T161"/>
    <mergeCell ref="A162:B162"/>
    <mergeCell ref="A176:T176"/>
    <mergeCell ref="A177:B177"/>
    <mergeCell ref="A68:B68"/>
    <mergeCell ref="A69:B69"/>
    <mergeCell ref="A112:T112"/>
    <mergeCell ref="A113:B113"/>
    <mergeCell ref="A142:T142"/>
    <mergeCell ref="A143:B143"/>
    <mergeCell ref="I43:K43"/>
    <mergeCell ref="L43:T43"/>
    <mergeCell ref="A46:B46"/>
    <mergeCell ref="A47:B47"/>
    <mergeCell ref="A55:B55"/>
    <mergeCell ref="A67:T67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scale="7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2"/>
  <sheetViews>
    <sheetView topLeftCell="A266" zoomScale="90" zoomScaleNormal="90" workbookViewId="0">
      <selection activeCell="A281" sqref="A281:XFD281"/>
    </sheetView>
  </sheetViews>
  <sheetFormatPr defaultColWidth="15.140625" defaultRowHeight="15"/>
  <cols>
    <col min="1" max="1" width="4.140625" customWidth="1"/>
    <col min="2" max="2" width="34.5703125" customWidth="1"/>
    <col min="3" max="3" width="14.7109375" customWidth="1"/>
    <col min="4" max="4" width="14.85546875" customWidth="1"/>
    <col min="5" max="5" width="10.28515625" customWidth="1"/>
    <col min="6" max="6" width="14.28515625" customWidth="1"/>
    <col min="7" max="7" width="13.85546875" customWidth="1"/>
    <col min="8" max="8" width="9.5703125" customWidth="1"/>
    <col min="9" max="9" width="14.5703125" customWidth="1"/>
    <col min="10" max="10" width="15" customWidth="1"/>
    <col min="11" max="11" width="9.5703125" customWidth="1"/>
    <col min="12" max="12" width="15.140625" customWidth="1"/>
    <col min="13" max="13" width="14.7109375" customWidth="1"/>
    <col min="14" max="14" width="9.85546875" customWidth="1"/>
    <col min="15" max="15" width="13.28515625" customWidth="1"/>
    <col min="16" max="16" width="13" customWidth="1"/>
    <col min="17" max="17" width="10.85546875" customWidth="1"/>
    <col min="18" max="19" width="15.28515625" customWidth="1"/>
    <col min="20" max="20" width="9.85546875" customWidth="1"/>
  </cols>
  <sheetData>
    <row r="1" spans="1:20">
      <c r="A1" s="329" t="s">
        <v>321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39.7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322</v>
      </c>
      <c r="D4" s="344" t="s">
        <v>326</v>
      </c>
      <c r="E4" s="347" t="s">
        <v>5</v>
      </c>
      <c r="F4" s="344" t="s">
        <v>331</v>
      </c>
      <c r="G4" s="366" t="s">
        <v>295</v>
      </c>
      <c r="H4" s="347" t="s">
        <v>5</v>
      </c>
      <c r="I4" s="344" t="s">
        <v>322</v>
      </c>
      <c r="J4" s="344" t="s">
        <v>323</v>
      </c>
      <c r="K4" s="347" t="s">
        <v>5</v>
      </c>
      <c r="L4" s="344" t="s">
        <v>322</v>
      </c>
      <c r="M4" s="344" t="s">
        <v>323</v>
      </c>
      <c r="N4" s="347" t="s">
        <v>5</v>
      </c>
      <c r="O4" s="354" t="s">
        <v>327</v>
      </c>
      <c r="P4" s="354" t="s">
        <v>332</v>
      </c>
      <c r="Q4" s="364" t="s">
        <v>5</v>
      </c>
      <c r="R4" s="354" t="s">
        <v>329</v>
      </c>
      <c r="S4" s="354" t="s">
        <v>333</v>
      </c>
      <c r="T4" s="356" t="s">
        <v>5</v>
      </c>
    </row>
    <row r="5" spans="1:20" ht="13.5" customHeight="1">
      <c r="A5" s="332"/>
      <c r="B5" s="335"/>
      <c r="C5" s="345"/>
      <c r="D5" s="345"/>
      <c r="E5" s="348"/>
      <c r="F5" s="345"/>
      <c r="G5" s="367"/>
      <c r="H5" s="348"/>
      <c r="I5" s="345"/>
      <c r="J5" s="345"/>
      <c r="K5" s="348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8"/>
      <c r="F6" s="345"/>
      <c r="G6" s="367"/>
      <c r="H6" s="348"/>
      <c r="I6" s="345"/>
      <c r="J6" s="345"/>
      <c r="K6" s="348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8"/>
      <c r="F7" s="345"/>
      <c r="G7" s="367"/>
      <c r="H7" s="348"/>
      <c r="I7" s="345"/>
      <c r="J7" s="345"/>
      <c r="K7" s="348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9"/>
      <c r="F8" s="346"/>
      <c r="G8" s="368"/>
      <c r="H8" s="349"/>
      <c r="I8" s="346"/>
      <c r="J8" s="346"/>
      <c r="K8" s="349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123" customFormat="1" ht="43.5" customHeight="1" thickBot="1">
      <c r="A10" s="358" t="s">
        <v>6</v>
      </c>
      <c r="B10" s="359"/>
      <c r="C10" s="118">
        <f>C11+C38</f>
        <v>155.66448216000001</v>
      </c>
      <c r="D10" s="118">
        <f>D11+D38</f>
        <v>140.87123430000003</v>
      </c>
      <c r="E10" s="119">
        <f>C10/D10*100</f>
        <v>110.50125523035896</v>
      </c>
      <c r="F10" s="118">
        <f>F11+F38</f>
        <v>78.711246489999979</v>
      </c>
      <c r="G10" s="118">
        <f>G11+G38</f>
        <v>71.068811340999986</v>
      </c>
      <c r="H10" s="119">
        <f>F10/G10*100</f>
        <v>110.7535710880689</v>
      </c>
      <c r="I10" s="118">
        <f>I11+I38</f>
        <v>152.01585269999998</v>
      </c>
      <c r="J10" s="118">
        <f>J11+J38</f>
        <v>132.74488710000003</v>
      </c>
      <c r="K10" s="120">
        <f>I10/J10*100</f>
        <v>114.51729405252547</v>
      </c>
      <c r="L10" s="121">
        <f>L11+L38</f>
        <v>76.188426000000007</v>
      </c>
      <c r="M10" s="118">
        <f>M11+M38</f>
        <v>59.407626000000008</v>
      </c>
      <c r="N10" s="119">
        <f>L10/M10*100</f>
        <v>128.24687860780702</v>
      </c>
      <c r="O10" s="119">
        <f>O11+O38</f>
        <v>8.1533029999999993</v>
      </c>
      <c r="P10" s="119">
        <f>P11+P38</f>
        <v>5.5722149999999999</v>
      </c>
      <c r="Q10" s="119">
        <f>O10/P10*100</f>
        <v>146.32068217037568</v>
      </c>
      <c r="R10" s="118">
        <f>R11+R38</f>
        <v>63.407223999999992</v>
      </c>
      <c r="S10" s="118">
        <f>S11+S38</f>
        <v>52.527482999999997</v>
      </c>
      <c r="T10" s="122">
        <f t="shared" ref="T10:T40" si="0">R10/S10*100</f>
        <v>120.71247350648801</v>
      </c>
    </row>
    <row r="11" spans="1:20" ht="38.25" customHeight="1" thickBot="1">
      <c r="A11" s="360" t="s">
        <v>7</v>
      </c>
      <c r="B11" s="361"/>
      <c r="C11" s="98">
        <f>C12+C13</f>
        <v>102.22745216</v>
      </c>
      <c r="D11" s="98">
        <f>D12+D13</f>
        <v>98.054435300000009</v>
      </c>
      <c r="E11" s="98">
        <f>C11/D11*100</f>
        <v>104.25581652398745</v>
      </c>
      <c r="F11" s="98">
        <f>F12+F13</f>
        <v>53.917695489999986</v>
      </c>
      <c r="G11" s="98">
        <f>G12+G13</f>
        <v>50.391641499999992</v>
      </c>
      <c r="H11" s="98">
        <f>F11/G11*100</f>
        <v>106.99729932393649</v>
      </c>
      <c r="I11" s="98">
        <f>I12+I13</f>
        <v>98.578822699999989</v>
      </c>
      <c r="J11" s="98">
        <f>J12+J13</f>
        <v>89.928088100000025</v>
      </c>
      <c r="K11" s="99">
        <f>I11/J11*100</f>
        <v>109.61961360768657</v>
      </c>
      <c r="L11" s="100">
        <f>L12+L13</f>
        <v>71.560527000000008</v>
      </c>
      <c r="M11" s="100">
        <f>M12+M13</f>
        <v>58.118730000000006</v>
      </c>
      <c r="N11" s="101">
        <f t="shared" ref="N11:N13" si="1">L11/M11*100</f>
        <v>123.12816711583339</v>
      </c>
      <c r="O11" s="98">
        <f>O12+O13</f>
        <v>8.1533029999999993</v>
      </c>
      <c r="P11" s="98">
        <f>P12+P13</f>
        <v>5.5722149999999999</v>
      </c>
      <c r="Q11" s="101">
        <f>O11/P11*100</f>
        <v>146.32068217037568</v>
      </c>
      <c r="R11" s="98">
        <f>R12+R13</f>
        <v>63.407223999999992</v>
      </c>
      <c r="S11" s="98">
        <f>S12+S13</f>
        <v>52.527482999999997</v>
      </c>
      <c r="T11" s="102">
        <f t="shared" si="0"/>
        <v>120.71247350648801</v>
      </c>
    </row>
    <row r="12" spans="1:20" ht="54.75" customHeight="1" thickBot="1">
      <c r="A12" s="362" t="s">
        <v>272</v>
      </c>
      <c r="B12" s="363"/>
      <c r="C12" s="125">
        <f>C46/1000000</f>
        <v>34.860928000000001</v>
      </c>
      <c r="D12" s="125">
        <f>D46/1000000</f>
        <v>27.714656999999999</v>
      </c>
      <c r="E12" s="125">
        <f>C12/D12*100</f>
        <v>125.78516847601615</v>
      </c>
      <c r="F12" s="124">
        <f>F46/1000000</f>
        <v>16.740483999999999</v>
      </c>
      <c r="G12" s="124">
        <f>G46/1000000</f>
        <v>13.273334</v>
      </c>
      <c r="H12" s="125">
        <f>F12/G12*100</f>
        <v>126.1211689542356</v>
      </c>
      <c r="I12" s="124">
        <f>I46/1000000</f>
        <v>30.988126999999999</v>
      </c>
      <c r="J12" s="124">
        <f>J46/1000000</f>
        <v>22.174997999999999</v>
      </c>
      <c r="K12" s="125">
        <f>I12/J12*100</f>
        <v>139.7435390975007</v>
      </c>
      <c r="L12" s="124">
        <f>L46/1000000</f>
        <v>27.147762</v>
      </c>
      <c r="M12" s="124">
        <f>M46/1000000</f>
        <v>15.998215999999999</v>
      </c>
      <c r="N12" s="125">
        <f t="shared" si="1"/>
        <v>169.69243320630252</v>
      </c>
      <c r="O12" s="124">
        <f>O46/1000000</f>
        <v>0</v>
      </c>
      <c r="P12" s="124">
        <f>P46/1000000</f>
        <v>0</v>
      </c>
      <c r="Q12" s="125" t="e">
        <f>O12/P12*100</f>
        <v>#DIV/0!</v>
      </c>
      <c r="R12" s="124">
        <f>R46/1000000</f>
        <v>27.147762</v>
      </c>
      <c r="S12" s="124">
        <f>S46/1000000</f>
        <v>15.998215999999999</v>
      </c>
      <c r="T12" s="126">
        <f t="shared" si="0"/>
        <v>169.69243320630252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67.366524159999997</v>
      </c>
      <c r="D13" s="127">
        <f>D14+D15+D16+D17+D18+D19+D20+D21+D22+D23+D24+D25+D26+D27+D28+D29+D30+D31+D32+D33+D34+D37</f>
        <v>70.339778300000006</v>
      </c>
      <c r="E13" s="125">
        <f t="shared" ref="E13:E40" si="2">C13/D13*100</f>
        <v>95.773011783859985</v>
      </c>
      <c r="F13" s="127">
        <f>F14+F15+F16+F17+F18+F19+F20+F21+F22+F23+F24+F25+F26+F27+F28+F29+F30+F31+F32+F33+F34+F37</f>
        <v>37.177211489999991</v>
      </c>
      <c r="G13" s="127">
        <f>G14+G15+G16+G17+G18+G19+G20+G21+G22+G23+G24+G25+G26+G27+G28+G29+G30+G31+G32+G33+G34+G37</f>
        <v>37.118307499999993</v>
      </c>
      <c r="H13" s="125">
        <f t="shared" ref="H13:H40" si="3">F13/G13*100</f>
        <v>100.15869255353304</v>
      </c>
      <c r="I13" s="127">
        <f>I14+I15+I16+I17+I18+I19+I20+I21+I22+I23+I24+I25+I26+I27+I28+I29+I30+I31+I32+I33+I34+I37</f>
        <v>67.590695699999998</v>
      </c>
      <c r="J13" s="127">
        <f>J14+J15+J16+J17+J18+J19+J20+J21+J22+J23+J24+J25+J26+J27+J28+J29+J30+J31+J32+J33+J34+J37</f>
        <v>67.753090100000023</v>
      </c>
      <c r="K13" s="125">
        <f t="shared" ref="K13:K40" si="4">I13/J13*100</f>
        <v>99.760314400774433</v>
      </c>
      <c r="L13" s="127">
        <f>L14+L15+L16+L17+L18+L19+L20+L21+L22+L23+L24+L25+L26+L27+L28+L29+L30+L31+L32+L33+L34+L37</f>
        <v>44.412765</v>
      </c>
      <c r="M13" s="127">
        <f>M14+M15+M16+M17+M18+M19+M20+M21+M22+M23+M24+M25+M26+M27+M28+M29+M30+M31+M32+M33+M34+M37</f>
        <v>42.120514000000007</v>
      </c>
      <c r="N13" s="125">
        <f t="shared" si="1"/>
        <v>105.44212494652841</v>
      </c>
      <c r="O13" s="127">
        <f>O14+O15+O16+O17+O18+O19+O20+O21+O22+O23+O24+O25+O26+O27+O28+O29+O30+O31+O32+O33+O34+O37</f>
        <v>8.1533029999999993</v>
      </c>
      <c r="P13" s="127">
        <f>P14+P15+P16+P17+P18+P19+P20+P21+P22+P23+P24+P25+P26+P27+P28+P29+P30+P31+P32+P33+P34+P37</f>
        <v>5.5722149999999999</v>
      </c>
      <c r="Q13" s="125">
        <f t="shared" ref="Q13:Q40" si="5">O13/P13*100</f>
        <v>146.32068217037568</v>
      </c>
      <c r="R13" s="127">
        <f>R14+R15+R16+R17+R18+R19+R20+R21+R22+R23+R24+R25+R26+R27+R28+R29+R30+R31+R32+R33+R34+R37</f>
        <v>36.259461999999992</v>
      </c>
      <c r="S13" s="127">
        <f>S14+S15+S16+S17+S18+S19+S20+S21+S22+S23+S24+S25+S26+S27+S28+S29+S30+S31+S32+S33+S34+S37</f>
        <v>36.529266999999997</v>
      </c>
      <c r="T13" s="126">
        <f t="shared" si="0"/>
        <v>99.261400454599851</v>
      </c>
    </row>
    <row r="14" spans="1:20" ht="40.5" customHeight="1" thickBot="1">
      <c r="A14" s="350" t="s">
        <v>241</v>
      </c>
      <c r="B14" s="351" t="s">
        <v>117</v>
      </c>
      <c r="C14" s="103">
        <f>C69/1000000</f>
        <v>12.761077999999999</v>
      </c>
      <c r="D14" s="103">
        <f>D69/1000000</f>
        <v>15.108437</v>
      </c>
      <c r="E14" s="103">
        <f t="shared" si="2"/>
        <v>84.46325718537264</v>
      </c>
      <c r="F14" s="103">
        <f>F69/1000000</f>
        <v>7.4026129999999997</v>
      </c>
      <c r="G14" s="103">
        <f>G69/1000000</f>
        <v>8.1118380000000005</v>
      </c>
      <c r="H14" s="103">
        <f t="shared" si="3"/>
        <v>91.256913661244212</v>
      </c>
      <c r="I14" s="103">
        <f>I69/1000000</f>
        <v>12.357516</v>
      </c>
      <c r="J14" s="103">
        <f>J69/1000000</f>
        <v>16.039952</v>
      </c>
      <c r="K14" s="104">
        <f t="shared" si="4"/>
        <v>77.042100874117338</v>
      </c>
      <c r="L14" s="103">
        <f>L69/1000000</f>
        <v>1.145535</v>
      </c>
      <c r="M14" s="103">
        <f>M69/1000000</f>
        <v>0.80884400000000001</v>
      </c>
      <c r="N14" s="103">
        <f>L14/M14*100</f>
        <v>141.626197387877</v>
      </c>
      <c r="O14" s="103">
        <f>O69/1000000</f>
        <v>0.83909299999999998</v>
      </c>
      <c r="P14" s="103">
        <f>P69/1000000</f>
        <v>0.53376299999999999</v>
      </c>
      <c r="Q14" s="103">
        <f t="shared" si="5"/>
        <v>157.20329059901118</v>
      </c>
      <c r="R14" s="103">
        <f>R69/1000000</f>
        <v>0.30644199999999999</v>
      </c>
      <c r="S14" s="103">
        <f>S69/1000000</f>
        <v>0.25604900000000003</v>
      </c>
      <c r="T14" s="104">
        <f t="shared" si="0"/>
        <v>119.68099855886958</v>
      </c>
    </row>
    <row r="15" spans="1:20" ht="19.5" customHeight="1" thickBot="1">
      <c r="A15" s="352" t="s">
        <v>242</v>
      </c>
      <c r="B15" s="353" t="s">
        <v>117</v>
      </c>
      <c r="C15" s="103">
        <f>C113/1000000</f>
        <v>7.7001869999999997</v>
      </c>
      <c r="D15" s="103">
        <f>D113/1000000</f>
        <v>5.9718169999999997</v>
      </c>
      <c r="E15" s="103">
        <f t="shared" si="2"/>
        <v>128.94211259320235</v>
      </c>
      <c r="F15" s="103">
        <f>F113/1000000</f>
        <v>4.7664989999999996</v>
      </c>
      <c r="G15" s="103">
        <f>G113/1000000</f>
        <v>3.8922270000000001</v>
      </c>
      <c r="H15" s="103">
        <f t="shared" si="3"/>
        <v>122.46199926160524</v>
      </c>
      <c r="I15" s="103">
        <f>I113/1000000</f>
        <v>7.8685559999999999</v>
      </c>
      <c r="J15" s="103">
        <f>J113/1000000</f>
        <v>5.9720310000000003</v>
      </c>
      <c r="K15" s="104">
        <f t="shared" si="4"/>
        <v>131.75678424978034</v>
      </c>
      <c r="L15" s="103">
        <f>L113/1000000</f>
        <v>5.3381100000000004</v>
      </c>
      <c r="M15" s="103">
        <f>M113/1000000</f>
        <v>3.7264840000000001</v>
      </c>
      <c r="N15" s="103">
        <f t="shared" ref="N15:N40" si="6">L15/M15*100</f>
        <v>143.24789801861485</v>
      </c>
      <c r="O15" s="103">
        <f>O113/1000000</f>
        <v>4.213457</v>
      </c>
      <c r="P15" s="103">
        <f>P113/1000000</f>
        <v>2.6421790000000001</v>
      </c>
      <c r="Q15" s="103">
        <f t="shared" si="5"/>
        <v>159.46902159164839</v>
      </c>
      <c r="R15" s="103">
        <f>R113/1000000</f>
        <v>1.1246529999999999</v>
      </c>
      <c r="S15" s="103">
        <f>S113/1000000</f>
        <v>1.0843050000000001</v>
      </c>
      <c r="T15" s="104">
        <f t="shared" si="0"/>
        <v>103.72109323483704</v>
      </c>
    </row>
    <row r="16" spans="1:20" ht="19.5" customHeight="1" thickBot="1">
      <c r="A16" s="350" t="s">
        <v>243</v>
      </c>
      <c r="B16" s="351" t="s">
        <v>145</v>
      </c>
      <c r="C16" s="103">
        <f>C143/1000000</f>
        <v>20.820426000000001</v>
      </c>
      <c r="D16" s="103">
        <f>D143/1000000</f>
        <v>13.898225</v>
      </c>
      <c r="E16" s="103">
        <f t="shared" si="2"/>
        <v>149.8063673598607</v>
      </c>
      <c r="F16" s="103">
        <f>F143/1000000</f>
        <v>11.622977000000001</v>
      </c>
      <c r="G16" s="103">
        <f>G143/1000000</f>
        <v>8.0018689999999992</v>
      </c>
      <c r="H16" s="103">
        <f t="shared" si="3"/>
        <v>145.25327770299666</v>
      </c>
      <c r="I16" s="103">
        <f>I143/1000000</f>
        <v>21.44173</v>
      </c>
      <c r="J16" s="103">
        <f>J143/1000000</f>
        <v>14.546143000000001</v>
      </c>
      <c r="K16" s="104">
        <f t="shared" si="4"/>
        <v>147.4049168910274</v>
      </c>
      <c r="L16" s="103">
        <f>L143/1000000</f>
        <v>15.904094000000001</v>
      </c>
      <c r="M16" s="103">
        <f>M143/1000000</f>
        <v>10.579347</v>
      </c>
      <c r="N16" s="103">
        <f t="shared" si="6"/>
        <v>150.3315280234215</v>
      </c>
      <c r="O16" s="103">
        <f>O143/1000000</f>
        <v>0.226551</v>
      </c>
      <c r="P16" s="103">
        <f>P143/1000000</f>
        <v>0.54488000000000003</v>
      </c>
      <c r="Q16" s="103">
        <f t="shared" si="5"/>
        <v>41.578145646747906</v>
      </c>
      <c r="R16" s="103">
        <f>R143/1000000</f>
        <v>15.677543</v>
      </c>
      <c r="S16" s="103">
        <f>S143/1000000</f>
        <v>10.034466999999999</v>
      </c>
      <c r="T16" s="104">
        <f t="shared" si="0"/>
        <v>156.23692817964323</v>
      </c>
    </row>
    <row r="17" spans="1:20" ht="56.25" customHeight="1" thickBot="1">
      <c r="A17" s="350" t="s">
        <v>244</v>
      </c>
      <c r="B17" s="351"/>
      <c r="C17" s="154">
        <f>C149/1000000</f>
        <v>9.3439999999999999E-3</v>
      </c>
      <c r="D17" s="154">
        <f>D149/1000000</f>
        <v>2.6776999999999999E-2</v>
      </c>
      <c r="E17" s="103">
        <f t="shared" si="2"/>
        <v>34.89561937483662</v>
      </c>
      <c r="F17" s="154">
        <f>F149/1000000</f>
        <v>5.6039999999999996E-3</v>
      </c>
      <c r="G17" s="154">
        <f>G149/1000000</f>
        <v>1.8482999999999999E-2</v>
      </c>
      <c r="H17" s="103">
        <f t="shared" si="3"/>
        <v>30.31975328680409</v>
      </c>
      <c r="I17" s="154">
        <f>I149/1000000</f>
        <v>2.9340000000000001E-2</v>
      </c>
      <c r="J17" s="154">
        <f>J149/1000000</f>
        <v>5.4843999999999997E-2</v>
      </c>
      <c r="K17" s="104">
        <f t="shared" si="4"/>
        <v>53.497192035591866</v>
      </c>
      <c r="L17" s="103">
        <f>L149/1000000</f>
        <v>0</v>
      </c>
      <c r="M17" s="103">
        <f>M149/1000000</f>
        <v>0</v>
      </c>
      <c r="N17" s="103" t="e">
        <f t="shared" si="6"/>
        <v>#DIV/0!</v>
      </c>
      <c r="O17" s="103">
        <f>O149/1000000</f>
        <v>0</v>
      </c>
      <c r="P17" s="103">
        <f>P149/1000000</f>
        <v>0</v>
      </c>
      <c r="Q17" s="103" t="e">
        <f t="shared" si="5"/>
        <v>#DIV/0!</v>
      </c>
      <c r="R17" s="103">
        <f>R149/1000000</f>
        <v>0</v>
      </c>
      <c r="S17" s="103">
        <f>S149/1000000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C162/1000000</f>
        <v>0.70716100000000004</v>
      </c>
      <c r="D18" s="103">
        <f>D162/1000000</f>
        <v>0.43270199999999998</v>
      </c>
      <c r="E18" s="103">
        <f t="shared" si="2"/>
        <v>163.42910363252309</v>
      </c>
      <c r="F18" s="103">
        <f>F162/1000000</f>
        <v>0.47823199999999999</v>
      </c>
      <c r="G18" s="103">
        <f>G162/1000000</f>
        <v>0.296713</v>
      </c>
      <c r="H18" s="103">
        <f t="shared" si="3"/>
        <v>161.17662522370102</v>
      </c>
      <c r="I18" s="153">
        <f>I162/1000000</f>
        <v>0.56638200000000005</v>
      </c>
      <c r="J18" s="153">
        <f>J162/1000000</f>
        <v>0.35683300000000001</v>
      </c>
      <c r="K18" s="104">
        <f t="shared" si="4"/>
        <v>158.72466952327841</v>
      </c>
      <c r="L18" s="153">
        <f>L162/1000000</f>
        <v>0.51897599999999999</v>
      </c>
      <c r="M18" s="153">
        <f>M162/1000000</f>
        <v>0.219356</v>
      </c>
      <c r="N18" s="103">
        <f t="shared" si="6"/>
        <v>236.59074746074876</v>
      </c>
      <c r="O18" s="103">
        <f>O162/1000000</f>
        <v>5.1136000000000001E-2</v>
      </c>
      <c r="P18" s="103">
        <f>P162/1000000</f>
        <v>0</v>
      </c>
      <c r="Q18" s="103" t="e">
        <f t="shared" si="5"/>
        <v>#DIV/0!</v>
      </c>
      <c r="R18" s="103">
        <f>R162/1000000</f>
        <v>0.46783999999999998</v>
      </c>
      <c r="S18" s="103">
        <f>S162/1000000</f>
        <v>0.219356</v>
      </c>
      <c r="T18" s="104">
        <f t="shared" si="0"/>
        <v>213.27887087656597</v>
      </c>
    </row>
    <row r="19" spans="1:20" ht="63" customHeight="1" thickBot="1">
      <c r="A19" s="350" t="s">
        <v>246</v>
      </c>
      <c r="B19" s="351"/>
      <c r="C19" s="155">
        <f>C177/1000000</f>
        <v>2.1697000000000001E-2</v>
      </c>
      <c r="D19" s="155">
        <f>D177/1000000</f>
        <v>1.9542E-2</v>
      </c>
      <c r="E19" s="103">
        <f t="shared" si="2"/>
        <v>111.02753044724184</v>
      </c>
      <c r="F19" s="155">
        <f>F177/1000000</f>
        <v>1.2506E-2</v>
      </c>
      <c r="G19" s="155">
        <f>G177/1000000</f>
        <v>1.0900999999999999E-2</v>
      </c>
      <c r="H19" s="103">
        <f t="shared" si="3"/>
        <v>114.72341986973673</v>
      </c>
      <c r="I19" s="154">
        <f>I177/1000000</f>
        <v>5.0840999999999997E-2</v>
      </c>
      <c r="J19" s="154">
        <f>J177/1000000</f>
        <v>2.8566999999999999E-2</v>
      </c>
      <c r="K19" s="104">
        <f t="shared" si="4"/>
        <v>177.97108551825534</v>
      </c>
      <c r="L19" s="155">
        <f>L177/1000000</f>
        <v>5.7559999999999998E-3</v>
      </c>
      <c r="M19" s="155">
        <f>M177/1000000</f>
        <v>1.256E-2</v>
      </c>
      <c r="N19" s="103">
        <f t="shared" si="6"/>
        <v>45.828025477707008</v>
      </c>
      <c r="O19" s="154">
        <f>O177/1000000</f>
        <v>5.7559999999999998E-3</v>
      </c>
      <c r="P19" s="154">
        <f>P177/1000000</f>
        <v>1.256E-2</v>
      </c>
      <c r="Q19" s="103">
        <f t="shared" si="5"/>
        <v>45.828025477707008</v>
      </c>
      <c r="R19" s="154">
        <f>R177/1000000</f>
        <v>0</v>
      </c>
      <c r="S19" s="154">
        <f>S177/1000000</f>
        <v>0</v>
      </c>
      <c r="T19" s="104" t="e">
        <f t="shared" si="0"/>
        <v>#DIV/0!</v>
      </c>
    </row>
    <row r="20" spans="1:20" ht="88.5" customHeight="1" thickBot="1">
      <c r="A20" s="350" t="s">
        <v>248</v>
      </c>
      <c r="B20" s="351"/>
      <c r="C20" s="103">
        <f>C186/1000000</f>
        <v>0</v>
      </c>
      <c r="D20" s="103">
        <f>D186/1000000</f>
        <v>0</v>
      </c>
      <c r="E20" s="103" t="e">
        <f t="shared" si="2"/>
        <v>#DIV/0!</v>
      </c>
      <c r="F20" s="103">
        <f>F186/1000000</f>
        <v>0</v>
      </c>
      <c r="G20" s="103">
        <f>G186/1000000</f>
        <v>0</v>
      </c>
      <c r="H20" s="103" t="e">
        <f t="shared" si="3"/>
        <v>#DIV/0!</v>
      </c>
      <c r="I20" s="103">
        <f>I186/1000000</f>
        <v>0</v>
      </c>
      <c r="J20" s="103">
        <f>J186/1000000</f>
        <v>0</v>
      </c>
      <c r="K20" s="104" t="e">
        <f t="shared" si="4"/>
        <v>#DIV/0!</v>
      </c>
      <c r="L20" s="103">
        <f>L186/1000000</f>
        <v>0</v>
      </c>
      <c r="M20" s="103">
        <f>M186/1000000</f>
        <v>0</v>
      </c>
      <c r="N20" s="103" t="e">
        <f t="shared" si="6"/>
        <v>#DIV/0!</v>
      </c>
      <c r="O20" s="103">
        <f>O186/1000000</f>
        <v>0</v>
      </c>
      <c r="P20" s="103">
        <f>P186/1000000</f>
        <v>0</v>
      </c>
      <c r="Q20" s="103" t="e">
        <f t="shared" si="5"/>
        <v>#DIV/0!</v>
      </c>
      <c r="R20" s="103">
        <f>R186/1000000</f>
        <v>0</v>
      </c>
      <c r="S20" s="103">
        <f>S186/1000000</f>
        <v>0</v>
      </c>
      <c r="T20" s="104" t="e">
        <f t="shared" si="0"/>
        <v>#DIV/0!</v>
      </c>
    </row>
    <row r="21" spans="1:20" ht="60" customHeight="1" thickBot="1">
      <c r="A21" s="350" t="s">
        <v>249</v>
      </c>
      <c r="B21" s="351"/>
      <c r="C21" s="103">
        <f>C195/1000000</f>
        <v>0</v>
      </c>
      <c r="D21" s="103">
        <f>D195/1000000</f>
        <v>0</v>
      </c>
      <c r="E21" s="103" t="e">
        <f t="shared" si="2"/>
        <v>#DIV/0!</v>
      </c>
      <c r="F21" s="103">
        <f>F195/1000000</f>
        <v>0</v>
      </c>
      <c r="G21" s="103">
        <f>G195/1000000</f>
        <v>0</v>
      </c>
      <c r="H21" s="103" t="e">
        <f t="shared" si="3"/>
        <v>#DIV/0!</v>
      </c>
      <c r="I21" s="103">
        <f>I195/1000000</f>
        <v>0</v>
      </c>
      <c r="J21" s="103">
        <f>J195/1000000</f>
        <v>0</v>
      </c>
      <c r="K21" s="104" t="e">
        <f t="shared" si="4"/>
        <v>#DIV/0!</v>
      </c>
      <c r="L21" s="103">
        <f>L195/1000000</f>
        <v>0</v>
      </c>
      <c r="M21" s="103">
        <f>M195/1000000</f>
        <v>0</v>
      </c>
      <c r="N21" s="103" t="e">
        <f t="shared" si="6"/>
        <v>#DIV/0!</v>
      </c>
      <c r="O21" s="103">
        <f>O195/1000000</f>
        <v>0</v>
      </c>
      <c r="P21" s="103">
        <f>P195/1000000</f>
        <v>0</v>
      </c>
      <c r="Q21" s="103" t="e">
        <f t="shared" si="5"/>
        <v>#DIV/0!</v>
      </c>
      <c r="R21" s="103">
        <f>R195/1000000</f>
        <v>0</v>
      </c>
      <c r="S21" s="103">
        <f>S195/1000000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C201/1000000</f>
        <v>7.2871000000000005E-2</v>
      </c>
      <c r="D22" s="154">
        <f>D201/1000000</f>
        <v>2.3147999999999998E-2</v>
      </c>
      <c r="E22" s="103">
        <f t="shared" si="2"/>
        <v>314.80473475030249</v>
      </c>
      <c r="F22" s="154">
        <f>F201/1000000</f>
        <v>4.4395999999999998E-2</v>
      </c>
      <c r="G22" s="154">
        <f>G201/1000000</f>
        <v>1.8120000000000001E-2</v>
      </c>
      <c r="H22" s="103">
        <f t="shared" si="3"/>
        <v>245.0110375275938</v>
      </c>
      <c r="I22" s="154">
        <f>I201/1000000</f>
        <v>6.8906999999999996E-2</v>
      </c>
      <c r="J22" s="154">
        <f>J201/1000000</f>
        <v>2.3147999999999998E-2</v>
      </c>
      <c r="K22" s="104">
        <f t="shared" si="4"/>
        <v>297.68014515292901</v>
      </c>
      <c r="L22" s="103">
        <f>L201/1000000</f>
        <v>0</v>
      </c>
      <c r="M22" s="103">
        <f>M201/1000000</f>
        <v>0</v>
      </c>
      <c r="N22" s="103" t="e">
        <f t="shared" si="6"/>
        <v>#DIV/0!</v>
      </c>
      <c r="O22" s="103">
        <f>O201/1000000</f>
        <v>0</v>
      </c>
      <c r="P22" s="103">
        <f>P201/1000000</f>
        <v>0</v>
      </c>
      <c r="Q22" s="103" t="e">
        <f t="shared" si="5"/>
        <v>#DIV/0!</v>
      </c>
      <c r="R22" s="103">
        <f>R201/1000000</f>
        <v>0</v>
      </c>
      <c r="S22" s="103">
        <f>S201/1000000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C209/1000000</f>
        <v>6.4861000000000002E-2</v>
      </c>
      <c r="D23" s="153">
        <f>D209/1000000</f>
        <v>9.7372E-2</v>
      </c>
      <c r="E23" s="103">
        <f t="shared" si="2"/>
        <v>66.611551575401549</v>
      </c>
      <c r="F23" s="153">
        <f>F209/1000000</f>
        <v>4.8160000000000001E-2</v>
      </c>
      <c r="G23" s="153">
        <f>G209/1000000</f>
        <v>7.1321999999999997E-2</v>
      </c>
      <c r="H23" s="103">
        <f t="shared" si="3"/>
        <v>67.524746922408241</v>
      </c>
      <c r="I23" s="153">
        <f>I209/1000000</f>
        <v>7.1575E-2</v>
      </c>
      <c r="J23" s="153">
        <f>J209/1000000</f>
        <v>0.114929</v>
      </c>
      <c r="K23" s="104">
        <f t="shared" si="4"/>
        <v>62.277580071174377</v>
      </c>
      <c r="L23" s="154">
        <f>L209/1000000</f>
        <v>1.1424999999999999E-2</v>
      </c>
      <c r="M23" s="154">
        <f>M209/1000000</f>
        <v>3.3744000000000003E-2</v>
      </c>
      <c r="N23" s="103">
        <f t="shared" si="6"/>
        <v>33.857871028923654</v>
      </c>
      <c r="O23" s="154">
        <f>O209/1000000</f>
        <v>0</v>
      </c>
      <c r="P23" s="154">
        <f>P209/1000000</f>
        <v>1.2562E-2</v>
      </c>
      <c r="Q23" s="103">
        <f t="shared" si="5"/>
        <v>0</v>
      </c>
      <c r="R23" s="154">
        <f>R209/1000000</f>
        <v>1.1424999999999999E-2</v>
      </c>
      <c r="S23" s="154">
        <f>S209/1000000</f>
        <v>2.1181999999999999E-2</v>
      </c>
      <c r="T23" s="104">
        <f t="shared" si="0"/>
        <v>53.937305259182324</v>
      </c>
    </row>
    <row r="24" spans="1:20" ht="47.25" customHeight="1" thickBot="1">
      <c r="A24" s="350" t="s">
        <v>252</v>
      </c>
      <c r="B24" s="351"/>
      <c r="C24" s="153">
        <f>C217/1000000</f>
        <v>0.91725599999999996</v>
      </c>
      <c r="D24" s="153">
        <f>D217/1000000</f>
        <v>0.87430600000000003</v>
      </c>
      <c r="E24" s="103">
        <f t="shared" si="2"/>
        <v>104.91246771725231</v>
      </c>
      <c r="F24" s="153">
        <f>F217/1000000</f>
        <v>0.61008300000000004</v>
      </c>
      <c r="G24" s="153">
        <f>G217/1000000</f>
        <v>0.51829599999999998</v>
      </c>
      <c r="H24" s="103">
        <f t="shared" si="3"/>
        <v>117.70937842468399</v>
      </c>
      <c r="I24" s="153">
        <f>I217/1000000</f>
        <v>0.86242600000000003</v>
      </c>
      <c r="J24" s="153">
        <f>J217/1000000</f>
        <v>0.73675299999999999</v>
      </c>
      <c r="K24" s="104">
        <f t="shared" si="4"/>
        <v>117.0576841899524</v>
      </c>
      <c r="L24" s="153">
        <f>L217/1000000</f>
        <v>0.50040700000000005</v>
      </c>
      <c r="M24" s="153">
        <f>M217/1000000</f>
        <v>0.36714999999999998</v>
      </c>
      <c r="N24" s="103">
        <f t="shared" si="6"/>
        <v>136.29497480593764</v>
      </c>
      <c r="O24" s="153">
        <f>O217/1000000</f>
        <v>0.24407899999999999</v>
      </c>
      <c r="P24" s="153">
        <f>P217/1000000</f>
        <v>0.21004500000000001</v>
      </c>
      <c r="Q24" s="103">
        <f t="shared" si="5"/>
        <v>116.20319455354804</v>
      </c>
      <c r="R24" s="154">
        <f>R217/1000000</f>
        <v>0.256328</v>
      </c>
      <c r="S24" s="154">
        <f>S217/1000000</f>
        <v>0.15710499999999999</v>
      </c>
      <c r="T24" s="104">
        <f t="shared" si="0"/>
        <v>163.15712421628848</v>
      </c>
    </row>
    <row r="25" spans="1:20" ht="58.5" customHeight="1" thickBot="1">
      <c r="A25" s="350" t="s">
        <v>253</v>
      </c>
      <c r="B25" s="351"/>
      <c r="C25" s="154">
        <f>C226/1000000</f>
        <v>9.1528999999999999E-2</v>
      </c>
      <c r="D25" s="154">
        <f>D226/1000000</f>
        <v>3.3709000000000003E-2</v>
      </c>
      <c r="E25" s="103">
        <f t="shared" si="2"/>
        <v>271.52689192797175</v>
      </c>
      <c r="F25" s="154">
        <f>F226/1000000</f>
        <v>5.2706999999999997E-2</v>
      </c>
      <c r="G25" s="154">
        <f>G226/1000000</f>
        <v>2.3053000000000001E-2</v>
      </c>
      <c r="H25" s="103">
        <f t="shared" si="3"/>
        <v>228.63401726456422</v>
      </c>
      <c r="I25" s="153">
        <f>I226/1000000</f>
        <v>0.104467</v>
      </c>
      <c r="J25" s="153">
        <f>J226/1000000</f>
        <v>9.2761999999999997E-2</v>
      </c>
      <c r="K25" s="104">
        <f t="shared" si="4"/>
        <v>112.618313533559</v>
      </c>
      <c r="L25" s="103">
        <f>L226/1000000</f>
        <v>0</v>
      </c>
      <c r="M25" s="103">
        <f>M226/1000000</f>
        <v>0</v>
      </c>
      <c r="N25" s="103" t="e">
        <f t="shared" si="6"/>
        <v>#DIV/0!</v>
      </c>
      <c r="O25" s="103">
        <f>O226/1000000</f>
        <v>0</v>
      </c>
      <c r="P25" s="103">
        <f>P226/1000000</f>
        <v>0</v>
      </c>
      <c r="Q25" s="103" t="e">
        <f t="shared" si="5"/>
        <v>#DIV/0!</v>
      </c>
      <c r="R25" s="103">
        <f>R226/1000000</f>
        <v>0</v>
      </c>
      <c r="S25" s="103">
        <f>S226/1000000</f>
        <v>0</v>
      </c>
      <c r="T25" s="104" t="e">
        <f t="shared" si="0"/>
        <v>#DIV/0!</v>
      </c>
    </row>
    <row r="26" spans="1:20" ht="69" customHeight="1" thickBot="1">
      <c r="A26" s="350" t="s">
        <v>254</v>
      </c>
      <c r="B26" s="351"/>
      <c r="C26" s="103">
        <f>C233/1000000</f>
        <v>1.107491</v>
      </c>
      <c r="D26" s="103">
        <f>D233/1000000</f>
        <v>1.780125</v>
      </c>
      <c r="E26" s="103">
        <f t="shared" si="2"/>
        <v>62.214226529035891</v>
      </c>
      <c r="F26" s="103">
        <f>F233/1000000</f>
        <v>0.74491799999999997</v>
      </c>
      <c r="G26" s="103">
        <f>G233/1000000</f>
        <v>0.93084900000000004</v>
      </c>
      <c r="H26" s="103">
        <f t="shared" si="3"/>
        <v>80.025653999735709</v>
      </c>
      <c r="I26" s="103">
        <f>I233/1000000</f>
        <v>1.718874</v>
      </c>
      <c r="J26" s="103">
        <f>J233/1000000</f>
        <v>1.130072</v>
      </c>
      <c r="K26" s="104">
        <f t="shared" si="4"/>
        <v>152.10305184094466</v>
      </c>
      <c r="L26" s="153">
        <f>L233/1000000</f>
        <v>1.1119730000000001</v>
      </c>
      <c r="M26" s="153">
        <f>M233/1000000</f>
        <v>0.37026199999999998</v>
      </c>
      <c r="N26" s="103">
        <f t="shared" si="6"/>
        <v>300.32058380282075</v>
      </c>
      <c r="O26" s="103">
        <f>O233/1000000</f>
        <v>1.1104019999999999</v>
      </c>
      <c r="P26" s="103">
        <f>P233/1000000</f>
        <v>0.36867100000000003</v>
      </c>
      <c r="Q26" s="103">
        <f t="shared" si="5"/>
        <v>301.19049233598514</v>
      </c>
      <c r="R26" s="103">
        <f>R233/1000000</f>
        <v>1.5709999999999999E-3</v>
      </c>
      <c r="S26" s="103">
        <f>S233/1000000</f>
        <v>1.591E-3</v>
      </c>
      <c r="T26" s="104">
        <f t="shared" si="0"/>
        <v>98.742928975487104</v>
      </c>
    </row>
    <row r="27" spans="1:20" ht="37.5" customHeight="1" thickBot="1">
      <c r="A27" s="350" t="s">
        <v>255</v>
      </c>
      <c r="B27" s="351"/>
      <c r="C27" s="103">
        <f>C245/1000000</f>
        <v>19.551828</v>
      </c>
      <c r="D27" s="103">
        <f>D245/1000000</f>
        <v>28.192739</v>
      </c>
      <c r="E27" s="103">
        <f t="shared" si="2"/>
        <v>69.350579948971969</v>
      </c>
      <c r="F27" s="103">
        <f>F245/1000000</f>
        <v>9.4815989999999992</v>
      </c>
      <c r="G27" s="103">
        <f>G245/1000000</f>
        <v>12.863011999999999</v>
      </c>
      <c r="H27" s="103">
        <f t="shared" si="3"/>
        <v>73.71212123567949</v>
      </c>
      <c r="I27" s="103">
        <f>I245/1000000</f>
        <v>19.347712000000001</v>
      </c>
      <c r="J27" s="103">
        <f>J245/1000000</f>
        <v>25.315913999999999</v>
      </c>
      <c r="K27" s="104">
        <f t="shared" si="4"/>
        <v>76.425097667814796</v>
      </c>
      <c r="L27" s="103">
        <f>L245/1000000</f>
        <v>18.136134999999999</v>
      </c>
      <c r="M27" s="103">
        <f>M245/1000000</f>
        <v>24.074653999999999</v>
      </c>
      <c r="N27" s="103">
        <f t="shared" si="6"/>
        <v>75.332899903774319</v>
      </c>
      <c r="O27" s="103">
        <f>O245/1000000</f>
        <v>0</v>
      </c>
      <c r="P27" s="103">
        <f>P245/1000000</f>
        <v>0</v>
      </c>
      <c r="Q27" s="103" t="e">
        <f t="shared" si="5"/>
        <v>#DIV/0!</v>
      </c>
      <c r="R27" s="103">
        <f>R245/1000000</f>
        <v>18.136134999999999</v>
      </c>
      <c r="S27" s="103">
        <f>S245/1000000</f>
        <v>24.074653999999999</v>
      </c>
      <c r="T27" s="104">
        <f t="shared" si="0"/>
        <v>75.332899903774319</v>
      </c>
    </row>
    <row r="28" spans="1:20" ht="83.25" customHeight="1" thickBot="1">
      <c r="A28" s="350" t="s">
        <v>256</v>
      </c>
      <c r="B28" s="351"/>
      <c r="C28" s="103">
        <f>C254/1000000</f>
        <v>0.84934299999999996</v>
      </c>
      <c r="D28" s="103">
        <f>D254/1000000</f>
        <v>1.086848</v>
      </c>
      <c r="E28" s="103">
        <f t="shared" si="2"/>
        <v>78.147358232245907</v>
      </c>
      <c r="F28" s="103">
        <f>F254/1000000</f>
        <v>0.28925400000000001</v>
      </c>
      <c r="G28" s="103">
        <f>G254/1000000</f>
        <v>0.73196000000000006</v>
      </c>
      <c r="H28" s="103">
        <f t="shared" si="3"/>
        <v>39.517733209464993</v>
      </c>
      <c r="I28" s="103">
        <f>I254/1000000</f>
        <v>0.95984899999999995</v>
      </c>
      <c r="J28" s="103">
        <f>J254/1000000</f>
        <v>1.0247520000000001</v>
      </c>
      <c r="K28" s="104">
        <f t="shared" si="4"/>
        <v>93.666467594110557</v>
      </c>
      <c r="L28" s="103">
        <f>L254/1000000</f>
        <v>0</v>
      </c>
      <c r="M28" s="103">
        <f>M254/1000000</f>
        <v>0</v>
      </c>
      <c r="N28" s="103" t="e">
        <f t="shared" si="6"/>
        <v>#DIV/0!</v>
      </c>
      <c r="O28" s="103">
        <f>O254/1000000</f>
        <v>0</v>
      </c>
      <c r="P28" s="103">
        <f>P254/1000000</f>
        <v>0</v>
      </c>
      <c r="Q28" s="103" t="e">
        <f t="shared" si="5"/>
        <v>#DIV/0!</v>
      </c>
      <c r="R28" s="103">
        <f>R254/1000000</f>
        <v>0</v>
      </c>
      <c r="S28" s="103">
        <f>S254/1000000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C260/1000000</f>
        <v>0.23009399999999999</v>
      </c>
      <c r="D29" s="103">
        <f>D260/1000000</f>
        <v>0.22911500000000001</v>
      </c>
      <c r="E29" s="103">
        <f t="shared" si="2"/>
        <v>100.42729633590118</v>
      </c>
      <c r="F29" s="103">
        <f>F260/1000000</f>
        <v>0.126607</v>
      </c>
      <c r="G29" s="103">
        <f>G260/1000000</f>
        <v>6.6324999999999995E-2</v>
      </c>
      <c r="H29" s="103">
        <f t="shared" si="3"/>
        <v>190.88880512627216</v>
      </c>
      <c r="I29" s="103">
        <f>I260/1000000</f>
        <v>0.112723</v>
      </c>
      <c r="J29" s="103">
        <f>J260/1000000</f>
        <v>0.16286400000000001</v>
      </c>
      <c r="K29" s="104">
        <f t="shared" si="4"/>
        <v>69.212962962962962</v>
      </c>
      <c r="L29" s="153">
        <f>L260/1000000</f>
        <v>1.4401000000000001E-2</v>
      </c>
      <c r="M29" s="153">
        <f>M260/1000000</f>
        <v>0.11104</v>
      </c>
      <c r="N29" s="103">
        <f t="shared" si="6"/>
        <v>12.969200288184437</v>
      </c>
      <c r="O29" s="103">
        <f>O260/1000000</f>
        <v>4.2839999999999996E-3</v>
      </c>
      <c r="P29" s="103">
        <f>P260/1000000</f>
        <v>3.1343000000000003E-2</v>
      </c>
      <c r="Q29" s="103">
        <f t="shared" si="5"/>
        <v>13.668123663976006</v>
      </c>
      <c r="R29" s="103">
        <f>R260/1000000</f>
        <v>1.0116999999999999E-2</v>
      </c>
      <c r="S29" s="103">
        <f>S260/1000000</f>
        <v>7.9697000000000004E-2</v>
      </c>
      <c r="T29" s="104">
        <f t="shared" si="0"/>
        <v>12.694329774019094</v>
      </c>
    </row>
    <row r="30" spans="1:20" ht="33" customHeight="1" thickBot="1">
      <c r="A30" s="350" t="s">
        <v>258</v>
      </c>
      <c r="B30" s="351"/>
      <c r="C30" s="153">
        <f>C274/1000000</f>
        <v>6.2089999999999999E-2</v>
      </c>
      <c r="D30" s="153">
        <f>D274/1000000</f>
        <v>0.22777900000000001</v>
      </c>
      <c r="E30" s="103">
        <f t="shared" si="2"/>
        <v>27.258878123092995</v>
      </c>
      <c r="F30" s="153">
        <f>F274/1000000</f>
        <v>3.1739999999999997E-2</v>
      </c>
      <c r="G30" s="153">
        <f>G274/1000000</f>
        <v>0.16112099999999999</v>
      </c>
      <c r="H30" s="103">
        <f t="shared" si="3"/>
        <v>19.699480514644275</v>
      </c>
      <c r="I30" s="153">
        <f>I274/1000000</f>
        <v>5.7853000000000002E-2</v>
      </c>
      <c r="J30" s="153">
        <f>J274/1000000</f>
        <v>0.18510599999999999</v>
      </c>
      <c r="K30" s="104">
        <f t="shared" si="4"/>
        <v>31.25398420364548</v>
      </c>
      <c r="L30" s="155">
        <f>L274/1000000</f>
        <v>4.8000000000000001E-4</v>
      </c>
      <c r="M30" s="154">
        <f>M274/1000000</f>
        <v>0.113529</v>
      </c>
      <c r="N30" s="103">
        <f t="shared" si="6"/>
        <v>0.42279946093068727</v>
      </c>
      <c r="O30" s="153">
        <f>O274/1000000</f>
        <v>4.8000000000000001E-4</v>
      </c>
      <c r="P30" s="153">
        <f>P274/1000000</f>
        <v>0</v>
      </c>
      <c r="Q30" s="103" t="e">
        <f t="shared" si="5"/>
        <v>#DIV/0!</v>
      </c>
      <c r="R30" s="153">
        <f>R274/1000000</f>
        <v>0</v>
      </c>
      <c r="S30" s="153">
        <f>S274/1000000</f>
        <v>0.113529</v>
      </c>
      <c r="T30" s="104">
        <f t="shared" si="0"/>
        <v>0</v>
      </c>
    </row>
    <row r="31" spans="1:20" ht="71.25" customHeight="1" thickBot="1">
      <c r="A31" s="350" t="s">
        <v>259</v>
      </c>
      <c r="B31" s="351"/>
      <c r="C31" s="153">
        <f>C284/1000000</f>
        <v>0.12617999999999999</v>
      </c>
      <c r="D31" s="153">
        <f>D284/1000000</f>
        <v>0.16047600000000001</v>
      </c>
      <c r="E31" s="103">
        <f t="shared" si="2"/>
        <v>78.628579974575629</v>
      </c>
      <c r="F31" s="153">
        <f>F284/1000000</f>
        <v>9.8192000000000002E-2</v>
      </c>
      <c r="G31" s="153">
        <f>G284/1000000</f>
        <v>8.9911000000000005E-2</v>
      </c>
      <c r="H31" s="103">
        <f t="shared" si="3"/>
        <v>109.21021899433885</v>
      </c>
      <c r="I31" s="153">
        <f>I284/1000000</f>
        <v>0.14239299999999999</v>
      </c>
      <c r="J31" s="153">
        <f>J284/1000000</f>
        <v>0.25529400000000002</v>
      </c>
      <c r="K31" s="104">
        <f t="shared" si="4"/>
        <v>55.776085611099354</v>
      </c>
      <c r="L31" s="154">
        <f>L284/1000000</f>
        <v>4.9654999999999998E-2</v>
      </c>
      <c r="M31" s="154">
        <f>M284/1000000</f>
        <v>0.103923</v>
      </c>
      <c r="N31" s="103">
        <f t="shared" si="6"/>
        <v>47.780568305379944</v>
      </c>
      <c r="O31" s="153">
        <f>O284/1000000</f>
        <v>4.8975999999999999E-2</v>
      </c>
      <c r="P31" s="153">
        <f>P284/1000000</f>
        <v>9.8754999999999996E-2</v>
      </c>
      <c r="Q31" s="103">
        <f t="shared" si="5"/>
        <v>49.593438306921165</v>
      </c>
      <c r="R31" s="154">
        <f>R284/1000000</f>
        <v>6.7900000000000002E-4</v>
      </c>
      <c r="S31" s="154">
        <f>S284/1000000</f>
        <v>5.1679999999999999E-3</v>
      </c>
      <c r="T31" s="104">
        <f t="shared" si="0"/>
        <v>13.138544891640869</v>
      </c>
    </row>
    <row r="32" spans="1:20" ht="53.25" customHeight="1" thickBot="1">
      <c r="A32" s="350" t="s">
        <v>260</v>
      </c>
      <c r="B32" s="351"/>
      <c r="C32" s="103">
        <f>C305/1000000</f>
        <v>0</v>
      </c>
      <c r="D32" s="103">
        <f>D305/1000000</f>
        <v>0</v>
      </c>
      <c r="E32" s="103" t="e">
        <f t="shared" si="2"/>
        <v>#DIV/0!</v>
      </c>
      <c r="F32" s="103">
        <f>F305/1000000</f>
        <v>0</v>
      </c>
      <c r="G32" s="103">
        <f>G305/1000000</f>
        <v>0</v>
      </c>
      <c r="H32" s="103" t="e">
        <f t="shared" si="3"/>
        <v>#DIV/0!</v>
      </c>
      <c r="I32" s="103">
        <f>I305/1000000</f>
        <v>0</v>
      </c>
      <c r="J32" s="103">
        <f>J305/1000000</f>
        <v>0</v>
      </c>
      <c r="K32" s="104" t="e">
        <f t="shared" si="4"/>
        <v>#DIV/0!</v>
      </c>
      <c r="L32" s="103">
        <f>L305/1000000</f>
        <v>0</v>
      </c>
      <c r="M32" s="103">
        <f>M305/1000000</f>
        <v>0</v>
      </c>
      <c r="N32" s="103" t="e">
        <f t="shared" si="6"/>
        <v>#DIV/0!</v>
      </c>
      <c r="O32" s="103">
        <f>O305/1000000</f>
        <v>0</v>
      </c>
      <c r="P32" s="103">
        <f>P305/1000000</f>
        <v>0</v>
      </c>
      <c r="Q32" s="103" t="e">
        <f t="shared" si="5"/>
        <v>#DIV/0!</v>
      </c>
      <c r="R32" s="103">
        <f>R305/1000000</f>
        <v>0</v>
      </c>
      <c r="S32" s="103">
        <f>S305/1000000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C313/1000000</f>
        <v>1.8512000000000001E-2</v>
      </c>
      <c r="D33" s="154">
        <f>D313/1000000</f>
        <v>2.2384999999999999E-2</v>
      </c>
      <c r="E33" s="103">
        <f t="shared" si="2"/>
        <v>82.698235425508159</v>
      </c>
      <c r="F33" s="154">
        <f>F313/1000000</f>
        <v>1.3818E-2</v>
      </c>
      <c r="G33" s="154">
        <f>G313/1000000</f>
        <v>2.2384999999999999E-2</v>
      </c>
      <c r="H33" s="103">
        <f t="shared" si="3"/>
        <v>61.728836274290821</v>
      </c>
      <c r="I33" s="154">
        <f>I313/1000000</f>
        <v>1.8512000000000001E-2</v>
      </c>
      <c r="J33" s="103">
        <f>J313/1000000</f>
        <v>2.1297E-2</v>
      </c>
      <c r="K33" s="104">
        <f t="shared" si="4"/>
        <v>86.923040803869085</v>
      </c>
      <c r="L33" s="103">
        <f>L313/1000000</f>
        <v>0</v>
      </c>
      <c r="M33" s="103">
        <f>M313/1000000</f>
        <v>1.0829E-2</v>
      </c>
      <c r="N33" s="103">
        <f t="shared" si="6"/>
        <v>0</v>
      </c>
      <c r="O33" s="103">
        <f>O313/1000000</f>
        <v>0</v>
      </c>
      <c r="P33" s="103">
        <f>P313/1000000</f>
        <v>1.0829E-2</v>
      </c>
      <c r="Q33" s="103">
        <f t="shared" si="5"/>
        <v>0</v>
      </c>
      <c r="R33" s="103">
        <f>R313/1000000</f>
        <v>0</v>
      </c>
      <c r="S33" s="103">
        <f>S313/1000000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C321/1000000</f>
        <v>2.2545761600000001</v>
      </c>
      <c r="D34" s="153">
        <f>D321/1000000</f>
        <v>2.1533272999999999</v>
      </c>
      <c r="E34" s="103">
        <f t="shared" si="2"/>
        <v>104.7019726169821</v>
      </c>
      <c r="F34" s="153">
        <f>F321/1000000</f>
        <v>1.34730649</v>
      </c>
      <c r="G34" s="153">
        <f>G321/1000000</f>
        <v>1.2889735</v>
      </c>
      <c r="H34" s="103">
        <f t="shared" si="3"/>
        <v>104.52553834504744</v>
      </c>
      <c r="I34" s="103">
        <f>I321/1000000</f>
        <v>1.8110397</v>
      </c>
      <c r="J34" s="103">
        <f>J321/1000000</f>
        <v>1.6908801</v>
      </c>
      <c r="K34" s="104">
        <f t="shared" si="4"/>
        <v>107.10633474248115</v>
      </c>
      <c r="L34" s="153">
        <f>L321/1000000</f>
        <v>1.675818</v>
      </c>
      <c r="M34" s="153">
        <f>M321/1000000</f>
        <v>1.588792</v>
      </c>
      <c r="N34" s="103">
        <f t="shared" si="6"/>
        <v>105.4774948514343</v>
      </c>
      <c r="O34" s="103">
        <f>O321/1000000</f>
        <v>1.409089</v>
      </c>
      <c r="P34" s="103">
        <f>P321/1000000</f>
        <v>1.1066279999999999</v>
      </c>
      <c r="Q34" s="103">
        <f t="shared" si="5"/>
        <v>127.33176821840763</v>
      </c>
      <c r="R34" s="103">
        <f>R321/1000000</f>
        <v>0.26672899999999999</v>
      </c>
      <c r="S34" s="103">
        <f>S321/1000000</f>
        <v>0.48216399999999998</v>
      </c>
      <c r="T34" s="104">
        <f t="shared" si="0"/>
        <v>55.319144523440158</v>
      </c>
    </row>
    <row r="35" spans="1:21" ht="39" customHeight="1" thickBot="1">
      <c r="A35" s="379" t="s">
        <v>263</v>
      </c>
      <c r="B35" s="380" t="s">
        <v>145</v>
      </c>
      <c r="C35" s="230">
        <f>C322/1000000</f>
        <v>0.15662300000000001</v>
      </c>
      <c r="D35" s="230">
        <f>D322/1000000</f>
        <v>0.27411000000000002</v>
      </c>
      <c r="E35" s="151">
        <f t="shared" si="2"/>
        <v>57.138739921929151</v>
      </c>
      <c r="F35" s="230">
        <f>F322/1000000</f>
        <v>0.111319</v>
      </c>
      <c r="G35" s="230">
        <f>G322/1000000</f>
        <v>0.187974</v>
      </c>
      <c r="H35" s="151">
        <f t="shared" si="3"/>
        <v>59.220424101205481</v>
      </c>
      <c r="I35" s="230">
        <f>I322/1000000</f>
        <v>0.16209200000000001</v>
      </c>
      <c r="J35" s="230">
        <f>J322/1000000</f>
        <v>0.40780100000000002</v>
      </c>
      <c r="K35" s="152">
        <f t="shared" si="4"/>
        <v>39.747818176022129</v>
      </c>
      <c r="L35" s="230">
        <f>L322/1000000</f>
        <v>0.106155</v>
      </c>
      <c r="M35" s="230">
        <f>M322/1000000</f>
        <v>0.34946199999999999</v>
      </c>
      <c r="N35" s="151">
        <f t="shared" si="6"/>
        <v>30.376693317156082</v>
      </c>
      <c r="O35" s="151">
        <f>O322/1000000</f>
        <v>5.9523E-2</v>
      </c>
      <c r="P35" s="151">
        <f>P322/1000000</f>
        <v>0.280505</v>
      </c>
      <c r="Q35" s="151">
        <f t="shared" si="5"/>
        <v>21.219942603518653</v>
      </c>
      <c r="R35" s="151">
        <f>R322/1000000</f>
        <v>4.6632E-2</v>
      </c>
      <c r="S35" s="151">
        <f>S322/1000000</f>
        <v>6.8957000000000004E-2</v>
      </c>
      <c r="T35" s="152">
        <f t="shared" si="0"/>
        <v>67.624751656829616</v>
      </c>
    </row>
    <row r="36" spans="1:21" ht="21.75" customHeight="1" thickBot="1">
      <c r="A36" s="381" t="s">
        <v>264</v>
      </c>
      <c r="B36" s="382" t="s">
        <v>145</v>
      </c>
      <c r="C36" s="230">
        <f>C330/1000000</f>
        <v>2.00996</v>
      </c>
      <c r="D36" s="230">
        <f>D330/1000000</f>
        <v>1.747098</v>
      </c>
      <c r="E36" s="151">
        <f t="shared" si="2"/>
        <v>115.04563567699122</v>
      </c>
      <c r="F36" s="230">
        <f>F330/1000000</f>
        <v>1.1888780000000001</v>
      </c>
      <c r="G36" s="230">
        <f>G330/1000000</f>
        <v>1.0235879999999999</v>
      </c>
      <c r="H36" s="151">
        <f t="shared" si="3"/>
        <v>116.14809864906586</v>
      </c>
      <c r="I36" s="151">
        <f>I330/1000000</f>
        <v>1.5934429999999999</v>
      </c>
      <c r="J36" s="151">
        <f>J330/1000000</f>
        <v>1.23933</v>
      </c>
      <c r="K36" s="152">
        <f t="shared" si="4"/>
        <v>128.57293860392306</v>
      </c>
      <c r="L36" s="151">
        <f>L330/1000000</f>
        <v>1.569663</v>
      </c>
      <c r="M36" s="151">
        <f>M330/1000000</f>
        <v>1.23933</v>
      </c>
      <c r="N36" s="151">
        <f t="shared" si="6"/>
        <v>126.65415990898308</v>
      </c>
      <c r="O36" s="151">
        <f>O330/1000000</f>
        <v>1.349566</v>
      </c>
      <c r="P36" s="151">
        <f>P330/1000000</f>
        <v>0.82612300000000005</v>
      </c>
      <c r="Q36" s="151">
        <f t="shared" si="5"/>
        <v>163.36138807417296</v>
      </c>
      <c r="R36" s="151">
        <f>R330/1000000</f>
        <v>0.22009699999999999</v>
      </c>
      <c r="S36" s="151">
        <f>S330/1000000</f>
        <v>0.41320699999999999</v>
      </c>
      <c r="T36" s="152">
        <f t="shared" si="0"/>
        <v>53.265554552560822</v>
      </c>
    </row>
    <row r="37" spans="1:21" ht="58.5" customHeight="1" thickBot="1">
      <c r="A37" s="350" t="s">
        <v>266</v>
      </c>
      <c r="B37" s="351"/>
      <c r="C37" s="153">
        <f>C350/1000000</f>
        <v>0</v>
      </c>
      <c r="D37" s="153">
        <f>D350/1000000</f>
        <v>9.4899999999999997E-4</v>
      </c>
      <c r="E37" s="103">
        <f t="shared" si="2"/>
        <v>0</v>
      </c>
      <c r="F37" s="103">
        <f>F350/1000000</f>
        <v>0</v>
      </c>
      <c r="G37" s="103">
        <f>G350/1000000</f>
        <v>9.4899999999999997E-4</v>
      </c>
      <c r="H37" s="103">
        <f t="shared" si="3"/>
        <v>0</v>
      </c>
      <c r="I37" s="103">
        <f>I350/1000000</f>
        <v>0</v>
      </c>
      <c r="J37" s="103">
        <f>J350/1000000</f>
        <v>9.4899999999999997E-4</v>
      </c>
      <c r="K37" s="104">
        <f t="shared" si="4"/>
        <v>0</v>
      </c>
      <c r="L37" s="103">
        <f>L350/1000000</f>
        <v>0</v>
      </c>
      <c r="M37" s="103">
        <f>M350/1000000</f>
        <v>0</v>
      </c>
      <c r="N37" s="103" t="e">
        <f t="shared" si="6"/>
        <v>#DIV/0!</v>
      </c>
      <c r="O37" s="103">
        <f>O350/1000000</f>
        <v>0</v>
      </c>
      <c r="P37" s="103">
        <f>P350/1000000</f>
        <v>0</v>
      </c>
      <c r="Q37" s="103" t="e">
        <f t="shared" si="5"/>
        <v>#DIV/0!</v>
      </c>
      <c r="R37" s="103">
        <f>R350/1000000</f>
        <v>0</v>
      </c>
      <c r="S37" s="103">
        <f>S350/1000000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C354/1000000</f>
        <v>53.43703</v>
      </c>
      <c r="D38" s="149">
        <f>D354/1000000</f>
        <v>42.816799000000003</v>
      </c>
      <c r="E38" s="149">
        <f t="shared" si="2"/>
        <v>124.80388830561573</v>
      </c>
      <c r="F38" s="149">
        <f>F354/1000000</f>
        <v>24.793551000000001</v>
      </c>
      <c r="G38" s="149">
        <f>G354/1000000</f>
        <v>20.677169840999998</v>
      </c>
      <c r="H38" s="149">
        <f t="shared" si="3"/>
        <v>119.90785581708472</v>
      </c>
      <c r="I38" s="149">
        <f>I354/1000000</f>
        <v>53.43703</v>
      </c>
      <c r="J38" s="149">
        <f>J354/1000000</f>
        <v>42.816799000000003</v>
      </c>
      <c r="K38" s="150">
        <f t="shared" si="4"/>
        <v>124.80388830561573</v>
      </c>
      <c r="L38" s="149">
        <f>L354/1000000</f>
        <v>4.6278990000000002</v>
      </c>
      <c r="M38" s="149">
        <f>M354/1000000</f>
        <v>1.288896</v>
      </c>
      <c r="N38" s="149">
        <f t="shared" si="6"/>
        <v>359.05914829435426</v>
      </c>
      <c r="O38" s="149">
        <f>O354/1000000</f>
        <v>0</v>
      </c>
      <c r="P38" s="149">
        <f>P354/1000000</f>
        <v>0</v>
      </c>
      <c r="Q38" s="149" t="e">
        <f t="shared" si="5"/>
        <v>#DIV/0!</v>
      </c>
      <c r="R38" s="149">
        <f>R354/1000000</f>
        <v>0</v>
      </c>
      <c r="S38" s="149">
        <f>S354/1000000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C355/1000000</f>
        <v>39.664164</v>
      </c>
      <c r="D39" s="103">
        <f>D355/1000000</f>
        <v>30.540414999999999</v>
      </c>
      <c r="E39" s="103">
        <f t="shared" si="2"/>
        <v>129.87434519144549</v>
      </c>
      <c r="F39" s="103">
        <f>F355/1000000</f>
        <v>18.660281999999999</v>
      </c>
      <c r="G39" s="103">
        <f>G355/1000000</f>
        <v>14.606035841000001</v>
      </c>
      <c r="H39" s="103">
        <f t="shared" si="3"/>
        <v>127.75733404418665</v>
      </c>
      <c r="I39" s="103">
        <f>I355/1000000</f>
        <v>39.664164</v>
      </c>
      <c r="J39" s="103">
        <f>J355/1000000</f>
        <v>30.540414999999999</v>
      </c>
      <c r="K39" s="104">
        <f t="shared" si="4"/>
        <v>129.87434519144549</v>
      </c>
      <c r="L39" s="103">
        <f>L355/1000000</f>
        <v>4.6278990000000002</v>
      </c>
      <c r="M39" s="103">
        <f>M355/1000000</f>
        <v>1.288896</v>
      </c>
      <c r="N39" s="103">
        <f t="shared" si="6"/>
        <v>359.05914829435426</v>
      </c>
      <c r="O39" s="103">
        <f>O355/1000000</f>
        <v>0</v>
      </c>
      <c r="P39" s="103">
        <f>P355/1000000</f>
        <v>0</v>
      </c>
      <c r="Q39" s="103" t="e">
        <f t="shared" si="5"/>
        <v>#DIV/0!</v>
      </c>
      <c r="R39" s="103">
        <f>R355/1000000</f>
        <v>0</v>
      </c>
      <c r="S39" s="103">
        <f>S355/1000000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C372/1000000</f>
        <v>13.772866</v>
      </c>
      <c r="D40" s="103">
        <f>D372/1000000</f>
        <v>12.276384</v>
      </c>
      <c r="E40" s="103">
        <f t="shared" si="2"/>
        <v>112.18992498116708</v>
      </c>
      <c r="F40" s="103">
        <f>F372/1000000</f>
        <v>6.1332690000000003</v>
      </c>
      <c r="G40" s="103">
        <f>G372/1000000</f>
        <v>6.0711339999999998</v>
      </c>
      <c r="H40" s="103">
        <f t="shared" si="3"/>
        <v>101.02344965536918</v>
      </c>
      <c r="I40" s="103">
        <f>I372/1000000</f>
        <v>13.772866</v>
      </c>
      <c r="J40" s="103">
        <f>J372/1000000</f>
        <v>12.276384</v>
      </c>
      <c r="K40" s="104">
        <f t="shared" si="4"/>
        <v>112.18992498116708</v>
      </c>
      <c r="L40" s="103">
        <f>L372/1000000</f>
        <v>0</v>
      </c>
      <c r="M40" s="103">
        <f>M372/1000000</f>
        <v>0</v>
      </c>
      <c r="N40" s="103" t="e">
        <f t="shared" si="6"/>
        <v>#DIV/0!</v>
      </c>
      <c r="O40" s="103">
        <f>O372/1000000</f>
        <v>0</v>
      </c>
      <c r="P40" s="103">
        <f>P372/1000000</f>
        <v>0</v>
      </c>
      <c r="Q40" s="103" t="e">
        <f t="shared" si="5"/>
        <v>#DIV/0!</v>
      </c>
      <c r="R40" s="103">
        <f>R372/1000000</f>
        <v>0</v>
      </c>
      <c r="S40" s="103">
        <f>S372/1000000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322</v>
      </c>
      <c r="D44" s="39" t="s">
        <v>323</v>
      </c>
      <c r="E44" s="39" t="s">
        <v>12</v>
      </c>
      <c r="F44" s="39" t="s">
        <v>324</v>
      </c>
      <c r="G44" s="39" t="s">
        <v>325</v>
      </c>
      <c r="H44" s="39" t="s">
        <v>12</v>
      </c>
      <c r="I44" s="39" t="s">
        <v>322</v>
      </c>
      <c r="J44" s="39" t="s">
        <v>326</v>
      </c>
      <c r="K44" s="39" t="s">
        <v>12</v>
      </c>
      <c r="L44" s="39" t="s">
        <v>322</v>
      </c>
      <c r="M44" s="39" t="s">
        <v>326</v>
      </c>
      <c r="N44" s="231" t="s">
        <v>12</v>
      </c>
      <c r="O44" s="232" t="s">
        <v>327</v>
      </c>
      <c r="P44" s="232" t="s">
        <v>328</v>
      </c>
      <c r="Q44" s="232" t="s">
        <v>5</v>
      </c>
      <c r="R44" s="232" t="s">
        <v>329</v>
      </c>
      <c r="S44" s="232" t="s">
        <v>330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34860928</v>
      </c>
      <c r="D46" s="128">
        <f>D47+D55</f>
        <v>27714657</v>
      </c>
      <c r="E46" s="129">
        <f>C46/D46*100</f>
        <v>125.78516847601612</v>
      </c>
      <c r="F46" s="128">
        <f>F47+F55</f>
        <v>16740484</v>
      </c>
      <c r="G46" s="128">
        <f>G47+G55</f>
        <v>13273334</v>
      </c>
      <c r="H46" s="129">
        <f>F46/G46*100</f>
        <v>126.12116895423561</v>
      </c>
      <c r="I46" s="128">
        <f>I47+I55</f>
        <v>30988127</v>
      </c>
      <c r="J46" s="128">
        <f>J47+J55</f>
        <v>22174998</v>
      </c>
      <c r="K46" s="129">
        <f>I46/J46*100</f>
        <v>139.7435390975007</v>
      </c>
      <c r="L46" s="130">
        <f>L47+L55</f>
        <v>27147762</v>
      </c>
      <c r="M46" s="130">
        <f>M47+M55</f>
        <v>15998216</v>
      </c>
      <c r="N46" s="131">
        <f t="shared" ref="N46:N53" si="7">L46/M46*100</f>
        <v>169.6924332063025</v>
      </c>
      <c r="O46" s="132">
        <f>O47+O55</f>
        <v>0</v>
      </c>
      <c r="P46" s="132">
        <f>P47+P55</f>
        <v>0</v>
      </c>
      <c r="Q46" s="132" t="e">
        <f t="shared" ref="Q46:Q53" si="8">O46/P46*100</f>
        <v>#DIV/0!</v>
      </c>
      <c r="R46" s="132">
        <f>R47+R55</f>
        <v>27147762</v>
      </c>
      <c r="S46" s="132">
        <f>S47+S55</f>
        <v>15998216</v>
      </c>
      <c r="T46" s="131">
        <f t="shared" ref="T46:T53" si="9">R46/S46*100</f>
        <v>169.6924332063025</v>
      </c>
    </row>
    <row r="47" spans="1:21" ht="36.75" customHeight="1">
      <c r="A47" s="383" t="s">
        <v>291</v>
      </c>
      <c r="B47" s="384" t="s">
        <v>98</v>
      </c>
      <c r="C47" s="42">
        <f>SUM(C48:C53)</f>
        <v>34857917</v>
      </c>
      <c r="D47" s="42">
        <f>SUM(D48:D53)</f>
        <v>27709463</v>
      </c>
      <c r="E47" s="51">
        <f>C47/D47*100</f>
        <v>125.79787995169738</v>
      </c>
      <c r="F47" s="42">
        <f>SUM(F48:F53)</f>
        <v>16738233</v>
      </c>
      <c r="G47" s="42">
        <f>SUM(G48:G53)</f>
        <v>13268620</v>
      </c>
      <c r="H47" s="51">
        <f>F47/G47*100</f>
        <v>126.1490117284239</v>
      </c>
      <c r="I47" s="42">
        <f>SUM(I48:I53)</f>
        <v>30985116</v>
      </c>
      <c r="J47" s="42">
        <f>SUM(J48:J53)</f>
        <v>22169804</v>
      </c>
      <c r="K47" s="51">
        <f>I47/J47*100</f>
        <v>139.76269704504378</v>
      </c>
      <c r="L47" s="42">
        <f>SUM(L48:L53)</f>
        <v>27147762</v>
      </c>
      <c r="M47" s="42">
        <f>SUM(M48:M53)</f>
        <v>15998216</v>
      </c>
      <c r="N47" s="6">
        <f t="shared" si="7"/>
        <v>169.6924332063025</v>
      </c>
      <c r="O47" s="42">
        <f>SUM(O48:O53)</f>
        <v>0</v>
      </c>
      <c r="P47" s="42">
        <f>SUM(P48:P53)</f>
        <v>0</v>
      </c>
      <c r="Q47" s="5" t="e">
        <f t="shared" si="8"/>
        <v>#DIV/0!</v>
      </c>
      <c r="R47" s="42">
        <f>SUM(R48:R53)</f>
        <v>27147762</v>
      </c>
      <c r="S47" s="42">
        <f>SUM(S48:S53)</f>
        <v>15998216</v>
      </c>
      <c r="T47" s="6">
        <f t="shared" si="9"/>
        <v>169.6924332063025</v>
      </c>
    </row>
    <row r="48" spans="1:21" ht="18.75" customHeight="1">
      <c r="A48" s="63">
        <v>1</v>
      </c>
      <c r="B48" s="4" t="s">
        <v>99</v>
      </c>
      <c r="C48" s="45">
        <v>18415554</v>
      </c>
      <c r="D48" s="45">
        <v>18725484</v>
      </c>
      <c r="E48" s="46">
        <f t="shared" ref="E48:E53" si="10">C48/D48*100</f>
        <v>98.344875892126467</v>
      </c>
      <c r="F48" s="45">
        <v>8696020</v>
      </c>
      <c r="G48" s="45">
        <v>8458058</v>
      </c>
      <c r="H48" s="46">
        <f t="shared" ref="H48:H53" si="11">F48/G48*100</f>
        <v>102.81343542453835</v>
      </c>
      <c r="I48" s="45">
        <v>17863936</v>
      </c>
      <c r="J48" s="45">
        <v>17158109</v>
      </c>
      <c r="K48" s="46">
        <f t="shared" ref="K48:K53" si="12">I48/J48*100</f>
        <v>104.11366427384277</v>
      </c>
      <c r="L48" s="45">
        <v>17863936</v>
      </c>
      <c r="M48" s="45">
        <v>10986521</v>
      </c>
      <c r="N48" s="25">
        <f t="shared" si="7"/>
        <v>162.59866066792208</v>
      </c>
      <c r="O48" s="45">
        <v>0</v>
      </c>
      <c r="P48" s="45">
        <v>0</v>
      </c>
      <c r="Q48" s="25" t="e">
        <f t="shared" si="8"/>
        <v>#DIV/0!</v>
      </c>
      <c r="R48" s="45">
        <v>17863936</v>
      </c>
      <c r="S48" s="45">
        <v>10986521</v>
      </c>
      <c r="T48" s="46">
        <f t="shared" si="9"/>
        <v>162.59866066792208</v>
      </c>
    </row>
    <row r="49" spans="1:20" ht="19.5" customHeight="1">
      <c r="A49" s="63">
        <v>2</v>
      </c>
      <c r="B49" s="4" t="s">
        <v>100</v>
      </c>
      <c r="C49" s="45">
        <v>2484499</v>
      </c>
      <c r="D49" s="45">
        <v>4027966</v>
      </c>
      <c r="E49" s="46">
        <f t="shared" si="10"/>
        <v>61.681230675730625</v>
      </c>
      <c r="F49" s="45">
        <v>1164285</v>
      </c>
      <c r="G49" s="45">
        <v>1871933</v>
      </c>
      <c r="H49" s="46">
        <f t="shared" si="11"/>
        <v>62.196937604070236</v>
      </c>
      <c r="I49" s="45">
        <v>1953638</v>
      </c>
      <c r="J49" s="45">
        <v>3808272</v>
      </c>
      <c r="K49" s="46">
        <f t="shared" si="12"/>
        <v>51.299854632232154</v>
      </c>
      <c r="L49" s="45">
        <v>1953638</v>
      </c>
      <c r="M49" s="45">
        <v>3808272</v>
      </c>
      <c r="N49" s="25">
        <f t="shared" si="7"/>
        <v>51.299854632232154</v>
      </c>
      <c r="O49" s="45">
        <v>0</v>
      </c>
      <c r="P49" s="45">
        <v>0</v>
      </c>
      <c r="Q49" s="25" t="e">
        <f t="shared" si="8"/>
        <v>#DIV/0!</v>
      </c>
      <c r="R49" s="45">
        <v>1953638</v>
      </c>
      <c r="S49" s="45">
        <v>3808272</v>
      </c>
      <c r="T49" s="46">
        <f t="shared" si="9"/>
        <v>51.299854632232154</v>
      </c>
    </row>
    <row r="50" spans="1:20" ht="30.75" customHeight="1">
      <c r="A50" s="63">
        <v>3</v>
      </c>
      <c r="B50" s="4" t="s">
        <v>101</v>
      </c>
      <c r="C50" s="45">
        <v>2322381</v>
      </c>
      <c r="D50" s="45">
        <v>2989613</v>
      </c>
      <c r="E50" s="46">
        <f t="shared" si="10"/>
        <v>77.681659800114602</v>
      </c>
      <c r="F50" s="45">
        <v>711165</v>
      </c>
      <c r="G50" s="45">
        <v>1812617</v>
      </c>
      <c r="H50" s="46">
        <f t="shared" si="11"/>
        <v>39.234157022691498</v>
      </c>
      <c r="I50" s="45">
        <v>178574</v>
      </c>
      <c r="J50" s="45">
        <v>371518</v>
      </c>
      <c r="K50" s="46">
        <f t="shared" si="12"/>
        <v>48.066042560521964</v>
      </c>
      <c r="L50" s="45">
        <v>178574</v>
      </c>
      <c r="M50" s="45">
        <v>371518</v>
      </c>
      <c r="N50" s="25">
        <f t="shared" si="7"/>
        <v>48.066042560521964</v>
      </c>
      <c r="O50" s="45">
        <v>0</v>
      </c>
      <c r="P50" s="45">
        <v>0</v>
      </c>
      <c r="Q50" s="25" t="e">
        <f t="shared" si="8"/>
        <v>#DIV/0!</v>
      </c>
      <c r="R50" s="45">
        <v>178574</v>
      </c>
      <c r="S50" s="45">
        <v>371518</v>
      </c>
      <c r="T50" s="46">
        <f t="shared" si="9"/>
        <v>48.066042560521964</v>
      </c>
    </row>
    <row r="51" spans="1:20" ht="21.75" customHeight="1">
      <c r="A51" s="63">
        <v>4</v>
      </c>
      <c r="B51" s="3" t="s">
        <v>102</v>
      </c>
      <c r="C51" s="45">
        <v>337341</v>
      </c>
      <c r="D51" s="45">
        <v>1018975</v>
      </c>
      <c r="E51" s="46">
        <f t="shared" si="10"/>
        <v>33.105915257979831</v>
      </c>
      <c r="F51" s="45">
        <v>196267</v>
      </c>
      <c r="G51" s="45">
        <v>457854</v>
      </c>
      <c r="H51" s="46">
        <f t="shared" si="11"/>
        <v>42.866721706046036</v>
      </c>
      <c r="I51" s="45">
        <v>241665</v>
      </c>
      <c r="J51" s="45">
        <v>831905</v>
      </c>
      <c r="K51" s="46">
        <f t="shared" si="12"/>
        <v>29.049590998972242</v>
      </c>
      <c r="L51" s="45">
        <v>241665</v>
      </c>
      <c r="M51" s="45">
        <v>831905</v>
      </c>
      <c r="N51" s="25">
        <f t="shared" si="7"/>
        <v>29.049590998972242</v>
      </c>
      <c r="O51" s="45">
        <v>0</v>
      </c>
      <c r="P51" s="45">
        <v>0</v>
      </c>
      <c r="Q51" s="25" t="e">
        <f t="shared" si="8"/>
        <v>#DIV/0!</v>
      </c>
      <c r="R51" s="45">
        <v>241665</v>
      </c>
      <c r="S51" s="45">
        <v>831905</v>
      </c>
      <c r="T51" s="46">
        <f t="shared" si="9"/>
        <v>29.049590998972242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947425</v>
      </c>
      <c r="E52" s="46">
        <f t="shared" si="10"/>
        <v>0</v>
      </c>
      <c r="F52" s="45">
        <v>0</v>
      </c>
      <c r="G52" s="45">
        <v>668158</v>
      </c>
      <c r="H52" s="46">
        <f t="shared" si="11"/>
        <v>0</v>
      </c>
      <c r="I52" s="45">
        <v>0</v>
      </c>
      <c r="J52" s="45">
        <v>0</v>
      </c>
      <c r="K52" s="46" t="e">
        <f t="shared" si="12"/>
        <v>#DIV/0!</v>
      </c>
      <c r="L52" s="45">
        <v>0</v>
      </c>
      <c r="M52" s="45">
        <v>0</v>
      </c>
      <c r="N52" s="25" t="e">
        <f t="shared" si="7"/>
        <v>#DIV/0!</v>
      </c>
      <c r="O52" s="45">
        <v>0</v>
      </c>
      <c r="P52" s="45">
        <v>0</v>
      </c>
      <c r="Q52" s="25" t="e">
        <f t="shared" si="8"/>
        <v>#DIV/0!</v>
      </c>
      <c r="R52" s="45">
        <v>0</v>
      </c>
      <c r="S52" s="45">
        <v>0</v>
      </c>
      <c r="T52" s="46" t="e">
        <f t="shared" si="9"/>
        <v>#DIV/0!</v>
      </c>
    </row>
    <row r="53" spans="1:20" s="24" customFormat="1" ht="18.75" customHeight="1">
      <c r="A53" s="63">
        <v>6</v>
      </c>
      <c r="B53" s="4" t="s">
        <v>227</v>
      </c>
      <c r="C53" s="45">
        <v>11298142</v>
      </c>
      <c r="D53" s="45">
        <v>0</v>
      </c>
      <c r="E53" s="25" t="e">
        <f t="shared" si="10"/>
        <v>#DIV/0!</v>
      </c>
      <c r="F53" s="45">
        <v>5970496</v>
      </c>
      <c r="G53" s="45">
        <v>0</v>
      </c>
      <c r="H53" s="25" t="e">
        <f t="shared" si="11"/>
        <v>#DIV/0!</v>
      </c>
      <c r="I53" s="45">
        <v>10747303</v>
      </c>
      <c r="J53" s="45">
        <v>0</v>
      </c>
      <c r="K53" s="25" t="e">
        <f t="shared" si="12"/>
        <v>#DIV/0!</v>
      </c>
      <c r="L53" s="45">
        <v>6909949</v>
      </c>
      <c r="M53" s="45">
        <v>0</v>
      </c>
      <c r="N53" s="25" t="e">
        <f t="shared" si="7"/>
        <v>#DIV/0!</v>
      </c>
      <c r="O53" s="45">
        <v>0</v>
      </c>
      <c r="P53" s="45">
        <v>0</v>
      </c>
      <c r="Q53" s="49" t="e">
        <f t="shared" si="8"/>
        <v>#DIV/0!</v>
      </c>
      <c r="R53" s="45">
        <v>6909949</v>
      </c>
      <c r="S53" s="45">
        <v>0</v>
      </c>
      <c r="T53" s="25" t="e">
        <f t="shared" si="9"/>
        <v>#DIV/0!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SUM(C56:C66)</f>
        <v>3011</v>
      </c>
      <c r="D55" s="42">
        <f>SUM(D56:D66)</f>
        <v>5194</v>
      </c>
      <c r="E55" s="51">
        <f>C55/D55*100</f>
        <v>57.970735463996917</v>
      </c>
      <c r="F55" s="42">
        <f>SUM(F56:F66)</f>
        <v>2251</v>
      </c>
      <c r="G55" s="42">
        <f>SUM(G56:G66)</f>
        <v>4714</v>
      </c>
      <c r="H55" s="51">
        <f>F55/G55*100</f>
        <v>47.751378871446754</v>
      </c>
      <c r="I55" s="42">
        <f>SUM(I56:I66)</f>
        <v>3011</v>
      </c>
      <c r="J55" s="42">
        <f>SUM(J56:J66)</f>
        <v>5194</v>
      </c>
      <c r="K55" s="51">
        <f>I55/J55*100</f>
        <v>57.970735463996917</v>
      </c>
      <c r="L55" s="42">
        <f>SUM(L56:L66)</f>
        <v>0</v>
      </c>
      <c r="M55" s="42">
        <f>SUM(M56:M66)</f>
        <v>0</v>
      </c>
      <c r="N55" s="6" t="e">
        <f t="shared" ref="N55" si="13">L55/M55*100</f>
        <v>#DIV/0!</v>
      </c>
      <c r="O55" s="42">
        <f>SUM(O56:O66)</f>
        <v>0</v>
      </c>
      <c r="P55" s="42">
        <f>SUM(P56:P66)</f>
        <v>0</v>
      </c>
      <c r="Q55" s="5" t="e">
        <f t="shared" ref="Q55" si="14">O55/P55*100</f>
        <v>#DIV/0!</v>
      </c>
      <c r="R55" s="42">
        <f>SUM(R56:R66)</f>
        <v>0</v>
      </c>
      <c r="S55" s="42">
        <f>SUM(S56:S66)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3011</v>
      </c>
      <c r="D56" s="47">
        <v>5194</v>
      </c>
      <c r="E56" s="45">
        <f>C56/D56*100</f>
        <v>57.970735463996917</v>
      </c>
      <c r="F56" s="47">
        <v>2251</v>
      </c>
      <c r="G56" s="47">
        <v>4714</v>
      </c>
      <c r="H56" s="45">
        <f>F56/G56*100</f>
        <v>47.751378871446754</v>
      </c>
      <c r="I56" s="47">
        <v>3011</v>
      </c>
      <c r="J56" s="47">
        <v>5194</v>
      </c>
      <c r="K56" s="45">
        <f>I56/J56*100</f>
        <v>57.970735463996917</v>
      </c>
      <c r="L56" s="47">
        <v>0</v>
      </c>
      <c r="M56" s="47"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ht="17.25">
      <c r="A57" s="64">
        <v>2</v>
      </c>
      <c r="B57" s="8" t="s">
        <v>105</v>
      </c>
      <c r="C57" s="47"/>
      <c r="D57" s="47"/>
      <c r="E57" s="1" t="e">
        <f t="shared" ref="E57" si="16">C57/D57*100</f>
        <v>#DIV/0!</v>
      </c>
      <c r="F57" s="47"/>
      <c r="G57" s="47"/>
      <c r="H57" s="1" t="e">
        <f t="shared" ref="H57" si="17">F57/G57*100</f>
        <v>#DIV/0!</v>
      </c>
      <c r="I57" s="47"/>
      <c r="J57" s="47"/>
      <c r="K57" s="1" t="e">
        <f t="shared" ref="K57" si="18">I57/J57*100</f>
        <v>#DIV/0!</v>
      </c>
      <c r="L57" s="47"/>
      <c r="M57" s="47"/>
      <c r="N57" s="1" t="e">
        <f t="shared" ref="N57" si="19">L57/M57*100</f>
        <v>#DIV/0!</v>
      </c>
      <c r="O57" s="47"/>
      <c r="P57" s="47"/>
      <c r="Q57" s="1" t="e">
        <f t="shared" ref="Q57" si="20">O57/P57*100</f>
        <v>#DIV/0!</v>
      </c>
      <c r="R57" s="47">
        <v>0</v>
      </c>
      <c r="S57" s="47">
        <v>0</v>
      </c>
      <c r="T57" s="1" t="e">
        <f t="shared" ref="T57" si="21">R57/S57*100</f>
        <v>#DIV/0!</v>
      </c>
    </row>
    <row r="58" spans="1:20">
      <c r="A58" s="64">
        <v>3</v>
      </c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>
      <c r="A59" s="64">
        <v>4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>
      <c r="A60" s="64">
        <v>5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>
      <c r="A61" s="64">
        <v>6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>
      <c r="A62" s="64">
        <v>7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>
      <c r="A63" s="64">
        <v>8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>
      <c r="A64" s="64">
        <v>9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>
      <c r="A65" s="64">
        <v>10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>
      <c r="A66" s="64">
        <v>11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376"/>
      <c r="B67" s="377"/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8"/>
    </row>
    <row r="68" spans="1:20" ht="59.25" customHeight="1">
      <c r="A68" s="369" t="s">
        <v>240</v>
      </c>
      <c r="B68" s="370" t="s">
        <v>13</v>
      </c>
      <c r="C68" s="128">
        <f>C69+C113+C143+C149+C162+C177+C186+C195+C201+C209+C217+C226+C233+C245+C254+C260+C274+C284+C305+C313+C321+C350</f>
        <v>67366524.159999996</v>
      </c>
      <c r="D68" s="128">
        <f>D69+D113+D143+D149+D162+D177+D186+D195+D201+D209+D217+D226+D233+D245+D254+D260+D274+D284+D305+D313+D321+D350</f>
        <v>70339778.299999997</v>
      </c>
      <c r="E68" s="129">
        <f>C68/D68*100</f>
        <v>95.773011783859999</v>
      </c>
      <c r="F68" s="128">
        <f>F69+F113+F143+F149+F162+F177+F186+F195+F201+F209+F217+F226+F233+F245+F254+F260+F274+F284+F305+F313+F321+F350</f>
        <v>37177211.490000002</v>
      </c>
      <c r="G68" s="128">
        <f>G69+G113+G143+G149+G162+G177+G186+G195+G201+G209+G217+G226+G233+G245+G254+G260+G274+G284+G305+G313+G321+G350</f>
        <v>37118307.5</v>
      </c>
      <c r="H68" s="129">
        <f>F68/G68*100</f>
        <v>100.15869255353304</v>
      </c>
      <c r="I68" s="128">
        <f>I69+I113+I143+I149+I162+I177+I186+I195+I201+I209+I217+I226+I233+I245+I254+I260+I274+I284+I305+I313+I321+I350</f>
        <v>67590695.700000003</v>
      </c>
      <c r="J68" s="128">
        <f>J69+J113+J143+J149+J162+J177+J186+J195+J201+J209+J217+J226+J233+J245+J254+J260+J274+J284+J305+J313+J321+J350</f>
        <v>67753090.099999994</v>
      </c>
      <c r="K68" s="129">
        <f>I68/J68*100</f>
        <v>99.76031440077449</v>
      </c>
      <c r="L68" s="128">
        <f>L69+L113+L143+L149+L162+L177+L186+L195+L201+L209+L217+L226+L233+L245+L254+L260+L274+L284+L305+L313+L321+L350</f>
        <v>44412765</v>
      </c>
      <c r="M68" s="128">
        <f>M69+M113+M143+M149+M162+M177+M186+M195+M201+M209+M217+M226+M233+M245+M254+M260+M274+M284+M305+M313+M321+M350</f>
        <v>42120514</v>
      </c>
      <c r="N68" s="131">
        <f t="shared" ref="N68:N134" si="22">L68/M68*100</f>
        <v>105.44212494652842</v>
      </c>
      <c r="O68" s="128">
        <f>O69+O113+O143+O149+O162+O177+O186+O195+O201+O209+O217+O226+O233+O245+O254+O260+O274+O284+O305+O313+O321+O350</f>
        <v>8153303</v>
      </c>
      <c r="P68" s="128">
        <f>P69+P113+P143+P149+P162+P177+P186+P195+P201+P209+P217+P226+P233+P245+P254+P260+P274+P284+P305+P313+P321+P350</f>
        <v>5572215</v>
      </c>
      <c r="Q68" s="132">
        <f t="shared" ref="Q68:Q134" si="23">O68/P68*100</f>
        <v>146.3206821703757</v>
      </c>
      <c r="R68" s="128">
        <f>R69+R113+R143+R149+R162+R177+R186+R195+R201+R209+R217+R226+R233+R245+R254+R260+R274+R284+R305+R313+R321+R350</f>
        <v>36259462</v>
      </c>
      <c r="S68" s="128">
        <f>S69+S113+S143+S149+S162+S177+S186+S195+S201+S209+S217+S226+S233+S245+S254+S260+S274+S284+S305+S313+S321+S350</f>
        <v>36529267</v>
      </c>
      <c r="T68" s="131">
        <f t="shared" ref="T68:T132" si="24">R68/S68*100</f>
        <v>99.261400454599865</v>
      </c>
    </row>
    <row r="69" spans="1:20" ht="39.75" customHeight="1">
      <c r="A69" s="383" t="s">
        <v>241</v>
      </c>
      <c r="B69" s="384" t="s">
        <v>117</v>
      </c>
      <c r="C69" s="42">
        <f>SUM(C70:C111)</f>
        <v>12761078</v>
      </c>
      <c r="D69" s="42">
        <f>SUM(D70:D111)</f>
        <v>15108437</v>
      </c>
      <c r="E69" s="51">
        <f>C69/D69*100</f>
        <v>84.463257185372655</v>
      </c>
      <c r="F69" s="42">
        <f>SUM(F70:F111)</f>
        <v>7402613</v>
      </c>
      <c r="G69" s="42">
        <f>SUM(G70:G111)</f>
        <v>8111838</v>
      </c>
      <c r="H69" s="51">
        <f>F69/G69*100</f>
        <v>91.256913661244226</v>
      </c>
      <c r="I69" s="42">
        <f>SUM(I70:I111)</f>
        <v>12357516</v>
      </c>
      <c r="J69" s="42">
        <f>SUM(J70:J111)</f>
        <v>16039952</v>
      </c>
      <c r="K69" s="51">
        <f>I69/J69*100</f>
        <v>77.042100874117324</v>
      </c>
      <c r="L69" s="36">
        <f>SUM(L70:L111)</f>
        <v>1145535</v>
      </c>
      <c r="M69" s="36">
        <f>SUM(M70:M111)</f>
        <v>808844</v>
      </c>
      <c r="N69" s="6">
        <f t="shared" si="22"/>
        <v>141.62619738787703</v>
      </c>
      <c r="O69" s="5">
        <f>SUM(O70:O111)</f>
        <v>839093</v>
      </c>
      <c r="P69" s="5">
        <f>SUM(P70:P111)</f>
        <v>533763</v>
      </c>
      <c r="Q69" s="5">
        <f t="shared" si="23"/>
        <v>157.20329059901118</v>
      </c>
      <c r="R69" s="5">
        <f>SUM(R70:R111)</f>
        <v>306442</v>
      </c>
      <c r="S69" s="5">
        <f>SUM(S70:S111)</f>
        <v>256049</v>
      </c>
      <c r="T69" s="6">
        <f t="shared" si="24"/>
        <v>119.6809985588696</v>
      </c>
    </row>
    <row r="70" spans="1:20" ht="17.25">
      <c r="A70" s="66">
        <v>1</v>
      </c>
      <c r="B70" s="10" t="s">
        <v>150</v>
      </c>
      <c r="C70" s="47">
        <v>174</v>
      </c>
      <c r="D70" s="47">
        <v>13</v>
      </c>
      <c r="E70" s="46">
        <f t="shared" ref="E70:E104" si="25">C70/D70*100</f>
        <v>1338.4615384615386</v>
      </c>
      <c r="F70" s="47">
        <v>19</v>
      </c>
      <c r="G70" s="47">
        <v>13</v>
      </c>
      <c r="H70" s="46">
        <f t="shared" ref="H70:H73" si="26">F70/G70*100</f>
        <v>146.15384615384613</v>
      </c>
      <c r="I70" s="47">
        <v>178</v>
      </c>
      <c r="J70" s="47">
        <v>24</v>
      </c>
      <c r="K70" s="46">
        <f t="shared" ref="K70:K91" si="27">I70/J70*100</f>
        <v>741.66666666666674</v>
      </c>
      <c r="L70" s="47">
        <v>0</v>
      </c>
      <c r="M70" s="47">
        <v>0</v>
      </c>
      <c r="N70" s="25" t="e">
        <f t="shared" si="22"/>
        <v>#DIV/0!</v>
      </c>
      <c r="O70" s="65">
        <v>0</v>
      </c>
      <c r="P70" s="65">
        <v>0</v>
      </c>
      <c r="Q70" s="25" t="e">
        <f t="shared" si="23"/>
        <v>#DIV/0!</v>
      </c>
      <c r="R70" s="45">
        <v>0</v>
      </c>
      <c r="S70" s="45">
        <v>0</v>
      </c>
      <c r="T70" s="46" t="e">
        <f t="shared" si="24"/>
        <v>#DIV/0!</v>
      </c>
    </row>
    <row r="71" spans="1:20" s="24" customFormat="1" ht="34.5">
      <c r="A71" s="63">
        <v>2</v>
      </c>
      <c r="B71" s="10" t="s">
        <v>151</v>
      </c>
      <c r="C71" s="47">
        <v>210702</v>
      </c>
      <c r="D71" s="47">
        <v>259633</v>
      </c>
      <c r="E71" s="25">
        <f t="shared" si="25"/>
        <v>81.153782454464576</v>
      </c>
      <c r="F71" s="47">
        <v>128542</v>
      </c>
      <c r="G71" s="47">
        <v>112161</v>
      </c>
      <c r="H71" s="25">
        <f t="shared" si="26"/>
        <v>114.60489831581388</v>
      </c>
      <c r="I71" s="47">
        <v>166832</v>
      </c>
      <c r="J71" s="47">
        <v>149191</v>
      </c>
      <c r="K71" s="25">
        <f t="shared" si="27"/>
        <v>111.82443981205301</v>
      </c>
      <c r="L71" s="47">
        <v>92912</v>
      </c>
      <c r="M71" s="47">
        <v>114842</v>
      </c>
      <c r="N71" s="25">
        <f t="shared" si="22"/>
        <v>80.904198812281223</v>
      </c>
      <c r="O71" s="65">
        <v>71731</v>
      </c>
      <c r="P71" s="65">
        <v>103805</v>
      </c>
      <c r="Q71" s="25">
        <f t="shared" si="23"/>
        <v>69.101681036558944</v>
      </c>
      <c r="R71" s="45">
        <v>21181</v>
      </c>
      <c r="S71" s="45">
        <v>11037</v>
      </c>
      <c r="T71" s="25">
        <f t="shared" si="24"/>
        <v>191.90903325178942</v>
      </c>
    </row>
    <row r="72" spans="1:20" s="23" customFormat="1" ht="17.25">
      <c r="A72" s="64">
        <v>3</v>
      </c>
      <c r="B72" s="10" t="s">
        <v>152</v>
      </c>
      <c r="C72" s="47">
        <v>40883</v>
      </c>
      <c r="D72" s="47">
        <v>24738</v>
      </c>
      <c r="E72" s="25">
        <f t="shared" si="25"/>
        <v>165.26396636753174</v>
      </c>
      <c r="F72" s="47">
        <v>20612</v>
      </c>
      <c r="G72" s="47">
        <v>22834</v>
      </c>
      <c r="H72" s="1">
        <f t="shared" si="26"/>
        <v>90.268897258474198</v>
      </c>
      <c r="I72" s="47">
        <v>90922</v>
      </c>
      <c r="J72" s="47">
        <v>92422</v>
      </c>
      <c r="K72" s="1">
        <f t="shared" si="27"/>
        <v>98.377009802860798</v>
      </c>
      <c r="L72" s="47">
        <v>77439</v>
      </c>
      <c r="M72" s="47">
        <v>57084</v>
      </c>
      <c r="N72" s="1">
        <f t="shared" si="22"/>
        <v>135.65797771704854</v>
      </c>
      <c r="O72" s="65">
        <v>53314</v>
      </c>
      <c r="P72" s="65">
        <v>57084</v>
      </c>
      <c r="Q72" s="1">
        <f t="shared" si="23"/>
        <v>93.395697568495549</v>
      </c>
      <c r="R72" s="45">
        <v>24125</v>
      </c>
      <c r="S72" s="45">
        <v>0</v>
      </c>
      <c r="T72" s="1" t="e">
        <f t="shared" si="24"/>
        <v>#DIV/0!</v>
      </c>
    </row>
    <row r="73" spans="1:20" s="23" customFormat="1" ht="17.25">
      <c r="A73" s="63">
        <v>4</v>
      </c>
      <c r="B73" s="10" t="s">
        <v>153</v>
      </c>
      <c r="C73" s="47">
        <v>177837</v>
      </c>
      <c r="D73" s="47">
        <v>372950</v>
      </c>
      <c r="E73" s="1">
        <f t="shared" si="25"/>
        <v>47.683871832685348</v>
      </c>
      <c r="F73" s="47">
        <v>175490</v>
      </c>
      <c r="G73" s="47">
        <v>242570</v>
      </c>
      <c r="H73" s="1">
        <f t="shared" si="26"/>
        <v>72.346126891206666</v>
      </c>
      <c r="I73" s="47">
        <v>187196</v>
      </c>
      <c r="J73" s="47">
        <v>194738</v>
      </c>
      <c r="K73" s="1">
        <f t="shared" si="27"/>
        <v>96.127104109110704</v>
      </c>
      <c r="L73" s="47">
        <v>118577</v>
      </c>
      <c r="M73" s="47">
        <v>121290</v>
      </c>
      <c r="N73" s="1">
        <f t="shared" si="22"/>
        <v>97.763212136202498</v>
      </c>
      <c r="O73" s="65">
        <v>118577</v>
      </c>
      <c r="P73" s="65">
        <v>121290</v>
      </c>
      <c r="Q73" s="1">
        <f t="shared" si="23"/>
        <v>97.763212136202498</v>
      </c>
      <c r="R73" s="45">
        <v>0</v>
      </c>
      <c r="S73" s="45">
        <v>0</v>
      </c>
      <c r="T73" s="1" t="e">
        <f t="shared" si="24"/>
        <v>#DIV/0!</v>
      </c>
    </row>
    <row r="74" spans="1:20" s="24" customFormat="1" ht="17.25">
      <c r="A74" s="64">
        <v>5</v>
      </c>
      <c r="B74" s="10" t="s">
        <v>154</v>
      </c>
      <c r="C74" s="47">
        <v>4282864</v>
      </c>
      <c r="D74" s="47">
        <v>5900174</v>
      </c>
      <c r="E74" s="25">
        <f t="shared" si="25"/>
        <v>72.588774500548624</v>
      </c>
      <c r="F74" s="47">
        <v>2327636</v>
      </c>
      <c r="G74" s="47">
        <v>2713831</v>
      </c>
      <c r="H74" s="25">
        <f>F74/G74*100</f>
        <v>85.769379154413087</v>
      </c>
      <c r="I74" s="47">
        <v>3489970</v>
      </c>
      <c r="J74" s="47">
        <v>7269825</v>
      </c>
      <c r="K74" s="25">
        <f t="shared" si="27"/>
        <v>48.006244992142179</v>
      </c>
      <c r="L74" s="47">
        <v>40760</v>
      </c>
      <c r="M74" s="47">
        <v>31210</v>
      </c>
      <c r="N74" s="25">
        <f t="shared" si="22"/>
        <v>130.59916693367509</v>
      </c>
      <c r="O74" s="65">
        <v>0</v>
      </c>
      <c r="P74" s="65">
        <v>0</v>
      </c>
      <c r="Q74" s="1" t="e">
        <f t="shared" si="23"/>
        <v>#DIV/0!</v>
      </c>
      <c r="R74" s="45">
        <v>40760</v>
      </c>
      <c r="S74" s="45">
        <v>31210</v>
      </c>
      <c r="T74" s="25">
        <f t="shared" si="24"/>
        <v>130.59916693367509</v>
      </c>
    </row>
    <row r="75" spans="1:20" ht="17.25">
      <c r="A75" s="63">
        <v>6</v>
      </c>
      <c r="B75" s="10" t="s">
        <v>155</v>
      </c>
      <c r="C75" s="47">
        <v>705605</v>
      </c>
      <c r="D75" s="47">
        <v>832855</v>
      </c>
      <c r="E75" s="46">
        <f t="shared" si="25"/>
        <v>84.721229986011963</v>
      </c>
      <c r="F75" s="47">
        <v>359939</v>
      </c>
      <c r="G75" s="47">
        <v>430815</v>
      </c>
      <c r="H75" s="46">
        <f t="shared" ref="H75:H87" si="28">F75/G75*100</f>
        <v>83.548390840616037</v>
      </c>
      <c r="I75" s="47">
        <v>767900</v>
      </c>
      <c r="J75" s="47">
        <v>756764</v>
      </c>
      <c r="K75" s="46">
        <f t="shared" si="27"/>
        <v>101.47152877251031</v>
      </c>
      <c r="L75" s="47">
        <v>0</v>
      </c>
      <c r="M75" s="47">
        <v>0</v>
      </c>
      <c r="N75" s="25" t="e">
        <f t="shared" si="22"/>
        <v>#DIV/0!</v>
      </c>
      <c r="O75" s="65">
        <v>0</v>
      </c>
      <c r="P75" s="65">
        <v>0</v>
      </c>
      <c r="Q75" s="25" t="e">
        <f t="shared" si="23"/>
        <v>#DIV/0!</v>
      </c>
      <c r="R75" s="45">
        <v>0</v>
      </c>
      <c r="S75" s="45">
        <v>0</v>
      </c>
      <c r="T75" s="46" t="e">
        <f t="shared" si="24"/>
        <v>#DIV/0!</v>
      </c>
    </row>
    <row r="76" spans="1:20" s="24" customFormat="1" ht="17.25">
      <c r="A76" s="66">
        <v>7</v>
      </c>
      <c r="B76" s="10" t="s">
        <v>156</v>
      </c>
      <c r="C76" s="47">
        <v>223176</v>
      </c>
      <c r="D76" s="47">
        <v>293277</v>
      </c>
      <c r="E76" s="25">
        <f t="shared" si="25"/>
        <v>76.097341421250221</v>
      </c>
      <c r="F76" s="47">
        <v>115200</v>
      </c>
      <c r="G76" s="47">
        <v>127908</v>
      </c>
      <c r="H76" s="25">
        <f t="shared" si="28"/>
        <v>90.064734027582332</v>
      </c>
      <c r="I76" s="47">
        <v>205321</v>
      </c>
      <c r="J76" s="47">
        <v>245389</v>
      </c>
      <c r="K76" s="25">
        <f t="shared" si="27"/>
        <v>83.671639723051968</v>
      </c>
      <c r="L76" s="47">
        <v>0</v>
      </c>
      <c r="M76" s="47">
        <v>27775</v>
      </c>
      <c r="N76" s="25">
        <f t="shared" si="22"/>
        <v>0</v>
      </c>
      <c r="O76" s="65">
        <v>0</v>
      </c>
      <c r="P76" s="65">
        <v>27775</v>
      </c>
      <c r="Q76" s="25">
        <f t="shared" si="23"/>
        <v>0</v>
      </c>
      <c r="R76" s="45">
        <v>0</v>
      </c>
      <c r="S76" s="45">
        <v>0</v>
      </c>
      <c r="T76" s="25" t="e">
        <f t="shared" si="24"/>
        <v>#DIV/0!</v>
      </c>
    </row>
    <row r="77" spans="1:20" s="23" customFormat="1" ht="17.25">
      <c r="A77" s="63">
        <v>8</v>
      </c>
      <c r="B77" s="10" t="s">
        <v>157</v>
      </c>
      <c r="C77" s="47">
        <v>3420</v>
      </c>
      <c r="D77" s="47">
        <v>15827</v>
      </c>
      <c r="E77" s="1">
        <f t="shared" si="25"/>
        <v>21.608643457382954</v>
      </c>
      <c r="F77" s="47">
        <v>1170</v>
      </c>
      <c r="G77" s="47">
        <v>3561</v>
      </c>
      <c r="H77" s="1">
        <f t="shared" si="28"/>
        <v>32.855939342881214</v>
      </c>
      <c r="I77" s="47">
        <v>8640</v>
      </c>
      <c r="J77" s="47">
        <v>41766</v>
      </c>
      <c r="K77" s="1">
        <f t="shared" si="27"/>
        <v>20.686682947852319</v>
      </c>
      <c r="L77" s="47"/>
      <c r="M77" s="47">
        <v>2382</v>
      </c>
      <c r="N77" s="1">
        <f t="shared" si="22"/>
        <v>0</v>
      </c>
      <c r="O77" s="65">
        <v>0</v>
      </c>
      <c r="P77" s="65">
        <v>2382</v>
      </c>
      <c r="Q77" s="1">
        <f t="shared" si="23"/>
        <v>0</v>
      </c>
      <c r="R77" s="45">
        <v>0</v>
      </c>
      <c r="S77" s="45">
        <v>0</v>
      </c>
      <c r="T77" s="1" t="e">
        <f t="shared" si="24"/>
        <v>#DIV/0!</v>
      </c>
    </row>
    <row r="78" spans="1:20" s="24" customFormat="1" ht="17.25">
      <c r="A78" s="66">
        <v>9</v>
      </c>
      <c r="B78" s="10" t="s">
        <v>158</v>
      </c>
      <c r="C78" s="47">
        <v>411045</v>
      </c>
      <c r="D78" s="47">
        <v>358159</v>
      </c>
      <c r="E78" s="25">
        <f t="shared" si="25"/>
        <v>114.76606758450856</v>
      </c>
      <c r="F78" s="47">
        <v>235877</v>
      </c>
      <c r="G78" s="47">
        <v>201943</v>
      </c>
      <c r="H78" s="25">
        <f t="shared" si="28"/>
        <v>116.80375155365623</v>
      </c>
      <c r="I78" s="47">
        <v>407061</v>
      </c>
      <c r="J78" s="47">
        <v>353914</v>
      </c>
      <c r="K78" s="25">
        <f t="shared" si="27"/>
        <v>115.01692501568176</v>
      </c>
      <c r="L78" s="47">
        <v>21597</v>
      </c>
      <c r="M78" s="47">
        <v>12136</v>
      </c>
      <c r="N78" s="25">
        <f t="shared" si="22"/>
        <v>177.95814106789715</v>
      </c>
      <c r="O78" s="65">
        <v>0</v>
      </c>
      <c r="P78" s="65">
        <v>12136</v>
      </c>
      <c r="Q78" s="25">
        <f t="shared" si="23"/>
        <v>0</v>
      </c>
      <c r="R78" s="45">
        <v>21597</v>
      </c>
      <c r="S78" s="45">
        <v>0</v>
      </c>
      <c r="T78" s="25" t="e">
        <f t="shared" si="24"/>
        <v>#DIV/0!</v>
      </c>
    </row>
    <row r="79" spans="1:20" s="23" customFormat="1" ht="17.25">
      <c r="A79" s="63">
        <v>10</v>
      </c>
      <c r="B79" s="10" t="s">
        <v>159</v>
      </c>
      <c r="C79" s="47">
        <v>331710</v>
      </c>
      <c r="D79" s="47">
        <v>329048</v>
      </c>
      <c r="E79" s="1">
        <f t="shared" si="25"/>
        <v>100.80900051056381</v>
      </c>
      <c r="F79" s="47">
        <v>168938</v>
      </c>
      <c r="G79" s="47">
        <v>206481</v>
      </c>
      <c r="H79" s="1">
        <f t="shared" si="28"/>
        <v>81.817697512119764</v>
      </c>
      <c r="I79" s="47">
        <v>331710</v>
      </c>
      <c r="J79" s="47">
        <v>169977</v>
      </c>
      <c r="K79" s="1">
        <f t="shared" si="27"/>
        <v>195.14993204963025</v>
      </c>
      <c r="L79" s="47">
        <v>208245</v>
      </c>
      <c r="M79" s="47">
        <v>34525</v>
      </c>
      <c r="N79" s="1">
        <f t="shared" si="22"/>
        <v>603.17161477190439</v>
      </c>
      <c r="O79" s="65">
        <v>168828</v>
      </c>
      <c r="P79" s="65">
        <v>0</v>
      </c>
      <c r="Q79" s="1" t="e">
        <f t="shared" si="23"/>
        <v>#DIV/0!</v>
      </c>
      <c r="R79" s="45">
        <v>39417</v>
      </c>
      <c r="S79" s="45">
        <v>34525</v>
      </c>
      <c r="T79" s="1">
        <f t="shared" si="24"/>
        <v>114.16944243301954</v>
      </c>
    </row>
    <row r="80" spans="1:20" s="24" customFormat="1" ht="17.25">
      <c r="A80" s="66">
        <v>11</v>
      </c>
      <c r="B80" s="10" t="s">
        <v>160</v>
      </c>
      <c r="C80" s="47">
        <v>27682</v>
      </c>
      <c r="D80" s="47">
        <v>28412</v>
      </c>
      <c r="E80" s="25">
        <f t="shared" si="25"/>
        <v>97.430663100098542</v>
      </c>
      <c r="F80" s="47">
        <v>12658</v>
      </c>
      <c r="G80" s="47">
        <v>12813</v>
      </c>
      <c r="H80" s="25">
        <f t="shared" si="28"/>
        <v>98.790291110590815</v>
      </c>
      <c r="I80" s="47">
        <v>27682</v>
      </c>
      <c r="J80" s="47">
        <v>28412</v>
      </c>
      <c r="K80" s="25">
        <f t="shared" si="27"/>
        <v>97.430663100098542</v>
      </c>
      <c r="L80" s="47">
        <v>0</v>
      </c>
      <c r="M80" s="47">
        <v>0</v>
      </c>
      <c r="N80" s="25" t="e">
        <f t="shared" si="22"/>
        <v>#DIV/0!</v>
      </c>
      <c r="O80" s="65">
        <v>0</v>
      </c>
      <c r="P80" s="65">
        <v>0</v>
      </c>
      <c r="Q80" s="25" t="e">
        <f t="shared" si="23"/>
        <v>#DIV/0!</v>
      </c>
      <c r="R80" s="45">
        <v>0</v>
      </c>
      <c r="S80" s="45">
        <v>0</v>
      </c>
      <c r="T80" s="25" t="e">
        <f t="shared" si="24"/>
        <v>#DIV/0!</v>
      </c>
    </row>
    <row r="81" spans="1:636" s="24" customFormat="1" ht="24" customHeight="1">
      <c r="A81" s="63">
        <v>12</v>
      </c>
      <c r="B81" s="10" t="s">
        <v>161</v>
      </c>
      <c r="C81" s="47">
        <v>178757</v>
      </c>
      <c r="D81" s="47">
        <v>278031</v>
      </c>
      <c r="E81" s="25">
        <f t="shared" si="25"/>
        <v>64.293909671943055</v>
      </c>
      <c r="F81" s="47">
        <v>101741</v>
      </c>
      <c r="G81" s="47">
        <v>159414</v>
      </c>
      <c r="H81" s="25">
        <f t="shared" si="28"/>
        <v>63.821872608428365</v>
      </c>
      <c r="I81" s="47">
        <v>172962</v>
      </c>
      <c r="J81" s="47">
        <v>278031</v>
      </c>
      <c r="K81" s="25">
        <f t="shared" si="27"/>
        <v>62.209609719779444</v>
      </c>
      <c r="L81" s="47">
        <v>15265</v>
      </c>
      <c r="M81" s="47">
        <v>28254</v>
      </c>
      <c r="N81" s="25">
        <f t="shared" si="22"/>
        <v>54.027748283428899</v>
      </c>
      <c r="O81" s="65">
        <v>15265</v>
      </c>
      <c r="P81" s="65">
        <v>28254</v>
      </c>
      <c r="Q81" s="25">
        <f t="shared" si="23"/>
        <v>54.027748283428899</v>
      </c>
      <c r="R81" s="45">
        <v>0</v>
      </c>
      <c r="S81" s="45">
        <v>0</v>
      </c>
      <c r="T81" s="25" t="e">
        <f t="shared" si="24"/>
        <v>#DIV/0!</v>
      </c>
    </row>
    <row r="82" spans="1:636" s="24" customFormat="1" ht="17.25">
      <c r="A82" s="66">
        <v>13</v>
      </c>
      <c r="B82" s="10" t="s">
        <v>162</v>
      </c>
      <c r="C82" s="47">
        <v>153745</v>
      </c>
      <c r="D82" s="47">
        <v>74940</v>
      </c>
      <c r="E82" s="25">
        <f t="shared" si="25"/>
        <v>205.15745930077395</v>
      </c>
      <c r="F82" s="47">
        <v>84018</v>
      </c>
      <c r="G82" s="47">
        <v>47460</v>
      </c>
      <c r="H82" s="25">
        <f t="shared" si="28"/>
        <v>177.02907711757268</v>
      </c>
      <c r="I82" s="47">
        <v>143406</v>
      </c>
      <c r="J82" s="47">
        <v>70960</v>
      </c>
      <c r="K82" s="25">
        <f t="shared" si="27"/>
        <v>202.09413754227734</v>
      </c>
      <c r="L82" s="47">
        <v>0</v>
      </c>
      <c r="M82" s="47">
        <v>0</v>
      </c>
      <c r="N82" s="25" t="e">
        <f t="shared" si="22"/>
        <v>#DIV/0!</v>
      </c>
      <c r="O82" s="65">
        <v>0</v>
      </c>
      <c r="P82" s="65">
        <v>0</v>
      </c>
      <c r="Q82" s="25" t="e">
        <f t="shared" si="23"/>
        <v>#DIV/0!</v>
      </c>
      <c r="R82" s="45">
        <v>0</v>
      </c>
      <c r="S82" s="45">
        <v>0</v>
      </c>
      <c r="T82" s="25" t="e">
        <f t="shared" si="24"/>
        <v>#DIV/0!</v>
      </c>
    </row>
    <row r="83" spans="1:636" s="24" customFormat="1" ht="17.25">
      <c r="A83" s="63">
        <v>14</v>
      </c>
      <c r="B83" s="10" t="s">
        <v>163</v>
      </c>
      <c r="C83" s="47">
        <v>8617</v>
      </c>
      <c r="D83" s="47">
        <v>6927</v>
      </c>
      <c r="E83" s="25">
        <f t="shared" si="25"/>
        <v>124.39728598238776</v>
      </c>
      <c r="F83" s="47">
        <v>1509</v>
      </c>
      <c r="G83" s="47">
        <v>2760</v>
      </c>
      <c r="H83" s="25">
        <f t="shared" si="28"/>
        <v>54.673913043478265</v>
      </c>
      <c r="I83" s="47">
        <v>12150</v>
      </c>
      <c r="J83" s="47">
        <v>10840</v>
      </c>
      <c r="K83" s="25">
        <f t="shared" si="27"/>
        <v>112.08487084870849</v>
      </c>
      <c r="L83" s="47">
        <v>0</v>
      </c>
      <c r="M83" s="47">
        <v>0</v>
      </c>
      <c r="N83" s="25" t="e">
        <f t="shared" si="22"/>
        <v>#DIV/0!</v>
      </c>
      <c r="O83" s="65">
        <v>0</v>
      </c>
      <c r="P83" s="65">
        <v>0</v>
      </c>
      <c r="Q83" s="25" t="e">
        <f t="shared" si="23"/>
        <v>#DIV/0!</v>
      </c>
      <c r="R83" s="45">
        <v>0</v>
      </c>
      <c r="S83" s="45">
        <v>0</v>
      </c>
      <c r="T83" s="25" t="e">
        <f t="shared" si="24"/>
        <v>#DIV/0!</v>
      </c>
    </row>
    <row r="84" spans="1:636" s="23" customFormat="1" ht="30.75" customHeight="1">
      <c r="A84" s="64">
        <v>15</v>
      </c>
      <c r="B84" s="16" t="s">
        <v>164</v>
      </c>
      <c r="C84" s="47">
        <v>345820</v>
      </c>
      <c r="D84" s="47">
        <v>345392</v>
      </c>
      <c r="E84" s="1">
        <f t="shared" si="25"/>
        <v>100.12391717237226</v>
      </c>
      <c r="F84" s="47">
        <v>164037</v>
      </c>
      <c r="G84" s="47">
        <v>161507</v>
      </c>
      <c r="H84" s="1">
        <f t="shared" si="28"/>
        <v>101.56649556985147</v>
      </c>
      <c r="I84" s="47">
        <v>311028</v>
      </c>
      <c r="J84" s="47">
        <v>246762</v>
      </c>
      <c r="K84" s="1">
        <f t="shared" si="27"/>
        <v>126.0437182386267</v>
      </c>
      <c r="L84" s="47">
        <v>0</v>
      </c>
      <c r="M84" s="47">
        <v>0</v>
      </c>
      <c r="N84" s="1" t="e">
        <f t="shared" si="22"/>
        <v>#DIV/0!</v>
      </c>
      <c r="O84" s="65">
        <v>0</v>
      </c>
      <c r="P84" s="65">
        <v>0</v>
      </c>
      <c r="Q84" s="1" t="e">
        <f t="shared" si="23"/>
        <v>#DIV/0!</v>
      </c>
      <c r="R84" s="45">
        <v>0</v>
      </c>
      <c r="S84" s="45">
        <v>0</v>
      </c>
      <c r="T84" s="1" t="e">
        <f t="shared" si="24"/>
        <v>#DIV/0!</v>
      </c>
    </row>
    <row r="85" spans="1:636" ht="17.25">
      <c r="A85" s="63">
        <v>16</v>
      </c>
      <c r="B85" s="10" t="s">
        <v>165</v>
      </c>
      <c r="C85" s="47">
        <v>1518087</v>
      </c>
      <c r="D85" s="47">
        <v>1699768</v>
      </c>
      <c r="E85" s="46">
        <f t="shared" si="25"/>
        <v>89.311423676642931</v>
      </c>
      <c r="F85" s="47">
        <v>1074771</v>
      </c>
      <c r="G85" s="47">
        <v>1193319</v>
      </c>
      <c r="H85" s="46">
        <f t="shared" si="28"/>
        <v>90.065690733156856</v>
      </c>
      <c r="I85" s="47">
        <v>1948032</v>
      </c>
      <c r="J85" s="47">
        <v>2067353</v>
      </c>
      <c r="K85" s="46">
        <f t="shared" si="27"/>
        <v>94.228319982122059</v>
      </c>
      <c r="L85" s="47">
        <v>171580</v>
      </c>
      <c r="M85" s="47">
        <v>160154</v>
      </c>
      <c r="N85" s="25">
        <f t="shared" si="22"/>
        <v>107.13438315621215</v>
      </c>
      <c r="O85" s="65">
        <v>15468</v>
      </c>
      <c r="P85" s="65">
        <v>0</v>
      </c>
      <c r="Q85" s="25" t="e">
        <f t="shared" si="23"/>
        <v>#DIV/0!</v>
      </c>
      <c r="R85" s="45">
        <v>156112</v>
      </c>
      <c r="S85" s="45">
        <v>160154</v>
      </c>
      <c r="T85" s="46">
        <f t="shared" si="24"/>
        <v>97.47617917754161</v>
      </c>
    </row>
    <row r="86" spans="1:636" s="23" customFormat="1" ht="17.25">
      <c r="A86" s="66">
        <v>17</v>
      </c>
      <c r="B86" s="16" t="s">
        <v>274</v>
      </c>
      <c r="C86" s="47">
        <v>1827</v>
      </c>
      <c r="D86" s="47">
        <v>6212</v>
      </c>
      <c r="E86" s="1">
        <f t="shared" si="25"/>
        <v>29.410817772054088</v>
      </c>
      <c r="F86" s="47">
        <v>1827</v>
      </c>
      <c r="G86" s="47">
        <v>1645</v>
      </c>
      <c r="H86" s="1">
        <f t="shared" si="28"/>
        <v>111.06382978723404</v>
      </c>
      <c r="I86" s="47">
        <v>8875</v>
      </c>
      <c r="J86" s="47">
        <v>9689</v>
      </c>
      <c r="K86" s="1">
        <f t="shared" si="27"/>
        <v>91.598720198162866</v>
      </c>
      <c r="L86" s="47">
        <v>0</v>
      </c>
      <c r="M86" s="47">
        <v>0</v>
      </c>
      <c r="N86" s="1" t="e">
        <f t="shared" si="22"/>
        <v>#DIV/0!</v>
      </c>
      <c r="O86" s="65">
        <v>0</v>
      </c>
      <c r="P86" s="65">
        <v>0</v>
      </c>
      <c r="Q86" s="1" t="e">
        <f t="shared" si="23"/>
        <v>#DIV/0!</v>
      </c>
      <c r="R86" s="45">
        <v>0</v>
      </c>
      <c r="S86" s="45">
        <v>0</v>
      </c>
      <c r="T86" s="1" t="e">
        <f t="shared" si="24"/>
        <v>#DIV/0!</v>
      </c>
    </row>
    <row r="87" spans="1:636" s="23" customFormat="1" ht="17.25">
      <c r="A87" s="64">
        <v>18</v>
      </c>
      <c r="B87" s="16" t="s">
        <v>166</v>
      </c>
      <c r="C87" s="47"/>
      <c r="D87" s="47"/>
      <c r="E87" s="1" t="e">
        <f t="shared" si="25"/>
        <v>#DIV/0!</v>
      </c>
      <c r="F87" s="47"/>
      <c r="G87" s="47"/>
      <c r="H87" s="1" t="e">
        <f t="shared" si="28"/>
        <v>#DIV/0!</v>
      </c>
      <c r="I87" s="47"/>
      <c r="J87" s="47"/>
      <c r="K87" s="1" t="e">
        <f t="shared" si="27"/>
        <v>#DIV/0!</v>
      </c>
      <c r="L87" s="47"/>
      <c r="M87" s="47"/>
      <c r="N87" s="1" t="e">
        <f t="shared" si="22"/>
        <v>#DIV/0!</v>
      </c>
      <c r="O87" s="65">
        <v>0</v>
      </c>
      <c r="P87" s="65">
        <v>0</v>
      </c>
      <c r="Q87" s="1" t="e">
        <f t="shared" si="23"/>
        <v>#DIV/0!</v>
      </c>
      <c r="R87" s="45">
        <v>0</v>
      </c>
      <c r="S87" s="45">
        <v>0</v>
      </c>
      <c r="T87" s="1" t="e">
        <f t="shared" si="24"/>
        <v>#DIV/0!</v>
      </c>
    </row>
    <row r="88" spans="1:636" s="23" customFormat="1" ht="17.25">
      <c r="A88" s="63">
        <v>19</v>
      </c>
      <c r="B88" s="10" t="s">
        <v>167</v>
      </c>
      <c r="C88" s="47">
        <v>2232413</v>
      </c>
      <c r="D88" s="47">
        <v>2162026</v>
      </c>
      <c r="E88" s="1">
        <f t="shared" si="25"/>
        <v>103.25560377164753</v>
      </c>
      <c r="F88" s="47">
        <v>1307262</v>
      </c>
      <c r="G88" s="47">
        <v>1287806</v>
      </c>
      <c r="H88" s="1">
        <f>F88/G88*100</f>
        <v>101.51078656257231</v>
      </c>
      <c r="I88" s="47">
        <v>2167480</v>
      </c>
      <c r="J88" s="47">
        <v>2099140</v>
      </c>
      <c r="K88" s="1">
        <f>I88/J88*100</f>
        <v>103.25561896776776</v>
      </c>
      <c r="L88" s="47">
        <v>0</v>
      </c>
      <c r="M88" s="47">
        <v>0</v>
      </c>
      <c r="N88" s="1" t="e">
        <f t="shared" si="22"/>
        <v>#DIV/0!</v>
      </c>
      <c r="O88" s="65">
        <v>0</v>
      </c>
      <c r="P88" s="65">
        <v>0</v>
      </c>
      <c r="Q88" s="1" t="e">
        <f t="shared" si="23"/>
        <v>#DIV/0!</v>
      </c>
      <c r="R88" s="45">
        <v>0</v>
      </c>
      <c r="S88" s="45">
        <v>0</v>
      </c>
      <c r="T88" s="1" t="e">
        <f t="shared" si="24"/>
        <v>#DIV/0!</v>
      </c>
    </row>
    <row r="89" spans="1:636" s="24" customFormat="1" ht="17.25">
      <c r="A89" s="63">
        <v>20</v>
      </c>
      <c r="B89" s="16" t="s">
        <v>168</v>
      </c>
      <c r="C89" s="47">
        <v>189942</v>
      </c>
      <c r="D89" s="47">
        <v>181630</v>
      </c>
      <c r="E89" s="25">
        <f t="shared" si="25"/>
        <v>104.57633650828609</v>
      </c>
      <c r="F89" s="47">
        <v>119823</v>
      </c>
      <c r="G89" s="47">
        <v>93769</v>
      </c>
      <c r="H89" s="25">
        <f t="shared" ref="H89:H107" si="29">F89/G89*100</f>
        <v>127.78530217875843</v>
      </c>
      <c r="I89" s="47">
        <v>110940</v>
      </c>
      <c r="J89" s="47">
        <v>132825</v>
      </c>
      <c r="K89" s="25">
        <f t="shared" si="27"/>
        <v>83.523433088650478</v>
      </c>
      <c r="L89" s="47">
        <v>0</v>
      </c>
      <c r="M89" s="47">
        <v>0</v>
      </c>
      <c r="N89" s="25" t="e">
        <f t="shared" si="22"/>
        <v>#DIV/0!</v>
      </c>
      <c r="O89" s="65">
        <v>0</v>
      </c>
      <c r="P89" s="65">
        <v>0</v>
      </c>
      <c r="Q89" s="25" t="e">
        <f t="shared" si="23"/>
        <v>#DIV/0!</v>
      </c>
      <c r="R89" s="45">
        <v>0</v>
      </c>
      <c r="S89" s="45">
        <v>0</v>
      </c>
      <c r="T89" s="25" t="e">
        <f t="shared" si="24"/>
        <v>#DIV/0!</v>
      </c>
    </row>
    <row r="90" spans="1:636" s="23" customFormat="1" ht="17.25">
      <c r="A90" s="63">
        <v>21</v>
      </c>
      <c r="B90" s="10" t="s">
        <v>169</v>
      </c>
      <c r="C90" s="47">
        <v>25742</v>
      </c>
      <c r="D90" s="47">
        <v>42309</v>
      </c>
      <c r="E90" s="1">
        <f t="shared" si="25"/>
        <v>60.842846675648211</v>
      </c>
      <c r="F90" s="47">
        <v>16666</v>
      </c>
      <c r="G90" s="47">
        <v>29227</v>
      </c>
      <c r="H90" s="1">
        <f t="shared" si="29"/>
        <v>57.022616074177989</v>
      </c>
      <c r="I90" s="47">
        <v>76588</v>
      </c>
      <c r="J90" s="47">
        <v>70792</v>
      </c>
      <c r="K90" s="1">
        <f t="shared" si="27"/>
        <v>108.18736580404567</v>
      </c>
      <c r="L90" s="47">
        <v>19176</v>
      </c>
      <c r="M90" s="47">
        <v>0</v>
      </c>
      <c r="N90" s="1" t="e">
        <f t="shared" si="22"/>
        <v>#DIV/0!</v>
      </c>
      <c r="O90" s="65">
        <v>19176</v>
      </c>
      <c r="P90" s="65">
        <v>0</v>
      </c>
      <c r="Q90" s="1" t="e">
        <f t="shared" si="23"/>
        <v>#DIV/0!</v>
      </c>
      <c r="R90" s="45">
        <v>0</v>
      </c>
      <c r="S90" s="45">
        <v>0</v>
      </c>
      <c r="T90" s="1" t="e">
        <f t="shared" si="24"/>
        <v>#DIV/0!</v>
      </c>
    </row>
    <row r="91" spans="1:636" ht="17.25">
      <c r="A91" s="63">
        <v>22</v>
      </c>
      <c r="B91" s="10" t="s">
        <v>170</v>
      </c>
      <c r="C91" s="47">
        <v>680516</v>
      </c>
      <c r="D91" s="47">
        <v>710311</v>
      </c>
      <c r="E91" s="25">
        <f t="shared" si="25"/>
        <v>95.805358497897402</v>
      </c>
      <c r="F91" s="47">
        <v>357340</v>
      </c>
      <c r="G91" s="47">
        <v>369625</v>
      </c>
      <c r="H91" s="25">
        <f t="shared" si="29"/>
        <v>96.676361176868454</v>
      </c>
      <c r="I91" s="47">
        <v>680516</v>
      </c>
      <c r="J91" s="47">
        <v>710311</v>
      </c>
      <c r="K91" s="25">
        <f t="shared" si="27"/>
        <v>95.805358497897402</v>
      </c>
      <c r="L91" s="47">
        <v>26390</v>
      </c>
      <c r="M91" s="47">
        <v>19123</v>
      </c>
      <c r="N91" s="25">
        <f t="shared" si="22"/>
        <v>138.00135961930658</v>
      </c>
      <c r="O91" s="65">
        <v>26390</v>
      </c>
      <c r="P91" s="65">
        <v>0</v>
      </c>
      <c r="Q91" s="25" t="e">
        <f>O91/P91*100</f>
        <v>#DIV/0!</v>
      </c>
      <c r="R91" s="45">
        <v>0</v>
      </c>
      <c r="S91" s="45">
        <v>19123</v>
      </c>
      <c r="T91" s="25">
        <f>R91/S91*100</f>
        <v>0</v>
      </c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  <c r="JH91" s="24"/>
      <c r="JI91" s="24"/>
      <c r="JJ91" s="24"/>
      <c r="JK91" s="24"/>
      <c r="JL91" s="24"/>
      <c r="JM91" s="24"/>
      <c r="JN91" s="24"/>
      <c r="JO91" s="24"/>
      <c r="JP91" s="24"/>
      <c r="JQ91" s="24"/>
      <c r="JR91" s="24"/>
      <c r="JS91" s="24"/>
      <c r="JT91" s="24"/>
      <c r="JU91" s="24"/>
      <c r="JV91" s="24"/>
      <c r="JW91" s="24"/>
      <c r="JX91" s="24"/>
      <c r="JY91" s="24"/>
      <c r="JZ91" s="24"/>
      <c r="KA91" s="24"/>
      <c r="KB91" s="24"/>
      <c r="KC91" s="24"/>
      <c r="KD91" s="24"/>
      <c r="KE91" s="24"/>
      <c r="KF91" s="24"/>
      <c r="KG91" s="24"/>
      <c r="KH91" s="24"/>
      <c r="KI91" s="24"/>
      <c r="KJ91" s="24"/>
      <c r="KK91" s="24"/>
      <c r="KL91" s="24"/>
      <c r="KM91" s="24"/>
      <c r="KN91" s="24"/>
      <c r="KO91" s="24"/>
      <c r="KP91" s="24"/>
      <c r="KQ91" s="24"/>
      <c r="KR91" s="24"/>
      <c r="KS91" s="24"/>
      <c r="KT91" s="24"/>
      <c r="KU91" s="24"/>
      <c r="KV91" s="24"/>
      <c r="KW91" s="24"/>
      <c r="KX91" s="24"/>
      <c r="KY91" s="24"/>
      <c r="KZ91" s="24"/>
      <c r="LA91" s="24"/>
      <c r="LB91" s="24"/>
      <c r="LC91" s="24"/>
      <c r="LD91" s="24"/>
      <c r="LE91" s="24"/>
      <c r="LF91" s="24"/>
      <c r="LG91" s="24"/>
      <c r="LH91" s="24"/>
      <c r="LI91" s="24"/>
      <c r="LJ91" s="24"/>
      <c r="LK91" s="24"/>
      <c r="LL91" s="24"/>
      <c r="LM91" s="24"/>
      <c r="LN91" s="24"/>
      <c r="LO91" s="24"/>
      <c r="LP91" s="24"/>
      <c r="LQ91" s="24"/>
      <c r="LR91" s="24"/>
      <c r="LS91" s="24"/>
      <c r="LT91" s="24"/>
      <c r="LU91" s="24"/>
      <c r="LV91" s="24"/>
      <c r="LW91" s="24"/>
      <c r="LX91" s="24"/>
      <c r="LY91" s="24"/>
      <c r="LZ91" s="24"/>
      <c r="MA91" s="24"/>
      <c r="MB91" s="24"/>
      <c r="MC91" s="24"/>
      <c r="MD91" s="24"/>
      <c r="ME91" s="24"/>
      <c r="MF91" s="24"/>
      <c r="MG91" s="24"/>
      <c r="MH91" s="24"/>
      <c r="MI91" s="24"/>
      <c r="MJ91" s="24"/>
      <c r="MK91" s="24"/>
      <c r="ML91" s="24"/>
      <c r="MM91" s="24"/>
      <c r="MN91" s="24"/>
      <c r="MO91" s="24"/>
      <c r="MP91" s="24"/>
      <c r="MQ91" s="24"/>
      <c r="MR91" s="24"/>
      <c r="MS91" s="24"/>
      <c r="MT91" s="24"/>
      <c r="MU91" s="24"/>
      <c r="MV91" s="24"/>
      <c r="MW91" s="24"/>
      <c r="MX91" s="24"/>
      <c r="MY91" s="24"/>
      <c r="MZ91" s="24"/>
      <c r="NA91" s="24"/>
      <c r="NB91" s="24"/>
      <c r="NC91" s="24"/>
      <c r="ND91" s="24"/>
      <c r="NE91" s="24"/>
      <c r="NF91" s="24"/>
      <c r="NG91" s="24"/>
      <c r="NH91" s="24"/>
      <c r="NI91" s="24"/>
      <c r="NJ91" s="24"/>
      <c r="NK91" s="24"/>
      <c r="NL91" s="24"/>
      <c r="NM91" s="24"/>
      <c r="NN91" s="24"/>
      <c r="NO91" s="24"/>
      <c r="NP91" s="24"/>
      <c r="NQ91" s="24"/>
      <c r="NR91" s="24"/>
      <c r="NS91" s="24"/>
      <c r="NT91" s="24"/>
      <c r="NU91" s="24"/>
      <c r="NV91" s="24"/>
      <c r="NW91" s="24"/>
      <c r="NX91" s="24"/>
      <c r="NY91" s="24"/>
      <c r="NZ91" s="24"/>
      <c r="OA91" s="24"/>
      <c r="OB91" s="24"/>
      <c r="OC91" s="24"/>
      <c r="OD91" s="24"/>
      <c r="OE91" s="24"/>
      <c r="OF91" s="24"/>
      <c r="OG91" s="24"/>
      <c r="OH91" s="24"/>
      <c r="OI91" s="24"/>
      <c r="OJ91" s="24"/>
      <c r="OK91" s="24"/>
      <c r="OL91" s="24"/>
      <c r="OM91" s="24"/>
      <c r="ON91" s="24"/>
      <c r="OO91" s="24"/>
      <c r="OP91" s="24"/>
      <c r="OQ91" s="24"/>
      <c r="OR91" s="24"/>
      <c r="OS91" s="24"/>
      <c r="OT91" s="24"/>
      <c r="OU91" s="24"/>
      <c r="OV91" s="24"/>
      <c r="OW91" s="24"/>
      <c r="OX91" s="24"/>
      <c r="OY91" s="24"/>
      <c r="OZ91" s="24"/>
      <c r="PA91" s="24"/>
      <c r="PB91" s="24"/>
      <c r="PC91" s="24"/>
      <c r="PD91" s="24"/>
      <c r="PE91" s="24"/>
      <c r="PF91" s="24"/>
      <c r="PG91" s="24"/>
      <c r="PH91" s="24"/>
      <c r="PI91" s="24"/>
      <c r="PJ91" s="24"/>
      <c r="PK91" s="24"/>
      <c r="PL91" s="24"/>
      <c r="PM91" s="24"/>
      <c r="PN91" s="24"/>
      <c r="PO91" s="24"/>
      <c r="PP91" s="24"/>
      <c r="PQ91" s="24"/>
      <c r="PR91" s="24"/>
      <c r="PS91" s="24"/>
      <c r="PT91" s="24"/>
      <c r="PU91" s="24"/>
      <c r="PV91" s="24"/>
      <c r="PW91" s="24"/>
      <c r="PX91" s="24"/>
      <c r="PY91" s="24"/>
      <c r="PZ91" s="24"/>
      <c r="QA91" s="24"/>
      <c r="QB91" s="24"/>
      <c r="QC91" s="24"/>
      <c r="QD91" s="24"/>
      <c r="QE91" s="24"/>
      <c r="QF91" s="24"/>
      <c r="QG91" s="24"/>
      <c r="QH91" s="24"/>
      <c r="QI91" s="24"/>
      <c r="QJ91" s="24"/>
      <c r="QK91" s="24"/>
      <c r="QL91" s="24"/>
      <c r="QM91" s="24"/>
      <c r="QN91" s="24"/>
      <c r="QO91" s="24"/>
      <c r="QP91" s="24"/>
      <c r="QQ91" s="24"/>
      <c r="QR91" s="24"/>
      <c r="QS91" s="24"/>
      <c r="QT91" s="24"/>
      <c r="QU91" s="24"/>
      <c r="QV91" s="24"/>
      <c r="QW91" s="24"/>
      <c r="QX91" s="24"/>
      <c r="QY91" s="24"/>
      <c r="QZ91" s="24"/>
      <c r="RA91" s="24"/>
      <c r="RB91" s="24"/>
      <c r="RC91" s="24"/>
      <c r="RD91" s="24"/>
      <c r="RE91" s="24"/>
      <c r="RF91" s="24"/>
      <c r="RG91" s="24"/>
      <c r="RH91" s="24"/>
      <c r="RI91" s="24"/>
      <c r="RJ91" s="24"/>
      <c r="RK91" s="24"/>
      <c r="RL91" s="24"/>
      <c r="RM91" s="24"/>
      <c r="RN91" s="24"/>
      <c r="RO91" s="24"/>
      <c r="RP91" s="24"/>
      <c r="RQ91" s="24"/>
      <c r="RR91" s="24"/>
      <c r="RS91" s="24"/>
      <c r="RT91" s="24"/>
      <c r="RU91" s="24"/>
      <c r="RV91" s="24"/>
      <c r="RW91" s="24"/>
      <c r="RX91" s="24"/>
      <c r="RY91" s="24"/>
      <c r="RZ91" s="24"/>
      <c r="SA91" s="24"/>
      <c r="SB91" s="24"/>
      <c r="SC91" s="24"/>
      <c r="SD91" s="24"/>
      <c r="SE91" s="24"/>
      <c r="SF91" s="24"/>
      <c r="SG91" s="24"/>
      <c r="SH91" s="24"/>
      <c r="SI91" s="24"/>
      <c r="SJ91" s="24"/>
      <c r="SK91" s="24"/>
      <c r="SL91" s="24"/>
      <c r="SM91" s="24"/>
      <c r="SN91" s="24"/>
      <c r="SO91" s="24"/>
      <c r="SP91" s="24"/>
      <c r="SQ91" s="24"/>
      <c r="SR91" s="24"/>
      <c r="SS91" s="24"/>
      <c r="ST91" s="24"/>
      <c r="SU91" s="24"/>
      <c r="SV91" s="24"/>
      <c r="SW91" s="24"/>
      <c r="SX91" s="24"/>
      <c r="SY91" s="24"/>
      <c r="SZ91" s="24"/>
      <c r="TA91" s="24"/>
      <c r="TB91" s="24"/>
      <c r="TC91" s="24"/>
      <c r="TD91" s="24"/>
      <c r="TE91" s="24"/>
      <c r="TF91" s="24"/>
      <c r="TG91" s="24"/>
      <c r="TH91" s="24"/>
      <c r="TI91" s="24"/>
      <c r="TJ91" s="24"/>
      <c r="TK91" s="24"/>
      <c r="TL91" s="24"/>
      <c r="TM91" s="24"/>
      <c r="TN91" s="24"/>
      <c r="TO91" s="24"/>
      <c r="TP91" s="24"/>
      <c r="TQ91" s="24"/>
      <c r="TR91" s="24"/>
      <c r="TS91" s="24"/>
      <c r="TT91" s="24"/>
      <c r="TU91" s="24"/>
      <c r="TV91" s="24"/>
      <c r="TW91" s="24"/>
      <c r="TX91" s="24"/>
      <c r="TY91" s="24"/>
      <c r="TZ91" s="24"/>
      <c r="UA91" s="24"/>
      <c r="UB91" s="24"/>
      <c r="UC91" s="24"/>
      <c r="UD91" s="24"/>
      <c r="UE91" s="24"/>
      <c r="UF91" s="24"/>
      <c r="UG91" s="24"/>
      <c r="UH91" s="24"/>
      <c r="UI91" s="24"/>
      <c r="UJ91" s="24"/>
      <c r="UK91" s="24"/>
      <c r="UL91" s="24"/>
      <c r="UM91" s="24"/>
      <c r="UN91" s="24"/>
      <c r="UO91" s="24"/>
      <c r="UP91" s="24"/>
      <c r="UQ91" s="24"/>
      <c r="UR91" s="24"/>
      <c r="US91" s="24"/>
      <c r="UT91" s="24"/>
      <c r="UU91" s="24"/>
      <c r="UV91" s="24"/>
      <c r="UW91" s="24"/>
      <c r="UX91" s="24"/>
      <c r="UY91" s="24"/>
      <c r="UZ91" s="24"/>
      <c r="VA91" s="24"/>
      <c r="VB91" s="24"/>
      <c r="VC91" s="24"/>
      <c r="VD91" s="24"/>
      <c r="VE91" s="24"/>
      <c r="VF91" s="24"/>
      <c r="VG91" s="24"/>
      <c r="VH91" s="24"/>
      <c r="VI91" s="24"/>
      <c r="VJ91" s="24"/>
      <c r="VK91" s="24"/>
      <c r="VL91" s="24"/>
      <c r="VM91" s="24"/>
      <c r="VN91" s="24"/>
      <c r="VO91" s="24"/>
      <c r="VP91" s="24"/>
      <c r="VQ91" s="24"/>
      <c r="VR91" s="24"/>
      <c r="VS91" s="24"/>
      <c r="VT91" s="24"/>
      <c r="VU91" s="24"/>
      <c r="VV91" s="24"/>
      <c r="VW91" s="24"/>
      <c r="VX91" s="24"/>
      <c r="VY91" s="24"/>
      <c r="VZ91" s="24"/>
      <c r="WA91" s="24"/>
      <c r="WB91" s="24"/>
      <c r="WC91" s="24"/>
      <c r="WD91" s="24"/>
      <c r="WE91" s="24"/>
      <c r="WF91" s="24"/>
      <c r="WG91" s="24"/>
      <c r="WH91" s="24"/>
      <c r="WI91" s="24"/>
      <c r="WJ91" s="24"/>
      <c r="WK91" s="24"/>
      <c r="WL91" s="24"/>
      <c r="WM91" s="24"/>
      <c r="WN91" s="24"/>
      <c r="WO91" s="24"/>
      <c r="WP91" s="24"/>
      <c r="WQ91" s="24"/>
      <c r="WR91" s="24"/>
      <c r="WS91" s="24"/>
      <c r="WT91" s="24"/>
      <c r="WU91" s="24"/>
      <c r="WV91" s="24"/>
      <c r="WW91" s="24"/>
      <c r="WX91" s="24"/>
      <c r="WY91" s="24"/>
      <c r="WZ91" s="24"/>
      <c r="XA91" s="24"/>
      <c r="XB91" s="24"/>
      <c r="XC91" s="24"/>
      <c r="XD91" s="24"/>
      <c r="XE91" s="24"/>
      <c r="XF91" s="24"/>
      <c r="XG91" s="24"/>
      <c r="XH91" s="24"/>
      <c r="XI91" s="24"/>
      <c r="XJ91" s="24"/>
      <c r="XK91" s="24"/>
      <c r="XL91" s="24"/>
    </row>
    <row r="92" spans="1:636" s="23" customFormat="1" ht="17.25">
      <c r="A92" s="63">
        <v>23</v>
      </c>
      <c r="B92" s="10" t="s">
        <v>171</v>
      </c>
      <c r="C92" s="47">
        <v>9278</v>
      </c>
      <c r="D92" s="47">
        <v>7739</v>
      </c>
      <c r="E92" s="1">
        <f t="shared" si="25"/>
        <v>119.88629021837447</v>
      </c>
      <c r="F92" s="47">
        <v>5610</v>
      </c>
      <c r="G92" s="47">
        <v>4065</v>
      </c>
      <c r="H92" s="1">
        <f t="shared" si="29"/>
        <v>138.00738007380073</v>
      </c>
      <c r="I92" s="47">
        <v>8904</v>
      </c>
      <c r="J92" s="47">
        <v>7454</v>
      </c>
      <c r="K92" s="1">
        <f>I92/J92*100</f>
        <v>119.45264287630802</v>
      </c>
      <c r="L92" s="47">
        <v>0</v>
      </c>
      <c r="M92" s="47">
        <v>0</v>
      </c>
      <c r="N92" s="1" t="e">
        <f t="shared" si="22"/>
        <v>#DIV/0!</v>
      </c>
      <c r="O92" s="65">
        <v>0</v>
      </c>
      <c r="P92" s="65">
        <v>0</v>
      </c>
      <c r="Q92" s="1" t="e">
        <f t="shared" si="23"/>
        <v>#DIV/0!</v>
      </c>
      <c r="R92" s="45">
        <v>0</v>
      </c>
      <c r="S92" s="45">
        <v>0</v>
      </c>
      <c r="T92" s="1" t="e">
        <f t="shared" si="24"/>
        <v>#DIV/0!</v>
      </c>
    </row>
    <row r="93" spans="1:636" s="23" customFormat="1" ht="17.25">
      <c r="A93" s="63">
        <v>24</v>
      </c>
      <c r="B93" s="16" t="s">
        <v>172</v>
      </c>
      <c r="C93" s="47">
        <v>28266</v>
      </c>
      <c r="D93" s="47">
        <v>35175</v>
      </c>
      <c r="E93" s="1">
        <f t="shared" si="25"/>
        <v>80.358208955223873</v>
      </c>
      <c r="F93" s="47">
        <v>17561</v>
      </c>
      <c r="G93" s="47">
        <v>19042</v>
      </c>
      <c r="H93" s="1">
        <f t="shared" si="29"/>
        <v>92.222455624409207</v>
      </c>
      <c r="I93" s="47">
        <v>69531</v>
      </c>
      <c r="J93" s="47">
        <v>64116</v>
      </c>
      <c r="K93" s="1">
        <f t="shared" ref="K93:K103" si="30">I93/J93*100</f>
        <v>108.44562979599476</v>
      </c>
      <c r="L93" s="47">
        <v>28854</v>
      </c>
      <c r="M93" s="47">
        <v>40110</v>
      </c>
      <c r="N93" s="1">
        <f t="shared" si="22"/>
        <v>71.937172774869111</v>
      </c>
      <c r="O93" s="65">
        <v>28854</v>
      </c>
      <c r="P93" s="65">
        <v>40110</v>
      </c>
      <c r="Q93" s="1">
        <f t="shared" si="23"/>
        <v>71.937172774869111</v>
      </c>
      <c r="R93" s="45">
        <v>0</v>
      </c>
      <c r="S93" s="45">
        <v>0</v>
      </c>
      <c r="T93" s="1" t="e">
        <f t="shared" si="24"/>
        <v>#DIV/0!</v>
      </c>
    </row>
    <row r="94" spans="1:636" s="23" customFormat="1" ht="34.5">
      <c r="A94" s="66">
        <v>25</v>
      </c>
      <c r="B94" s="16" t="s">
        <v>173</v>
      </c>
      <c r="C94" s="47">
        <v>88214</v>
      </c>
      <c r="D94" s="47">
        <v>67675</v>
      </c>
      <c r="E94" s="1">
        <f t="shared" si="25"/>
        <v>130.34946435168081</v>
      </c>
      <c r="F94" s="47">
        <v>73402</v>
      </c>
      <c r="G94" s="47">
        <v>67675</v>
      </c>
      <c r="H94" s="1">
        <f t="shared" si="29"/>
        <v>108.46250461765791</v>
      </c>
      <c r="I94" s="47">
        <v>81080</v>
      </c>
      <c r="J94" s="47">
        <v>21787</v>
      </c>
      <c r="K94" s="1">
        <f t="shared" si="30"/>
        <v>372.14852893927571</v>
      </c>
      <c r="L94" s="47">
        <v>21586</v>
      </c>
      <c r="M94" s="47">
        <v>6829</v>
      </c>
      <c r="N94" s="1">
        <f t="shared" si="22"/>
        <v>316.09313223019473</v>
      </c>
      <c r="O94" s="65">
        <v>21586</v>
      </c>
      <c r="P94" s="65">
        <v>6829</v>
      </c>
      <c r="Q94" s="1">
        <f t="shared" si="23"/>
        <v>316.09313223019473</v>
      </c>
      <c r="R94" s="45">
        <v>0</v>
      </c>
      <c r="S94" s="45">
        <v>0</v>
      </c>
      <c r="T94" s="1" t="e">
        <f t="shared" si="24"/>
        <v>#DIV/0!</v>
      </c>
    </row>
    <row r="95" spans="1:636" s="23" customFormat="1" ht="17.25">
      <c r="A95" s="63">
        <v>26</v>
      </c>
      <c r="B95" s="16" t="s">
        <v>174</v>
      </c>
      <c r="C95" s="47">
        <v>249974</v>
      </c>
      <c r="D95" s="47">
        <v>134098</v>
      </c>
      <c r="E95" s="1">
        <f t="shared" si="25"/>
        <v>186.41143044638994</v>
      </c>
      <c r="F95" s="47">
        <v>158242</v>
      </c>
      <c r="G95" s="47">
        <v>81258</v>
      </c>
      <c r="H95" s="1">
        <f t="shared" si="29"/>
        <v>194.74021019468853</v>
      </c>
      <c r="I95" s="47">
        <v>249974</v>
      </c>
      <c r="J95" s="47">
        <v>134098</v>
      </c>
      <c r="K95" s="1">
        <f t="shared" si="30"/>
        <v>186.41143044638994</v>
      </c>
      <c r="L95" s="47">
        <v>249974</v>
      </c>
      <c r="M95" s="47">
        <v>134098</v>
      </c>
      <c r="N95" s="1">
        <f t="shared" si="22"/>
        <v>186.41143044638994</v>
      </c>
      <c r="O95" s="65">
        <v>249974</v>
      </c>
      <c r="P95" s="65">
        <v>134098</v>
      </c>
      <c r="Q95" s="1">
        <f t="shared" si="23"/>
        <v>186.41143044638994</v>
      </c>
      <c r="R95" s="45">
        <v>0</v>
      </c>
      <c r="S95" s="45">
        <v>0</v>
      </c>
      <c r="T95" s="1" t="e">
        <f t="shared" si="24"/>
        <v>#DIV/0!</v>
      </c>
    </row>
    <row r="96" spans="1:636" s="23" customFormat="1" ht="17.25">
      <c r="A96" s="63">
        <v>27</v>
      </c>
      <c r="B96" s="10" t="s">
        <v>175</v>
      </c>
      <c r="C96" s="47"/>
      <c r="D96" s="47"/>
      <c r="E96" s="1" t="e">
        <f t="shared" si="25"/>
        <v>#DIV/0!</v>
      </c>
      <c r="F96" s="47"/>
      <c r="G96" s="47"/>
      <c r="H96" s="1" t="e">
        <f t="shared" si="29"/>
        <v>#DIV/0!</v>
      </c>
      <c r="I96" s="47"/>
      <c r="J96" s="47"/>
      <c r="K96" s="1" t="e">
        <f t="shared" si="30"/>
        <v>#DIV/0!</v>
      </c>
      <c r="L96" s="47"/>
      <c r="M96" s="47"/>
      <c r="N96" s="1" t="e">
        <f t="shared" si="22"/>
        <v>#DIV/0!</v>
      </c>
      <c r="O96" s="65"/>
      <c r="P96" s="65"/>
      <c r="Q96" s="1" t="e">
        <f t="shared" si="23"/>
        <v>#DIV/0!</v>
      </c>
      <c r="R96" s="45"/>
      <c r="S96" s="45"/>
      <c r="T96" s="1" t="e">
        <f t="shared" si="24"/>
        <v>#DIV/0!</v>
      </c>
    </row>
    <row r="97" spans="1:636" s="23" customFormat="1" ht="17.25">
      <c r="A97" s="64">
        <v>28</v>
      </c>
      <c r="B97" s="16" t="s">
        <v>176</v>
      </c>
      <c r="C97" s="47">
        <v>310312</v>
      </c>
      <c r="D97" s="47">
        <v>232488</v>
      </c>
      <c r="E97" s="1">
        <f t="shared" si="25"/>
        <v>133.47441588383055</v>
      </c>
      <c r="F97" s="47">
        <v>172652</v>
      </c>
      <c r="G97" s="47">
        <v>204700</v>
      </c>
      <c r="H97" s="1">
        <f t="shared" si="29"/>
        <v>84.34391792867612</v>
      </c>
      <c r="I97" s="47">
        <v>289148</v>
      </c>
      <c r="J97" s="47">
        <v>239431</v>
      </c>
      <c r="K97" s="1">
        <f t="shared" si="30"/>
        <v>120.7646461819898</v>
      </c>
      <c r="L97" s="47">
        <v>3250</v>
      </c>
      <c r="M97" s="47">
        <v>0</v>
      </c>
      <c r="N97" s="1" t="e">
        <f t="shared" si="22"/>
        <v>#DIV/0!</v>
      </c>
      <c r="O97" s="65">
        <v>0</v>
      </c>
      <c r="P97" s="65">
        <v>0</v>
      </c>
      <c r="Q97" s="1" t="e">
        <f t="shared" si="23"/>
        <v>#DIV/0!</v>
      </c>
      <c r="R97" s="45">
        <v>3250</v>
      </c>
      <c r="S97" s="45">
        <v>0</v>
      </c>
      <c r="T97" s="1" t="e">
        <f t="shared" si="24"/>
        <v>#DIV/0!</v>
      </c>
    </row>
    <row r="98" spans="1:636" ht="24" customHeight="1">
      <c r="A98" s="66">
        <v>29</v>
      </c>
      <c r="B98" s="16" t="s">
        <v>177</v>
      </c>
      <c r="C98" s="47">
        <v>17794</v>
      </c>
      <c r="D98" s="47">
        <v>17082</v>
      </c>
      <c r="E98" s="46">
        <f t="shared" si="25"/>
        <v>104.16813019552747</v>
      </c>
      <c r="F98" s="47">
        <v>9274</v>
      </c>
      <c r="G98" s="47">
        <v>6906</v>
      </c>
      <c r="H98" s="46">
        <f t="shared" si="29"/>
        <v>134.28902403706923</v>
      </c>
      <c r="I98" s="47">
        <v>17794</v>
      </c>
      <c r="J98" s="47">
        <v>17082</v>
      </c>
      <c r="K98" s="46">
        <f t="shared" si="30"/>
        <v>104.16813019552747</v>
      </c>
      <c r="L98" s="47">
        <v>0</v>
      </c>
      <c r="M98" s="47">
        <v>0</v>
      </c>
      <c r="N98" s="25" t="e">
        <f t="shared" si="22"/>
        <v>#DIV/0!</v>
      </c>
      <c r="O98" s="65">
        <v>0</v>
      </c>
      <c r="P98" s="65">
        <v>0</v>
      </c>
      <c r="Q98" s="25" t="e">
        <f t="shared" si="23"/>
        <v>#DIV/0!</v>
      </c>
      <c r="R98" s="45">
        <v>0</v>
      </c>
      <c r="S98" s="45">
        <v>0</v>
      </c>
      <c r="T98" s="46" t="e">
        <f t="shared" si="24"/>
        <v>#DIV/0!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4"/>
      <c r="IF98" s="24"/>
      <c r="IG98" s="24"/>
      <c r="IH98" s="24"/>
      <c r="II98" s="24"/>
      <c r="IJ98" s="24"/>
      <c r="IK98" s="24"/>
      <c r="IL98" s="24"/>
      <c r="IM98" s="24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  <c r="JH98" s="24"/>
      <c r="JI98" s="24"/>
      <c r="JJ98" s="24"/>
      <c r="JK98" s="24"/>
      <c r="JL98" s="24"/>
      <c r="JM98" s="24"/>
      <c r="JN98" s="24"/>
      <c r="JO98" s="24"/>
      <c r="JP98" s="24"/>
      <c r="JQ98" s="24"/>
      <c r="JR98" s="24"/>
      <c r="JS98" s="24"/>
      <c r="JT98" s="24"/>
      <c r="JU98" s="24"/>
      <c r="JV98" s="24"/>
      <c r="JW98" s="24"/>
      <c r="JX98" s="24"/>
      <c r="JY98" s="24"/>
      <c r="JZ98" s="24"/>
      <c r="KA98" s="24"/>
      <c r="KB98" s="24"/>
      <c r="KC98" s="24"/>
      <c r="KD98" s="24"/>
      <c r="KE98" s="24"/>
      <c r="KF98" s="24"/>
      <c r="KG98" s="24"/>
      <c r="KH98" s="24"/>
      <c r="KI98" s="24"/>
      <c r="KJ98" s="24"/>
      <c r="KK98" s="24"/>
      <c r="KL98" s="24"/>
      <c r="KM98" s="24"/>
      <c r="KN98" s="24"/>
      <c r="KO98" s="24"/>
      <c r="KP98" s="24"/>
      <c r="KQ98" s="24"/>
      <c r="KR98" s="24"/>
      <c r="KS98" s="24"/>
      <c r="KT98" s="24"/>
      <c r="KU98" s="24"/>
      <c r="KV98" s="24"/>
      <c r="KW98" s="24"/>
      <c r="KX98" s="24"/>
      <c r="KY98" s="24"/>
      <c r="KZ98" s="24"/>
      <c r="LA98" s="24"/>
      <c r="LB98" s="24"/>
      <c r="LC98" s="24"/>
      <c r="LD98" s="24"/>
      <c r="LE98" s="24"/>
      <c r="LF98" s="24"/>
      <c r="LG98" s="24"/>
      <c r="LH98" s="24"/>
      <c r="LI98" s="24"/>
      <c r="LJ98" s="24"/>
      <c r="LK98" s="24"/>
      <c r="LL98" s="24"/>
      <c r="LM98" s="24"/>
      <c r="LN98" s="24"/>
      <c r="LO98" s="24"/>
      <c r="LP98" s="24"/>
      <c r="LQ98" s="24"/>
      <c r="LR98" s="24"/>
      <c r="LS98" s="24"/>
      <c r="LT98" s="24"/>
      <c r="LU98" s="24"/>
      <c r="LV98" s="24"/>
      <c r="LW98" s="24"/>
      <c r="LX98" s="24"/>
      <c r="LY98" s="24"/>
      <c r="LZ98" s="24"/>
      <c r="MA98" s="24"/>
      <c r="MB98" s="24"/>
      <c r="MC98" s="24"/>
      <c r="MD98" s="24"/>
      <c r="ME98" s="24"/>
      <c r="MF98" s="24"/>
      <c r="MG98" s="24"/>
      <c r="MH98" s="24"/>
      <c r="MI98" s="24"/>
      <c r="MJ98" s="24"/>
      <c r="MK98" s="24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4"/>
      <c r="ND98" s="24"/>
      <c r="NE98" s="24"/>
      <c r="NF98" s="24"/>
      <c r="NG98" s="24"/>
      <c r="NH98" s="24"/>
      <c r="NI98" s="24"/>
      <c r="NJ98" s="24"/>
      <c r="NK98" s="24"/>
      <c r="NL98" s="24"/>
      <c r="NM98" s="24"/>
      <c r="NN98" s="24"/>
      <c r="NO98" s="24"/>
      <c r="NP98" s="24"/>
      <c r="NQ98" s="24"/>
      <c r="NR98" s="24"/>
      <c r="NS98" s="24"/>
      <c r="NT98" s="24"/>
      <c r="NU98" s="24"/>
      <c r="NV98" s="24"/>
      <c r="NW98" s="24"/>
      <c r="NX98" s="24"/>
      <c r="NY98" s="24"/>
      <c r="NZ98" s="24"/>
      <c r="OA98" s="24"/>
      <c r="OB98" s="24"/>
      <c r="OC98" s="24"/>
      <c r="OD98" s="24"/>
      <c r="OE98" s="24"/>
      <c r="OF98" s="24"/>
      <c r="OG98" s="24"/>
      <c r="OH98" s="24"/>
      <c r="OI98" s="24"/>
      <c r="OJ98" s="24"/>
      <c r="OK98" s="24"/>
      <c r="OL98" s="24"/>
      <c r="OM98" s="24"/>
      <c r="ON98" s="24"/>
      <c r="OO98" s="24"/>
      <c r="OP98" s="24"/>
      <c r="OQ98" s="24"/>
      <c r="OR98" s="24"/>
      <c r="OS98" s="24"/>
      <c r="OT98" s="24"/>
      <c r="OU98" s="24"/>
      <c r="OV98" s="24"/>
      <c r="OW98" s="24"/>
      <c r="OX98" s="24"/>
      <c r="OY98" s="24"/>
      <c r="OZ98" s="24"/>
      <c r="PA98" s="24"/>
      <c r="PB98" s="24"/>
      <c r="PC98" s="24"/>
      <c r="PD98" s="24"/>
      <c r="PE98" s="24"/>
      <c r="PF98" s="24"/>
      <c r="PG98" s="24"/>
      <c r="PH98" s="24"/>
      <c r="PI98" s="24"/>
      <c r="PJ98" s="24"/>
      <c r="PK98" s="24"/>
      <c r="PL98" s="24"/>
      <c r="PM98" s="24"/>
      <c r="PN98" s="24"/>
      <c r="PO98" s="24"/>
      <c r="PP98" s="24"/>
      <c r="PQ98" s="24"/>
      <c r="PR98" s="24"/>
      <c r="PS98" s="24"/>
      <c r="PT98" s="24"/>
      <c r="PU98" s="24"/>
      <c r="PV98" s="24"/>
      <c r="PW98" s="24"/>
      <c r="PX98" s="24"/>
      <c r="PY98" s="24"/>
      <c r="PZ98" s="24"/>
      <c r="QA98" s="24"/>
      <c r="QB98" s="24"/>
      <c r="QC98" s="24"/>
      <c r="QD98" s="24"/>
      <c r="QE98" s="24"/>
      <c r="QF98" s="24"/>
      <c r="QG98" s="24"/>
      <c r="QH98" s="24"/>
      <c r="QI98" s="24"/>
      <c r="QJ98" s="24"/>
      <c r="QK98" s="24"/>
      <c r="QL98" s="24"/>
      <c r="QM98" s="24"/>
      <c r="QN98" s="24"/>
      <c r="QO98" s="24"/>
      <c r="QP98" s="24"/>
      <c r="QQ98" s="24"/>
      <c r="QR98" s="24"/>
      <c r="QS98" s="24"/>
      <c r="QT98" s="24"/>
      <c r="QU98" s="24"/>
      <c r="QV98" s="24"/>
      <c r="QW98" s="24"/>
      <c r="QX98" s="24"/>
      <c r="QY98" s="24"/>
      <c r="QZ98" s="24"/>
      <c r="RA98" s="24"/>
      <c r="RB98" s="24"/>
      <c r="RC98" s="24"/>
      <c r="RD98" s="24"/>
      <c r="RE98" s="24"/>
      <c r="RF98" s="24"/>
      <c r="RG98" s="24"/>
      <c r="RH98" s="24"/>
      <c r="RI98" s="24"/>
      <c r="RJ98" s="24"/>
      <c r="RK98" s="24"/>
      <c r="RL98" s="24"/>
      <c r="RM98" s="24"/>
      <c r="RN98" s="24"/>
      <c r="RO98" s="24"/>
      <c r="RP98" s="24"/>
      <c r="RQ98" s="24"/>
      <c r="RR98" s="24"/>
      <c r="RS98" s="24"/>
      <c r="RT98" s="24"/>
      <c r="RU98" s="24"/>
      <c r="RV98" s="24"/>
      <c r="RW98" s="24"/>
      <c r="RX98" s="24"/>
      <c r="RY98" s="24"/>
      <c r="RZ98" s="24"/>
      <c r="SA98" s="24"/>
      <c r="SB98" s="24"/>
      <c r="SC98" s="24"/>
      <c r="SD98" s="24"/>
      <c r="SE98" s="24"/>
      <c r="SF98" s="24"/>
      <c r="SG98" s="24"/>
      <c r="SH98" s="24"/>
      <c r="SI98" s="24"/>
      <c r="SJ98" s="24"/>
      <c r="SK98" s="24"/>
      <c r="SL98" s="24"/>
      <c r="SM98" s="24"/>
      <c r="SN98" s="24"/>
      <c r="SO98" s="24"/>
      <c r="SP98" s="24"/>
      <c r="SQ98" s="24"/>
      <c r="SR98" s="24"/>
      <c r="SS98" s="24"/>
      <c r="ST98" s="24"/>
      <c r="SU98" s="24"/>
      <c r="SV98" s="24"/>
      <c r="SW98" s="24"/>
      <c r="SX98" s="24"/>
      <c r="SY98" s="24"/>
      <c r="SZ98" s="24"/>
      <c r="TA98" s="24"/>
      <c r="TB98" s="24"/>
      <c r="TC98" s="24"/>
      <c r="TD98" s="24"/>
      <c r="TE98" s="24"/>
      <c r="TF98" s="24"/>
      <c r="TG98" s="24"/>
      <c r="TH98" s="24"/>
      <c r="TI98" s="24"/>
      <c r="TJ98" s="24"/>
      <c r="TK98" s="24"/>
      <c r="TL98" s="24"/>
      <c r="TM98" s="24"/>
      <c r="TN98" s="24"/>
      <c r="TO98" s="24"/>
      <c r="TP98" s="24"/>
      <c r="TQ98" s="24"/>
      <c r="TR98" s="24"/>
      <c r="TS98" s="24"/>
      <c r="TT98" s="24"/>
      <c r="TU98" s="24"/>
      <c r="TV98" s="24"/>
      <c r="TW98" s="24"/>
      <c r="TX98" s="24"/>
      <c r="TY98" s="24"/>
      <c r="TZ98" s="24"/>
      <c r="UA98" s="24"/>
      <c r="UB98" s="24"/>
      <c r="UC98" s="24"/>
      <c r="UD98" s="24"/>
      <c r="UE98" s="24"/>
      <c r="UF98" s="24"/>
      <c r="UG98" s="24"/>
      <c r="UH98" s="24"/>
      <c r="UI98" s="24"/>
      <c r="UJ98" s="24"/>
      <c r="UK98" s="24"/>
      <c r="UL98" s="24"/>
      <c r="UM98" s="24"/>
      <c r="UN98" s="24"/>
      <c r="UO98" s="24"/>
      <c r="UP98" s="24"/>
      <c r="UQ98" s="24"/>
      <c r="UR98" s="24"/>
      <c r="US98" s="24"/>
      <c r="UT98" s="24"/>
      <c r="UU98" s="24"/>
      <c r="UV98" s="24"/>
      <c r="UW98" s="24"/>
      <c r="UX98" s="24"/>
      <c r="UY98" s="24"/>
      <c r="UZ98" s="24"/>
      <c r="VA98" s="24"/>
      <c r="VB98" s="24"/>
      <c r="VC98" s="24"/>
      <c r="VD98" s="24"/>
      <c r="VE98" s="24"/>
      <c r="VF98" s="24"/>
      <c r="VG98" s="24"/>
      <c r="VH98" s="24"/>
      <c r="VI98" s="24"/>
      <c r="VJ98" s="24"/>
      <c r="VK98" s="24"/>
      <c r="VL98" s="24"/>
      <c r="VM98" s="24"/>
      <c r="VN98" s="24"/>
      <c r="VO98" s="24"/>
      <c r="VP98" s="24"/>
      <c r="VQ98" s="24"/>
      <c r="VR98" s="24"/>
      <c r="VS98" s="24"/>
      <c r="VT98" s="24"/>
      <c r="VU98" s="24"/>
      <c r="VV98" s="24"/>
      <c r="VW98" s="24"/>
      <c r="VX98" s="24"/>
      <c r="VY98" s="24"/>
      <c r="VZ98" s="24"/>
      <c r="WA98" s="24"/>
      <c r="WB98" s="24"/>
      <c r="WC98" s="24"/>
      <c r="WD98" s="24"/>
      <c r="WE98" s="24"/>
      <c r="WF98" s="24"/>
      <c r="WG98" s="24"/>
      <c r="WH98" s="24"/>
      <c r="WI98" s="24"/>
      <c r="WJ98" s="24"/>
      <c r="WK98" s="24"/>
      <c r="WL98" s="24"/>
      <c r="WM98" s="24"/>
      <c r="WN98" s="24"/>
      <c r="WO98" s="24"/>
      <c r="WP98" s="24"/>
      <c r="WQ98" s="24"/>
      <c r="WR98" s="24"/>
      <c r="WS98" s="24"/>
      <c r="WT98" s="24"/>
      <c r="WU98" s="24"/>
      <c r="WV98" s="24"/>
      <c r="WW98" s="24"/>
      <c r="WX98" s="24"/>
      <c r="WY98" s="24"/>
      <c r="WZ98" s="24"/>
      <c r="XA98" s="24"/>
      <c r="XB98" s="24"/>
      <c r="XC98" s="24"/>
      <c r="XD98" s="24"/>
      <c r="XE98" s="24"/>
      <c r="XF98" s="24"/>
      <c r="XG98" s="24"/>
      <c r="XH98" s="24"/>
      <c r="XI98" s="24"/>
      <c r="XJ98" s="24"/>
      <c r="XK98" s="24"/>
      <c r="XL98" s="24"/>
    </row>
    <row r="99" spans="1:636" ht="17.25">
      <c r="A99" s="63">
        <v>30</v>
      </c>
      <c r="B99" s="16" t="s">
        <v>178</v>
      </c>
      <c r="C99" s="47">
        <v>14922</v>
      </c>
      <c r="D99" s="47">
        <v>25646</v>
      </c>
      <c r="E99" s="46">
        <f t="shared" si="25"/>
        <v>58.184512204632298</v>
      </c>
      <c r="F99" s="47">
        <v>8282</v>
      </c>
      <c r="G99" s="47">
        <v>15374</v>
      </c>
      <c r="H99" s="46">
        <f t="shared" si="29"/>
        <v>53.870170417588135</v>
      </c>
      <c r="I99" s="47">
        <v>14922</v>
      </c>
      <c r="J99" s="47">
        <v>25646</v>
      </c>
      <c r="K99" s="46">
        <f t="shared" si="30"/>
        <v>58.184512204632298</v>
      </c>
      <c r="L99" s="47">
        <v>0</v>
      </c>
      <c r="M99" s="47">
        <v>0</v>
      </c>
      <c r="N99" s="25" t="e">
        <f t="shared" si="22"/>
        <v>#DIV/0!</v>
      </c>
      <c r="O99" s="65">
        <v>0</v>
      </c>
      <c r="P99" s="65">
        <v>0</v>
      </c>
      <c r="Q99" s="25" t="e">
        <f t="shared" si="23"/>
        <v>#DIV/0!</v>
      </c>
      <c r="R99" s="45">
        <v>0</v>
      </c>
      <c r="S99" s="45">
        <v>0</v>
      </c>
      <c r="T99" s="46" t="e">
        <f t="shared" si="24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s="23" customFormat="1" ht="34.5">
      <c r="A100" s="66">
        <v>31</v>
      </c>
      <c r="B100" s="16" t="s">
        <v>179</v>
      </c>
      <c r="C100" s="47">
        <v>5408</v>
      </c>
      <c r="D100" s="47">
        <v>3592</v>
      </c>
      <c r="E100" s="1">
        <f t="shared" si="25"/>
        <v>150.55679287305122</v>
      </c>
      <c r="F100" s="47">
        <v>3090</v>
      </c>
      <c r="G100" s="47">
        <v>1828</v>
      </c>
      <c r="H100" s="1">
        <f t="shared" si="29"/>
        <v>169.03719912472647</v>
      </c>
      <c r="I100" s="47">
        <v>6255</v>
      </c>
      <c r="J100" s="47">
        <v>5354</v>
      </c>
      <c r="K100" s="1">
        <f t="shared" si="30"/>
        <v>116.82853940978708</v>
      </c>
      <c r="L100" s="47">
        <v>0</v>
      </c>
      <c r="M100" s="47">
        <v>0</v>
      </c>
      <c r="N100" s="1" t="e">
        <f t="shared" si="22"/>
        <v>#DIV/0!</v>
      </c>
      <c r="O100" s="65">
        <v>0</v>
      </c>
      <c r="P100" s="65">
        <v>0</v>
      </c>
      <c r="Q100" s="1" t="e">
        <f t="shared" si="23"/>
        <v>#DIV/0!</v>
      </c>
      <c r="R100" s="45">
        <v>0</v>
      </c>
      <c r="S100" s="45">
        <v>0</v>
      </c>
      <c r="T100" s="1" t="e">
        <f t="shared" si="24"/>
        <v>#DIV/0!</v>
      </c>
    </row>
    <row r="101" spans="1:636" ht="17.25">
      <c r="A101" s="64">
        <v>32</v>
      </c>
      <c r="B101" s="16" t="s">
        <v>180</v>
      </c>
      <c r="C101" s="47">
        <v>8467</v>
      </c>
      <c r="D101" s="47">
        <v>32932</v>
      </c>
      <c r="E101" s="46">
        <f t="shared" si="25"/>
        <v>25.710555083201747</v>
      </c>
      <c r="F101" s="47">
        <v>7376</v>
      </c>
      <c r="G101" s="47">
        <v>19613</v>
      </c>
      <c r="H101" s="46">
        <f t="shared" si="29"/>
        <v>37.607709172487638</v>
      </c>
      <c r="I101" s="47">
        <v>12121</v>
      </c>
      <c r="J101" s="47">
        <v>31488</v>
      </c>
      <c r="K101" s="46">
        <f t="shared" si="30"/>
        <v>38.494029471544714</v>
      </c>
      <c r="L101" s="47">
        <v>0</v>
      </c>
      <c r="M101" s="47">
        <v>0</v>
      </c>
      <c r="N101" s="25" t="e">
        <f t="shared" si="22"/>
        <v>#DIV/0!</v>
      </c>
      <c r="O101" s="65">
        <v>0</v>
      </c>
      <c r="P101" s="65">
        <v>0</v>
      </c>
      <c r="Q101" s="1" t="e">
        <f t="shared" si="23"/>
        <v>#DIV/0!</v>
      </c>
      <c r="R101" s="45">
        <v>0</v>
      </c>
      <c r="S101" s="45">
        <v>0</v>
      </c>
      <c r="T101" s="46" t="e">
        <f t="shared" si="24"/>
        <v>#DIV/0!</v>
      </c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</row>
    <row r="102" spans="1:636" s="23" customFormat="1" ht="17.25">
      <c r="A102" s="64">
        <v>33</v>
      </c>
      <c r="B102" s="10" t="s">
        <v>237</v>
      </c>
      <c r="C102" s="47">
        <v>14599</v>
      </c>
      <c r="D102" s="47">
        <v>0</v>
      </c>
      <c r="E102" s="1" t="e">
        <f t="shared" si="25"/>
        <v>#DIV/0!</v>
      </c>
      <c r="F102" s="47">
        <v>7854</v>
      </c>
      <c r="G102" s="47">
        <v>0</v>
      </c>
      <c r="H102" s="1" t="e">
        <f t="shared" si="29"/>
        <v>#DIV/0!</v>
      </c>
      <c r="I102" s="47">
        <v>4820</v>
      </c>
      <c r="J102" s="47">
        <v>0</v>
      </c>
      <c r="K102" s="1" t="e">
        <f t="shared" si="30"/>
        <v>#DIV/0!</v>
      </c>
      <c r="L102" s="47">
        <v>0</v>
      </c>
      <c r="M102" s="47">
        <v>0</v>
      </c>
      <c r="N102" s="1" t="e">
        <f t="shared" si="22"/>
        <v>#DIV/0!</v>
      </c>
      <c r="O102" s="65">
        <v>0</v>
      </c>
      <c r="P102" s="65">
        <v>0</v>
      </c>
      <c r="Q102" s="1" t="e">
        <f t="shared" si="23"/>
        <v>#DIV/0!</v>
      </c>
      <c r="R102" s="45">
        <v>0</v>
      </c>
      <c r="S102" s="45">
        <v>0</v>
      </c>
      <c r="T102" s="1" t="e">
        <f t="shared" si="24"/>
        <v>#DIV/0!</v>
      </c>
    </row>
    <row r="103" spans="1:636" s="23" customFormat="1" ht="17.25">
      <c r="A103" s="64">
        <v>34</v>
      </c>
      <c r="B103" s="16" t="s">
        <v>181</v>
      </c>
      <c r="C103" s="47">
        <v>50930</v>
      </c>
      <c r="D103" s="47">
        <v>40291</v>
      </c>
      <c r="E103" s="1">
        <f t="shared" si="25"/>
        <v>126.40540070983594</v>
      </c>
      <c r="F103" s="47">
        <v>24322</v>
      </c>
      <c r="G103" s="47">
        <v>32247</v>
      </c>
      <c r="H103" s="1">
        <f t="shared" si="29"/>
        <v>75.424070456166476</v>
      </c>
      <c r="I103" s="47">
        <v>50930</v>
      </c>
      <c r="J103" s="47">
        <v>36119</v>
      </c>
      <c r="K103" s="1">
        <f t="shared" si="30"/>
        <v>141.0061186633074</v>
      </c>
      <c r="L103" s="47">
        <v>49930</v>
      </c>
      <c r="M103" s="47">
        <v>19032</v>
      </c>
      <c r="N103" s="1">
        <f t="shared" si="22"/>
        <v>262.34762505254309</v>
      </c>
      <c r="O103" s="65">
        <v>49930</v>
      </c>
      <c r="P103" s="65">
        <v>0</v>
      </c>
      <c r="Q103" s="47" t="e">
        <f t="shared" si="23"/>
        <v>#DIV/0!</v>
      </c>
      <c r="R103" s="45">
        <v>0</v>
      </c>
      <c r="S103" s="45">
        <v>0</v>
      </c>
      <c r="T103" s="1" t="e">
        <f t="shared" si="24"/>
        <v>#DIV/0!</v>
      </c>
    </row>
    <row r="104" spans="1:636" ht="17.25">
      <c r="A104" s="64">
        <v>35</v>
      </c>
      <c r="B104" s="16" t="s">
        <v>182</v>
      </c>
      <c r="C104" s="47">
        <v>9044</v>
      </c>
      <c r="D104" s="47">
        <v>7610</v>
      </c>
      <c r="E104" s="46">
        <f t="shared" si="25"/>
        <v>118.84362680683311</v>
      </c>
      <c r="F104" s="47">
        <v>7630</v>
      </c>
      <c r="G104" s="47">
        <v>4646</v>
      </c>
      <c r="H104" s="46">
        <f t="shared" si="29"/>
        <v>164.22729229444684</v>
      </c>
      <c r="I104" s="47">
        <v>8023</v>
      </c>
      <c r="J104" s="47">
        <v>10567</v>
      </c>
      <c r="K104" s="46">
        <f>I104/J104*100</f>
        <v>75.925049682975299</v>
      </c>
      <c r="L104" s="47">
        <v>0</v>
      </c>
      <c r="M104" s="47">
        <v>0</v>
      </c>
      <c r="N104" s="25" t="e">
        <f t="shared" si="22"/>
        <v>#DIV/0!</v>
      </c>
      <c r="O104" s="65">
        <v>0</v>
      </c>
      <c r="P104" s="65">
        <v>0</v>
      </c>
      <c r="Q104" s="25" t="e">
        <f t="shared" si="23"/>
        <v>#DIV/0!</v>
      </c>
      <c r="R104" s="45">
        <v>0</v>
      </c>
      <c r="S104" s="45">
        <v>0</v>
      </c>
      <c r="T104" s="46" t="e">
        <f t="shared" si="24"/>
        <v>#DIV/0!</v>
      </c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23.25" customHeight="1">
      <c r="A105" s="64">
        <v>36</v>
      </c>
      <c r="B105" s="10" t="s">
        <v>183</v>
      </c>
      <c r="C105" s="47">
        <v>31435</v>
      </c>
      <c r="D105" s="47">
        <v>31930</v>
      </c>
      <c r="E105" s="1">
        <f>C105/D105*100</f>
        <v>98.449733792671466</v>
      </c>
      <c r="F105" s="47">
        <v>31435</v>
      </c>
      <c r="G105" s="47">
        <v>20060</v>
      </c>
      <c r="H105" s="1">
        <f t="shared" si="29"/>
        <v>156.7048853439681</v>
      </c>
      <c r="I105" s="47">
        <v>57583</v>
      </c>
      <c r="J105" s="47">
        <v>31930</v>
      </c>
      <c r="K105" s="1">
        <f t="shared" ref="K105:K111" si="31">I105/J105*100</f>
        <v>180.34137175070467</v>
      </c>
      <c r="L105" s="47">
        <v>0</v>
      </c>
      <c r="M105" s="47">
        <v>0</v>
      </c>
      <c r="N105" s="1" t="e">
        <f t="shared" si="22"/>
        <v>#DIV/0!</v>
      </c>
      <c r="O105" s="65">
        <v>0</v>
      </c>
      <c r="P105" s="65">
        <v>0</v>
      </c>
      <c r="Q105" s="1" t="e">
        <f t="shared" si="23"/>
        <v>#DIV/0!</v>
      </c>
      <c r="R105" s="45">
        <v>0</v>
      </c>
      <c r="S105" s="45">
        <v>0</v>
      </c>
      <c r="T105" s="1" t="e">
        <f t="shared" si="24"/>
        <v>#DIV/0!</v>
      </c>
    </row>
    <row r="106" spans="1:636" s="23" customFormat="1" ht="17.25">
      <c r="A106" s="64">
        <v>37</v>
      </c>
      <c r="B106" s="16" t="s">
        <v>283</v>
      </c>
      <c r="C106" s="47"/>
      <c r="D106" s="47"/>
      <c r="E106" s="1" t="e">
        <f>C106/D106*100</f>
        <v>#DIV/0!</v>
      </c>
      <c r="F106" s="47"/>
      <c r="G106" s="47"/>
      <c r="H106" s="1" t="e">
        <f t="shared" si="29"/>
        <v>#DIV/0!</v>
      </c>
      <c r="I106" s="47"/>
      <c r="J106" s="47"/>
      <c r="K106" s="1" t="e">
        <f t="shared" si="31"/>
        <v>#DIV/0!</v>
      </c>
      <c r="L106" s="47"/>
      <c r="M106" s="47"/>
      <c r="N106" s="1" t="e">
        <f t="shared" si="22"/>
        <v>#DIV/0!</v>
      </c>
      <c r="O106" s="65"/>
      <c r="P106" s="65">
        <v>0</v>
      </c>
      <c r="Q106" s="1" t="e">
        <f t="shared" si="23"/>
        <v>#DIV/0!</v>
      </c>
      <c r="R106" s="45">
        <v>0</v>
      </c>
      <c r="S106" s="45"/>
      <c r="T106" s="1" t="e">
        <f t="shared" si="24"/>
        <v>#DIV/0!</v>
      </c>
    </row>
    <row r="107" spans="1:636" ht="17.25">
      <c r="A107" s="66">
        <v>38</v>
      </c>
      <c r="B107" s="16" t="s">
        <v>184</v>
      </c>
      <c r="C107" s="47">
        <v>0</v>
      </c>
      <c r="D107" s="47">
        <v>440048</v>
      </c>
      <c r="E107" s="46">
        <f>C107/D107*100</f>
        <v>0</v>
      </c>
      <c r="F107" s="47">
        <v>0</v>
      </c>
      <c r="G107" s="47">
        <v>151378</v>
      </c>
      <c r="H107" s="1">
        <f t="shared" si="29"/>
        <v>0</v>
      </c>
      <c r="I107" s="47">
        <v>9063</v>
      </c>
      <c r="J107" s="47">
        <v>358844</v>
      </c>
      <c r="K107" s="1">
        <f t="shared" si="31"/>
        <v>2.5256100143795077</v>
      </c>
      <c r="L107" s="47">
        <v>0</v>
      </c>
      <c r="M107" s="47">
        <v>0</v>
      </c>
      <c r="N107" s="25" t="e">
        <f t="shared" si="22"/>
        <v>#DIV/0!</v>
      </c>
      <c r="O107" s="65">
        <v>0</v>
      </c>
      <c r="P107" s="65">
        <v>0</v>
      </c>
      <c r="Q107" s="25" t="e">
        <f t="shared" si="23"/>
        <v>#DIV/0!</v>
      </c>
      <c r="R107" s="45">
        <v>0</v>
      </c>
      <c r="S107" s="45">
        <v>0</v>
      </c>
      <c r="T107" s="1" t="e">
        <f t="shared" si="24"/>
        <v>#DIV/0!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47" customFormat="1" ht="21" customHeight="1">
      <c r="A108" s="49">
        <v>39</v>
      </c>
      <c r="B108" s="10" t="s">
        <v>185</v>
      </c>
      <c r="C108" s="47">
        <v>65294</v>
      </c>
      <c r="D108" s="47">
        <v>105169</v>
      </c>
      <c r="E108" s="46">
        <f>C108/D108*100</f>
        <v>62.084834884804465</v>
      </c>
      <c r="F108" s="47">
        <v>39933</v>
      </c>
      <c r="G108" s="47">
        <v>59584</v>
      </c>
      <c r="H108" s="47">
        <f>F108/G108*100</f>
        <v>67.019669709989259</v>
      </c>
      <c r="I108" s="47">
        <v>67857</v>
      </c>
      <c r="J108" s="47">
        <v>52348</v>
      </c>
      <c r="K108" s="47">
        <f t="shared" si="31"/>
        <v>129.62672881485443</v>
      </c>
      <c r="L108" s="47">
        <v>0</v>
      </c>
      <c r="M108" s="47">
        <v>0</v>
      </c>
      <c r="N108" s="47" t="e">
        <f t="shared" si="22"/>
        <v>#DIV/0!</v>
      </c>
      <c r="O108" s="65">
        <v>0</v>
      </c>
      <c r="P108" s="65">
        <v>0</v>
      </c>
      <c r="Q108" s="47" t="e">
        <f t="shared" si="23"/>
        <v>#DIV/0!</v>
      </c>
      <c r="R108" s="45">
        <v>0</v>
      </c>
      <c r="S108" s="45">
        <v>0</v>
      </c>
      <c r="T108" s="47" t="e">
        <f t="shared" si="24"/>
        <v>#DIV/0!</v>
      </c>
    </row>
    <row r="109" spans="1:636" s="24" customFormat="1" ht="17.25">
      <c r="A109" s="64">
        <v>40</v>
      </c>
      <c r="B109" s="16" t="s">
        <v>186</v>
      </c>
      <c r="C109" s="47"/>
      <c r="D109" s="47"/>
      <c r="E109" s="25" t="e">
        <f>C109/D109*100</f>
        <v>#DIV/0!</v>
      </c>
      <c r="F109" s="47"/>
      <c r="G109" s="47"/>
      <c r="H109" s="25" t="e">
        <f>F109/G109*100</f>
        <v>#DIV/0!</v>
      </c>
      <c r="I109" s="47"/>
      <c r="J109" s="47"/>
      <c r="K109" s="25" t="e">
        <f t="shared" si="31"/>
        <v>#DIV/0!</v>
      </c>
      <c r="L109" s="47"/>
      <c r="M109" s="47"/>
      <c r="N109" s="25" t="e">
        <f t="shared" si="22"/>
        <v>#DIV/0!</v>
      </c>
      <c r="O109" s="65"/>
      <c r="P109" s="65"/>
      <c r="Q109" s="25" t="e">
        <f t="shared" si="23"/>
        <v>#DIV/0!</v>
      </c>
      <c r="R109" s="45"/>
      <c r="S109" s="45"/>
      <c r="T109" s="25" t="e">
        <f t="shared" si="24"/>
        <v>#DIV/0!</v>
      </c>
    </row>
    <row r="110" spans="1:636" s="23" customFormat="1" ht="17.25">
      <c r="A110" s="49">
        <v>41</v>
      </c>
      <c r="B110" s="227" t="s">
        <v>139</v>
      </c>
      <c r="C110" s="47">
        <v>22573</v>
      </c>
      <c r="D110" s="47">
        <v>4330</v>
      </c>
      <c r="E110" s="1">
        <f t="shared" ref="E110" si="32">C110/D110*100</f>
        <v>521.31639722863736</v>
      </c>
      <c r="F110" s="47">
        <v>13904</v>
      </c>
      <c r="G110" s="47">
        <v>2000</v>
      </c>
      <c r="H110" s="1">
        <f t="shared" ref="H110:H111" si="33">F110/G110*100</f>
        <v>695.2</v>
      </c>
      <c r="I110" s="47">
        <v>29836</v>
      </c>
      <c r="J110" s="47">
        <v>4563</v>
      </c>
      <c r="K110" s="1">
        <f t="shared" si="31"/>
        <v>653.86806925268468</v>
      </c>
      <c r="L110" s="47">
        <v>0</v>
      </c>
      <c r="M110" s="47">
        <v>0</v>
      </c>
      <c r="N110" s="1" t="e">
        <f t="shared" si="22"/>
        <v>#DIV/0!</v>
      </c>
      <c r="O110" s="65">
        <v>0</v>
      </c>
      <c r="P110" s="65">
        <v>0</v>
      </c>
      <c r="Q110" s="1" t="e">
        <f t="shared" si="23"/>
        <v>#DIV/0!</v>
      </c>
      <c r="R110" s="45">
        <v>0</v>
      </c>
      <c r="S110" s="45">
        <v>0</v>
      </c>
      <c r="T110" s="1" t="e">
        <f t="shared" si="24"/>
        <v>#DIV/0!</v>
      </c>
    </row>
    <row r="111" spans="1:636" s="23" customFormat="1" ht="17.25">
      <c r="A111" s="66">
        <v>42</v>
      </c>
      <c r="B111" s="16" t="s">
        <v>230</v>
      </c>
      <c r="C111" s="47">
        <v>84004</v>
      </c>
      <c r="D111" s="47">
        <v>0</v>
      </c>
      <c r="E111" s="1" t="e">
        <f>C111/D111*100</f>
        <v>#DIV/0!</v>
      </c>
      <c r="F111" s="47">
        <v>46971</v>
      </c>
      <c r="G111" s="47"/>
      <c r="H111" s="1" t="e">
        <f t="shared" si="33"/>
        <v>#DIV/0!</v>
      </c>
      <c r="I111" s="47">
        <v>64286</v>
      </c>
      <c r="J111" s="47"/>
      <c r="K111" s="1" t="e">
        <f t="shared" si="31"/>
        <v>#DIV/0!</v>
      </c>
      <c r="L111" s="47">
        <v>0</v>
      </c>
      <c r="M111" s="47"/>
      <c r="N111" s="1" t="e">
        <f t="shared" si="22"/>
        <v>#DIV/0!</v>
      </c>
      <c r="O111" s="65">
        <v>0</v>
      </c>
      <c r="P111" s="65"/>
      <c r="Q111" s="1" t="e">
        <f t="shared" si="23"/>
        <v>#DIV/0!</v>
      </c>
      <c r="R111" s="45">
        <v>0</v>
      </c>
      <c r="S111" s="45"/>
      <c r="T111" s="1" t="e">
        <f t="shared" si="24"/>
        <v>#DIV/0!</v>
      </c>
    </row>
    <row r="112" spans="1:636" s="23" customFormat="1" ht="17.25" customHeight="1">
      <c r="A112" s="385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7"/>
    </row>
    <row r="113" spans="1:20" ht="29.25" customHeight="1">
      <c r="A113" s="388" t="s">
        <v>242</v>
      </c>
      <c r="B113" s="389" t="s">
        <v>117</v>
      </c>
      <c r="C113" s="42">
        <f>SUM(C114:C141)</f>
        <v>7700187</v>
      </c>
      <c r="D113" s="42">
        <f>SUM(D114:D141)</f>
        <v>5971817</v>
      </c>
      <c r="E113" s="51">
        <f>C113/D113*100</f>
        <v>128.94211259320235</v>
      </c>
      <c r="F113" s="42">
        <f>SUM(F114:F141)</f>
        <v>4766499</v>
      </c>
      <c r="G113" s="42">
        <f>SUM(G114:G141)</f>
        <v>3892227</v>
      </c>
      <c r="H113" s="51">
        <f>F113/G113*100</f>
        <v>122.46199926160524</v>
      </c>
      <c r="I113" s="42">
        <f>SUM(I114:I141)</f>
        <v>7868556</v>
      </c>
      <c r="J113" s="42">
        <f>SUM(J114:J141)</f>
        <v>5972031</v>
      </c>
      <c r="K113" s="51">
        <f>I113/J113*100</f>
        <v>131.75678424978034</v>
      </c>
      <c r="L113" s="42">
        <f>SUM(L114:L141)</f>
        <v>5338110</v>
      </c>
      <c r="M113" s="42">
        <f>SUM(M114:M141)</f>
        <v>3726484</v>
      </c>
      <c r="N113" s="6">
        <f t="shared" si="22"/>
        <v>143.24789801861485</v>
      </c>
      <c r="O113" s="42">
        <f>SUM(O114:O141)</f>
        <v>4213457</v>
      </c>
      <c r="P113" s="42">
        <f>SUM(P114:P141)</f>
        <v>2642179</v>
      </c>
      <c r="Q113" s="5">
        <f t="shared" si="23"/>
        <v>159.46902159164841</v>
      </c>
      <c r="R113" s="42">
        <f>SUM(R114:R141)</f>
        <v>1124653</v>
      </c>
      <c r="S113" s="42">
        <f>SUM(S114:S141)</f>
        <v>1084305</v>
      </c>
      <c r="T113" s="6">
        <f t="shared" si="24"/>
        <v>103.72109323483707</v>
      </c>
    </row>
    <row r="114" spans="1:20" ht="36.75" customHeight="1">
      <c r="A114" s="2">
        <v>1</v>
      </c>
      <c r="B114" s="11" t="s">
        <v>118</v>
      </c>
      <c r="C114" s="47">
        <v>2396269</v>
      </c>
      <c r="D114" s="47">
        <v>2095514</v>
      </c>
      <c r="E114" s="46">
        <f t="shared" ref="E114:E139" si="34">C114/D114*100</f>
        <v>114.35232596871221</v>
      </c>
      <c r="F114" s="47">
        <v>1449749</v>
      </c>
      <c r="G114" s="47">
        <v>1430068</v>
      </c>
      <c r="H114" s="46">
        <f t="shared" ref="H114:H139" si="35">F114/G114*100</f>
        <v>101.3762282632714</v>
      </c>
      <c r="I114" s="47">
        <v>2562674</v>
      </c>
      <c r="J114" s="47">
        <v>1960036</v>
      </c>
      <c r="K114" s="46">
        <f t="shared" ref="K114:K122" si="36">I114/J114*100</f>
        <v>130.74627200724885</v>
      </c>
      <c r="L114" s="47">
        <v>2386495</v>
      </c>
      <c r="M114" s="47">
        <v>1793590</v>
      </c>
      <c r="N114" s="25">
        <f t="shared" si="22"/>
        <v>133.05688591038086</v>
      </c>
      <c r="O114" s="45">
        <v>2152749</v>
      </c>
      <c r="P114" s="45">
        <v>1467154</v>
      </c>
      <c r="Q114" s="25">
        <f t="shared" si="23"/>
        <v>146.72958666915673</v>
      </c>
      <c r="R114" s="45">
        <v>233746</v>
      </c>
      <c r="S114" s="45">
        <v>326436</v>
      </c>
      <c r="T114" s="46">
        <f t="shared" si="24"/>
        <v>71.605460182087754</v>
      </c>
    </row>
    <row r="115" spans="1:20" ht="17.25">
      <c r="A115" s="2">
        <v>2</v>
      </c>
      <c r="B115" s="9" t="s">
        <v>119</v>
      </c>
      <c r="C115" s="47">
        <v>130879</v>
      </c>
      <c r="D115" s="47">
        <v>139073</v>
      </c>
      <c r="E115" s="1">
        <f t="shared" si="34"/>
        <v>94.108130262524</v>
      </c>
      <c r="F115" s="47">
        <v>105209</v>
      </c>
      <c r="G115" s="47">
        <v>98258</v>
      </c>
      <c r="H115" s="1">
        <f t="shared" si="35"/>
        <v>107.07423314132183</v>
      </c>
      <c r="I115" s="47">
        <v>138959</v>
      </c>
      <c r="J115" s="47">
        <v>181908</v>
      </c>
      <c r="K115" s="1">
        <f t="shared" si="36"/>
        <v>76.389713481540127</v>
      </c>
      <c r="L115" s="47">
        <v>91687</v>
      </c>
      <c r="M115" s="47">
        <v>97925</v>
      </c>
      <c r="N115" s="25">
        <f t="shared" si="22"/>
        <v>93.629818738830735</v>
      </c>
      <c r="O115" s="45">
        <v>76091</v>
      </c>
      <c r="P115" s="45">
        <v>65979</v>
      </c>
      <c r="Q115" s="25">
        <f t="shared" si="23"/>
        <v>115.32608860394976</v>
      </c>
      <c r="R115" s="45">
        <v>15596</v>
      </c>
      <c r="S115" s="45">
        <v>31946</v>
      </c>
      <c r="T115" s="1">
        <f t="shared" si="24"/>
        <v>48.819883553496524</v>
      </c>
    </row>
    <row r="116" spans="1:20" s="24" customFormat="1" ht="21.75" customHeight="1">
      <c r="A116" s="161">
        <v>3</v>
      </c>
      <c r="B116" s="12" t="s">
        <v>120</v>
      </c>
      <c r="C116" s="47">
        <v>149439</v>
      </c>
      <c r="D116" s="47">
        <v>87127</v>
      </c>
      <c r="E116" s="25">
        <f t="shared" si="34"/>
        <v>171.51858780860124</v>
      </c>
      <c r="F116" s="47">
        <v>149439</v>
      </c>
      <c r="G116" s="47">
        <v>51816</v>
      </c>
      <c r="H116" s="25">
        <f t="shared" si="35"/>
        <v>288.40319592403893</v>
      </c>
      <c r="I116" s="47">
        <v>280028</v>
      </c>
      <c r="J116" s="47">
        <v>140944</v>
      </c>
      <c r="K116" s="25">
        <f t="shared" si="36"/>
        <v>198.68032693835849</v>
      </c>
      <c r="L116" s="47">
        <v>280028</v>
      </c>
      <c r="M116" s="47">
        <v>140521</v>
      </c>
      <c r="N116" s="25">
        <f t="shared" si="22"/>
        <v>199.27839966980022</v>
      </c>
      <c r="O116" s="45">
        <v>280028</v>
      </c>
      <c r="P116" s="45">
        <v>140521</v>
      </c>
      <c r="Q116" s="25">
        <f t="shared" si="23"/>
        <v>199.27839966980022</v>
      </c>
      <c r="R116" s="45">
        <v>0</v>
      </c>
      <c r="S116" s="45">
        <v>0</v>
      </c>
      <c r="T116" s="25" t="e">
        <f t="shared" si="24"/>
        <v>#DIV/0!</v>
      </c>
    </row>
    <row r="117" spans="1:20" s="23" customFormat="1" ht="17.25">
      <c r="A117" s="161">
        <v>4</v>
      </c>
      <c r="B117" s="12" t="s">
        <v>121</v>
      </c>
      <c r="C117" s="47"/>
      <c r="D117" s="47"/>
      <c r="E117" s="1" t="e">
        <f t="shared" si="34"/>
        <v>#DIV/0!</v>
      </c>
      <c r="F117" s="47"/>
      <c r="G117" s="47"/>
      <c r="H117" s="1" t="e">
        <f t="shared" si="35"/>
        <v>#DIV/0!</v>
      </c>
      <c r="I117" s="47"/>
      <c r="J117" s="47"/>
      <c r="K117" s="1" t="e">
        <f t="shared" si="36"/>
        <v>#DIV/0!</v>
      </c>
      <c r="L117" s="47"/>
      <c r="M117" s="47"/>
      <c r="N117" s="1" t="e">
        <f t="shared" si="22"/>
        <v>#DIV/0!</v>
      </c>
      <c r="O117" s="45"/>
      <c r="P117" s="45"/>
      <c r="Q117" s="1" t="e">
        <f t="shared" si="23"/>
        <v>#DIV/0!</v>
      </c>
      <c r="R117" s="45"/>
      <c r="S117" s="45"/>
      <c r="T117" s="1" t="e">
        <f t="shared" si="24"/>
        <v>#DIV/0!</v>
      </c>
    </row>
    <row r="118" spans="1:20" s="24" customFormat="1" ht="33.75" customHeight="1">
      <c r="A118" s="161">
        <v>5</v>
      </c>
      <c r="B118" s="10" t="s">
        <v>122</v>
      </c>
      <c r="C118" s="47">
        <v>363769</v>
      </c>
      <c r="D118" s="47">
        <v>255474</v>
      </c>
      <c r="E118" s="25">
        <f t="shared" si="34"/>
        <v>142.38983223341711</v>
      </c>
      <c r="F118" s="47">
        <v>99022</v>
      </c>
      <c r="G118" s="47">
        <v>90162</v>
      </c>
      <c r="H118" s="25">
        <f t="shared" si="35"/>
        <v>109.82675628313481</v>
      </c>
      <c r="I118" s="47">
        <v>227783</v>
      </c>
      <c r="J118" s="47">
        <v>132433</v>
      </c>
      <c r="K118" s="25">
        <f t="shared" si="36"/>
        <v>171.99867102610375</v>
      </c>
      <c r="L118" s="47">
        <v>209047</v>
      </c>
      <c r="M118" s="47">
        <v>117671</v>
      </c>
      <c r="N118" s="25">
        <f t="shared" si="22"/>
        <v>177.65379745221847</v>
      </c>
      <c r="O118" s="45">
        <v>170987</v>
      </c>
      <c r="P118" s="45">
        <v>104912</v>
      </c>
      <c r="Q118" s="25">
        <f t="shared" si="23"/>
        <v>162.98135580295866</v>
      </c>
      <c r="R118" s="45">
        <v>38060</v>
      </c>
      <c r="S118" s="45">
        <v>12759</v>
      </c>
      <c r="T118" s="25">
        <f t="shared" si="24"/>
        <v>298.29923975233169</v>
      </c>
    </row>
    <row r="119" spans="1:20" ht="22.5" customHeight="1">
      <c r="A119" s="2">
        <v>6</v>
      </c>
      <c r="B119" s="10" t="s">
        <v>123</v>
      </c>
      <c r="C119" s="47">
        <v>759102</v>
      </c>
      <c r="D119" s="47">
        <v>540249</v>
      </c>
      <c r="E119" s="25">
        <f t="shared" si="34"/>
        <v>140.50965388182115</v>
      </c>
      <c r="F119" s="47">
        <v>341065</v>
      </c>
      <c r="G119" s="47">
        <v>353564</v>
      </c>
      <c r="H119" s="25">
        <f t="shared" si="35"/>
        <v>96.46485501917617</v>
      </c>
      <c r="I119" s="47">
        <v>759102</v>
      </c>
      <c r="J119" s="47">
        <v>317044</v>
      </c>
      <c r="K119" s="25">
        <f t="shared" si="36"/>
        <v>239.43111997072961</v>
      </c>
      <c r="L119" s="47">
        <v>600140</v>
      </c>
      <c r="M119" s="47">
        <v>246744</v>
      </c>
      <c r="N119" s="25">
        <f t="shared" si="22"/>
        <v>243.22374606880004</v>
      </c>
      <c r="O119" s="45">
        <v>219502</v>
      </c>
      <c r="P119" s="45">
        <v>75250</v>
      </c>
      <c r="Q119" s="25">
        <f t="shared" si="23"/>
        <v>291.69700996677739</v>
      </c>
      <c r="R119" s="45">
        <v>380638</v>
      </c>
      <c r="S119" s="45">
        <v>171494</v>
      </c>
      <c r="T119" s="25">
        <f t="shared" si="24"/>
        <v>221.95412084387792</v>
      </c>
    </row>
    <row r="120" spans="1:20" s="160" customFormat="1" ht="16.5" customHeight="1">
      <c r="A120" s="160">
        <v>7</v>
      </c>
      <c r="B120" s="10" t="s">
        <v>124</v>
      </c>
      <c r="C120" s="47">
        <v>730653</v>
      </c>
      <c r="D120" s="47">
        <v>550143</v>
      </c>
      <c r="E120" s="47">
        <f t="shared" si="34"/>
        <v>132.81146901805531</v>
      </c>
      <c r="F120" s="47">
        <v>418303</v>
      </c>
      <c r="G120" s="47">
        <v>433980</v>
      </c>
      <c r="H120" s="47">
        <f t="shared" si="35"/>
        <v>96.387621549380157</v>
      </c>
      <c r="I120" s="47">
        <v>759309</v>
      </c>
      <c r="J120" s="47">
        <v>806760</v>
      </c>
      <c r="K120" s="47">
        <f t="shared" si="36"/>
        <v>94.118325152461708</v>
      </c>
      <c r="L120" s="47">
        <v>318550</v>
      </c>
      <c r="M120" s="47">
        <v>515705</v>
      </c>
      <c r="N120" s="47">
        <f t="shared" si="22"/>
        <v>61.769810259741519</v>
      </c>
      <c r="O120" s="45">
        <v>0</v>
      </c>
      <c r="P120" s="45">
        <v>0</v>
      </c>
      <c r="Q120" s="47" t="e">
        <f t="shared" si="23"/>
        <v>#DIV/0!</v>
      </c>
      <c r="R120" s="45">
        <v>318550</v>
      </c>
      <c r="S120" s="45">
        <v>515705</v>
      </c>
      <c r="T120" s="47">
        <f t="shared" si="24"/>
        <v>61.769810259741519</v>
      </c>
    </row>
    <row r="121" spans="1:20" ht="21.75" customHeight="1">
      <c r="A121" s="2">
        <v>8</v>
      </c>
      <c r="B121" s="13" t="s">
        <v>125</v>
      </c>
      <c r="C121" s="47">
        <v>194702</v>
      </c>
      <c r="D121" s="47">
        <v>168936</v>
      </c>
      <c r="E121" s="25">
        <f t="shared" si="34"/>
        <v>115.25192972486622</v>
      </c>
      <c r="F121" s="47">
        <v>127676</v>
      </c>
      <c r="G121" s="47">
        <v>92876</v>
      </c>
      <c r="H121" s="25">
        <f t="shared" si="35"/>
        <v>137.4693139239416</v>
      </c>
      <c r="I121" s="47">
        <v>196092</v>
      </c>
      <c r="J121" s="47">
        <v>176346</v>
      </c>
      <c r="K121" s="25">
        <f t="shared" si="36"/>
        <v>111.19730529754005</v>
      </c>
      <c r="L121" s="47">
        <v>0</v>
      </c>
      <c r="M121" s="47">
        <v>6870</v>
      </c>
      <c r="N121" s="25">
        <f t="shared" si="22"/>
        <v>0</v>
      </c>
      <c r="O121" s="45">
        <v>0</v>
      </c>
      <c r="P121" s="45">
        <v>0</v>
      </c>
      <c r="Q121" s="25" t="e">
        <f t="shared" si="23"/>
        <v>#DIV/0!</v>
      </c>
      <c r="R121" s="45">
        <v>0</v>
      </c>
      <c r="S121" s="45">
        <v>6870</v>
      </c>
      <c r="T121" s="25">
        <f t="shared" si="24"/>
        <v>0</v>
      </c>
    </row>
    <row r="122" spans="1:20" ht="35.25" customHeight="1">
      <c r="A122" s="2">
        <v>9</v>
      </c>
      <c r="B122" s="14" t="s">
        <v>126</v>
      </c>
      <c r="C122" s="47">
        <v>391342</v>
      </c>
      <c r="D122" s="47">
        <v>274267</v>
      </c>
      <c r="E122" s="46">
        <f t="shared" si="34"/>
        <v>142.68650621474694</v>
      </c>
      <c r="F122" s="47">
        <v>195611</v>
      </c>
      <c r="G122" s="47">
        <v>242674</v>
      </c>
      <c r="H122" s="46">
        <f t="shared" si="35"/>
        <v>80.60649266093607</v>
      </c>
      <c r="I122" s="47">
        <v>391342</v>
      </c>
      <c r="J122" s="47">
        <v>274267</v>
      </c>
      <c r="K122" s="46">
        <f t="shared" si="36"/>
        <v>142.68650621474694</v>
      </c>
      <c r="L122" s="47">
        <v>196376</v>
      </c>
      <c r="M122" s="47">
        <v>270440</v>
      </c>
      <c r="N122" s="25">
        <f t="shared" si="22"/>
        <v>72.613518710249963</v>
      </c>
      <c r="O122" s="45">
        <v>196376</v>
      </c>
      <c r="P122" s="45">
        <v>270440</v>
      </c>
      <c r="Q122" s="25">
        <f t="shared" si="23"/>
        <v>72.613518710249963</v>
      </c>
      <c r="R122" s="45">
        <v>0</v>
      </c>
      <c r="S122" s="45">
        <v>0</v>
      </c>
      <c r="T122" s="46" t="e">
        <f t="shared" si="24"/>
        <v>#DIV/0!</v>
      </c>
    </row>
    <row r="123" spans="1:20" ht="31.5" customHeight="1">
      <c r="A123" s="2">
        <v>10</v>
      </c>
      <c r="B123" s="14" t="s">
        <v>127</v>
      </c>
      <c r="C123" s="47">
        <v>31482</v>
      </c>
      <c r="D123" s="47">
        <v>41112</v>
      </c>
      <c r="E123" s="46">
        <f t="shared" si="34"/>
        <v>76.576182136602455</v>
      </c>
      <c r="F123" s="47">
        <v>1273</v>
      </c>
      <c r="G123" s="47">
        <v>10741</v>
      </c>
      <c r="H123" s="46">
        <f t="shared" si="35"/>
        <v>11.851782887999256</v>
      </c>
      <c r="I123" s="47">
        <v>27078</v>
      </c>
      <c r="J123" s="47">
        <v>46875</v>
      </c>
      <c r="K123" s="46">
        <f>I123/J123*100</f>
        <v>57.766399999999997</v>
      </c>
      <c r="L123" s="47">
        <v>0</v>
      </c>
      <c r="M123" s="47">
        <v>0</v>
      </c>
      <c r="N123" s="25" t="e">
        <f t="shared" si="22"/>
        <v>#DIV/0!</v>
      </c>
      <c r="O123" s="45">
        <v>0</v>
      </c>
      <c r="P123" s="45">
        <v>0</v>
      </c>
      <c r="Q123" s="25" t="e">
        <f t="shared" si="23"/>
        <v>#DIV/0!</v>
      </c>
      <c r="R123" s="45">
        <v>0</v>
      </c>
      <c r="S123" s="45">
        <v>0</v>
      </c>
      <c r="T123" s="46" t="e">
        <f t="shared" si="24"/>
        <v>#DIV/0!</v>
      </c>
    </row>
    <row r="124" spans="1:20" s="23" customFormat="1" ht="34.5">
      <c r="A124" s="2">
        <v>11</v>
      </c>
      <c r="B124" s="14" t="s">
        <v>128</v>
      </c>
      <c r="C124" s="47">
        <v>11606</v>
      </c>
      <c r="D124" s="47">
        <v>2046</v>
      </c>
      <c r="E124" s="1">
        <f t="shared" si="34"/>
        <v>567.25317693059628</v>
      </c>
      <c r="F124" s="47">
        <v>2081</v>
      </c>
      <c r="G124" s="47">
        <v>1461</v>
      </c>
      <c r="H124" s="1">
        <f t="shared" si="35"/>
        <v>142.43668720054757</v>
      </c>
      <c r="I124" s="47">
        <v>11606</v>
      </c>
      <c r="J124" s="47">
        <v>2046</v>
      </c>
      <c r="K124" s="1">
        <f t="shared" ref="K124:K139" si="37">I124/J124*100</f>
        <v>567.25317693059628</v>
      </c>
      <c r="L124" s="47">
        <v>8486</v>
      </c>
      <c r="M124" s="47">
        <v>0</v>
      </c>
      <c r="N124" s="1" t="e">
        <f t="shared" si="22"/>
        <v>#DIV/0!</v>
      </c>
      <c r="O124" s="47">
        <v>8486</v>
      </c>
      <c r="P124" s="47">
        <v>0</v>
      </c>
      <c r="Q124" s="1" t="e">
        <f t="shared" si="23"/>
        <v>#DIV/0!</v>
      </c>
      <c r="R124" s="47">
        <v>0</v>
      </c>
      <c r="S124" s="47">
        <v>0</v>
      </c>
      <c r="T124" s="1" t="e">
        <f>R124/S124*100</f>
        <v>#DIV/0!</v>
      </c>
    </row>
    <row r="125" spans="1:20" s="24" customFormat="1" ht="29.25" customHeight="1">
      <c r="A125" s="161">
        <v>12</v>
      </c>
      <c r="B125" s="13" t="s">
        <v>129</v>
      </c>
      <c r="C125" s="47">
        <v>359522</v>
      </c>
      <c r="D125" s="47">
        <v>310496</v>
      </c>
      <c r="E125" s="25">
        <f t="shared" si="34"/>
        <v>115.78957538905492</v>
      </c>
      <c r="F125" s="47">
        <v>242509</v>
      </c>
      <c r="G125" s="47">
        <v>191409</v>
      </c>
      <c r="H125" s="25">
        <f t="shared" si="35"/>
        <v>126.69675929553992</v>
      </c>
      <c r="I125" s="47">
        <v>394018</v>
      </c>
      <c r="J125" s="47">
        <v>310040</v>
      </c>
      <c r="K125" s="25">
        <f t="shared" si="37"/>
        <v>127.08618242807378</v>
      </c>
      <c r="L125" s="47">
        <v>111127</v>
      </c>
      <c r="M125" s="47">
        <v>21870</v>
      </c>
      <c r="N125" s="25">
        <f t="shared" si="22"/>
        <v>508.12528577960683</v>
      </c>
      <c r="O125" s="45">
        <v>84237</v>
      </c>
      <c r="P125" s="45">
        <v>16053</v>
      </c>
      <c r="Q125" s="25">
        <f t="shared" si="23"/>
        <v>524.74303868435811</v>
      </c>
      <c r="R125" s="45">
        <v>26890</v>
      </c>
      <c r="S125" s="45">
        <v>5817</v>
      </c>
      <c r="T125" s="25">
        <f t="shared" si="24"/>
        <v>462.26577273508678</v>
      </c>
    </row>
    <row r="126" spans="1:20" s="23" customFormat="1" ht="34.5">
      <c r="A126" s="2">
        <v>13</v>
      </c>
      <c r="B126" s="163" t="s">
        <v>130</v>
      </c>
      <c r="C126" s="47">
        <v>1902</v>
      </c>
      <c r="D126" s="47">
        <v>1634</v>
      </c>
      <c r="E126" s="1">
        <f t="shared" si="34"/>
        <v>116.40146878824969</v>
      </c>
      <c r="F126" s="47">
        <v>930</v>
      </c>
      <c r="G126" s="47">
        <v>886</v>
      </c>
      <c r="H126" s="1">
        <f t="shared" si="35"/>
        <v>104.96613995485326</v>
      </c>
      <c r="I126" s="47">
        <v>1902</v>
      </c>
      <c r="J126" s="47">
        <v>1634</v>
      </c>
      <c r="K126" s="1">
        <f t="shared" si="37"/>
        <v>116.40146878824969</v>
      </c>
      <c r="L126" s="47">
        <v>0</v>
      </c>
      <c r="M126" s="47">
        <v>0</v>
      </c>
      <c r="N126" s="1" t="e">
        <f t="shared" si="22"/>
        <v>#DIV/0!</v>
      </c>
      <c r="O126" s="47">
        <v>0</v>
      </c>
      <c r="P126" s="47">
        <v>0</v>
      </c>
      <c r="Q126" s="1" t="e">
        <f t="shared" si="23"/>
        <v>#DIV/0!</v>
      </c>
      <c r="R126" s="47">
        <v>0</v>
      </c>
      <c r="S126" s="47">
        <v>0</v>
      </c>
      <c r="T126" s="1" t="e">
        <f>R126/S126*100</f>
        <v>#DIV/0!</v>
      </c>
    </row>
    <row r="127" spans="1:20" s="24" customFormat="1" ht="24.75" customHeight="1">
      <c r="A127" s="161">
        <v>14</v>
      </c>
      <c r="B127" s="13" t="s">
        <v>131</v>
      </c>
      <c r="C127" s="47">
        <v>150298</v>
      </c>
      <c r="D127" s="47">
        <v>71084</v>
      </c>
      <c r="E127" s="25">
        <f t="shared" si="34"/>
        <v>211.43717292217659</v>
      </c>
      <c r="F127" s="47">
        <v>101191</v>
      </c>
      <c r="G127" s="47">
        <v>43739</v>
      </c>
      <c r="H127" s="25">
        <f t="shared" si="35"/>
        <v>231.35188275909374</v>
      </c>
      <c r="I127" s="47">
        <v>150298</v>
      </c>
      <c r="J127" s="47">
        <v>71084</v>
      </c>
      <c r="K127" s="25">
        <f t="shared" si="37"/>
        <v>211.43717292217659</v>
      </c>
      <c r="L127" s="47">
        <v>135609</v>
      </c>
      <c r="M127" s="47">
        <v>62986</v>
      </c>
      <c r="N127" s="25">
        <f t="shared" si="22"/>
        <v>215.30022544692474</v>
      </c>
      <c r="O127" s="45">
        <v>100283</v>
      </c>
      <c r="P127" s="45">
        <v>62986</v>
      </c>
      <c r="Q127" s="25">
        <f t="shared" si="23"/>
        <v>159.21474613406156</v>
      </c>
      <c r="R127" s="45">
        <v>35326</v>
      </c>
      <c r="S127" s="45">
        <v>0</v>
      </c>
      <c r="T127" s="25" t="e">
        <f t="shared" si="24"/>
        <v>#DIV/0!</v>
      </c>
    </row>
    <row r="128" spans="1:20" ht="27" customHeight="1">
      <c r="A128" s="2">
        <v>15</v>
      </c>
      <c r="B128" s="15" t="s">
        <v>132</v>
      </c>
      <c r="C128" s="47">
        <v>703545</v>
      </c>
      <c r="D128" s="47">
        <v>512438</v>
      </c>
      <c r="E128" s="25">
        <f t="shared" si="34"/>
        <v>137.29368235767058</v>
      </c>
      <c r="F128" s="47">
        <v>507778</v>
      </c>
      <c r="G128" s="47">
        <v>267591</v>
      </c>
      <c r="H128" s="25">
        <f t="shared" si="35"/>
        <v>189.75899787362056</v>
      </c>
      <c r="I128" s="47">
        <v>652497</v>
      </c>
      <c r="J128" s="47">
        <v>528663</v>
      </c>
      <c r="K128" s="25">
        <f t="shared" si="37"/>
        <v>123.42399600501643</v>
      </c>
      <c r="L128" s="47">
        <v>213273</v>
      </c>
      <c r="M128" s="47">
        <v>44392</v>
      </c>
      <c r="N128" s="25">
        <f t="shared" si="22"/>
        <v>480.43115876734549</v>
      </c>
      <c r="O128" s="45">
        <v>198217</v>
      </c>
      <c r="P128" s="45">
        <v>44345</v>
      </c>
      <c r="Q128" s="25">
        <f t="shared" si="23"/>
        <v>446.98838651482686</v>
      </c>
      <c r="R128" s="47">
        <v>15056</v>
      </c>
      <c r="S128" s="47">
        <v>47</v>
      </c>
      <c r="T128" s="25">
        <f t="shared" si="24"/>
        <v>32034.042553191488</v>
      </c>
    </row>
    <row r="129" spans="1:20" ht="34.5">
      <c r="A129" s="2">
        <v>16</v>
      </c>
      <c r="B129" s="16" t="s">
        <v>133</v>
      </c>
      <c r="C129" s="47">
        <v>224826</v>
      </c>
      <c r="D129" s="49">
        <v>209537</v>
      </c>
      <c r="E129" s="46">
        <f t="shared" si="34"/>
        <v>107.29656337544205</v>
      </c>
      <c r="F129" s="47">
        <v>134595</v>
      </c>
      <c r="G129" s="47">
        <v>133693</v>
      </c>
      <c r="H129" s="46">
        <f t="shared" si="35"/>
        <v>100.67468005056361</v>
      </c>
      <c r="I129" s="47">
        <v>317886</v>
      </c>
      <c r="J129" s="47">
        <v>306549</v>
      </c>
      <c r="K129" s="46">
        <f t="shared" si="37"/>
        <v>103.69826683499213</v>
      </c>
      <c r="L129" s="47">
        <v>36296</v>
      </c>
      <c r="M129" s="47">
        <v>0</v>
      </c>
      <c r="N129" s="25" t="e">
        <f t="shared" si="22"/>
        <v>#DIV/0!</v>
      </c>
      <c r="O129" s="45">
        <v>0</v>
      </c>
      <c r="P129" s="45">
        <v>0</v>
      </c>
      <c r="Q129" s="25" t="e">
        <f t="shared" si="23"/>
        <v>#DIV/0!</v>
      </c>
      <c r="R129" s="47">
        <v>36296</v>
      </c>
      <c r="S129" s="157">
        <v>0</v>
      </c>
      <c r="T129" s="46" t="e">
        <f t="shared" si="24"/>
        <v>#DIV/0!</v>
      </c>
    </row>
    <row r="130" spans="1:20" s="23" customFormat="1" ht="17.25">
      <c r="A130" s="2">
        <v>17</v>
      </c>
      <c r="B130" s="9" t="s">
        <v>134</v>
      </c>
      <c r="C130" s="45">
        <v>0</v>
      </c>
      <c r="D130" s="49">
        <v>0</v>
      </c>
      <c r="E130" s="1" t="e">
        <f t="shared" si="34"/>
        <v>#DIV/0!</v>
      </c>
      <c r="F130" s="45">
        <v>0</v>
      </c>
      <c r="G130" s="45">
        <v>0</v>
      </c>
      <c r="H130" s="1" t="e">
        <f t="shared" si="35"/>
        <v>#DIV/0!</v>
      </c>
      <c r="I130" s="45">
        <v>0</v>
      </c>
      <c r="J130" s="156">
        <v>0</v>
      </c>
      <c r="K130" s="1" t="e">
        <f t="shared" si="37"/>
        <v>#DIV/0!</v>
      </c>
      <c r="L130" s="47">
        <v>0</v>
      </c>
      <c r="M130" s="156">
        <v>0</v>
      </c>
      <c r="N130" s="1" t="e">
        <f t="shared" si="22"/>
        <v>#DIV/0!</v>
      </c>
      <c r="O130" s="45">
        <v>0</v>
      </c>
      <c r="P130" s="45">
        <v>0</v>
      </c>
      <c r="Q130" s="1" t="e">
        <f t="shared" si="23"/>
        <v>#DIV/0!</v>
      </c>
      <c r="R130" s="47">
        <v>0</v>
      </c>
      <c r="S130" s="47">
        <v>0</v>
      </c>
      <c r="T130" s="1" t="e">
        <f t="shared" si="24"/>
        <v>#DIV/0!</v>
      </c>
    </row>
    <row r="131" spans="1:20" s="23" customFormat="1" ht="34.5">
      <c r="A131" s="2">
        <v>18</v>
      </c>
      <c r="B131" s="16" t="s">
        <v>135</v>
      </c>
      <c r="C131" s="45">
        <v>311463</v>
      </c>
      <c r="D131" s="49">
        <v>196487</v>
      </c>
      <c r="E131" s="1">
        <f t="shared" si="34"/>
        <v>158.51583056385411</v>
      </c>
      <c r="F131" s="45">
        <v>160311</v>
      </c>
      <c r="G131" s="156">
        <v>119512</v>
      </c>
      <c r="H131" s="1">
        <f t="shared" si="35"/>
        <v>134.13799451101144</v>
      </c>
      <c r="I131" s="45">
        <v>229757</v>
      </c>
      <c r="J131" s="156">
        <v>204854</v>
      </c>
      <c r="K131" s="1">
        <f t="shared" si="37"/>
        <v>112.15646265144932</v>
      </c>
      <c r="L131" s="47">
        <v>34181</v>
      </c>
      <c r="M131" s="156">
        <v>0</v>
      </c>
      <c r="N131" s="1" t="e">
        <f t="shared" si="22"/>
        <v>#DIV/0!</v>
      </c>
      <c r="O131" s="49">
        <v>23062</v>
      </c>
      <c r="P131" s="49">
        <v>0</v>
      </c>
      <c r="Q131" s="1" t="e">
        <f t="shared" si="23"/>
        <v>#DIV/0!</v>
      </c>
      <c r="R131" s="47">
        <v>11119</v>
      </c>
      <c r="S131" s="47">
        <v>0</v>
      </c>
      <c r="T131" s="1" t="e">
        <f t="shared" si="24"/>
        <v>#DIV/0!</v>
      </c>
    </row>
    <row r="132" spans="1:20" s="23" customFormat="1" ht="34.5">
      <c r="A132" s="161">
        <v>19</v>
      </c>
      <c r="B132" s="162" t="s">
        <v>136</v>
      </c>
      <c r="C132" s="45">
        <v>0</v>
      </c>
      <c r="D132" s="25">
        <v>0</v>
      </c>
      <c r="E132" s="1" t="e">
        <f t="shared" si="34"/>
        <v>#DIV/0!</v>
      </c>
      <c r="F132" s="45">
        <v>0</v>
      </c>
      <c r="G132" s="45">
        <v>0</v>
      </c>
      <c r="H132" s="1" t="e">
        <f t="shared" si="35"/>
        <v>#DIV/0!</v>
      </c>
      <c r="I132" s="45">
        <v>0</v>
      </c>
      <c r="J132" s="45">
        <v>0</v>
      </c>
      <c r="K132" s="1" t="e">
        <f t="shared" si="37"/>
        <v>#DIV/0!</v>
      </c>
      <c r="L132" s="47">
        <v>0</v>
      </c>
      <c r="M132" s="47">
        <v>0</v>
      </c>
      <c r="N132" s="1" t="e">
        <f t="shared" si="22"/>
        <v>#DIV/0!</v>
      </c>
      <c r="O132" s="49">
        <v>0</v>
      </c>
      <c r="P132" s="49">
        <v>0</v>
      </c>
      <c r="Q132" s="1" t="e">
        <f t="shared" si="23"/>
        <v>#DIV/0!</v>
      </c>
      <c r="R132" s="47">
        <v>0</v>
      </c>
      <c r="S132" s="47">
        <v>0</v>
      </c>
      <c r="T132" s="1" t="e">
        <f t="shared" si="24"/>
        <v>#DIV/0!</v>
      </c>
    </row>
    <row r="133" spans="1:20" s="23" customFormat="1" ht="34.5">
      <c r="A133" s="161">
        <v>20</v>
      </c>
      <c r="B133" s="162" t="s">
        <v>137</v>
      </c>
      <c r="C133" s="45">
        <v>39417</v>
      </c>
      <c r="D133" s="49">
        <v>52086</v>
      </c>
      <c r="E133" s="1">
        <f t="shared" si="34"/>
        <v>75.676765349614101</v>
      </c>
      <c r="F133" s="45">
        <v>39417</v>
      </c>
      <c r="G133" s="156">
        <v>21854</v>
      </c>
      <c r="H133" s="1">
        <f t="shared" si="35"/>
        <v>180.36515054452275</v>
      </c>
      <c r="I133" s="45">
        <v>39417</v>
      </c>
      <c r="J133" s="156">
        <v>52086</v>
      </c>
      <c r="K133" s="1">
        <f t="shared" si="37"/>
        <v>75.676765349614101</v>
      </c>
      <c r="L133" s="45">
        <v>39417</v>
      </c>
      <c r="M133" s="156">
        <v>52086</v>
      </c>
      <c r="N133" s="1">
        <f t="shared" si="22"/>
        <v>75.676765349614101</v>
      </c>
      <c r="O133" s="45">
        <v>39417</v>
      </c>
      <c r="P133" s="156">
        <v>52086</v>
      </c>
      <c r="Q133" s="1">
        <f t="shared" si="23"/>
        <v>75.676765349614101</v>
      </c>
      <c r="R133" s="47">
        <v>0</v>
      </c>
      <c r="S133" s="47">
        <v>0</v>
      </c>
      <c r="T133" s="1" t="e">
        <f t="shared" ref="T133:T141" si="38">R133/S133*100</f>
        <v>#DIV/0!</v>
      </c>
    </row>
    <row r="134" spans="1:20" s="23" customFormat="1" ht="17.25">
      <c r="A134" s="161">
        <v>21</v>
      </c>
      <c r="B134" s="162" t="s">
        <v>138</v>
      </c>
      <c r="C134" s="45">
        <v>25107</v>
      </c>
      <c r="D134" s="45">
        <v>10759</v>
      </c>
      <c r="E134" s="25">
        <f t="shared" si="34"/>
        <v>233.35811878427361</v>
      </c>
      <c r="F134" s="45">
        <v>15116</v>
      </c>
      <c r="G134" s="156">
        <v>8689</v>
      </c>
      <c r="H134" s="25">
        <f t="shared" si="35"/>
        <v>173.96708481988722</v>
      </c>
      <c r="I134" s="45">
        <v>25107</v>
      </c>
      <c r="J134" s="156">
        <v>10759</v>
      </c>
      <c r="K134" s="25">
        <f t="shared" si="37"/>
        <v>233.35811878427361</v>
      </c>
      <c r="L134" s="47">
        <v>20779</v>
      </c>
      <c r="M134" s="156">
        <v>5767</v>
      </c>
      <c r="N134" s="25">
        <f t="shared" si="22"/>
        <v>360.3086526790359</v>
      </c>
      <c r="O134" s="49">
        <v>20779</v>
      </c>
      <c r="P134" s="156">
        <v>5767</v>
      </c>
      <c r="Q134" s="25">
        <f t="shared" si="23"/>
        <v>360.3086526790359</v>
      </c>
      <c r="R134" s="47">
        <v>0</v>
      </c>
      <c r="S134" s="47">
        <v>0</v>
      </c>
      <c r="T134" s="25" t="e">
        <f t="shared" si="38"/>
        <v>#DIV/0!</v>
      </c>
    </row>
    <row r="135" spans="1:20" ht="34.5">
      <c r="A135" s="2">
        <v>22</v>
      </c>
      <c r="B135" s="17" t="s">
        <v>140</v>
      </c>
      <c r="C135" s="45">
        <v>591019</v>
      </c>
      <c r="D135" s="45">
        <v>307447</v>
      </c>
      <c r="E135" s="46">
        <f t="shared" si="34"/>
        <v>192.23443390242872</v>
      </c>
      <c r="F135" s="45">
        <v>591019</v>
      </c>
      <c r="G135" s="45">
        <v>200783</v>
      </c>
      <c r="H135" s="46">
        <f t="shared" si="35"/>
        <v>294.35709198487922</v>
      </c>
      <c r="I135" s="45">
        <v>591019</v>
      </c>
      <c r="J135" s="45">
        <v>307447</v>
      </c>
      <c r="K135" s="46">
        <f t="shared" si="37"/>
        <v>192.23443390242872</v>
      </c>
      <c r="L135" s="47">
        <v>590521</v>
      </c>
      <c r="M135" s="47">
        <v>307361</v>
      </c>
      <c r="N135" s="25">
        <f t="shared" ref="N135:N141" si="39">L135/M135*100</f>
        <v>192.12619688249322</v>
      </c>
      <c r="O135" s="49">
        <v>590521</v>
      </c>
      <c r="P135" s="49">
        <v>307361</v>
      </c>
      <c r="Q135" s="25">
        <f t="shared" ref="Q135:Q141" si="40">O135/P135*100</f>
        <v>192.12619688249322</v>
      </c>
      <c r="R135" s="47">
        <v>0</v>
      </c>
      <c r="S135" s="47">
        <v>0</v>
      </c>
      <c r="T135" s="46" t="e">
        <f t="shared" si="38"/>
        <v>#DIV/0!</v>
      </c>
    </row>
    <row r="136" spans="1:20" ht="34.5">
      <c r="A136" s="2">
        <v>23</v>
      </c>
      <c r="B136" s="17" t="s">
        <v>141</v>
      </c>
      <c r="C136" s="45">
        <v>41626</v>
      </c>
      <c r="D136" s="45">
        <v>27031</v>
      </c>
      <c r="E136" s="25">
        <f t="shared" si="34"/>
        <v>153.9935629462469</v>
      </c>
      <c r="F136" s="45">
        <v>20214</v>
      </c>
      <c r="G136" s="45">
        <v>26711</v>
      </c>
      <c r="H136" s="25">
        <f t="shared" si="35"/>
        <v>75.676687507019579</v>
      </c>
      <c r="I136" s="45">
        <v>41626</v>
      </c>
      <c r="J136" s="45">
        <v>27031</v>
      </c>
      <c r="K136" s="25">
        <f t="shared" si="37"/>
        <v>153.9935629462469</v>
      </c>
      <c r="L136" s="95">
        <v>40978</v>
      </c>
      <c r="M136" s="47">
        <v>26411</v>
      </c>
      <c r="N136" s="25">
        <f t="shared" si="39"/>
        <v>155.15504903260003</v>
      </c>
      <c r="O136" s="95">
        <v>40978</v>
      </c>
      <c r="P136" s="47">
        <v>26411</v>
      </c>
      <c r="Q136" s="25">
        <f t="shared" si="40"/>
        <v>155.15504903260003</v>
      </c>
      <c r="R136" s="45">
        <v>0</v>
      </c>
      <c r="S136" s="45">
        <v>0</v>
      </c>
      <c r="T136" s="25" t="e">
        <f t="shared" si="38"/>
        <v>#DIV/0!</v>
      </c>
    </row>
    <row r="137" spans="1:20" ht="17.25">
      <c r="A137" s="161">
        <v>24</v>
      </c>
      <c r="B137" s="162" t="s">
        <v>142</v>
      </c>
      <c r="C137" s="45"/>
      <c r="D137" s="45">
        <v>22118</v>
      </c>
      <c r="E137" s="25">
        <f t="shared" si="34"/>
        <v>0</v>
      </c>
      <c r="F137" s="45"/>
      <c r="G137" s="45">
        <v>11642</v>
      </c>
      <c r="H137" s="25">
        <f t="shared" si="35"/>
        <v>0</v>
      </c>
      <c r="I137" s="45"/>
      <c r="J137" s="45">
        <v>22118</v>
      </c>
      <c r="K137" s="25">
        <f t="shared" si="37"/>
        <v>0</v>
      </c>
      <c r="L137" s="95"/>
      <c r="M137" s="47">
        <v>0</v>
      </c>
      <c r="N137" s="25" t="e">
        <f t="shared" si="39"/>
        <v>#DIV/0!</v>
      </c>
      <c r="O137" s="45"/>
      <c r="P137" s="45">
        <v>0</v>
      </c>
      <c r="Q137" s="25" t="e">
        <f t="shared" si="40"/>
        <v>#DIV/0!</v>
      </c>
      <c r="R137" s="45"/>
      <c r="S137" s="45">
        <v>0</v>
      </c>
      <c r="T137" s="25" t="e">
        <f t="shared" si="38"/>
        <v>#DIV/0!</v>
      </c>
    </row>
    <row r="138" spans="1:20" s="23" customFormat="1" ht="17.25">
      <c r="A138" s="2">
        <v>25</v>
      </c>
      <c r="B138" s="17" t="s">
        <v>143</v>
      </c>
      <c r="C138" s="45">
        <v>63872</v>
      </c>
      <c r="D138" s="45">
        <v>81728</v>
      </c>
      <c r="E138" s="1">
        <f t="shared" si="34"/>
        <v>78.151918559122947</v>
      </c>
      <c r="F138" s="45">
        <v>42095</v>
      </c>
      <c r="G138" s="45">
        <v>48587</v>
      </c>
      <c r="H138" s="1">
        <f t="shared" si="35"/>
        <v>86.638401218432918</v>
      </c>
      <c r="I138" s="45">
        <v>43735</v>
      </c>
      <c r="J138" s="45">
        <v>81728</v>
      </c>
      <c r="K138" s="1">
        <f t="shared" si="37"/>
        <v>53.512871965544242</v>
      </c>
      <c r="L138" s="95">
        <v>13376</v>
      </c>
      <c r="M138" s="47">
        <v>13231</v>
      </c>
      <c r="N138" s="1">
        <f t="shared" si="39"/>
        <v>101.09591111782935</v>
      </c>
      <c r="O138" s="45">
        <v>0</v>
      </c>
      <c r="P138" s="45">
        <v>0</v>
      </c>
      <c r="Q138" s="1" t="e">
        <f t="shared" si="40"/>
        <v>#DIV/0!</v>
      </c>
      <c r="R138" s="45">
        <v>13376</v>
      </c>
      <c r="S138" s="45">
        <v>13231</v>
      </c>
      <c r="T138" s="1">
        <f t="shared" si="38"/>
        <v>101.09591111782935</v>
      </c>
    </row>
    <row r="139" spans="1:20" s="23" customFormat="1" ht="17.25">
      <c r="A139" s="2">
        <v>26</v>
      </c>
      <c r="B139" s="16" t="s">
        <v>144</v>
      </c>
      <c r="C139" s="47">
        <v>8820</v>
      </c>
      <c r="D139" s="47">
        <v>15031</v>
      </c>
      <c r="E139" s="1">
        <f t="shared" si="34"/>
        <v>58.67873062337835</v>
      </c>
      <c r="F139" s="47">
        <v>4202</v>
      </c>
      <c r="G139" s="47">
        <v>11531</v>
      </c>
      <c r="H139" s="1">
        <f t="shared" si="35"/>
        <v>36.440898447662825</v>
      </c>
      <c r="I139" s="47">
        <v>3347</v>
      </c>
      <c r="J139" s="47">
        <v>9379</v>
      </c>
      <c r="K139" s="1">
        <f t="shared" si="37"/>
        <v>35.68610726090202</v>
      </c>
      <c r="L139" s="47">
        <v>3347</v>
      </c>
      <c r="M139" s="47">
        <v>2914</v>
      </c>
      <c r="N139" s="1">
        <f t="shared" si="39"/>
        <v>114.85929993136581</v>
      </c>
      <c r="O139" s="47">
        <v>3347</v>
      </c>
      <c r="P139" s="47">
        <v>2914</v>
      </c>
      <c r="Q139" s="1">
        <f t="shared" si="40"/>
        <v>114.85929993136581</v>
      </c>
      <c r="R139" s="47">
        <v>0</v>
      </c>
      <c r="S139" s="47">
        <v>0</v>
      </c>
      <c r="T139" s="1" t="e">
        <f t="shared" si="38"/>
        <v>#DIV/0!</v>
      </c>
    </row>
    <row r="140" spans="1:20" ht="17.25">
      <c r="A140" s="161">
        <v>27</v>
      </c>
      <c r="B140" s="10" t="s">
        <v>228</v>
      </c>
      <c r="C140" s="45">
        <v>3888</v>
      </c>
      <c r="D140" s="45">
        <v>0</v>
      </c>
      <c r="E140" s="25" t="e">
        <f>C140/D140*100</f>
        <v>#DIV/0!</v>
      </c>
      <c r="F140" s="45">
        <v>2195</v>
      </c>
      <c r="G140" s="45">
        <v>0</v>
      </c>
      <c r="H140" s="25" t="e">
        <f>F140/G140*100</f>
        <v>#DIV/0!</v>
      </c>
      <c r="I140" s="45">
        <v>3888</v>
      </c>
      <c r="J140" s="45">
        <v>0</v>
      </c>
      <c r="K140" s="25" t="e">
        <f>I140/J140*100</f>
        <v>#DIV/0!</v>
      </c>
      <c r="L140" s="95">
        <v>0</v>
      </c>
      <c r="M140" s="47"/>
      <c r="N140" s="25" t="e">
        <f t="shared" si="39"/>
        <v>#DIV/0!</v>
      </c>
      <c r="O140" s="45">
        <v>0</v>
      </c>
      <c r="P140" s="45"/>
      <c r="Q140" s="25" t="e">
        <f t="shared" si="40"/>
        <v>#DIV/0!</v>
      </c>
      <c r="R140" s="45">
        <v>0</v>
      </c>
      <c r="S140" s="45"/>
      <c r="T140" s="25" t="e">
        <f t="shared" si="38"/>
        <v>#DIV/0!</v>
      </c>
    </row>
    <row r="141" spans="1:20" s="23" customFormat="1" ht="34.5">
      <c r="A141" s="2">
        <v>28</v>
      </c>
      <c r="B141" s="16" t="s">
        <v>235</v>
      </c>
      <c r="C141" s="47">
        <v>15639</v>
      </c>
      <c r="D141" s="47">
        <v>0</v>
      </c>
      <c r="E141" s="1" t="e">
        <f>C141/D141*100</f>
        <v>#DIV/0!</v>
      </c>
      <c r="F141" s="47">
        <v>15499</v>
      </c>
      <c r="G141" s="47">
        <v>0</v>
      </c>
      <c r="H141" s="1" t="e">
        <f>F141/G141*100</f>
        <v>#DIV/0!</v>
      </c>
      <c r="I141" s="47">
        <v>20086</v>
      </c>
      <c r="J141" s="47">
        <v>0</v>
      </c>
      <c r="K141" s="1" t="e">
        <f>I141/J141*100</f>
        <v>#DIV/0!</v>
      </c>
      <c r="L141" s="95">
        <v>8397</v>
      </c>
      <c r="M141" s="47"/>
      <c r="N141" s="1" t="e">
        <f t="shared" si="39"/>
        <v>#DIV/0!</v>
      </c>
      <c r="O141" s="47">
        <v>8397</v>
      </c>
      <c r="P141" s="47"/>
      <c r="Q141" s="1" t="e">
        <f t="shared" si="40"/>
        <v>#DIV/0!</v>
      </c>
      <c r="R141" s="47">
        <v>0</v>
      </c>
      <c r="S141" s="47"/>
      <c r="T141" s="1" t="e">
        <f t="shared" si="38"/>
        <v>#DIV/0!</v>
      </c>
    </row>
    <row r="142" spans="1:20" s="23" customFormat="1" ht="17.25" customHeight="1">
      <c r="A142" s="385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7"/>
    </row>
    <row r="143" spans="1:20" ht="24" customHeight="1">
      <c r="A143" s="383" t="s">
        <v>243</v>
      </c>
      <c r="B143" s="384" t="s">
        <v>145</v>
      </c>
      <c r="C143" s="42">
        <f>SUM(C144:C147)</f>
        <v>20820426</v>
      </c>
      <c r="D143" s="42">
        <f>SUM(D144:D147)</f>
        <v>13898225</v>
      </c>
      <c r="E143" s="51">
        <f t="shared" ref="E143:E144" si="41">C143/D143*100</f>
        <v>149.8063673598607</v>
      </c>
      <c r="F143" s="42">
        <f>SUM(F144:F147)</f>
        <v>11622977</v>
      </c>
      <c r="G143" s="42">
        <f>SUM(G144:G147)</f>
        <v>8001869</v>
      </c>
      <c r="H143" s="51">
        <f t="shared" ref="H143:H147" si="42">F143/G143*100</f>
        <v>145.25327770299663</v>
      </c>
      <c r="I143" s="42">
        <f>SUM(I144:I147)</f>
        <v>21441730</v>
      </c>
      <c r="J143" s="42">
        <f>SUM(J144:J147)</f>
        <v>14546143</v>
      </c>
      <c r="K143" s="51">
        <f t="shared" ref="K143:K147" si="43">I143/J143*100</f>
        <v>147.4049168910274</v>
      </c>
      <c r="L143" s="36">
        <f>SUM(L144:L147)</f>
        <v>15904094</v>
      </c>
      <c r="M143" s="36">
        <f>SUM(M144:M147)</f>
        <v>10579347</v>
      </c>
      <c r="N143" s="6">
        <f t="shared" ref="N143:N147" si="44">L143/M143*100</f>
        <v>150.3315280234215</v>
      </c>
      <c r="O143" s="5">
        <f>SUM(O144:O147)</f>
        <v>226551</v>
      </c>
      <c r="P143" s="5">
        <f>SUM(P144:P147)</f>
        <v>544880</v>
      </c>
      <c r="Q143" s="5">
        <f>O143/P143*100</f>
        <v>41.578145646747913</v>
      </c>
      <c r="R143" s="5">
        <f>SUM(R144:R147)</f>
        <v>15677543</v>
      </c>
      <c r="S143" s="5">
        <f>SUM(S144:S147)</f>
        <v>10034467</v>
      </c>
      <c r="T143" s="6">
        <f>R143/S143*100</f>
        <v>156.23692817964323</v>
      </c>
    </row>
    <row r="144" spans="1:20" s="24" customFormat="1" ht="17.25">
      <c r="A144" s="63">
        <v>1</v>
      </c>
      <c r="B144" s="18" t="s">
        <v>146</v>
      </c>
      <c r="C144" s="47">
        <v>12402100</v>
      </c>
      <c r="D144" s="47">
        <v>6869215</v>
      </c>
      <c r="E144" s="25">
        <f t="shared" si="41"/>
        <v>180.54610315734766</v>
      </c>
      <c r="F144" s="49">
        <v>6493256</v>
      </c>
      <c r="G144" s="49">
        <v>3855382</v>
      </c>
      <c r="H144" s="25">
        <f t="shared" si="42"/>
        <v>168.42056117915163</v>
      </c>
      <c r="I144" s="49">
        <v>11743977</v>
      </c>
      <c r="J144" s="49">
        <v>5958439</v>
      </c>
      <c r="K144" s="25">
        <f t="shared" si="43"/>
        <v>197.09821649596481</v>
      </c>
      <c r="L144" s="95">
        <v>8425354</v>
      </c>
      <c r="M144" s="95">
        <v>3681841</v>
      </c>
      <c r="N144" s="25">
        <f t="shared" si="44"/>
        <v>228.83535709445354</v>
      </c>
      <c r="O144" s="49">
        <v>122078</v>
      </c>
      <c r="P144" s="49">
        <v>322691</v>
      </c>
      <c r="Q144" s="25">
        <f>O144/P144*100</f>
        <v>37.831237933502948</v>
      </c>
      <c r="R144" s="49">
        <v>8303276</v>
      </c>
      <c r="S144" s="49">
        <v>3359150</v>
      </c>
      <c r="T144" s="25">
        <f>R144/S144*100</f>
        <v>247.18384115029099</v>
      </c>
    </row>
    <row r="145" spans="1:20" s="24" customFormat="1" ht="17.25">
      <c r="A145" s="63">
        <v>2</v>
      </c>
      <c r="B145" s="18" t="s">
        <v>147</v>
      </c>
      <c r="C145" s="47">
        <v>777472</v>
      </c>
      <c r="D145" s="47">
        <v>790783</v>
      </c>
      <c r="E145" s="25">
        <f>C145/D145*100</f>
        <v>98.316731644458727</v>
      </c>
      <c r="F145" s="49">
        <v>462062</v>
      </c>
      <c r="G145" s="49">
        <v>447802</v>
      </c>
      <c r="H145" s="25">
        <f t="shared" si="42"/>
        <v>103.18444312441659</v>
      </c>
      <c r="I145" s="49">
        <v>1164584</v>
      </c>
      <c r="J145" s="49">
        <v>845064</v>
      </c>
      <c r="K145" s="25">
        <f t="shared" si="43"/>
        <v>137.81015402383724</v>
      </c>
      <c r="L145" s="95">
        <v>0</v>
      </c>
      <c r="M145" s="95">
        <v>0</v>
      </c>
      <c r="N145" s="25" t="e">
        <f t="shared" si="44"/>
        <v>#DIV/0!</v>
      </c>
      <c r="O145" s="49">
        <v>0</v>
      </c>
      <c r="P145" s="49">
        <v>0</v>
      </c>
      <c r="Q145" s="25" t="e">
        <f>O145/P145*100</f>
        <v>#DIV/0!</v>
      </c>
      <c r="R145" s="49">
        <v>0</v>
      </c>
      <c r="S145" s="49">
        <v>0</v>
      </c>
      <c r="T145" s="25" t="e">
        <f>R145/S145*100</f>
        <v>#DIV/0!</v>
      </c>
    </row>
    <row r="146" spans="1:20" s="24" customFormat="1" ht="17.25">
      <c r="A146" s="63">
        <v>3</v>
      </c>
      <c r="B146" s="18" t="s">
        <v>148</v>
      </c>
      <c r="C146" s="47">
        <v>351552</v>
      </c>
      <c r="D146" s="47">
        <v>155067</v>
      </c>
      <c r="E146" s="25">
        <f t="shared" ref="E146:E147" si="45">C146/D146*100</f>
        <v>226.70974481998104</v>
      </c>
      <c r="F146" s="49">
        <v>211962</v>
      </c>
      <c r="G146" s="49">
        <v>155067</v>
      </c>
      <c r="H146" s="25">
        <f t="shared" si="42"/>
        <v>136.69059180870204</v>
      </c>
      <c r="I146" s="49">
        <v>327426</v>
      </c>
      <c r="J146" s="49">
        <v>144153</v>
      </c>
      <c r="K146" s="25">
        <f t="shared" si="43"/>
        <v>227.1378327194023</v>
      </c>
      <c r="L146" s="95">
        <v>131328</v>
      </c>
      <c r="M146" s="95">
        <v>44800</v>
      </c>
      <c r="N146" s="25">
        <f t="shared" si="44"/>
        <v>293.14285714285717</v>
      </c>
      <c r="O146" s="49">
        <v>102943</v>
      </c>
      <c r="P146" s="49">
        <v>26149</v>
      </c>
      <c r="Q146" s="25">
        <f>O146/P146*100</f>
        <v>393.67853455199054</v>
      </c>
      <c r="R146" s="49">
        <v>28385</v>
      </c>
      <c r="S146" s="49">
        <v>18651</v>
      </c>
      <c r="T146" s="25">
        <f>R146/S146*100</f>
        <v>152.190231086805</v>
      </c>
    </row>
    <row r="147" spans="1:20" ht="34.5">
      <c r="A147" s="63">
        <v>4</v>
      </c>
      <c r="B147" s="19" t="s">
        <v>149</v>
      </c>
      <c r="C147" s="47">
        <v>7289302</v>
      </c>
      <c r="D147" s="47">
        <v>6083160</v>
      </c>
      <c r="E147" s="46">
        <f t="shared" si="45"/>
        <v>119.82755673038355</v>
      </c>
      <c r="F147" s="49">
        <v>4455697</v>
      </c>
      <c r="G147" s="49">
        <v>3543618</v>
      </c>
      <c r="H147" s="46">
        <f t="shared" si="42"/>
        <v>125.73863774255578</v>
      </c>
      <c r="I147" s="49">
        <v>8205743</v>
      </c>
      <c r="J147" s="49">
        <v>7598487</v>
      </c>
      <c r="K147" s="46">
        <f t="shared" si="43"/>
        <v>107.99180152575111</v>
      </c>
      <c r="L147" s="95">
        <v>7347412</v>
      </c>
      <c r="M147" s="95">
        <v>6852706</v>
      </c>
      <c r="N147" s="25">
        <f t="shared" si="44"/>
        <v>107.21913358022364</v>
      </c>
      <c r="O147" s="49">
        <v>1530</v>
      </c>
      <c r="P147" s="49">
        <v>196040</v>
      </c>
      <c r="Q147" s="25">
        <f>O147/P147*100</f>
        <v>0.7804529687818812</v>
      </c>
      <c r="R147" s="47">
        <v>7345882</v>
      </c>
      <c r="S147" s="47">
        <v>6656666</v>
      </c>
      <c r="T147" s="46">
        <f>R147/S147*100</f>
        <v>110.35377169291654</v>
      </c>
    </row>
    <row r="148" spans="1:20" s="23" customFormat="1" ht="17.25" customHeight="1">
      <c r="A148" s="385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7"/>
    </row>
    <row r="149" spans="1:20" ht="54.75" customHeight="1">
      <c r="A149" s="383" t="s">
        <v>244</v>
      </c>
      <c r="B149" s="384"/>
      <c r="C149" s="42">
        <f>SUM(C150:C160)</f>
        <v>9344</v>
      </c>
      <c r="D149" s="42">
        <f>SUM(D150:D160)</f>
        <v>26777</v>
      </c>
      <c r="E149" s="51">
        <f>C149/D149*100</f>
        <v>34.895619374836613</v>
      </c>
      <c r="F149" s="42">
        <f>SUM(F150:F160)</f>
        <v>5604</v>
      </c>
      <c r="G149" s="42">
        <f>SUM(G150:G160)</f>
        <v>18483</v>
      </c>
      <c r="H149" s="51">
        <f>F149/G149*100</f>
        <v>30.31975328680409</v>
      </c>
      <c r="I149" s="42">
        <f>SUM(I150:I160)</f>
        <v>29340</v>
      </c>
      <c r="J149" s="42">
        <f>SUM(J150:J160)</f>
        <v>54844</v>
      </c>
      <c r="K149" s="51">
        <f>I149/J149*100</f>
        <v>53.497192035591858</v>
      </c>
      <c r="L149" s="34">
        <f>SUM(L150:L160)</f>
        <v>0</v>
      </c>
      <c r="M149" s="34">
        <f>SUM(M150:M160)</f>
        <v>0</v>
      </c>
      <c r="N149" s="6" t="e">
        <f t="shared" ref="N149:N160" si="46">L149/M149*100</f>
        <v>#DIV/0!</v>
      </c>
      <c r="O149" s="5">
        <f>SUM(O150:O160)</f>
        <v>0</v>
      </c>
      <c r="P149" s="5">
        <f>SUM(P150:P160)</f>
        <v>0</v>
      </c>
      <c r="Q149" s="5" t="e">
        <f t="shared" ref="Q149:Q160" si="47">O149/P149*100</f>
        <v>#DIV/0!</v>
      </c>
      <c r="R149" s="5">
        <f>SUM(R150:R160)</f>
        <v>0</v>
      </c>
      <c r="S149" s="5">
        <f>SUM(S150:S160)</f>
        <v>0</v>
      </c>
      <c r="T149" s="6" t="e">
        <f t="shared" ref="T149:T160" si="48">R149/S149*100</f>
        <v>#DIV/0!</v>
      </c>
    </row>
    <row r="151" spans="1:20" ht="20.25" customHeight="1">
      <c r="A151" s="56">
        <v>1</v>
      </c>
      <c r="B151" s="3" t="s">
        <v>67</v>
      </c>
      <c r="C151" s="45">
        <v>0</v>
      </c>
      <c r="D151" s="45">
        <v>0</v>
      </c>
      <c r="E151" s="46" t="e">
        <f t="shared" ref="E151:E160" si="49">C151/D151*100</f>
        <v>#DIV/0!</v>
      </c>
      <c r="F151" s="45">
        <v>0</v>
      </c>
      <c r="G151" s="45">
        <v>0</v>
      </c>
      <c r="H151" s="46" t="e">
        <f t="shared" ref="H151:H157" si="50">F151/G151*100</f>
        <v>#DIV/0!</v>
      </c>
      <c r="I151" s="45">
        <v>0</v>
      </c>
      <c r="J151" s="45">
        <v>0</v>
      </c>
      <c r="K151" s="46" t="e">
        <f t="shared" ref="K151:K160" si="51">I151/J151*100</f>
        <v>#DIV/0!</v>
      </c>
      <c r="L151" s="95">
        <v>0</v>
      </c>
      <c r="M151" s="47">
        <v>0</v>
      </c>
      <c r="N151" s="25" t="e">
        <f t="shared" si="46"/>
        <v>#DIV/0!</v>
      </c>
      <c r="O151" s="45">
        <v>0</v>
      </c>
      <c r="P151" s="45">
        <v>0</v>
      </c>
      <c r="Q151" s="25" t="e">
        <f t="shared" si="47"/>
        <v>#DIV/0!</v>
      </c>
      <c r="R151" s="45">
        <v>0</v>
      </c>
      <c r="S151" s="45">
        <v>0</v>
      </c>
      <c r="T151" s="46" t="e">
        <f t="shared" si="48"/>
        <v>#DIV/0!</v>
      </c>
    </row>
    <row r="152" spans="1:20" ht="19.5" customHeight="1">
      <c r="A152" s="56">
        <v>2</v>
      </c>
      <c r="B152" s="3" t="s">
        <v>68</v>
      </c>
      <c r="C152" s="45">
        <v>0</v>
      </c>
      <c r="D152" s="45">
        <v>0</v>
      </c>
      <c r="E152" s="46" t="e">
        <f>C152/D152*100</f>
        <v>#DIV/0!</v>
      </c>
      <c r="F152" s="45">
        <v>0</v>
      </c>
      <c r="G152" s="45">
        <v>0</v>
      </c>
      <c r="H152" s="46" t="e">
        <f t="shared" si="50"/>
        <v>#DIV/0!</v>
      </c>
      <c r="I152" s="45">
        <v>0</v>
      </c>
      <c r="J152" s="45">
        <v>0</v>
      </c>
      <c r="K152" s="46" t="e">
        <f t="shared" si="51"/>
        <v>#DIV/0!</v>
      </c>
      <c r="L152" s="95">
        <v>0</v>
      </c>
      <c r="M152" s="47">
        <v>0</v>
      </c>
      <c r="N152" s="25" t="e">
        <f t="shared" si="46"/>
        <v>#DIV/0!</v>
      </c>
      <c r="O152" s="45">
        <v>0</v>
      </c>
      <c r="P152" s="45">
        <v>0</v>
      </c>
      <c r="Q152" s="25" t="e">
        <f t="shared" si="47"/>
        <v>#DIV/0!</v>
      </c>
      <c r="R152" s="45">
        <v>0</v>
      </c>
      <c r="S152" s="45">
        <v>0</v>
      </c>
      <c r="T152" s="46" t="e">
        <f t="shared" si="48"/>
        <v>#DIV/0!</v>
      </c>
    </row>
    <row r="153" spans="1:20" ht="20.25" customHeight="1">
      <c r="A153" s="56">
        <v>3</v>
      </c>
      <c r="B153" s="3" t="s">
        <v>69</v>
      </c>
      <c r="C153" s="45">
        <v>0</v>
      </c>
      <c r="D153" s="45">
        <v>10621</v>
      </c>
      <c r="E153" s="46">
        <f t="shared" si="49"/>
        <v>0</v>
      </c>
      <c r="F153" s="45">
        <v>0</v>
      </c>
      <c r="G153" s="45">
        <v>7508</v>
      </c>
      <c r="H153" s="46">
        <f t="shared" si="50"/>
        <v>0</v>
      </c>
      <c r="I153" s="45">
        <v>5950</v>
      </c>
      <c r="J153" s="45">
        <v>23382</v>
      </c>
      <c r="K153" s="46">
        <f t="shared" si="51"/>
        <v>25.44692498503122</v>
      </c>
      <c r="L153" s="95">
        <v>0</v>
      </c>
      <c r="M153" s="47">
        <v>0</v>
      </c>
      <c r="N153" s="25" t="e">
        <f t="shared" si="46"/>
        <v>#DIV/0!</v>
      </c>
      <c r="O153" s="45">
        <v>0</v>
      </c>
      <c r="P153" s="45">
        <v>0</v>
      </c>
      <c r="Q153" s="25" t="e">
        <f t="shared" si="47"/>
        <v>#DIV/0!</v>
      </c>
      <c r="R153" s="45">
        <v>0</v>
      </c>
      <c r="S153" s="45">
        <v>0</v>
      </c>
      <c r="T153" s="46" t="e">
        <f t="shared" si="48"/>
        <v>#DIV/0!</v>
      </c>
    </row>
    <row r="154" spans="1:20" ht="21.75" customHeight="1">
      <c r="A154" s="56">
        <v>4</v>
      </c>
      <c r="B154" s="3" t="s">
        <v>71</v>
      </c>
      <c r="C154" s="45">
        <v>0</v>
      </c>
      <c r="D154" s="45">
        <v>0</v>
      </c>
      <c r="E154" s="46" t="e">
        <f t="shared" si="49"/>
        <v>#DIV/0!</v>
      </c>
      <c r="F154" s="45">
        <v>0</v>
      </c>
      <c r="G154" s="45">
        <v>0</v>
      </c>
      <c r="H154" s="46" t="e">
        <f t="shared" si="50"/>
        <v>#DIV/0!</v>
      </c>
      <c r="I154" s="45">
        <v>0</v>
      </c>
      <c r="J154" s="45">
        <v>0</v>
      </c>
      <c r="K154" s="46" t="e">
        <f t="shared" si="51"/>
        <v>#DIV/0!</v>
      </c>
      <c r="L154" s="95">
        <v>0</v>
      </c>
      <c r="M154" s="47">
        <v>0</v>
      </c>
      <c r="N154" s="25" t="e">
        <f t="shared" si="46"/>
        <v>#DIV/0!</v>
      </c>
      <c r="O154" s="45">
        <v>0</v>
      </c>
      <c r="P154" s="45">
        <v>0</v>
      </c>
      <c r="Q154" s="25" t="e">
        <f t="shared" si="47"/>
        <v>#DIV/0!</v>
      </c>
      <c r="R154" s="45">
        <v>0</v>
      </c>
      <c r="S154" s="45">
        <v>0</v>
      </c>
      <c r="T154" s="46" t="e">
        <f t="shared" si="48"/>
        <v>#DIV/0!</v>
      </c>
    </row>
    <row r="155" spans="1:20" ht="19.5" customHeight="1">
      <c r="A155" s="56">
        <v>5</v>
      </c>
      <c r="B155" s="3" t="s">
        <v>72</v>
      </c>
      <c r="C155" s="45">
        <v>0</v>
      </c>
      <c r="D155" s="45">
        <v>0</v>
      </c>
      <c r="E155" s="46" t="e">
        <f t="shared" si="49"/>
        <v>#DIV/0!</v>
      </c>
      <c r="F155" s="45">
        <v>0</v>
      </c>
      <c r="G155" s="45">
        <v>0</v>
      </c>
      <c r="H155" s="46" t="e">
        <f t="shared" si="50"/>
        <v>#DIV/0!</v>
      </c>
      <c r="I155" s="45">
        <v>0</v>
      </c>
      <c r="J155" s="45">
        <v>0</v>
      </c>
      <c r="K155" s="46" t="e">
        <f t="shared" si="51"/>
        <v>#DIV/0!</v>
      </c>
      <c r="L155" s="95">
        <v>0</v>
      </c>
      <c r="M155" s="47">
        <v>0</v>
      </c>
      <c r="N155" s="25" t="e">
        <f t="shared" si="46"/>
        <v>#DIV/0!</v>
      </c>
      <c r="O155" s="45">
        <v>0</v>
      </c>
      <c r="P155" s="45">
        <v>0</v>
      </c>
      <c r="Q155" s="25" t="e">
        <f t="shared" si="47"/>
        <v>#DIV/0!</v>
      </c>
      <c r="R155" s="45">
        <v>0</v>
      </c>
      <c r="S155" s="45">
        <v>0</v>
      </c>
      <c r="T155" s="46" t="e">
        <f t="shared" si="48"/>
        <v>#DIV/0!</v>
      </c>
    </row>
    <row r="156" spans="1:20" ht="20.25" customHeight="1">
      <c r="A156" s="58">
        <v>6</v>
      </c>
      <c r="B156" s="4" t="s">
        <v>74</v>
      </c>
      <c r="C156" s="45">
        <v>0</v>
      </c>
      <c r="D156" s="45">
        <v>0</v>
      </c>
      <c r="E156" s="25" t="e">
        <f t="shared" si="49"/>
        <v>#DIV/0!</v>
      </c>
      <c r="F156" s="45">
        <v>0</v>
      </c>
      <c r="G156" s="45">
        <v>0</v>
      </c>
      <c r="H156" s="25" t="e">
        <f t="shared" si="50"/>
        <v>#DIV/0!</v>
      </c>
      <c r="I156" s="45">
        <v>0</v>
      </c>
      <c r="J156" s="45">
        <v>0</v>
      </c>
      <c r="K156" s="25" t="e">
        <f t="shared" si="51"/>
        <v>#DIV/0!</v>
      </c>
      <c r="L156" s="95">
        <v>0</v>
      </c>
      <c r="M156" s="47">
        <v>0</v>
      </c>
      <c r="N156" s="25" t="e">
        <f t="shared" si="46"/>
        <v>#DIV/0!</v>
      </c>
      <c r="O156" s="49">
        <v>0</v>
      </c>
      <c r="P156" s="49">
        <v>0</v>
      </c>
      <c r="Q156" s="25" t="e">
        <f t="shared" si="47"/>
        <v>#DIV/0!</v>
      </c>
      <c r="R156" s="49">
        <v>0</v>
      </c>
      <c r="S156" s="49">
        <v>0</v>
      </c>
      <c r="T156" s="25" t="e">
        <f t="shared" si="48"/>
        <v>#DIV/0!</v>
      </c>
    </row>
    <row r="157" spans="1:20" s="23" customFormat="1" ht="18" customHeight="1">
      <c r="A157" s="57">
        <v>7</v>
      </c>
      <c r="B157" s="8" t="s">
        <v>76</v>
      </c>
      <c r="C157" s="45">
        <v>0</v>
      </c>
      <c r="D157" s="45">
        <v>0</v>
      </c>
      <c r="E157" s="1" t="e">
        <f t="shared" si="49"/>
        <v>#DIV/0!</v>
      </c>
      <c r="F157" s="45">
        <v>0</v>
      </c>
      <c r="G157" s="45">
        <v>0</v>
      </c>
      <c r="H157" s="1" t="e">
        <f t="shared" si="50"/>
        <v>#DIV/0!</v>
      </c>
      <c r="I157" s="45">
        <v>0</v>
      </c>
      <c r="J157" s="45">
        <v>0</v>
      </c>
      <c r="K157" s="1" t="e">
        <f t="shared" si="51"/>
        <v>#DIV/0!</v>
      </c>
      <c r="L157" s="95">
        <v>0</v>
      </c>
      <c r="M157" s="47">
        <v>0</v>
      </c>
      <c r="N157" s="1" t="e">
        <f t="shared" si="46"/>
        <v>#DIV/0!</v>
      </c>
      <c r="O157" s="47">
        <v>0</v>
      </c>
      <c r="P157" s="47">
        <v>0</v>
      </c>
      <c r="Q157" s="1" t="e">
        <f t="shared" si="47"/>
        <v>#DIV/0!</v>
      </c>
      <c r="R157" s="47">
        <v>0</v>
      </c>
      <c r="S157" s="47">
        <v>0</v>
      </c>
      <c r="T157" s="1" t="e">
        <f t="shared" si="48"/>
        <v>#DIV/0!</v>
      </c>
    </row>
    <row r="158" spans="1:20" ht="18.75" customHeight="1">
      <c r="A158" s="56">
        <v>8</v>
      </c>
      <c r="B158" s="4" t="s">
        <v>79</v>
      </c>
      <c r="C158" s="45">
        <v>0</v>
      </c>
      <c r="D158" s="45">
        <v>0</v>
      </c>
      <c r="E158" s="46" t="e">
        <f t="shared" si="49"/>
        <v>#DIV/0!</v>
      </c>
      <c r="F158" s="45">
        <v>0</v>
      </c>
      <c r="G158" s="45">
        <v>0</v>
      </c>
      <c r="H158" s="46" t="e">
        <f>F158/G158*100</f>
        <v>#DIV/0!</v>
      </c>
      <c r="I158" s="45">
        <v>0</v>
      </c>
      <c r="J158" s="45">
        <v>0</v>
      </c>
      <c r="K158" s="46" t="e">
        <f t="shared" si="51"/>
        <v>#DIV/0!</v>
      </c>
      <c r="L158" s="95">
        <v>0</v>
      </c>
      <c r="M158" s="47">
        <v>0</v>
      </c>
      <c r="N158" s="25" t="e">
        <f t="shared" si="46"/>
        <v>#DIV/0!</v>
      </c>
      <c r="O158" s="45">
        <v>0</v>
      </c>
      <c r="P158" s="45">
        <v>0</v>
      </c>
      <c r="Q158" s="25" t="e">
        <f t="shared" si="47"/>
        <v>#DIV/0!</v>
      </c>
      <c r="R158" s="45">
        <v>0</v>
      </c>
      <c r="S158" s="45">
        <v>0</v>
      </c>
      <c r="T158" s="46" t="e">
        <f t="shared" si="48"/>
        <v>#DIV/0!</v>
      </c>
    </row>
    <row r="159" spans="1:20" s="23" customFormat="1" ht="16.5" customHeight="1">
      <c r="A159" s="56">
        <v>9</v>
      </c>
      <c r="B159" s="8" t="s">
        <v>81</v>
      </c>
      <c r="C159" s="45">
        <v>172</v>
      </c>
      <c r="D159" s="45">
        <v>4848</v>
      </c>
      <c r="E159" s="1">
        <f t="shared" si="49"/>
        <v>3.5478547854785476</v>
      </c>
      <c r="F159" s="45">
        <v>172</v>
      </c>
      <c r="G159" s="45">
        <v>4848</v>
      </c>
      <c r="H159" s="1">
        <f t="shared" ref="H159:H160" si="52">F159/G159*100</f>
        <v>3.5478547854785476</v>
      </c>
      <c r="I159" s="45">
        <v>172</v>
      </c>
      <c r="J159" s="45">
        <v>4848</v>
      </c>
      <c r="K159" s="46">
        <f t="shared" si="51"/>
        <v>3.5478547854785476</v>
      </c>
      <c r="L159" s="95">
        <v>0</v>
      </c>
      <c r="M159" s="47">
        <v>0</v>
      </c>
      <c r="N159" s="1" t="e">
        <f t="shared" si="46"/>
        <v>#DIV/0!</v>
      </c>
      <c r="O159" s="47">
        <v>0</v>
      </c>
      <c r="P159" s="47">
        <v>0</v>
      </c>
      <c r="Q159" s="1" t="e">
        <f t="shared" si="47"/>
        <v>#DIV/0!</v>
      </c>
      <c r="R159" s="47">
        <v>0</v>
      </c>
      <c r="S159" s="47">
        <v>0</v>
      </c>
      <c r="T159" s="1" t="e">
        <f t="shared" si="48"/>
        <v>#DIV/0!</v>
      </c>
    </row>
    <row r="160" spans="1:20" ht="22.5" customHeight="1">
      <c r="A160" s="56">
        <v>10</v>
      </c>
      <c r="B160" s="3" t="s">
        <v>88</v>
      </c>
      <c r="C160" s="45">
        <v>9172</v>
      </c>
      <c r="D160" s="45">
        <v>11308</v>
      </c>
      <c r="E160" s="46">
        <f t="shared" si="49"/>
        <v>81.110718075698614</v>
      </c>
      <c r="F160" s="45">
        <v>5432</v>
      </c>
      <c r="G160" s="45">
        <v>6127</v>
      </c>
      <c r="H160" s="46">
        <f t="shared" si="52"/>
        <v>88.656765137914149</v>
      </c>
      <c r="I160" s="45">
        <v>23218</v>
      </c>
      <c r="J160" s="45">
        <v>26614</v>
      </c>
      <c r="K160" s="46">
        <f t="shared" si="51"/>
        <v>87.239798602239432</v>
      </c>
      <c r="L160" s="95">
        <v>0</v>
      </c>
      <c r="M160" s="47">
        <v>0</v>
      </c>
      <c r="N160" s="25" t="e">
        <f t="shared" si="46"/>
        <v>#DIV/0!</v>
      </c>
      <c r="O160" s="45">
        <v>0</v>
      </c>
      <c r="P160" s="45">
        <v>0</v>
      </c>
      <c r="Q160" s="25" t="e">
        <f t="shared" si="47"/>
        <v>#DIV/0!</v>
      </c>
      <c r="R160" s="45">
        <v>0</v>
      </c>
      <c r="S160" s="45">
        <v>0</v>
      </c>
      <c r="T160" s="46" t="e">
        <f t="shared" si="48"/>
        <v>#DIV/0!</v>
      </c>
    </row>
    <row r="161" spans="1:20" s="23" customFormat="1" ht="17.25" customHeight="1">
      <c r="A161" s="385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7"/>
    </row>
    <row r="162" spans="1:20" s="23" customFormat="1" ht="32.25" customHeight="1">
      <c r="A162" s="383" t="s">
        <v>245</v>
      </c>
      <c r="B162" s="384"/>
      <c r="C162" s="42">
        <f>SUM(C163:C175)</f>
        <v>707161</v>
      </c>
      <c r="D162" s="42">
        <f>SUM(D163:D175)</f>
        <v>432702</v>
      </c>
      <c r="E162" s="51">
        <f t="shared" ref="E162:E175" si="53">C162/D162*100</f>
        <v>163.42910363252307</v>
      </c>
      <c r="F162" s="42">
        <f>SUM(F163:F175)</f>
        <v>478232</v>
      </c>
      <c r="G162" s="42">
        <f>SUM(G163:G175)</f>
        <v>296713</v>
      </c>
      <c r="H162" s="51">
        <f t="shared" ref="H162:H175" si="54">F162/G162*100</f>
        <v>161.17662522370102</v>
      </c>
      <c r="I162" s="42">
        <f>SUM(I163:I175)</f>
        <v>566382</v>
      </c>
      <c r="J162" s="42">
        <f>SUM(J163:J175)</f>
        <v>356833</v>
      </c>
      <c r="K162" s="51">
        <f t="shared" ref="K162:K175" si="55">I162/J162*100</f>
        <v>158.72466952327841</v>
      </c>
      <c r="L162" s="42">
        <f>SUM(L163:L175)</f>
        <v>518976</v>
      </c>
      <c r="M162" s="42">
        <f>SUM(M163:M175)</f>
        <v>219356</v>
      </c>
      <c r="N162" s="6">
        <f t="shared" ref="N162:N175" si="56">L162/M162*100</f>
        <v>236.59074746074876</v>
      </c>
      <c r="O162" s="42">
        <f>SUM(O163:O175)</f>
        <v>51136</v>
      </c>
      <c r="P162" s="42">
        <f>SUM(P163:P175)</f>
        <v>0</v>
      </c>
      <c r="Q162" s="5" t="e">
        <f t="shared" ref="Q162:Q175" si="57">O162/P162*100</f>
        <v>#DIV/0!</v>
      </c>
      <c r="R162" s="42">
        <f>SUM(R163:R175)</f>
        <v>467840</v>
      </c>
      <c r="S162" s="42">
        <f>SUM(S163:S175)</f>
        <v>219356</v>
      </c>
      <c r="T162" s="6">
        <f t="shared" ref="T162:T175" si="58">R162/S162*100</f>
        <v>213.27887087656597</v>
      </c>
    </row>
    <row r="163" spans="1:20" ht="20.25" customHeight="1">
      <c r="A163" s="56">
        <v>1</v>
      </c>
      <c r="B163" s="3" t="s">
        <v>66</v>
      </c>
      <c r="C163" s="45">
        <v>48057</v>
      </c>
      <c r="D163" s="45">
        <v>59380</v>
      </c>
      <c r="E163" s="46">
        <f t="shared" si="53"/>
        <v>80.931289996631861</v>
      </c>
      <c r="F163" s="45">
        <v>48057</v>
      </c>
      <c r="G163" s="45">
        <v>40715</v>
      </c>
      <c r="H163" s="46">
        <f t="shared" si="54"/>
        <v>118.0326660935773</v>
      </c>
      <c r="I163" s="45">
        <v>15445</v>
      </c>
      <c r="J163" s="45">
        <v>41505</v>
      </c>
      <c r="K163" s="46">
        <f t="shared" si="55"/>
        <v>37.212384050114444</v>
      </c>
      <c r="L163" s="47">
        <v>15445</v>
      </c>
      <c r="M163" s="47">
        <v>41505</v>
      </c>
      <c r="N163" s="25">
        <f t="shared" si="56"/>
        <v>37.212384050114444</v>
      </c>
      <c r="O163" s="45">
        <v>0</v>
      </c>
      <c r="P163" s="45">
        <v>0</v>
      </c>
      <c r="Q163" s="25" t="e">
        <f t="shared" si="57"/>
        <v>#DIV/0!</v>
      </c>
      <c r="R163" s="65">
        <v>15445</v>
      </c>
      <c r="S163" s="65">
        <v>41505</v>
      </c>
      <c r="T163" s="46">
        <f t="shared" si="58"/>
        <v>37.212384050114444</v>
      </c>
    </row>
    <row r="164" spans="1:20" s="23" customFormat="1" ht="18.75" customHeight="1">
      <c r="A164" s="57">
        <v>2</v>
      </c>
      <c r="B164" s="4" t="s">
        <v>70</v>
      </c>
      <c r="C164" s="45">
        <v>52759</v>
      </c>
      <c r="D164" s="45">
        <v>30882</v>
      </c>
      <c r="E164" s="1">
        <f t="shared" si="53"/>
        <v>170.8406191308853</v>
      </c>
      <c r="F164" s="45">
        <v>34850</v>
      </c>
      <c r="G164" s="45">
        <v>17550</v>
      </c>
      <c r="H164" s="1">
        <f t="shared" si="54"/>
        <v>198.57549857549856</v>
      </c>
      <c r="I164" s="45">
        <v>50770</v>
      </c>
      <c r="J164" s="45">
        <v>37259</v>
      </c>
      <c r="K164" s="1">
        <f t="shared" si="55"/>
        <v>136.26237955930111</v>
      </c>
      <c r="L164" s="47">
        <v>50770</v>
      </c>
      <c r="M164" s="47">
        <v>37259</v>
      </c>
      <c r="N164" s="1">
        <f t="shared" si="56"/>
        <v>136.26237955930111</v>
      </c>
      <c r="O164" s="45">
        <v>0</v>
      </c>
      <c r="P164" s="45">
        <v>0</v>
      </c>
      <c r="Q164" s="1" t="e">
        <f t="shared" si="57"/>
        <v>#DIV/0!</v>
      </c>
      <c r="R164" s="65">
        <v>50770</v>
      </c>
      <c r="S164" s="65">
        <v>37259</v>
      </c>
      <c r="T164" s="1">
        <f t="shared" si="58"/>
        <v>136.26237955930111</v>
      </c>
    </row>
    <row r="165" spans="1:20" ht="20.25" customHeight="1">
      <c r="A165" s="56">
        <v>3</v>
      </c>
      <c r="B165" s="4" t="s">
        <v>73</v>
      </c>
      <c r="C165" s="45">
        <v>23101</v>
      </c>
      <c r="D165" s="45">
        <v>16921</v>
      </c>
      <c r="E165" s="25">
        <f t="shared" si="53"/>
        <v>136.52266414514509</v>
      </c>
      <c r="F165" s="45">
        <v>9534</v>
      </c>
      <c r="G165" s="45">
        <v>7366</v>
      </c>
      <c r="H165" s="25">
        <f t="shared" si="54"/>
        <v>129.43252783057289</v>
      </c>
      <c r="I165" s="45">
        <v>62757</v>
      </c>
      <c r="J165" s="45">
        <v>31266</v>
      </c>
      <c r="K165" s="25">
        <f t="shared" si="55"/>
        <v>200.71963154864707</v>
      </c>
      <c r="L165" s="47">
        <v>48027</v>
      </c>
      <c r="M165" s="47">
        <v>14791</v>
      </c>
      <c r="N165" s="25">
        <f t="shared" si="56"/>
        <v>324.70421202082349</v>
      </c>
      <c r="O165" s="45">
        <v>0</v>
      </c>
      <c r="P165" s="45">
        <v>0</v>
      </c>
      <c r="Q165" s="25" t="e">
        <f t="shared" si="57"/>
        <v>#DIV/0!</v>
      </c>
      <c r="R165" s="65">
        <v>48027</v>
      </c>
      <c r="S165" s="65">
        <v>14791</v>
      </c>
      <c r="T165" s="25">
        <f t="shared" si="58"/>
        <v>324.70421202082349</v>
      </c>
    </row>
    <row r="166" spans="1:20" ht="18.75" customHeight="1">
      <c r="A166" s="57">
        <v>4</v>
      </c>
      <c r="B166" s="8" t="s">
        <v>75</v>
      </c>
      <c r="C166" s="45">
        <v>51414</v>
      </c>
      <c r="D166" s="45">
        <v>23100</v>
      </c>
      <c r="E166" s="25">
        <f t="shared" si="53"/>
        <v>222.57142857142856</v>
      </c>
      <c r="F166" s="45">
        <v>51414</v>
      </c>
      <c r="G166" s="45">
        <v>0</v>
      </c>
      <c r="H166" s="25" t="e">
        <f t="shared" si="54"/>
        <v>#DIV/0!</v>
      </c>
      <c r="I166" s="45">
        <v>51414</v>
      </c>
      <c r="J166" s="45">
        <v>23100</v>
      </c>
      <c r="K166" s="25">
        <f t="shared" si="55"/>
        <v>222.57142857142856</v>
      </c>
      <c r="L166" s="47">
        <v>51414</v>
      </c>
      <c r="M166" s="47">
        <v>0</v>
      </c>
      <c r="N166" s="25" t="e">
        <f t="shared" si="56"/>
        <v>#DIV/0!</v>
      </c>
      <c r="O166" s="45">
        <v>0</v>
      </c>
      <c r="P166" s="45">
        <v>0</v>
      </c>
      <c r="Q166" s="25" t="e">
        <f t="shared" si="57"/>
        <v>#DIV/0!</v>
      </c>
      <c r="R166" s="65">
        <v>51414</v>
      </c>
      <c r="S166" s="65">
        <v>0</v>
      </c>
      <c r="T166" s="25" t="e">
        <f t="shared" si="58"/>
        <v>#DIV/0!</v>
      </c>
    </row>
    <row r="167" spans="1:20" ht="18.75" customHeight="1">
      <c r="A167" s="56">
        <v>5</v>
      </c>
      <c r="B167" s="8" t="s">
        <v>222</v>
      </c>
      <c r="C167" s="45">
        <v>0</v>
      </c>
      <c r="D167" s="45">
        <v>0</v>
      </c>
      <c r="E167" s="25" t="e">
        <f t="shared" si="53"/>
        <v>#DIV/0!</v>
      </c>
      <c r="F167" s="45">
        <v>0</v>
      </c>
      <c r="G167" s="45">
        <v>0</v>
      </c>
      <c r="H167" s="25" t="e">
        <f t="shared" si="54"/>
        <v>#DIV/0!</v>
      </c>
      <c r="I167" s="45">
        <v>0</v>
      </c>
      <c r="J167" s="45">
        <v>0</v>
      </c>
      <c r="K167" s="25" t="e">
        <f t="shared" si="55"/>
        <v>#DIV/0!</v>
      </c>
      <c r="L167" s="47">
        <v>0</v>
      </c>
      <c r="M167" s="47">
        <v>0</v>
      </c>
      <c r="N167" s="25" t="e">
        <f t="shared" si="56"/>
        <v>#DIV/0!</v>
      </c>
      <c r="O167" s="45">
        <v>0</v>
      </c>
      <c r="P167" s="45">
        <v>0</v>
      </c>
      <c r="Q167" s="25" t="e">
        <f t="shared" si="57"/>
        <v>#DIV/0!</v>
      </c>
      <c r="R167" s="65">
        <v>0</v>
      </c>
      <c r="S167" s="65">
        <v>0</v>
      </c>
      <c r="T167" s="25" t="e">
        <f t="shared" si="58"/>
        <v>#DIV/0!</v>
      </c>
    </row>
    <row r="168" spans="1:20" ht="22.5" customHeight="1">
      <c r="A168" s="57">
        <v>6</v>
      </c>
      <c r="B168" s="3" t="s">
        <v>78</v>
      </c>
      <c r="C168" s="45">
        <v>0</v>
      </c>
      <c r="D168" s="45">
        <v>2284</v>
      </c>
      <c r="E168" s="46">
        <f t="shared" si="53"/>
        <v>0</v>
      </c>
      <c r="F168" s="45">
        <v>0</v>
      </c>
      <c r="G168" s="45">
        <v>1458</v>
      </c>
      <c r="H168" s="46">
        <f t="shared" si="54"/>
        <v>0</v>
      </c>
      <c r="I168" s="45">
        <v>42</v>
      </c>
      <c r="J168" s="45">
        <v>6881</v>
      </c>
      <c r="K168" s="46">
        <f t="shared" si="55"/>
        <v>0.61037639877924721</v>
      </c>
      <c r="L168" s="47">
        <v>0</v>
      </c>
      <c r="M168" s="47">
        <v>6881</v>
      </c>
      <c r="N168" s="25">
        <f t="shared" si="56"/>
        <v>0</v>
      </c>
      <c r="O168" s="45">
        <v>0</v>
      </c>
      <c r="P168" s="45">
        <v>0</v>
      </c>
      <c r="Q168" s="25" t="e">
        <f t="shared" si="57"/>
        <v>#DIV/0!</v>
      </c>
      <c r="R168" s="65">
        <v>0</v>
      </c>
      <c r="S168" s="65">
        <v>6881</v>
      </c>
      <c r="T168" s="46">
        <f t="shared" si="58"/>
        <v>0</v>
      </c>
    </row>
    <row r="169" spans="1:20" s="23" customFormat="1" ht="19.5" customHeight="1">
      <c r="A169" s="57">
        <v>7</v>
      </c>
      <c r="B169" s="8" t="s">
        <v>80</v>
      </c>
      <c r="C169" s="45">
        <v>0</v>
      </c>
      <c r="D169" s="45">
        <v>9065</v>
      </c>
      <c r="E169" s="1">
        <f t="shared" si="53"/>
        <v>0</v>
      </c>
      <c r="F169" s="45">
        <v>0</v>
      </c>
      <c r="G169" s="45">
        <v>6173</v>
      </c>
      <c r="H169" s="1">
        <f t="shared" si="54"/>
        <v>0</v>
      </c>
      <c r="I169" s="45">
        <v>0</v>
      </c>
      <c r="J169" s="45">
        <v>9065</v>
      </c>
      <c r="K169" s="1">
        <f t="shared" si="55"/>
        <v>0</v>
      </c>
      <c r="L169" s="47">
        <v>0</v>
      </c>
      <c r="M169" s="47">
        <v>9065</v>
      </c>
      <c r="N169" s="1">
        <f t="shared" si="56"/>
        <v>0</v>
      </c>
      <c r="O169" s="45">
        <v>0</v>
      </c>
      <c r="P169" s="45">
        <v>0</v>
      </c>
      <c r="Q169" s="1" t="e">
        <f t="shared" si="57"/>
        <v>#DIV/0!</v>
      </c>
      <c r="R169" s="65">
        <v>0</v>
      </c>
      <c r="S169" s="65">
        <v>9065</v>
      </c>
      <c r="T169" s="1">
        <f t="shared" si="58"/>
        <v>0</v>
      </c>
    </row>
    <row r="170" spans="1:20" ht="19.5" customHeight="1">
      <c r="A170" s="57">
        <v>8</v>
      </c>
      <c r="B170" s="3" t="s">
        <v>82</v>
      </c>
      <c r="C170" s="45">
        <v>302184</v>
      </c>
      <c r="D170" s="45">
        <v>109855</v>
      </c>
      <c r="E170" s="1">
        <f t="shared" si="53"/>
        <v>275.0753265668381</v>
      </c>
      <c r="F170" s="45">
        <v>190817</v>
      </c>
      <c r="G170" s="45">
        <v>94870</v>
      </c>
      <c r="H170" s="46">
        <f t="shared" si="54"/>
        <v>201.13523769368609</v>
      </c>
      <c r="I170" s="45">
        <v>302184</v>
      </c>
      <c r="J170" s="45">
        <v>109855</v>
      </c>
      <c r="K170" s="46">
        <f t="shared" si="55"/>
        <v>275.0753265668381</v>
      </c>
      <c r="L170" s="47">
        <v>302184</v>
      </c>
      <c r="M170" s="47">
        <v>109855</v>
      </c>
      <c r="N170" s="25">
        <f t="shared" si="56"/>
        <v>275.0753265668381</v>
      </c>
      <c r="O170" s="45">
        <v>0</v>
      </c>
      <c r="P170" s="45">
        <v>0</v>
      </c>
      <c r="Q170" s="25" t="e">
        <f t="shared" si="57"/>
        <v>#DIV/0!</v>
      </c>
      <c r="R170" s="65">
        <v>302184</v>
      </c>
      <c r="S170" s="65">
        <v>109855</v>
      </c>
      <c r="T170" s="46">
        <f t="shared" si="58"/>
        <v>275.0753265668381</v>
      </c>
    </row>
    <row r="171" spans="1:20" ht="22.5" customHeight="1">
      <c r="A171" s="56">
        <v>9</v>
      </c>
      <c r="B171" s="4" t="s">
        <v>90</v>
      </c>
      <c r="C171" s="45">
        <v>0</v>
      </c>
      <c r="D171" s="45">
        <v>0</v>
      </c>
      <c r="E171" s="25" t="e">
        <f t="shared" si="53"/>
        <v>#DIV/0!</v>
      </c>
      <c r="F171" s="45">
        <v>0</v>
      </c>
      <c r="G171" s="45">
        <v>0</v>
      </c>
      <c r="H171" s="25" t="e">
        <f t="shared" si="54"/>
        <v>#DIV/0!</v>
      </c>
      <c r="I171" s="45">
        <v>1974</v>
      </c>
      <c r="J171" s="45">
        <v>3130</v>
      </c>
      <c r="K171" s="25">
        <f t="shared" si="55"/>
        <v>63.067092651757186</v>
      </c>
      <c r="L171" s="47">
        <v>0</v>
      </c>
      <c r="M171" s="47">
        <v>0</v>
      </c>
      <c r="N171" s="25" t="e">
        <f t="shared" si="56"/>
        <v>#DIV/0!</v>
      </c>
      <c r="O171" s="45">
        <v>0</v>
      </c>
      <c r="P171" s="45">
        <v>0</v>
      </c>
      <c r="Q171" s="25" t="e">
        <f t="shared" si="57"/>
        <v>#DIV/0!</v>
      </c>
      <c r="R171" s="65">
        <v>0</v>
      </c>
      <c r="S171" s="65">
        <v>0</v>
      </c>
      <c r="T171" s="25" t="e">
        <f t="shared" si="58"/>
        <v>#DIV/0!</v>
      </c>
    </row>
    <row r="172" spans="1:20" s="24" customFormat="1" ht="18" customHeight="1">
      <c r="A172" s="57">
        <v>10</v>
      </c>
      <c r="B172" s="4" t="s">
        <v>91</v>
      </c>
      <c r="C172" s="45">
        <v>0</v>
      </c>
      <c r="D172" s="45">
        <v>7799</v>
      </c>
      <c r="E172" s="25">
        <f t="shared" si="53"/>
        <v>0</v>
      </c>
      <c r="F172" s="45">
        <v>0</v>
      </c>
      <c r="G172" s="45">
        <v>5469</v>
      </c>
      <c r="H172" s="25">
        <f t="shared" si="54"/>
        <v>0</v>
      </c>
      <c r="I172" s="45">
        <v>0</v>
      </c>
      <c r="J172" s="45">
        <v>7799</v>
      </c>
      <c r="K172" s="25">
        <f t="shared" si="55"/>
        <v>0</v>
      </c>
      <c r="L172" s="47">
        <v>0</v>
      </c>
      <c r="M172" s="47">
        <v>0</v>
      </c>
      <c r="N172" s="25" t="e">
        <f t="shared" si="56"/>
        <v>#DIV/0!</v>
      </c>
      <c r="O172" s="45">
        <v>0</v>
      </c>
      <c r="P172" s="45">
        <v>0</v>
      </c>
      <c r="Q172" s="25" t="e">
        <f t="shared" si="57"/>
        <v>#DIV/0!</v>
      </c>
      <c r="R172" s="65">
        <v>0</v>
      </c>
      <c r="S172" s="65">
        <v>0</v>
      </c>
      <c r="T172" s="25" t="e">
        <f t="shared" si="58"/>
        <v>#DIV/0!</v>
      </c>
    </row>
    <row r="173" spans="1:20" s="24" customFormat="1" ht="17.25" customHeight="1">
      <c r="A173" s="58">
        <v>11</v>
      </c>
      <c r="B173" s="4" t="s">
        <v>247</v>
      </c>
      <c r="C173" s="45">
        <v>72406</v>
      </c>
      <c r="D173" s="45"/>
      <c r="E173" s="46" t="e">
        <f t="shared" si="53"/>
        <v>#DIV/0!</v>
      </c>
      <c r="F173" s="45">
        <v>53086</v>
      </c>
      <c r="G173" s="45"/>
      <c r="H173" s="46" t="e">
        <f t="shared" si="54"/>
        <v>#DIV/0!</v>
      </c>
      <c r="I173" s="45">
        <v>51298</v>
      </c>
      <c r="J173" s="45"/>
      <c r="K173" s="46" t="e">
        <f t="shared" si="55"/>
        <v>#DIV/0!</v>
      </c>
      <c r="L173" s="47">
        <v>51136</v>
      </c>
      <c r="M173" s="47"/>
      <c r="N173" s="25" t="e">
        <f t="shared" si="56"/>
        <v>#DIV/0!</v>
      </c>
      <c r="O173" s="45">
        <v>51136</v>
      </c>
      <c r="P173" s="45">
        <v>0</v>
      </c>
      <c r="Q173" s="25" t="e">
        <f t="shared" si="57"/>
        <v>#DIV/0!</v>
      </c>
      <c r="R173" s="65">
        <v>0</v>
      </c>
      <c r="S173" s="65">
        <v>0</v>
      </c>
      <c r="T173" s="46" t="e">
        <f t="shared" si="58"/>
        <v>#DIV/0!</v>
      </c>
    </row>
    <row r="174" spans="1:20" s="24" customFormat="1" ht="17.25" customHeight="1">
      <c r="A174" s="57">
        <v>12</v>
      </c>
      <c r="B174" s="4" t="s">
        <v>229</v>
      </c>
      <c r="C174" s="45">
        <v>36070</v>
      </c>
      <c r="D174" s="45"/>
      <c r="E174" s="25" t="e">
        <f t="shared" si="53"/>
        <v>#DIV/0!</v>
      </c>
      <c r="F174" s="45">
        <v>36070</v>
      </c>
      <c r="G174" s="45"/>
      <c r="H174" s="25" t="e">
        <f t="shared" si="54"/>
        <v>#DIV/0!</v>
      </c>
      <c r="I174" s="45">
        <v>6754</v>
      </c>
      <c r="J174" s="45"/>
      <c r="K174" s="25" t="e">
        <f t="shared" si="55"/>
        <v>#DIV/0!</v>
      </c>
      <c r="L174" s="47"/>
      <c r="M174" s="47"/>
      <c r="N174" s="25" t="e">
        <f t="shared" si="56"/>
        <v>#DIV/0!</v>
      </c>
      <c r="O174" s="45">
        <v>0</v>
      </c>
      <c r="P174" s="45">
        <v>0</v>
      </c>
      <c r="Q174" s="25" t="e">
        <f t="shared" si="57"/>
        <v>#DIV/0!</v>
      </c>
      <c r="R174" s="65">
        <v>0</v>
      </c>
      <c r="S174" s="65">
        <v>0</v>
      </c>
      <c r="T174" s="25" t="e">
        <f t="shared" si="58"/>
        <v>#DIV/0!</v>
      </c>
    </row>
    <row r="175" spans="1:20" ht="19.5" customHeight="1">
      <c r="A175" s="56">
        <v>13</v>
      </c>
      <c r="B175" s="3" t="s">
        <v>223</v>
      </c>
      <c r="C175" s="45">
        <v>121170</v>
      </c>
      <c r="D175" s="45">
        <v>173416</v>
      </c>
      <c r="E175" s="46">
        <f t="shared" si="53"/>
        <v>69.872445449093519</v>
      </c>
      <c r="F175" s="45">
        <v>54404</v>
      </c>
      <c r="G175" s="45">
        <v>123112</v>
      </c>
      <c r="H175" s="46">
        <f t="shared" si="54"/>
        <v>44.190655663136006</v>
      </c>
      <c r="I175" s="45">
        <v>23744</v>
      </c>
      <c r="J175" s="45">
        <v>86973</v>
      </c>
      <c r="K175" s="46">
        <f t="shared" si="55"/>
        <v>27.300426569165143</v>
      </c>
      <c r="L175" s="47">
        <v>0</v>
      </c>
      <c r="M175" s="47">
        <v>0</v>
      </c>
      <c r="N175" s="25" t="e">
        <f t="shared" si="56"/>
        <v>#DIV/0!</v>
      </c>
      <c r="O175" s="45">
        <v>0</v>
      </c>
      <c r="P175" s="45">
        <v>0</v>
      </c>
      <c r="Q175" s="25" t="e">
        <f t="shared" si="57"/>
        <v>#DIV/0!</v>
      </c>
      <c r="R175" s="65">
        <v>0</v>
      </c>
      <c r="S175" s="65">
        <v>0</v>
      </c>
      <c r="T175" s="46" t="e">
        <f t="shared" si="58"/>
        <v>#DIV/0!</v>
      </c>
    </row>
    <row r="176" spans="1:20" s="23" customFormat="1" ht="17.25" customHeight="1">
      <c r="A176" s="385"/>
      <c r="B176" s="386"/>
      <c r="C176" s="386"/>
      <c r="D176" s="386"/>
      <c r="E176" s="386"/>
      <c r="F176" s="386"/>
      <c r="G176" s="386"/>
      <c r="H176" s="386"/>
      <c r="I176" s="386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7"/>
    </row>
    <row r="177" spans="1:20" s="23" customFormat="1" ht="57.75" customHeight="1">
      <c r="A177" s="383" t="s">
        <v>246</v>
      </c>
      <c r="B177" s="384"/>
      <c r="C177" s="42">
        <f>SUM(C178:C184)</f>
        <v>21697</v>
      </c>
      <c r="D177" s="42">
        <f>SUM(D178:D184)</f>
        <v>19542</v>
      </c>
      <c r="E177" s="51">
        <f t="shared" ref="E177:E184" si="59">C177/D177*100</f>
        <v>111.02753044724183</v>
      </c>
      <c r="F177" s="42">
        <f>SUM(F178:F184)</f>
        <v>12506</v>
      </c>
      <c r="G177" s="42">
        <f>SUM(G178:G184)</f>
        <v>10901</v>
      </c>
      <c r="H177" s="51">
        <f t="shared" ref="H177:H184" si="60">F177/G177*100</f>
        <v>114.72341986973673</v>
      </c>
      <c r="I177" s="42">
        <f>SUM(I178:I184)</f>
        <v>50841</v>
      </c>
      <c r="J177" s="42">
        <f>SUM(J178:J184)</f>
        <v>28567</v>
      </c>
      <c r="K177" s="51">
        <f t="shared" ref="K177:K184" si="61">I177/J177*100</f>
        <v>177.97108551825534</v>
      </c>
      <c r="L177" s="42">
        <f>SUM(L178:L184)</f>
        <v>5756</v>
      </c>
      <c r="M177" s="42">
        <f>SUM(M178:M184)</f>
        <v>12560</v>
      </c>
      <c r="N177" s="6">
        <f t="shared" ref="N177:N184" si="62">L177/M177*100</f>
        <v>45.828025477707008</v>
      </c>
      <c r="O177" s="42">
        <f>SUM(O178:O184)</f>
        <v>5756</v>
      </c>
      <c r="P177" s="42">
        <f>SUM(P178:P184)</f>
        <v>12560</v>
      </c>
      <c r="Q177" s="5">
        <f t="shared" ref="Q177:Q182" si="63">O177/P177*100</f>
        <v>45.828025477707008</v>
      </c>
      <c r="R177" s="42">
        <f>SUM(R178:R184)</f>
        <v>0</v>
      </c>
      <c r="S177" s="42">
        <f>SUM(S178:S184)</f>
        <v>0</v>
      </c>
      <c r="T177" s="6" t="e">
        <f t="shared" ref="T177:T184" si="64">R177/S177*100</f>
        <v>#DIV/0!</v>
      </c>
    </row>
    <row r="178" spans="1:20" s="24" customFormat="1" ht="19.5" customHeight="1">
      <c r="A178" s="57">
        <v>1</v>
      </c>
      <c r="B178" s="8" t="s">
        <v>83</v>
      </c>
      <c r="C178" s="49">
        <v>0</v>
      </c>
      <c r="D178" s="49">
        <v>0</v>
      </c>
      <c r="E178" s="25" t="e">
        <f t="shared" si="59"/>
        <v>#DIV/0!</v>
      </c>
      <c r="F178" s="49">
        <v>0</v>
      </c>
      <c r="G178" s="49">
        <v>0</v>
      </c>
      <c r="H178" s="25" t="e">
        <f t="shared" si="60"/>
        <v>#DIV/0!</v>
      </c>
      <c r="I178" s="49">
        <v>0</v>
      </c>
      <c r="J178" s="49">
        <v>6053</v>
      </c>
      <c r="K178" s="25">
        <f t="shared" si="61"/>
        <v>0</v>
      </c>
      <c r="L178" s="47">
        <v>0</v>
      </c>
      <c r="M178" s="47">
        <v>0</v>
      </c>
      <c r="N178" s="25" t="e">
        <f t="shared" si="62"/>
        <v>#DIV/0!</v>
      </c>
      <c r="O178" s="49">
        <v>0</v>
      </c>
      <c r="P178" s="49">
        <v>0</v>
      </c>
      <c r="Q178" s="25" t="e">
        <f t="shared" si="63"/>
        <v>#DIV/0!</v>
      </c>
      <c r="R178" s="49">
        <v>0</v>
      </c>
      <c r="S178" s="49">
        <v>0</v>
      </c>
      <c r="T178" s="25" t="e">
        <f t="shared" si="64"/>
        <v>#DIV/0!</v>
      </c>
    </row>
    <row r="179" spans="1:20" ht="22.5" customHeight="1">
      <c r="A179" s="56">
        <v>2</v>
      </c>
      <c r="B179" s="3" t="s">
        <v>84</v>
      </c>
      <c r="C179" s="49">
        <v>0</v>
      </c>
      <c r="D179" s="49">
        <v>0</v>
      </c>
      <c r="E179" s="46" t="e">
        <f t="shared" si="59"/>
        <v>#DIV/0!</v>
      </c>
      <c r="F179" s="49">
        <v>0</v>
      </c>
      <c r="G179" s="49">
        <v>0</v>
      </c>
      <c r="H179" s="46" t="e">
        <f t="shared" si="60"/>
        <v>#DIV/0!</v>
      </c>
      <c r="I179" s="49">
        <v>0</v>
      </c>
      <c r="J179" s="49">
        <v>0</v>
      </c>
      <c r="K179" s="46" t="e">
        <f t="shared" si="61"/>
        <v>#DIV/0!</v>
      </c>
      <c r="L179" s="47">
        <v>0</v>
      </c>
      <c r="M179" s="47">
        <v>0</v>
      </c>
      <c r="N179" s="25" t="e">
        <f t="shared" si="62"/>
        <v>#DIV/0!</v>
      </c>
      <c r="O179" s="49">
        <v>0</v>
      </c>
      <c r="P179" s="49">
        <v>0</v>
      </c>
      <c r="Q179" s="25" t="e">
        <f t="shared" si="63"/>
        <v>#DIV/0!</v>
      </c>
      <c r="R179" s="49">
        <v>0</v>
      </c>
      <c r="S179" s="49">
        <v>0</v>
      </c>
      <c r="T179" s="46" t="e">
        <f t="shared" si="64"/>
        <v>#DIV/0!</v>
      </c>
    </row>
    <row r="180" spans="1:20" ht="18.75" customHeight="1">
      <c r="A180" s="58">
        <v>3</v>
      </c>
      <c r="B180" s="3" t="s">
        <v>85</v>
      </c>
      <c r="C180" s="49">
        <v>2578</v>
      </c>
      <c r="D180" s="49">
        <v>1549</v>
      </c>
      <c r="E180" s="46">
        <f t="shared" si="59"/>
        <v>166.42995480955454</v>
      </c>
      <c r="F180" s="49">
        <v>1706</v>
      </c>
      <c r="G180" s="49">
        <v>0</v>
      </c>
      <c r="H180" s="46" t="e">
        <f t="shared" si="60"/>
        <v>#DIV/0!</v>
      </c>
      <c r="I180" s="49">
        <v>2578</v>
      </c>
      <c r="J180" s="49">
        <v>1549</v>
      </c>
      <c r="K180" s="46">
        <f t="shared" si="61"/>
        <v>166.42995480955454</v>
      </c>
      <c r="L180" s="47">
        <v>2578</v>
      </c>
      <c r="M180" s="47">
        <v>1549</v>
      </c>
      <c r="N180" s="25">
        <f t="shared" si="62"/>
        <v>166.42995480955454</v>
      </c>
      <c r="O180" s="49">
        <v>2578</v>
      </c>
      <c r="P180" s="49">
        <v>1549</v>
      </c>
      <c r="Q180" s="25">
        <f t="shared" si="63"/>
        <v>166.42995480955454</v>
      </c>
      <c r="R180" s="49">
        <v>0</v>
      </c>
      <c r="S180" s="49">
        <v>0</v>
      </c>
      <c r="T180" s="46" t="e">
        <f t="shared" si="64"/>
        <v>#DIV/0!</v>
      </c>
    </row>
    <row r="181" spans="1:20" ht="24.75" customHeight="1">
      <c r="A181" s="56">
        <v>4</v>
      </c>
      <c r="B181" s="3" t="s">
        <v>86</v>
      </c>
      <c r="C181" s="49">
        <v>0</v>
      </c>
      <c r="D181" s="49">
        <v>0</v>
      </c>
      <c r="E181" s="46" t="e">
        <f t="shared" si="59"/>
        <v>#DIV/0!</v>
      </c>
      <c r="F181" s="49">
        <v>0</v>
      </c>
      <c r="G181" s="49">
        <v>0</v>
      </c>
      <c r="H181" s="46" t="e">
        <f t="shared" si="60"/>
        <v>#DIV/0!</v>
      </c>
      <c r="I181" s="49">
        <v>6954</v>
      </c>
      <c r="J181" s="49">
        <v>3894</v>
      </c>
      <c r="K181" s="46">
        <f t="shared" si="61"/>
        <v>178.58243451463792</v>
      </c>
      <c r="L181" s="47">
        <v>0</v>
      </c>
      <c r="M181" s="47">
        <v>0</v>
      </c>
      <c r="N181" s="25" t="e">
        <f t="shared" si="62"/>
        <v>#DIV/0!</v>
      </c>
      <c r="O181" s="49">
        <v>0</v>
      </c>
      <c r="P181" s="49">
        <v>0</v>
      </c>
      <c r="Q181" s="25" t="e">
        <f t="shared" si="63"/>
        <v>#DIV/0!</v>
      </c>
      <c r="R181" s="49">
        <v>0</v>
      </c>
      <c r="S181" s="49">
        <v>0</v>
      </c>
      <c r="T181" s="46" t="e">
        <f t="shared" si="64"/>
        <v>#DIV/0!</v>
      </c>
    </row>
    <row r="182" spans="1:20" ht="36" customHeight="1">
      <c r="A182" s="58">
        <v>5</v>
      </c>
      <c r="B182" s="4" t="s">
        <v>284</v>
      </c>
      <c r="C182" s="49">
        <v>19119</v>
      </c>
      <c r="D182" s="49">
        <v>17993</v>
      </c>
      <c r="E182" s="25">
        <f t="shared" si="59"/>
        <v>106.25798921802922</v>
      </c>
      <c r="F182" s="49">
        <v>10800</v>
      </c>
      <c r="G182" s="49">
        <v>10901</v>
      </c>
      <c r="H182" s="25">
        <f t="shared" si="60"/>
        <v>99.073479497293832</v>
      </c>
      <c r="I182" s="49">
        <v>41309</v>
      </c>
      <c r="J182" s="49">
        <v>17071</v>
      </c>
      <c r="K182" s="25">
        <f t="shared" si="61"/>
        <v>241.98348075683907</v>
      </c>
      <c r="L182" s="47">
        <v>3178</v>
      </c>
      <c r="M182" s="47">
        <v>11011</v>
      </c>
      <c r="N182" s="25">
        <f t="shared" si="62"/>
        <v>28.862047043865225</v>
      </c>
      <c r="O182" s="49">
        <v>3178</v>
      </c>
      <c r="P182" s="49">
        <v>11011</v>
      </c>
      <c r="Q182" s="25">
        <f t="shared" si="63"/>
        <v>28.862047043865225</v>
      </c>
      <c r="R182" s="49">
        <v>0</v>
      </c>
      <c r="S182" s="49">
        <v>0</v>
      </c>
      <c r="T182" s="25" t="e">
        <f t="shared" si="64"/>
        <v>#DIV/0!</v>
      </c>
    </row>
    <row r="183" spans="1:20" ht="18.75" customHeight="1">
      <c r="A183" s="58">
        <v>6</v>
      </c>
      <c r="B183" s="4" t="s">
        <v>275</v>
      </c>
      <c r="C183" s="49"/>
      <c r="D183" s="49"/>
      <c r="E183" s="25" t="e">
        <f t="shared" si="59"/>
        <v>#DIV/0!</v>
      </c>
      <c r="F183" s="49"/>
      <c r="G183" s="49"/>
      <c r="H183" s="25" t="e">
        <f t="shared" si="60"/>
        <v>#DIV/0!</v>
      </c>
      <c r="I183" s="49"/>
      <c r="J183" s="49"/>
      <c r="K183" s="25" t="e">
        <f t="shared" si="61"/>
        <v>#DIV/0!</v>
      </c>
      <c r="L183" s="47"/>
      <c r="M183" s="47"/>
      <c r="N183" s="25" t="e">
        <f t="shared" si="62"/>
        <v>#DIV/0!</v>
      </c>
      <c r="O183" s="49"/>
      <c r="P183" s="49"/>
      <c r="Q183" s="25" t="e">
        <f>O183/P183*100</f>
        <v>#DIV/0!</v>
      </c>
      <c r="R183" s="49">
        <v>0</v>
      </c>
      <c r="S183" s="49"/>
      <c r="T183" s="25" t="e">
        <f t="shared" si="64"/>
        <v>#DIV/0!</v>
      </c>
    </row>
    <row r="184" spans="1:20" s="23" customFormat="1" ht="21" customHeight="1">
      <c r="A184" s="57">
        <v>7</v>
      </c>
      <c r="B184" s="8" t="s">
        <v>77</v>
      </c>
      <c r="C184" s="49">
        <v>0</v>
      </c>
      <c r="D184" s="49">
        <v>0</v>
      </c>
      <c r="E184" s="1" t="e">
        <f t="shared" si="59"/>
        <v>#DIV/0!</v>
      </c>
      <c r="F184" s="49">
        <v>0</v>
      </c>
      <c r="G184" s="49">
        <v>0</v>
      </c>
      <c r="H184" s="1" t="e">
        <f t="shared" si="60"/>
        <v>#DIV/0!</v>
      </c>
      <c r="I184" s="49">
        <v>0</v>
      </c>
      <c r="J184" s="49">
        <v>0</v>
      </c>
      <c r="K184" s="1" t="e">
        <f t="shared" si="61"/>
        <v>#DIV/0!</v>
      </c>
      <c r="L184" s="47">
        <v>0</v>
      </c>
      <c r="M184" s="47">
        <v>0</v>
      </c>
      <c r="N184" s="1" t="e">
        <f t="shared" si="62"/>
        <v>#DIV/0!</v>
      </c>
      <c r="O184" s="49">
        <v>0</v>
      </c>
      <c r="P184" s="49">
        <v>0</v>
      </c>
      <c r="Q184" s="1" t="e">
        <f>O184/P184*100</f>
        <v>#DIV/0!</v>
      </c>
      <c r="R184" s="49">
        <v>0</v>
      </c>
      <c r="S184" s="49">
        <v>0</v>
      </c>
      <c r="T184" s="1" t="e">
        <f t="shared" si="64"/>
        <v>#DIV/0!</v>
      </c>
    </row>
    <row r="185" spans="1:20" s="23" customFormat="1" ht="17.25" hidden="1">
      <c r="A185" s="111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7"/>
    </row>
    <row r="186" spans="1:20" s="23" customFormat="1" ht="102" hidden="1" customHeight="1">
      <c r="A186" s="383" t="s">
        <v>248</v>
      </c>
      <c r="B186" s="384"/>
      <c r="C186" s="42">
        <f>SUM(C187:C193)</f>
        <v>0</v>
      </c>
      <c r="D186" s="42">
        <f>SUM(D187:D193)</f>
        <v>0</v>
      </c>
      <c r="E186" s="51" t="e">
        <f>C186/D186*100</f>
        <v>#DIV/0!</v>
      </c>
      <c r="F186" s="42">
        <f>SUM(F187:F193)</f>
        <v>0</v>
      </c>
      <c r="G186" s="42">
        <f>SUM(G187:G193)</f>
        <v>0</v>
      </c>
      <c r="H186" s="51" t="e">
        <f>F186/G186*100</f>
        <v>#DIV/0!</v>
      </c>
      <c r="I186" s="42">
        <f>SUM(I187:I193)</f>
        <v>0</v>
      </c>
      <c r="J186" s="42">
        <f>SUM(J187:J193)</f>
        <v>0</v>
      </c>
      <c r="K186" s="51" t="e">
        <f>I186/J186*100</f>
        <v>#DIV/0!</v>
      </c>
      <c r="L186" s="42">
        <f>SUM(L187:L193)</f>
        <v>0</v>
      </c>
      <c r="M186" s="42">
        <f>SUM(M187:M193)</f>
        <v>0</v>
      </c>
      <c r="N186" s="6" t="e">
        <f t="shared" ref="N186" si="65">L186/M186*100</f>
        <v>#DIV/0!</v>
      </c>
      <c r="O186" s="42">
        <f>SUM(O187:O193)</f>
        <v>0</v>
      </c>
      <c r="P186" s="42">
        <f>SUM(P187:P193)</f>
        <v>0</v>
      </c>
      <c r="Q186" s="5" t="e">
        <f t="shared" ref="Q186" si="66">O186/P186*100</f>
        <v>#DIV/0!</v>
      </c>
      <c r="R186" s="42">
        <f>SUM(R187:R193)</f>
        <v>0</v>
      </c>
      <c r="S186" s="42">
        <f>SUM(S187:S193)</f>
        <v>0</v>
      </c>
      <c r="T186" s="6" t="e">
        <f t="shared" ref="T186" si="67">R186/S186*100</f>
        <v>#DIV/0!</v>
      </c>
    </row>
    <row r="187" spans="1:20" s="23" customFormat="1" ht="17.25" hidden="1">
      <c r="A187" s="64"/>
      <c r="B187" s="16"/>
      <c r="C187" s="47"/>
      <c r="D187" s="47"/>
      <c r="E187" s="1"/>
      <c r="F187" s="47"/>
      <c r="G187" s="47"/>
      <c r="H187" s="1"/>
      <c r="I187" s="47"/>
      <c r="J187" s="47"/>
      <c r="K187" s="1"/>
      <c r="L187" s="47"/>
      <c r="M187" s="47"/>
      <c r="N187" s="1"/>
      <c r="O187" s="47"/>
      <c r="P187" s="47"/>
      <c r="Q187" s="1"/>
      <c r="R187" s="47"/>
      <c r="S187" s="47"/>
      <c r="T187" s="1"/>
    </row>
    <row r="188" spans="1:20" s="23" customFormat="1" ht="17.25" hidden="1">
      <c r="A188" s="64"/>
      <c r="B188" s="16"/>
      <c r="C188" s="47"/>
      <c r="D188" s="47"/>
      <c r="E188" s="1"/>
      <c r="F188" s="47"/>
      <c r="G188" s="47"/>
      <c r="H188" s="1"/>
      <c r="I188" s="47"/>
      <c r="J188" s="47"/>
      <c r="K188" s="1"/>
      <c r="L188" s="47"/>
      <c r="M188" s="47"/>
      <c r="N188" s="1"/>
      <c r="O188" s="47"/>
      <c r="P188" s="47"/>
      <c r="Q188" s="1"/>
      <c r="R188" s="47"/>
      <c r="S188" s="47"/>
      <c r="T188" s="1"/>
    </row>
    <row r="189" spans="1:20" s="23" customFormat="1" ht="17.25" hidden="1">
      <c r="A189" s="64"/>
      <c r="B189" s="16"/>
      <c r="C189" s="47"/>
      <c r="D189" s="47"/>
      <c r="E189" s="1"/>
      <c r="F189" s="47"/>
      <c r="G189" s="47"/>
      <c r="H189" s="1"/>
      <c r="I189" s="47"/>
      <c r="J189" s="47"/>
      <c r="K189" s="1"/>
      <c r="L189" s="47"/>
      <c r="M189" s="47"/>
      <c r="N189" s="1"/>
      <c r="O189" s="47"/>
      <c r="P189" s="47"/>
      <c r="Q189" s="1"/>
      <c r="R189" s="47"/>
      <c r="S189" s="47"/>
      <c r="T189" s="1"/>
    </row>
    <row r="190" spans="1:20" s="23" customFormat="1" ht="17.25" hidden="1">
      <c r="A190" s="64"/>
      <c r="B190" s="16"/>
      <c r="C190" s="47"/>
      <c r="D190" s="47"/>
      <c r="E190" s="1"/>
      <c r="F190" s="47"/>
      <c r="G190" s="47"/>
      <c r="H190" s="1"/>
      <c r="I190" s="47"/>
      <c r="J190" s="47"/>
      <c r="K190" s="1"/>
      <c r="L190" s="47"/>
      <c r="M190" s="47"/>
      <c r="N190" s="1"/>
      <c r="O190" s="47"/>
      <c r="P190" s="47"/>
      <c r="Q190" s="1"/>
      <c r="R190" s="47"/>
      <c r="S190" s="47"/>
      <c r="T190" s="1"/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 customHeight="1">
      <c r="A194" s="390"/>
      <c r="B194" s="391"/>
      <c r="C194" s="391"/>
      <c r="D194" s="391"/>
      <c r="E194" s="391"/>
      <c r="F194" s="391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1"/>
      <c r="R194" s="391"/>
      <c r="S194" s="391"/>
      <c r="T194" s="392"/>
    </row>
    <row r="195" spans="1:20" s="23" customFormat="1" ht="118.5" hidden="1" customHeight="1">
      <c r="A195" s="383" t="s">
        <v>249</v>
      </c>
      <c r="B195" s="384"/>
      <c r="C195" s="42">
        <f>SUM(C196:C199)</f>
        <v>0</v>
      </c>
      <c r="D195" s="42">
        <f>SUM(D196:D199)</f>
        <v>0</v>
      </c>
      <c r="E195" s="51" t="e">
        <f>C195/D195*100</f>
        <v>#DIV/0!</v>
      </c>
      <c r="F195" s="42">
        <f>SUM(F196:F199)</f>
        <v>0</v>
      </c>
      <c r="G195" s="42">
        <f>SUM(G196:G199)</f>
        <v>0</v>
      </c>
      <c r="H195" s="51" t="e">
        <f>F195/G195*100</f>
        <v>#DIV/0!</v>
      </c>
      <c r="I195" s="42">
        <f>SUM(I196:I199)</f>
        <v>0</v>
      </c>
      <c r="J195" s="42">
        <f>SUM(J196:J199)</f>
        <v>0</v>
      </c>
      <c r="K195" s="51" t="e">
        <f>I195/J195*100</f>
        <v>#DIV/0!</v>
      </c>
      <c r="L195" s="42">
        <f>SUM(L196:L199)</f>
        <v>0</v>
      </c>
      <c r="M195" s="42">
        <f>SUM(M196:M199)</f>
        <v>0</v>
      </c>
      <c r="N195" s="6" t="e">
        <f t="shared" ref="N195" si="68">L195/M195*100</f>
        <v>#DIV/0!</v>
      </c>
      <c r="O195" s="42">
        <f>SUM(O196:O199)</f>
        <v>0</v>
      </c>
      <c r="P195" s="42">
        <f>SUM(P196:P199)</f>
        <v>0</v>
      </c>
      <c r="Q195" s="5" t="e">
        <f t="shared" ref="Q195" si="69">O195/P195*100</f>
        <v>#DIV/0!</v>
      </c>
      <c r="R195" s="42">
        <f>SUM(R196:R199)</f>
        <v>0</v>
      </c>
      <c r="S195" s="42">
        <f>SUM(S196:S199)</f>
        <v>0</v>
      </c>
      <c r="T195" s="6" t="e">
        <f t="shared" ref="T195" si="70">R195/S195*100</f>
        <v>#DIV/0!</v>
      </c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>
      <c r="A199" s="64"/>
      <c r="B199" s="16"/>
      <c r="C199" s="47"/>
      <c r="D199" s="47"/>
      <c r="E199" s="1"/>
      <c r="F199" s="47"/>
      <c r="G199" s="47"/>
      <c r="H199" s="1"/>
      <c r="I199" s="47"/>
      <c r="J199" s="47"/>
      <c r="K199" s="1"/>
      <c r="L199" s="47"/>
      <c r="M199" s="47"/>
      <c r="N199" s="1"/>
      <c r="O199" s="47"/>
      <c r="P199" s="47"/>
      <c r="Q199" s="1"/>
      <c r="R199" s="47"/>
      <c r="S199" s="47"/>
      <c r="T199" s="1"/>
    </row>
    <row r="200" spans="1:20" s="23" customFormat="1" ht="17.25" customHeight="1">
      <c r="A200" s="390"/>
      <c r="B200" s="391"/>
      <c r="C200" s="391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</row>
    <row r="201" spans="1:20" s="23" customFormat="1" ht="69" customHeight="1">
      <c r="A201" s="383" t="s">
        <v>250</v>
      </c>
      <c r="B201" s="384"/>
      <c r="C201" s="42">
        <f>SUM(C202:C207)</f>
        <v>72871</v>
      </c>
      <c r="D201" s="42">
        <f>SUM(D202:D207)</f>
        <v>23148</v>
      </c>
      <c r="E201" s="51">
        <f>C201/D201*100</f>
        <v>314.80473475030243</v>
      </c>
      <c r="F201" s="42">
        <f>SUM(F202:F207)</f>
        <v>44396</v>
      </c>
      <c r="G201" s="42">
        <f>SUM(G202:G207)</f>
        <v>18120</v>
      </c>
      <c r="H201" s="51">
        <f>F201/G201*100</f>
        <v>245.01103752759383</v>
      </c>
      <c r="I201" s="42">
        <f>SUM(I202:I207)</f>
        <v>68907</v>
      </c>
      <c r="J201" s="42">
        <f>SUM(J202:J207)</f>
        <v>23148</v>
      </c>
      <c r="K201" s="51">
        <f>I201/J201*100</f>
        <v>297.68014515292901</v>
      </c>
      <c r="L201" s="42">
        <f>SUM(L202:L207)</f>
        <v>0</v>
      </c>
      <c r="M201" s="42">
        <f>SUM(M202:M207)</f>
        <v>0</v>
      </c>
      <c r="N201" s="6" t="e">
        <f t="shared" ref="N201:N204" si="71">L201/M201*100</f>
        <v>#DIV/0!</v>
      </c>
      <c r="O201" s="42">
        <f>SUM(O202:O207)</f>
        <v>0</v>
      </c>
      <c r="P201" s="42">
        <f>SUM(P202:P207)</f>
        <v>0</v>
      </c>
      <c r="Q201" s="217"/>
      <c r="R201" s="42">
        <f>SUM(R202:R207)</f>
        <v>0</v>
      </c>
      <c r="S201" s="42">
        <f>SUM(S202:S207)</f>
        <v>0</v>
      </c>
      <c r="T201" s="6" t="e">
        <f t="shared" ref="T201" si="72">R201/S201*100</f>
        <v>#DIV/0!</v>
      </c>
    </row>
    <row r="202" spans="1:20" s="23" customFormat="1" ht="17.25">
      <c r="A202" s="63">
        <v>1</v>
      </c>
      <c r="B202" s="10" t="s">
        <v>285</v>
      </c>
      <c r="C202" s="47">
        <v>12538</v>
      </c>
      <c r="D202" s="47">
        <v>0</v>
      </c>
      <c r="E202" s="49" t="e">
        <f>C202/D202*100</f>
        <v>#DIV/0!</v>
      </c>
      <c r="F202" s="47">
        <v>7642</v>
      </c>
      <c r="G202" s="47"/>
      <c r="H202" s="49" t="e">
        <f>F202/G202*100</f>
        <v>#DIV/0!</v>
      </c>
      <c r="I202" s="47">
        <v>8574</v>
      </c>
      <c r="J202" s="47"/>
      <c r="K202" s="49" t="e">
        <f>I202/J202*100</f>
        <v>#DIV/0!</v>
      </c>
      <c r="L202" s="47">
        <v>0</v>
      </c>
      <c r="M202" s="47">
        <v>0</v>
      </c>
      <c r="N202" s="228" t="e">
        <f t="shared" si="71"/>
        <v>#DIV/0!</v>
      </c>
      <c r="O202" s="47">
        <v>0</v>
      </c>
      <c r="P202" s="47">
        <v>0</v>
      </c>
      <c r="Q202" s="229" t="e">
        <f>O201/P201*100</f>
        <v>#DIV/0!</v>
      </c>
      <c r="R202" s="47">
        <v>0</v>
      </c>
      <c r="S202" s="47">
        <v>0</v>
      </c>
      <c r="T202" s="1"/>
    </row>
    <row r="203" spans="1:20" s="23" customFormat="1" ht="17.25">
      <c r="A203" s="64">
        <v>2</v>
      </c>
      <c r="B203" s="16" t="s">
        <v>286</v>
      </c>
      <c r="C203" s="47">
        <v>43614</v>
      </c>
      <c r="D203" s="47">
        <v>23148</v>
      </c>
      <c r="E203" s="49">
        <f t="shared" ref="E203:E204" si="73">C203/D203*100</f>
        <v>188.41368584758942</v>
      </c>
      <c r="F203" s="47">
        <v>29044</v>
      </c>
      <c r="G203" s="47">
        <v>18120</v>
      </c>
      <c r="H203" s="49">
        <f t="shared" ref="H203:H204" si="74">F203/G203*100</f>
        <v>160.28697571743928</v>
      </c>
      <c r="I203" s="47">
        <v>43614</v>
      </c>
      <c r="J203" s="47">
        <v>23148</v>
      </c>
      <c r="K203" s="49">
        <f t="shared" ref="K203:K204" si="75">I203/J203*100</f>
        <v>188.41368584758942</v>
      </c>
      <c r="L203" s="47">
        <v>0</v>
      </c>
      <c r="M203" s="47">
        <v>0</v>
      </c>
      <c r="N203" s="228" t="e">
        <f t="shared" si="71"/>
        <v>#DIV/0!</v>
      </c>
      <c r="O203" s="47">
        <v>0</v>
      </c>
      <c r="P203" s="47">
        <v>0</v>
      </c>
      <c r="Q203" s="229" t="e">
        <f>O202/P202*100</f>
        <v>#DIV/0!</v>
      </c>
      <c r="R203" s="47">
        <v>0</v>
      </c>
      <c r="S203" s="47">
        <v>0</v>
      </c>
      <c r="T203" s="1"/>
    </row>
    <row r="204" spans="1:20" s="23" customFormat="1" ht="17.25">
      <c r="A204" s="63">
        <v>3</v>
      </c>
      <c r="B204" s="10" t="s">
        <v>287</v>
      </c>
      <c r="C204" s="47">
        <v>16719</v>
      </c>
      <c r="D204" s="47">
        <v>0</v>
      </c>
      <c r="E204" s="49" t="e">
        <f t="shared" si="73"/>
        <v>#DIV/0!</v>
      </c>
      <c r="F204" s="47">
        <v>7710</v>
      </c>
      <c r="G204" s="47"/>
      <c r="H204" s="49" t="e">
        <f t="shared" si="74"/>
        <v>#DIV/0!</v>
      </c>
      <c r="I204" s="47">
        <v>16719</v>
      </c>
      <c r="J204" s="47"/>
      <c r="K204" s="49" t="e">
        <f t="shared" si="75"/>
        <v>#DIV/0!</v>
      </c>
      <c r="L204" s="47">
        <v>0</v>
      </c>
      <c r="M204" s="47"/>
      <c r="N204" s="228" t="e">
        <f t="shared" si="71"/>
        <v>#DIV/0!</v>
      </c>
      <c r="O204" s="47">
        <v>0</v>
      </c>
      <c r="P204" s="47"/>
      <c r="Q204" s="229" t="e">
        <f>O203/P203*100</f>
        <v>#DIV/0!</v>
      </c>
      <c r="R204" s="47">
        <v>0</v>
      </c>
      <c r="S204" s="47"/>
      <c r="T204" s="1"/>
    </row>
    <row r="205" spans="1:20" s="23" customFormat="1" ht="17.25">
      <c r="A205" s="64"/>
      <c r="B205" s="16"/>
      <c r="C205" s="47"/>
      <c r="D205" s="47"/>
      <c r="E205" s="1"/>
      <c r="F205" s="47"/>
      <c r="G205" s="47"/>
      <c r="H205" s="1"/>
      <c r="I205" s="47"/>
      <c r="J205" s="47"/>
      <c r="K205" s="1"/>
      <c r="L205" s="47"/>
      <c r="M205" s="47"/>
      <c r="N205" s="1"/>
      <c r="O205" s="47"/>
      <c r="P205" s="47"/>
      <c r="Q205" s="1"/>
      <c r="R205" s="47"/>
      <c r="S205" s="47"/>
      <c r="T205" s="1"/>
    </row>
    <row r="206" spans="1:20" s="23" customFormat="1" ht="17.25">
      <c r="A206" s="64"/>
      <c r="B206" s="16"/>
      <c r="C206" s="47"/>
      <c r="D206" s="47"/>
      <c r="E206" s="1"/>
      <c r="F206" s="47"/>
      <c r="G206" s="47"/>
      <c r="H206" s="1"/>
      <c r="I206" s="47"/>
      <c r="J206" s="47"/>
      <c r="K206" s="1"/>
      <c r="L206" s="47"/>
      <c r="M206" s="47"/>
      <c r="N206" s="1"/>
      <c r="O206" s="47"/>
      <c r="P206" s="47"/>
      <c r="Q206" s="1"/>
      <c r="R206" s="47"/>
      <c r="S206" s="47"/>
      <c r="T206" s="1"/>
    </row>
    <row r="207" spans="1:20" s="23" customFormat="1" ht="17.25">
      <c r="A207" s="64"/>
      <c r="B207" s="16"/>
      <c r="C207" s="47"/>
      <c r="D207" s="47"/>
      <c r="E207" s="1"/>
      <c r="F207" s="47"/>
      <c r="G207" s="47"/>
      <c r="H207" s="1"/>
      <c r="I207" s="47"/>
      <c r="J207" s="47"/>
      <c r="K207" s="1"/>
      <c r="L207" s="47"/>
      <c r="M207" s="47"/>
      <c r="N207" s="1"/>
      <c r="O207" s="47"/>
      <c r="P207" s="47"/>
      <c r="Q207" s="1"/>
      <c r="R207" s="47"/>
      <c r="S207" s="47"/>
      <c r="T207" s="1"/>
    </row>
    <row r="208" spans="1:20" s="23" customFormat="1" ht="17.25" customHeight="1">
      <c r="A208" s="385"/>
      <c r="B208" s="386"/>
      <c r="C208" s="386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7"/>
    </row>
    <row r="209" spans="1:20" s="23" customFormat="1" ht="75.75" customHeight="1">
      <c r="A209" s="383" t="s">
        <v>251</v>
      </c>
      <c r="B209" s="384"/>
      <c r="C209" s="42">
        <f>SUM(C210:C215)</f>
        <v>64861</v>
      </c>
      <c r="D209" s="42">
        <f>SUM(D210:D215)</f>
        <v>97372</v>
      </c>
      <c r="E209" s="51">
        <f>C209/D209*100</f>
        <v>66.611551575401549</v>
      </c>
      <c r="F209" s="42">
        <f>SUM(F210:F215)</f>
        <v>48160</v>
      </c>
      <c r="G209" s="42">
        <f>SUM(G210:G215)</f>
        <v>71322</v>
      </c>
      <c r="H209" s="51">
        <f>F209/G209*100</f>
        <v>67.524746922408227</v>
      </c>
      <c r="I209" s="42">
        <f>SUM(I210:I215)</f>
        <v>71575</v>
      </c>
      <c r="J209" s="42">
        <f>SUM(J210:J215)</f>
        <v>114929</v>
      </c>
      <c r="K209" s="51">
        <f>I209/J209*100</f>
        <v>62.277580071174377</v>
      </c>
      <c r="L209" s="42">
        <f>SUM(L210:L215)</f>
        <v>11425</v>
      </c>
      <c r="M209" s="42">
        <f>SUM(M210:M215)</f>
        <v>33744</v>
      </c>
      <c r="N209" s="6">
        <f t="shared" ref="N209:N215" si="76">L209/M209*100</f>
        <v>33.857871028923661</v>
      </c>
      <c r="O209" s="42">
        <f>SUM(O210:O215)</f>
        <v>0</v>
      </c>
      <c r="P209" s="42">
        <f>SUM(P210:P215)</f>
        <v>12562</v>
      </c>
      <c r="Q209" s="5">
        <f t="shared" ref="Q209:Q215" si="77">O209/P209*100</f>
        <v>0</v>
      </c>
      <c r="R209" s="42">
        <f>SUM(R210:R215)</f>
        <v>11425</v>
      </c>
      <c r="S209" s="42">
        <f>SUM(S210:S215)</f>
        <v>21182</v>
      </c>
      <c r="T209" s="6">
        <f t="shared" ref="T209:T215" si="78">R209/S209*100</f>
        <v>53.937305259182324</v>
      </c>
    </row>
    <row r="210" spans="1:20" s="23" customFormat="1" ht="17.25">
      <c r="A210" s="53">
        <v>1</v>
      </c>
      <c r="B210" s="3" t="s">
        <v>52</v>
      </c>
      <c r="C210" s="49">
        <v>0</v>
      </c>
      <c r="D210" s="49">
        <v>0</v>
      </c>
      <c r="E210" s="46" t="e">
        <f>C210/D210*100</f>
        <v>#DIV/0!</v>
      </c>
      <c r="F210" s="49">
        <v>0</v>
      </c>
      <c r="G210" s="45">
        <v>0</v>
      </c>
      <c r="H210" s="46" t="e">
        <f t="shared" ref="H210:H211" si="79">F210/G210*100</f>
        <v>#DIV/0!</v>
      </c>
      <c r="I210" s="45">
        <v>0</v>
      </c>
      <c r="J210" s="45">
        <v>0</v>
      </c>
      <c r="K210" s="46" t="e">
        <f t="shared" ref="K210:K211" si="80">I210/J210*100</f>
        <v>#DIV/0!</v>
      </c>
      <c r="L210" s="95">
        <v>0</v>
      </c>
      <c r="M210" s="47">
        <v>0</v>
      </c>
      <c r="N210" s="25" t="e">
        <f t="shared" si="76"/>
        <v>#DIV/0!</v>
      </c>
      <c r="O210" s="49">
        <v>0</v>
      </c>
      <c r="P210" s="49">
        <v>0</v>
      </c>
      <c r="Q210" s="25" t="e">
        <f t="shared" si="77"/>
        <v>#DIV/0!</v>
      </c>
      <c r="R210" s="49">
        <v>0</v>
      </c>
      <c r="S210" s="49">
        <v>0</v>
      </c>
      <c r="T210" s="45" t="e">
        <f t="shared" si="78"/>
        <v>#DIV/0!</v>
      </c>
    </row>
    <row r="211" spans="1:20" s="23" customFormat="1" ht="17.25">
      <c r="A211" s="71">
        <v>2</v>
      </c>
      <c r="B211" s="8" t="s">
        <v>53</v>
      </c>
      <c r="C211" s="49">
        <v>0</v>
      </c>
      <c r="D211" s="159">
        <v>13524</v>
      </c>
      <c r="E211" s="25">
        <f t="shared" ref="E211" si="81">C211/D211*100</f>
        <v>0</v>
      </c>
      <c r="F211" s="49">
        <v>0</v>
      </c>
      <c r="G211" s="159">
        <v>10817</v>
      </c>
      <c r="H211" s="25">
        <f t="shared" si="79"/>
        <v>0</v>
      </c>
      <c r="I211" s="49">
        <v>0</v>
      </c>
      <c r="J211" s="159">
        <v>12818</v>
      </c>
      <c r="K211" s="25">
        <f t="shared" si="80"/>
        <v>0</v>
      </c>
      <c r="L211" s="95">
        <v>0</v>
      </c>
      <c r="M211" s="47">
        <v>0</v>
      </c>
      <c r="N211" s="25" t="e">
        <f t="shared" si="76"/>
        <v>#DIV/0!</v>
      </c>
      <c r="O211" s="49">
        <v>0</v>
      </c>
      <c r="P211" s="49">
        <v>0</v>
      </c>
      <c r="Q211" s="25" t="e">
        <f t="shared" si="77"/>
        <v>#DIV/0!</v>
      </c>
      <c r="R211" s="49">
        <v>0</v>
      </c>
      <c r="S211" s="49">
        <v>0</v>
      </c>
      <c r="T211" s="49" t="e">
        <f t="shared" si="78"/>
        <v>#DIV/0!</v>
      </c>
    </row>
    <row r="212" spans="1:20" s="23" customFormat="1" ht="17.25">
      <c r="A212" s="53">
        <v>3</v>
      </c>
      <c r="B212" s="4" t="s">
        <v>55</v>
      </c>
      <c r="C212" s="49">
        <v>5531</v>
      </c>
      <c r="D212" s="159">
        <v>4783</v>
      </c>
      <c r="E212" s="1">
        <f>C212/D212*100</f>
        <v>115.63872046832533</v>
      </c>
      <c r="F212" s="47">
        <v>3431</v>
      </c>
      <c r="G212" s="159">
        <v>3372</v>
      </c>
      <c r="H212" s="1">
        <f>F212/G212*100</f>
        <v>101.7497034400949</v>
      </c>
      <c r="I212" s="47">
        <v>5531</v>
      </c>
      <c r="J212" s="159">
        <v>4783</v>
      </c>
      <c r="K212" s="1">
        <f>I212/J212*100</f>
        <v>115.63872046832533</v>
      </c>
      <c r="L212" s="95">
        <v>5531</v>
      </c>
      <c r="M212" s="159">
        <v>4783</v>
      </c>
      <c r="N212" s="1">
        <f t="shared" si="76"/>
        <v>115.63872046832533</v>
      </c>
      <c r="O212" s="47">
        <v>0</v>
      </c>
      <c r="P212" s="47">
        <v>0</v>
      </c>
      <c r="Q212" s="1" t="e">
        <f t="shared" si="77"/>
        <v>#DIV/0!</v>
      </c>
      <c r="R212" s="47">
        <v>5531</v>
      </c>
      <c r="S212" s="47">
        <v>4783</v>
      </c>
      <c r="T212" s="47">
        <f t="shared" si="78"/>
        <v>115.63872046832533</v>
      </c>
    </row>
    <row r="213" spans="1:20" s="23" customFormat="1" ht="17.25">
      <c r="A213" s="71">
        <v>4</v>
      </c>
      <c r="B213" s="8" t="s">
        <v>56</v>
      </c>
      <c r="C213" s="49">
        <v>35909</v>
      </c>
      <c r="D213" s="159">
        <v>36272</v>
      </c>
      <c r="E213" s="1">
        <f t="shared" ref="E213:E215" si="82">C213/D213*100</f>
        <v>98.999228054697838</v>
      </c>
      <c r="F213" s="47">
        <v>26672</v>
      </c>
      <c r="G213" s="159">
        <v>21472</v>
      </c>
      <c r="H213" s="1">
        <f t="shared" ref="H213:H215" si="83">F213/G213*100</f>
        <v>124.21758569299553</v>
      </c>
      <c r="I213" s="47">
        <v>35886</v>
      </c>
      <c r="J213" s="159">
        <v>34612</v>
      </c>
      <c r="K213" s="1">
        <f t="shared" ref="K213:K215" si="84">I213/J213*100</f>
        <v>103.68080434531377</v>
      </c>
      <c r="L213" s="95">
        <v>5894</v>
      </c>
      <c r="M213" s="159">
        <v>16399</v>
      </c>
      <c r="N213" s="1">
        <f t="shared" si="76"/>
        <v>35.941215927800471</v>
      </c>
      <c r="O213" s="47">
        <v>0</v>
      </c>
      <c r="P213" s="47">
        <v>0</v>
      </c>
      <c r="Q213" s="1" t="e">
        <f t="shared" si="77"/>
        <v>#DIV/0!</v>
      </c>
      <c r="R213" s="47">
        <v>5894</v>
      </c>
      <c r="S213" s="159">
        <v>16399</v>
      </c>
      <c r="T213" s="47">
        <f t="shared" si="78"/>
        <v>35.941215927800471</v>
      </c>
    </row>
    <row r="214" spans="1:20" s="23" customFormat="1" ht="17.25">
      <c r="A214" s="53">
        <v>5</v>
      </c>
      <c r="B214" s="8" t="s">
        <v>57</v>
      </c>
      <c r="C214" s="49">
        <v>0</v>
      </c>
      <c r="D214" s="49">
        <v>0</v>
      </c>
      <c r="E214" s="1" t="e">
        <f t="shared" si="82"/>
        <v>#DIV/0!</v>
      </c>
      <c r="F214" s="47">
        <v>0</v>
      </c>
      <c r="G214" s="47">
        <v>0</v>
      </c>
      <c r="H214" s="1" t="e">
        <f t="shared" si="83"/>
        <v>#DIV/0!</v>
      </c>
      <c r="I214" s="47">
        <v>0</v>
      </c>
      <c r="J214" s="47">
        <v>0</v>
      </c>
      <c r="K214" s="1" t="e">
        <f t="shared" si="84"/>
        <v>#DIV/0!</v>
      </c>
      <c r="L214" s="95">
        <v>0</v>
      </c>
      <c r="M214" s="47">
        <v>0</v>
      </c>
      <c r="N214" s="1" t="e">
        <f t="shared" si="76"/>
        <v>#DIV/0!</v>
      </c>
      <c r="O214" s="47">
        <v>0</v>
      </c>
      <c r="P214" s="47">
        <v>0</v>
      </c>
      <c r="Q214" s="1" t="e">
        <f t="shared" si="77"/>
        <v>#DIV/0!</v>
      </c>
      <c r="R214" s="47">
        <v>0</v>
      </c>
      <c r="S214" s="47">
        <v>0</v>
      </c>
      <c r="T214" s="47" t="e">
        <f t="shared" si="78"/>
        <v>#DIV/0!</v>
      </c>
    </row>
    <row r="215" spans="1:20" s="23" customFormat="1" ht="17.25">
      <c r="A215" s="54">
        <v>6</v>
      </c>
      <c r="B215" s="4" t="s">
        <v>58</v>
      </c>
      <c r="C215" s="49">
        <v>23421</v>
      </c>
      <c r="D215" s="49">
        <v>42793</v>
      </c>
      <c r="E215" s="25">
        <f t="shared" si="82"/>
        <v>54.730913934521993</v>
      </c>
      <c r="F215" s="49">
        <v>18057</v>
      </c>
      <c r="G215" s="45">
        <v>35661</v>
      </c>
      <c r="H215" s="25">
        <f t="shared" si="83"/>
        <v>50.6351476402793</v>
      </c>
      <c r="I215" s="49">
        <v>30158</v>
      </c>
      <c r="J215" s="45">
        <v>62716</v>
      </c>
      <c r="K215" s="25">
        <f t="shared" si="84"/>
        <v>48.086612666624148</v>
      </c>
      <c r="L215" s="95">
        <v>0</v>
      </c>
      <c r="M215" s="47">
        <v>12562</v>
      </c>
      <c r="N215" s="25">
        <f t="shared" si="76"/>
        <v>0</v>
      </c>
      <c r="O215" s="49">
        <v>0</v>
      </c>
      <c r="P215" s="45">
        <v>12562</v>
      </c>
      <c r="Q215" s="25">
        <f t="shared" si="77"/>
        <v>0</v>
      </c>
      <c r="R215" s="49">
        <v>0</v>
      </c>
      <c r="S215" s="49">
        <v>0</v>
      </c>
      <c r="T215" s="49" t="e">
        <f t="shared" si="78"/>
        <v>#DIV/0!</v>
      </c>
    </row>
    <row r="216" spans="1:20" s="23" customFormat="1" ht="17.25" customHeight="1">
      <c r="A216" s="385"/>
      <c r="B216" s="386"/>
      <c r="C216" s="386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7"/>
    </row>
    <row r="217" spans="1:20" s="23" customFormat="1" ht="36" customHeight="1">
      <c r="A217" s="383" t="s">
        <v>252</v>
      </c>
      <c r="B217" s="384"/>
      <c r="C217" s="42">
        <f>SUM(C218:C224)</f>
        <v>917256</v>
      </c>
      <c r="D217" s="42">
        <f>SUM(D218:D224)</f>
        <v>874306</v>
      </c>
      <c r="E217" s="51">
        <f t="shared" ref="E217:E224" si="85">C217/D217*100</f>
        <v>104.91246771725231</v>
      </c>
      <c r="F217" s="42">
        <f>SUM(F218:F224)</f>
        <v>610083</v>
      </c>
      <c r="G217" s="42">
        <f>SUM(G218:G224)</f>
        <v>518296</v>
      </c>
      <c r="H217" s="51">
        <f t="shared" ref="H217:H224" si="86">F217/G217*100</f>
        <v>117.70937842468396</v>
      </c>
      <c r="I217" s="42">
        <f>SUM(I218:I224)</f>
        <v>862426</v>
      </c>
      <c r="J217" s="42">
        <f>SUM(J218:J224)</f>
        <v>736753</v>
      </c>
      <c r="K217" s="51">
        <f t="shared" ref="K217:K224" si="87">I217/J217*100</f>
        <v>117.0576841899524</v>
      </c>
      <c r="L217" s="42">
        <f>SUM(L218:L224)</f>
        <v>500407</v>
      </c>
      <c r="M217" s="42">
        <f>SUM(M218:M224)</f>
        <v>367150</v>
      </c>
      <c r="N217" s="6">
        <f t="shared" ref="N217:N224" si="88">L217/M217*100</f>
        <v>136.29497480593761</v>
      </c>
      <c r="O217" s="42">
        <f>SUM(O218:O224)</f>
        <v>244079</v>
      </c>
      <c r="P217" s="42">
        <f>SUM(P218:P224)</f>
        <v>210045</v>
      </c>
      <c r="Q217" s="5">
        <f t="shared" ref="Q217:Q224" si="89">O217/P217*100</f>
        <v>116.20319455354804</v>
      </c>
      <c r="R217" s="42">
        <f>SUM(R218:R224)</f>
        <v>256328</v>
      </c>
      <c r="S217" s="42">
        <f>SUM(S218:S224)</f>
        <v>157105</v>
      </c>
      <c r="T217" s="6">
        <f t="shared" ref="T217:T224" si="90">R217/S217*100</f>
        <v>163.15712421628848</v>
      </c>
    </row>
    <row r="218" spans="1:20" s="23" customFormat="1" ht="17.25">
      <c r="A218" s="54">
        <v>1</v>
      </c>
      <c r="B218" s="4" t="s">
        <v>59</v>
      </c>
      <c r="C218" s="49">
        <v>290443</v>
      </c>
      <c r="D218" s="49">
        <v>349101</v>
      </c>
      <c r="E218" s="25">
        <f t="shared" si="85"/>
        <v>83.197412783120072</v>
      </c>
      <c r="F218" s="49">
        <v>206604</v>
      </c>
      <c r="G218" s="49">
        <v>219233</v>
      </c>
      <c r="H218" s="25">
        <f t="shared" si="86"/>
        <v>94.239462124771364</v>
      </c>
      <c r="I218" s="49">
        <v>274598</v>
      </c>
      <c r="J218" s="49">
        <v>205449</v>
      </c>
      <c r="K218" s="25">
        <f t="shared" si="87"/>
        <v>133.6575013750371</v>
      </c>
      <c r="L218" s="95">
        <v>172299</v>
      </c>
      <c r="M218" s="95">
        <v>101229</v>
      </c>
      <c r="N218" s="25">
        <f t="shared" si="88"/>
        <v>170.20715407640103</v>
      </c>
      <c r="O218" s="49">
        <v>88306</v>
      </c>
      <c r="P218" s="49">
        <v>7622</v>
      </c>
      <c r="Q218" s="25">
        <f t="shared" si="89"/>
        <v>1158.567305169247</v>
      </c>
      <c r="R218" s="49">
        <v>83993</v>
      </c>
      <c r="S218" s="49">
        <v>93607</v>
      </c>
      <c r="T218" s="49">
        <f t="shared" si="90"/>
        <v>89.729400579016527</v>
      </c>
    </row>
    <row r="219" spans="1:20" s="23" customFormat="1" ht="17.25">
      <c r="A219" s="55">
        <v>2</v>
      </c>
      <c r="B219" s="4" t="s">
        <v>60</v>
      </c>
      <c r="C219" s="49">
        <v>145206</v>
      </c>
      <c r="D219" s="49">
        <v>143668</v>
      </c>
      <c r="E219" s="25">
        <f t="shared" si="85"/>
        <v>101.07052370743659</v>
      </c>
      <c r="F219" s="49">
        <v>70904</v>
      </c>
      <c r="G219" s="49">
        <v>83006</v>
      </c>
      <c r="H219" s="25">
        <f t="shared" si="86"/>
        <v>85.420331060405275</v>
      </c>
      <c r="I219" s="49">
        <v>131182</v>
      </c>
      <c r="J219" s="49">
        <v>126386</v>
      </c>
      <c r="K219" s="25">
        <f t="shared" si="87"/>
        <v>103.7947240991882</v>
      </c>
      <c r="L219" s="95">
        <v>50470</v>
      </c>
      <c r="M219" s="95">
        <v>50824</v>
      </c>
      <c r="N219" s="1">
        <f t="shared" si="88"/>
        <v>99.303478671493778</v>
      </c>
      <c r="O219" s="49">
        <v>46026</v>
      </c>
      <c r="P219" s="49">
        <v>26568</v>
      </c>
      <c r="Q219" s="1">
        <f t="shared" si="89"/>
        <v>173.23848238482384</v>
      </c>
      <c r="R219" s="49">
        <v>4444</v>
      </c>
      <c r="S219" s="49">
        <v>24256</v>
      </c>
      <c r="T219" s="49">
        <f t="shared" si="90"/>
        <v>18.321240105540898</v>
      </c>
    </row>
    <row r="220" spans="1:20" s="23" customFormat="1" ht="17.25">
      <c r="A220" s="54">
        <v>3</v>
      </c>
      <c r="B220" s="4" t="s">
        <v>61</v>
      </c>
      <c r="C220" s="49">
        <v>0</v>
      </c>
      <c r="D220" s="49">
        <v>0</v>
      </c>
      <c r="E220" s="25" t="e">
        <f t="shared" si="85"/>
        <v>#DIV/0!</v>
      </c>
      <c r="F220" s="49">
        <v>0</v>
      </c>
      <c r="G220" s="49">
        <v>0</v>
      </c>
      <c r="H220" s="25" t="e">
        <f t="shared" si="86"/>
        <v>#DIV/0!</v>
      </c>
      <c r="I220" s="49">
        <v>0</v>
      </c>
      <c r="J220" s="49">
        <v>0</v>
      </c>
      <c r="K220" s="25" t="e">
        <f t="shared" si="87"/>
        <v>#DIV/0!</v>
      </c>
      <c r="L220" s="95">
        <v>0</v>
      </c>
      <c r="M220" s="95">
        <v>0</v>
      </c>
      <c r="N220" s="25" t="e">
        <f t="shared" si="88"/>
        <v>#DIV/0!</v>
      </c>
      <c r="O220" s="49">
        <v>0</v>
      </c>
      <c r="P220" s="49">
        <v>0</v>
      </c>
      <c r="Q220" s="25" t="e">
        <f t="shared" si="89"/>
        <v>#DIV/0!</v>
      </c>
      <c r="R220" s="49">
        <v>0</v>
      </c>
      <c r="S220" s="49">
        <v>0</v>
      </c>
      <c r="T220" s="49" t="e">
        <f t="shared" si="90"/>
        <v>#DIV/0!</v>
      </c>
    </row>
    <row r="221" spans="1:20" s="23" customFormat="1" ht="17.25">
      <c r="A221" s="55">
        <v>4</v>
      </c>
      <c r="B221" s="8" t="s">
        <v>62</v>
      </c>
      <c r="C221" s="49">
        <v>277234</v>
      </c>
      <c r="D221" s="49">
        <v>127252</v>
      </c>
      <c r="E221" s="1">
        <f t="shared" si="85"/>
        <v>217.86219470027976</v>
      </c>
      <c r="F221" s="49">
        <v>208070</v>
      </c>
      <c r="G221" s="49">
        <v>80027</v>
      </c>
      <c r="H221" s="25">
        <f t="shared" si="86"/>
        <v>259.99975008434654</v>
      </c>
      <c r="I221" s="49">
        <v>277234</v>
      </c>
      <c r="J221" s="49">
        <v>127252</v>
      </c>
      <c r="K221" s="1">
        <f t="shared" si="87"/>
        <v>217.86219470027976</v>
      </c>
      <c r="L221" s="95">
        <v>167891</v>
      </c>
      <c r="M221" s="95">
        <v>39242</v>
      </c>
      <c r="N221" s="1">
        <f t="shared" si="88"/>
        <v>427.83497273329596</v>
      </c>
      <c r="O221" s="49">
        <v>0</v>
      </c>
      <c r="P221" s="49">
        <v>0</v>
      </c>
      <c r="Q221" s="1" t="e">
        <f t="shared" si="89"/>
        <v>#DIV/0!</v>
      </c>
      <c r="R221" s="49">
        <v>167891</v>
      </c>
      <c r="S221" s="49">
        <v>39242</v>
      </c>
      <c r="T221" s="96">
        <f t="shared" si="90"/>
        <v>427.83497273329596</v>
      </c>
    </row>
    <row r="222" spans="1:20" s="23" customFormat="1" ht="17.25">
      <c r="A222" s="54">
        <v>5</v>
      </c>
      <c r="B222" s="4" t="s">
        <v>63</v>
      </c>
      <c r="C222" s="49">
        <v>120</v>
      </c>
      <c r="D222" s="49">
        <v>14429</v>
      </c>
      <c r="E222" s="1">
        <f t="shared" si="85"/>
        <v>0.8316584655901309</v>
      </c>
      <c r="F222" s="49">
        <v>120</v>
      </c>
      <c r="G222" s="49">
        <v>12669</v>
      </c>
      <c r="H222" s="1">
        <f t="shared" si="86"/>
        <v>0.94719393795879703</v>
      </c>
      <c r="I222" s="49">
        <v>124</v>
      </c>
      <c r="J222" s="49">
        <v>16840</v>
      </c>
      <c r="K222" s="1">
        <f t="shared" si="87"/>
        <v>0.73634204275534443</v>
      </c>
      <c r="L222" s="95">
        <v>0</v>
      </c>
      <c r="M222" s="95">
        <v>4342</v>
      </c>
      <c r="N222" s="25">
        <f t="shared" si="88"/>
        <v>0</v>
      </c>
      <c r="O222" s="49">
        <v>0</v>
      </c>
      <c r="P222" s="49">
        <v>4342</v>
      </c>
      <c r="Q222" s="25">
        <f t="shared" si="89"/>
        <v>0</v>
      </c>
      <c r="R222" s="49">
        <v>0</v>
      </c>
      <c r="S222" s="49">
        <v>0</v>
      </c>
      <c r="T222" s="47" t="e">
        <f t="shared" si="90"/>
        <v>#DIV/0!</v>
      </c>
    </row>
    <row r="223" spans="1:20" s="23" customFormat="1" ht="17.25">
      <c r="A223" s="55">
        <v>6</v>
      </c>
      <c r="B223" s="4" t="s">
        <v>64</v>
      </c>
      <c r="C223" s="49">
        <v>23734</v>
      </c>
      <c r="D223" s="49">
        <v>25331</v>
      </c>
      <c r="E223" s="25">
        <f t="shared" si="85"/>
        <v>93.695471951363942</v>
      </c>
      <c r="F223" s="49">
        <v>12486</v>
      </c>
      <c r="G223" s="49">
        <v>12967</v>
      </c>
      <c r="H223" s="25">
        <f t="shared" si="86"/>
        <v>96.290583789619802</v>
      </c>
      <c r="I223" s="49">
        <v>20991</v>
      </c>
      <c r="J223" s="49">
        <v>33472</v>
      </c>
      <c r="K223" s="25">
        <f t="shared" si="87"/>
        <v>62.712117590822182</v>
      </c>
      <c r="L223" s="95">
        <v>1541</v>
      </c>
      <c r="M223" s="95">
        <v>0</v>
      </c>
      <c r="N223" s="25" t="e">
        <f t="shared" si="88"/>
        <v>#DIV/0!</v>
      </c>
      <c r="O223" s="49">
        <v>1541</v>
      </c>
      <c r="P223" s="49">
        <v>0</v>
      </c>
      <c r="Q223" s="25" t="e">
        <f t="shared" si="89"/>
        <v>#DIV/0!</v>
      </c>
      <c r="R223" s="49">
        <v>0</v>
      </c>
      <c r="S223" s="49">
        <v>0</v>
      </c>
      <c r="T223" s="49" t="e">
        <f t="shared" si="90"/>
        <v>#DIV/0!</v>
      </c>
    </row>
    <row r="224" spans="1:20" s="23" customFormat="1" ht="17.25">
      <c r="A224" s="54">
        <v>7</v>
      </c>
      <c r="B224" s="4" t="s">
        <v>65</v>
      </c>
      <c r="C224" s="49">
        <v>180519</v>
      </c>
      <c r="D224" s="49">
        <v>214525</v>
      </c>
      <c r="E224" s="46">
        <f t="shared" si="85"/>
        <v>84.148234471506825</v>
      </c>
      <c r="F224" s="49">
        <v>111899</v>
      </c>
      <c r="G224" s="49">
        <v>110394</v>
      </c>
      <c r="H224" s="46">
        <f t="shared" si="86"/>
        <v>101.36329873000345</v>
      </c>
      <c r="I224" s="49">
        <v>158297</v>
      </c>
      <c r="J224" s="49">
        <v>227354</v>
      </c>
      <c r="K224" s="46">
        <f t="shared" si="87"/>
        <v>69.625781820421011</v>
      </c>
      <c r="L224" s="95">
        <v>108206</v>
      </c>
      <c r="M224" s="95">
        <v>171513</v>
      </c>
      <c r="N224" s="25">
        <f t="shared" si="88"/>
        <v>63.089095287237704</v>
      </c>
      <c r="O224" s="49">
        <v>108206</v>
      </c>
      <c r="P224" s="49">
        <v>171513</v>
      </c>
      <c r="Q224" s="25">
        <f t="shared" si="89"/>
        <v>63.089095287237704</v>
      </c>
      <c r="R224" s="49">
        <v>0</v>
      </c>
      <c r="S224" s="49">
        <v>0</v>
      </c>
      <c r="T224" s="45" t="e">
        <f t="shared" si="90"/>
        <v>#DIV/0!</v>
      </c>
    </row>
    <row r="225" spans="1:20" s="23" customFormat="1" ht="17.25" customHeight="1">
      <c r="A225" s="385"/>
      <c r="B225" s="386"/>
      <c r="C225" s="386"/>
      <c r="D225" s="386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7"/>
    </row>
    <row r="226" spans="1:20" s="23" customFormat="1" ht="54" customHeight="1">
      <c r="A226" s="383" t="s">
        <v>253</v>
      </c>
      <c r="B226" s="384"/>
      <c r="C226" s="42">
        <f>SUM(C227:C231)</f>
        <v>91529</v>
      </c>
      <c r="D226" s="42">
        <f>SUM(D227:D231)</f>
        <v>33709</v>
      </c>
      <c r="E226" s="51">
        <f>C226/D226*100</f>
        <v>271.52689192797175</v>
      </c>
      <c r="F226" s="42">
        <f>SUM(F227:F231)</f>
        <v>52707</v>
      </c>
      <c r="G226" s="42">
        <f>SUM(G227:G231)</f>
        <v>23053</v>
      </c>
      <c r="H226" s="51">
        <f>F226/G226*100</f>
        <v>228.63401726456428</v>
      </c>
      <c r="I226" s="42">
        <f>SUM(I227:I231)</f>
        <v>104467</v>
      </c>
      <c r="J226" s="42">
        <f>SUM(J227:J231)</f>
        <v>92762</v>
      </c>
      <c r="K226" s="51">
        <f>I226/J226*100</f>
        <v>112.618313533559</v>
      </c>
      <c r="L226" s="42">
        <f>SUM(L227:L231)</f>
        <v>0</v>
      </c>
      <c r="M226" s="42">
        <f>SUM(M227:M231)</f>
        <v>0</v>
      </c>
      <c r="N226" s="6" t="e">
        <f t="shared" ref="N226:N229" si="91">L226/M226*100</f>
        <v>#DIV/0!</v>
      </c>
      <c r="O226" s="42">
        <f>SUM(O227:O231)</f>
        <v>0</v>
      </c>
      <c r="P226" s="42">
        <f>SUM(P227:P231)</f>
        <v>0</v>
      </c>
      <c r="Q226" s="5" t="e">
        <f t="shared" ref="Q226:Q229" si="92">O226/P226*100</f>
        <v>#DIV/0!</v>
      </c>
      <c r="R226" s="42">
        <f>SUM(R227:R231)</f>
        <v>0</v>
      </c>
      <c r="S226" s="42">
        <f>SUM(S227:S231)</f>
        <v>0</v>
      </c>
      <c r="T226" s="6" t="e">
        <f t="shared" ref="T226:T229" si="93">R226/S226*100</f>
        <v>#DIV/0!</v>
      </c>
    </row>
    <row r="227" spans="1:20" s="23" customFormat="1" ht="17.25">
      <c r="A227" s="57">
        <v>1</v>
      </c>
      <c r="B227" s="8" t="s">
        <v>87</v>
      </c>
      <c r="C227" s="47">
        <v>14515</v>
      </c>
      <c r="D227" s="47">
        <v>24694</v>
      </c>
      <c r="E227" s="1">
        <f t="shared" ref="E227:E229" si="94">C227/D227*100</f>
        <v>58.779460597716046</v>
      </c>
      <c r="F227" s="47">
        <v>8982</v>
      </c>
      <c r="G227" s="47">
        <v>15876</v>
      </c>
      <c r="H227" s="1">
        <f t="shared" ref="H227:H229" si="95">F227/G227*100</f>
        <v>56.575963718820866</v>
      </c>
      <c r="I227" s="47">
        <v>15190</v>
      </c>
      <c r="J227" s="47">
        <v>25057</v>
      </c>
      <c r="K227" s="1">
        <f t="shared" ref="K227:K229" si="96">I227/J227*100</f>
        <v>60.621782336273299</v>
      </c>
      <c r="L227" s="95">
        <v>0</v>
      </c>
      <c r="M227" s="95">
        <v>0</v>
      </c>
      <c r="N227" s="1" t="e">
        <f t="shared" si="91"/>
        <v>#DIV/0!</v>
      </c>
      <c r="O227" s="47">
        <v>0</v>
      </c>
      <c r="P227" s="47">
        <v>0</v>
      </c>
      <c r="Q227" s="1" t="e">
        <f t="shared" si="92"/>
        <v>#DIV/0!</v>
      </c>
      <c r="R227" s="47">
        <v>0</v>
      </c>
      <c r="S227" s="47">
        <v>0</v>
      </c>
      <c r="T227" s="1" t="e">
        <f t="shared" si="93"/>
        <v>#DIV/0!</v>
      </c>
    </row>
    <row r="228" spans="1:20" s="23" customFormat="1" ht="17.25">
      <c r="A228" s="63">
        <v>2</v>
      </c>
      <c r="B228" s="4" t="s">
        <v>54</v>
      </c>
      <c r="C228" s="47">
        <v>72052</v>
      </c>
      <c r="D228" s="47">
        <v>0</v>
      </c>
      <c r="E228" s="25" t="e">
        <f t="shared" si="94"/>
        <v>#DIV/0!</v>
      </c>
      <c r="F228" s="47">
        <v>40725</v>
      </c>
      <c r="G228" s="47">
        <v>0</v>
      </c>
      <c r="H228" s="25" t="e">
        <f t="shared" si="95"/>
        <v>#DIV/0!</v>
      </c>
      <c r="I228" s="47">
        <v>84315</v>
      </c>
      <c r="J228" s="47">
        <v>58690</v>
      </c>
      <c r="K228" s="25">
        <f t="shared" si="96"/>
        <v>143.66161185891974</v>
      </c>
      <c r="L228" s="95">
        <v>0</v>
      </c>
      <c r="M228" s="95">
        <v>0</v>
      </c>
      <c r="N228" s="25" t="e">
        <f t="shared" si="91"/>
        <v>#DIV/0!</v>
      </c>
      <c r="O228" s="49">
        <v>0</v>
      </c>
      <c r="P228" s="49">
        <v>0</v>
      </c>
      <c r="Q228" s="25" t="e">
        <f t="shared" si="92"/>
        <v>#DIV/0!</v>
      </c>
      <c r="R228" s="49">
        <v>0</v>
      </c>
      <c r="S228" s="159">
        <v>0</v>
      </c>
      <c r="T228" s="49" t="e">
        <f t="shared" si="93"/>
        <v>#DIV/0!</v>
      </c>
    </row>
    <row r="229" spans="1:20" s="23" customFormat="1" ht="17.25">
      <c r="A229" s="63">
        <v>3</v>
      </c>
      <c r="B229" s="10" t="s">
        <v>334</v>
      </c>
      <c r="C229" s="47">
        <v>4962</v>
      </c>
      <c r="D229" s="47">
        <v>9015</v>
      </c>
      <c r="E229" s="25">
        <f t="shared" si="94"/>
        <v>55.041597337770384</v>
      </c>
      <c r="F229" s="47">
        <v>3000</v>
      </c>
      <c r="G229" s="47">
        <v>7177</v>
      </c>
      <c r="H229" s="25">
        <f t="shared" si="95"/>
        <v>41.800195067576986</v>
      </c>
      <c r="I229" s="47">
        <v>4962</v>
      </c>
      <c r="J229" s="47">
        <v>9015</v>
      </c>
      <c r="K229" s="25">
        <f t="shared" si="96"/>
        <v>55.041597337770384</v>
      </c>
      <c r="L229" s="95">
        <v>0</v>
      </c>
      <c r="M229" s="95">
        <v>0</v>
      </c>
      <c r="N229" s="25" t="e">
        <f t="shared" si="91"/>
        <v>#DIV/0!</v>
      </c>
      <c r="O229" s="47">
        <v>0</v>
      </c>
      <c r="P229" s="47">
        <v>0</v>
      </c>
      <c r="Q229" s="25" t="e">
        <f t="shared" si="92"/>
        <v>#DIV/0!</v>
      </c>
      <c r="R229" s="47">
        <v>0</v>
      </c>
      <c r="S229" s="47">
        <v>0</v>
      </c>
      <c r="T229" s="49" t="e">
        <f t="shared" si="93"/>
        <v>#DIV/0!</v>
      </c>
    </row>
    <row r="230" spans="1:20" s="23" customFormat="1" ht="17.25">
      <c r="A230" s="64"/>
      <c r="B230" s="16"/>
      <c r="C230" s="47"/>
      <c r="D230" s="47"/>
      <c r="E230" s="1"/>
      <c r="F230" s="47"/>
      <c r="G230" s="47"/>
      <c r="H230" s="1"/>
      <c r="I230" s="47"/>
      <c r="J230" s="47"/>
      <c r="K230" s="1"/>
      <c r="L230" s="47"/>
      <c r="M230" s="47"/>
      <c r="N230" s="1"/>
      <c r="O230" s="47"/>
      <c r="P230" s="47"/>
      <c r="Q230" s="1"/>
      <c r="R230" s="47"/>
      <c r="S230" s="47"/>
      <c r="T230" s="1"/>
    </row>
    <row r="231" spans="1:20" s="23" customFormat="1" ht="17.25">
      <c r="A231" s="64"/>
      <c r="B231" s="16"/>
      <c r="C231" s="47"/>
      <c r="D231" s="47"/>
      <c r="E231" s="1"/>
      <c r="F231" s="47"/>
      <c r="G231" s="47"/>
      <c r="H231" s="1"/>
      <c r="I231" s="47"/>
      <c r="J231" s="47"/>
      <c r="K231" s="1"/>
      <c r="L231" s="47"/>
      <c r="M231" s="47"/>
      <c r="N231" s="1"/>
      <c r="O231" s="47"/>
      <c r="P231" s="47"/>
      <c r="Q231" s="1"/>
      <c r="R231" s="47"/>
      <c r="S231" s="47"/>
      <c r="T231" s="1"/>
    </row>
    <row r="232" spans="1:20" s="23" customFormat="1" ht="17.25" customHeight="1">
      <c r="A232" s="385"/>
      <c r="B232" s="386"/>
      <c r="C232" s="386"/>
      <c r="D232" s="386"/>
      <c r="E232" s="386"/>
      <c r="F232" s="386"/>
      <c r="G232" s="386"/>
      <c r="H232" s="386"/>
      <c r="I232" s="386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7"/>
    </row>
    <row r="233" spans="1:20" s="23" customFormat="1" ht="71.25" customHeight="1">
      <c r="A233" s="383" t="s">
        <v>254</v>
      </c>
      <c r="B233" s="384"/>
      <c r="C233" s="42">
        <f>SUM(C234:C243)</f>
        <v>1107491</v>
      </c>
      <c r="D233" s="42">
        <f>SUM(D234:D243)</f>
        <v>1780125</v>
      </c>
      <c r="E233" s="51">
        <f>C233/D233*100</f>
        <v>62.214226529035891</v>
      </c>
      <c r="F233" s="42">
        <f>SUM(F234:F243)</f>
        <v>744918</v>
      </c>
      <c r="G233" s="42">
        <f>SUM(G234:G243)</f>
        <v>930849</v>
      </c>
      <c r="H233" s="51">
        <f>F233/G233*100</f>
        <v>80.025653999735724</v>
      </c>
      <c r="I233" s="42">
        <f>SUM(I234:I243)</f>
        <v>1718874</v>
      </c>
      <c r="J233" s="42">
        <f>SUM(J234:J243)</f>
        <v>1130072</v>
      </c>
      <c r="K233" s="51">
        <f>I233/J233*100</f>
        <v>152.10305184094466</v>
      </c>
      <c r="L233" s="42">
        <f>SUM(L234:L243)</f>
        <v>1111973</v>
      </c>
      <c r="M233" s="42">
        <f>SUM(M234:M243)</f>
        <v>370262</v>
      </c>
      <c r="N233" s="6">
        <f t="shared" ref="N233:N243" si="97">L233/M233*100</f>
        <v>300.32058380282069</v>
      </c>
      <c r="O233" s="42">
        <f>SUM(O234:O243)</f>
        <v>1110402</v>
      </c>
      <c r="P233" s="42">
        <f>SUM(P234:P243)</f>
        <v>368671</v>
      </c>
      <c r="Q233" s="5">
        <f t="shared" ref="Q233:Q243" si="98">O233/P233*100</f>
        <v>301.1904923359852</v>
      </c>
      <c r="R233" s="42">
        <f>SUM(R234:R243)</f>
        <v>1571</v>
      </c>
      <c r="S233" s="42">
        <f>SUM(S234:S243)</f>
        <v>1591</v>
      </c>
      <c r="T233" s="6">
        <f t="shared" ref="T233:T243" si="99">R233/S233*100</f>
        <v>98.742928975487104</v>
      </c>
    </row>
    <row r="234" spans="1:20" s="24" customFormat="1" ht="18.75" customHeight="1">
      <c r="A234" s="63">
        <v>1</v>
      </c>
      <c r="B234" s="4" t="s">
        <v>104</v>
      </c>
      <c r="C234" s="49">
        <v>72936</v>
      </c>
      <c r="D234" s="49">
        <v>0</v>
      </c>
      <c r="E234" s="25" t="e">
        <f>C234/D234*100</f>
        <v>#DIV/0!</v>
      </c>
      <c r="F234" s="49">
        <v>72936</v>
      </c>
      <c r="G234" s="49">
        <v>0</v>
      </c>
      <c r="H234" s="25" t="e">
        <f>F234/G234*100</f>
        <v>#DIV/0!</v>
      </c>
      <c r="I234" s="49">
        <v>0</v>
      </c>
      <c r="J234" s="49">
        <v>229768</v>
      </c>
      <c r="K234" s="25">
        <f>I234/J234*100</f>
        <v>0</v>
      </c>
      <c r="L234" s="49">
        <v>0</v>
      </c>
      <c r="M234" s="49">
        <v>0</v>
      </c>
      <c r="N234" s="25" t="e">
        <f t="shared" si="97"/>
        <v>#DIV/0!</v>
      </c>
      <c r="O234" s="49">
        <v>0</v>
      </c>
      <c r="P234" s="49">
        <v>0</v>
      </c>
      <c r="Q234" s="25" t="e">
        <f t="shared" si="98"/>
        <v>#DIV/0!</v>
      </c>
      <c r="R234" s="49">
        <v>0</v>
      </c>
      <c r="S234" s="49">
        <v>0</v>
      </c>
      <c r="T234" s="25" t="e">
        <f t="shared" si="99"/>
        <v>#DIV/0!</v>
      </c>
    </row>
    <row r="235" spans="1:20" s="24" customFormat="1" ht="18.75" customHeight="1">
      <c r="A235" s="63">
        <v>2</v>
      </c>
      <c r="B235" s="4" t="s">
        <v>277</v>
      </c>
      <c r="C235" s="49">
        <v>74770</v>
      </c>
      <c r="D235" s="49">
        <v>0</v>
      </c>
      <c r="E235" s="25" t="e">
        <f>C235/D235*100</f>
        <v>#DIV/0!</v>
      </c>
      <c r="F235" s="49">
        <v>64577</v>
      </c>
      <c r="G235" s="49">
        <v>0</v>
      </c>
      <c r="H235" s="25" t="e">
        <f>F235/G235*100</f>
        <v>#DIV/0!</v>
      </c>
      <c r="I235" s="49">
        <v>74770</v>
      </c>
      <c r="J235" s="49"/>
      <c r="K235" s="25" t="e">
        <f>I235/J235*100</f>
        <v>#DIV/0!</v>
      </c>
      <c r="L235" s="49">
        <v>4292</v>
      </c>
      <c r="M235" s="49"/>
      <c r="N235" s="25" t="e">
        <f t="shared" si="97"/>
        <v>#DIV/0!</v>
      </c>
      <c r="O235" s="49">
        <v>4292</v>
      </c>
      <c r="P235" s="49"/>
      <c r="Q235" s="25" t="e">
        <f t="shared" si="98"/>
        <v>#DIV/0!</v>
      </c>
      <c r="R235" s="49">
        <v>0</v>
      </c>
      <c r="S235" s="49"/>
      <c r="T235" s="25" t="e">
        <f t="shared" si="99"/>
        <v>#DIV/0!</v>
      </c>
    </row>
    <row r="236" spans="1:20" s="23" customFormat="1" ht="18.75" customHeight="1">
      <c r="A236" s="63">
        <v>3</v>
      </c>
      <c r="B236" s="4" t="s">
        <v>234</v>
      </c>
      <c r="C236" s="49">
        <v>253562</v>
      </c>
      <c r="D236" s="49">
        <v>0</v>
      </c>
      <c r="E236" s="1" t="e">
        <f>C236/D236*100</f>
        <v>#DIV/0!</v>
      </c>
      <c r="F236" s="49">
        <v>253562</v>
      </c>
      <c r="G236" s="49">
        <v>0</v>
      </c>
      <c r="H236" s="1" t="e">
        <f>F236/G236*100</f>
        <v>#DIV/0!</v>
      </c>
      <c r="I236" s="49">
        <v>782436</v>
      </c>
      <c r="J236" s="49">
        <v>0</v>
      </c>
      <c r="K236" s="1" t="e">
        <f>I236/J236*100</f>
        <v>#DIV/0!</v>
      </c>
      <c r="L236" s="49">
        <v>768236</v>
      </c>
      <c r="M236" s="49">
        <v>0</v>
      </c>
      <c r="N236" s="1" t="e">
        <f t="shared" si="97"/>
        <v>#DIV/0!</v>
      </c>
      <c r="O236" s="49">
        <v>768236</v>
      </c>
      <c r="P236" s="49">
        <v>0</v>
      </c>
      <c r="Q236" s="1" t="e">
        <f t="shared" si="98"/>
        <v>#DIV/0!</v>
      </c>
      <c r="R236" s="49">
        <v>0</v>
      </c>
      <c r="S236" s="49"/>
      <c r="T236" s="1" t="e">
        <f t="shared" si="99"/>
        <v>#DIV/0!</v>
      </c>
    </row>
    <row r="237" spans="1:20" s="23" customFormat="1" ht="17.25">
      <c r="A237" s="64">
        <v>4</v>
      </c>
      <c r="B237" s="9" t="s">
        <v>115</v>
      </c>
      <c r="C237" s="49">
        <v>465087</v>
      </c>
      <c r="D237" s="49">
        <v>1602989</v>
      </c>
      <c r="E237" s="1">
        <f t="shared" ref="E237:E238" si="100">C237/D237*100</f>
        <v>29.013736214035156</v>
      </c>
      <c r="F237" s="49">
        <v>195569</v>
      </c>
      <c r="G237" s="49">
        <v>829881</v>
      </c>
      <c r="H237" s="1">
        <f t="shared" ref="H237:H238" si="101">F237/G237*100</f>
        <v>23.565908847172064</v>
      </c>
      <c r="I237" s="49">
        <v>620423</v>
      </c>
      <c r="J237" s="49">
        <v>703081</v>
      </c>
      <c r="K237" s="1">
        <f t="shared" ref="K237:K238" si="102">I237/J237*100</f>
        <v>88.243459857399074</v>
      </c>
      <c r="L237" s="49">
        <v>293735</v>
      </c>
      <c r="M237" s="49">
        <v>363866</v>
      </c>
      <c r="N237" s="1">
        <f t="shared" si="97"/>
        <v>80.726146438524069</v>
      </c>
      <c r="O237" s="49">
        <v>293735</v>
      </c>
      <c r="P237" s="49">
        <v>363866</v>
      </c>
      <c r="Q237" s="1">
        <f t="shared" si="98"/>
        <v>80.726146438524069</v>
      </c>
      <c r="R237" s="49">
        <v>0</v>
      </c>
      <c r="S237" s="49">
        <v>0</v>
      </c>
      <c r="T237" s="1" t="e">
        <f t="shared" si="99"/>
        <v>#DIV/0!</v>
      </c>
    </row>
    <row r="238" spans="1:20" s="23" customFormat="1" ht="17.25">
      <c r="A238" s="64">
        <v>5</v>
      </c>
      <c r="B238" s="16" t="s">
        <v>116</v>
      </c>
      <c r="C238" s="49">
        <v>0</v>
      </c>
      <c r="D238" s="49">
        <v>0</v>
      </c>
      <c r="E238" s="1" t="e">
        <f t="shared" si="100"/>
        <v>#DIV/0!</v>
      </c>
      <c r="F238" s="49">
        <v>0</v>
      </c>
      <c r="G238" s="49">
        <v>0</v>
      </c>
      <c r="H238" s="1" t="e">
        <f t="shared" si="101"/>
        <v>#DIV/0!</v>
      </c>
      <c r="I238" s="49"/>
      <c r="J238" s="49">
        <v>4805</v>
      </c>
      <c r="K238" s="1">
        <f t="shared" si="102"/>
        <v>0</v>
      </c>
      <c r="L238" s="49"/>
      <c r="M238" s="49">
        <v>4805</v>
      </c>
      <c r="N238" s="1">
        <f t="shared" si="97"/>
        <v>0</v>
      </c>
      <c r="O238" s="49"/>
      <c r="P238" s="49">
        <v>4805</v>
      </c>
      <c r="Q238" s="1">
        <f t="shared" si="98"/>
        <v>0</v>
      </c>
      <c r="R238" s="49">
        <v>0</v>
      </c>
      <c r="S238" s="49">
        <v>0</v>
      </c>
      <c r="T238" s="1" t="e">
        <f t="shared" si="99"/>
        <v>#DIV/0!</v>
      </c>
    </row>
    <row r="239" spans="1:20" s="23" customFormat="1" ht="18.75" customHeight="1">
      <c r="A239" s="64">
        <v>6</v>
      </c>
      <c r="B239" s="158" t="s">
        <v>114</v>
      </c>
      <c r="C239" s="49">
        <v>202856</v>
      </c>
      <c r="D239" s="49">
        <v>177136</v>
      </c>
      <c r="E239" s="1">
        <f>C239/D239*100</f>
        <v>114.51991690000902</v>
      </c>
      <c r="F239" s="49">
        <v>134994</v>
      </c>
      <c r="G239" s="49">
        <v>100968</v>
      </c>
      <c r="H239" s="1">
        <f>F239/G239*100</f>
        <v>133.69978607083434</v>
      </c>
      <c r="I239" s="49">
        <v>200081</v>
      </c>
      <c r="J239" s="49">
        <v>192418</v>
      </c>
      <c r="K239" s="1">
        <f>I239/J239*100</f>
        <v>103.98247565196603</v>
      </c>
      <c r="L239" s="49">
        <v>7430</v>
      </c>
      <c r="M239" s="49">
        <v>1591</v>
      </c>
      <c r="N239" s="1">
        <f t="shared" si="97"/>
        <v>467.00188560653675</v>
      </c>
      <c r="O239" s="49">
        <v>5859</v>
      </c>
      <c r="P239" s="49">
        <v>0</v>
      </c>
      <c r="Q239" s="1" t="e">
        <f t="shared" si="98"/>
        <v>#DIV/0!</v>
      </c>
      <c r="R239" s="49">
        <v>1571</v>
      </c>
      <c r="S239" s="49">
        <v>1591</v>
      </c>
      <c r="T239" s="1">
        <f t="shared" si="99"/>
        <v>98.742928975487104</v>
      </c>
    </row>
    <row r="240" spans="1:20" s="23" customFormat="1" ht="17.25">
      <c r="A240" s="64">
        <v>7</v>
      </c>
      <c r="B240" s="16" t="s">
        <v>280</v>
      </c>
      <c r="C240" s="49">
        <v>0</v>
      </c>
      <c r="D240" s="49">
        <v>0</v>
      </c>
      <c r="E240" s="1" t="e">
        <f>C240/D240*100</f>
        <v>#DIV/0!</v>
      </c>
      <c r="F240" s="49">
        <v>0</v>
      </c>
      <c r="G240" s="49">
        <v>0</v>
      </c>
      <c r="H240" s="1" t="e">
        <f>F240/G240*100</f>
        <v>#DIV/0!</v>
      </c>
      <c r="I240" s="49">
        <v>2884</v>
      </c>
      <c r="J240" s="49">
        <v>0</v>
      </c>
      <c r="K240" s="1" t="e">
        <f>I240/J240*100</f>
        <v>#DIV/0!</v>
      </c>
      <c r="L240" s="49">
        <v>0</v>
      </c>
      <c r="M240" s="49">
        <v>0</v>
      </c>
      <c r="N240" s="1" t="e">
        <f t="shared" si="97"/>
        <v>#DIV/0!</v>
      </c>
      <c r="O240" s="49">
        <v>0</v>
      </c>
      <c r="P240" s="49">
        <v>0</v>
      </c>
      <c r="Q240" s="1" t="e">
        <f t="shared" si="98"/>
        <v>#DIV/0!</v>
      </c>
      <c r="R240" s="49">
        <v>0</v>
      </c>
      <c r="S240" s="49">
        <v>0</v>
      </c>
      <c r="T240" s="1" t="e">
        <f t="shared" si="99"/>
        <v>#DIV/0!</v>
      </c>
    </row>
    <row r="241" spans="1:20" s="23" customFormat="1" ht="17.25">
      <c r="A241" s="63">
        <v>8</v>
      </c>
      <c r="B241" s="10" t="s">
        <v>281</v>
      </c>
      <c r="C241" s="49"/>
      <c r="D241" s="49"/>
      <c r="E241" s="1" t="e">
        <f>C241/D241*100</f>
        <v>#DIV/0!</v>
      </c>
      <c r="F241" s="49"/>
      <c r="G241" s="49"/>
      <c r="H241" s="1" t="e">
        <f>F241/G241*100</f>
        <v>#DIV/0!</v>
      </c>
      <c r="I241" s="49"/>
      <c r="J241" s="49"/>
      <c r="K241" s="1" t="e">
        <f>I241/J241*100</f>
        <v>#DIV/0!</v>
      </c>
      <c r="L241" s="49"/>
      <c r="M241" s="49"/>
      <c r="N241" s="1" t="e">
        <f t="shared" si="97"/>
        <v>#DIV/0!</v>
      </c>
      <c r="O241" s="49"/>
      <c r="P241" s="49"/>
      <c r="Q241" s="1" t="e">
        <f t="shared" si="98"/>
        <v>#DIV/0!</v>
      </c>
      <c r="R241" s="49"/>
      <c r="S241" s="49"/>
      <c r="T241" s="1" t="e">
        <f t="shared" si="99"/>
        <v>#DIV/0!</v>
      </c>
    </row>
    <row r="242" spans="1:20" s="23" customFormat="1" ht="17.25">
      <c r="A242" s="63">
        <v>9</v>
      </c>
      <c r="B242" s="10" t="s">
        <v>290</v>
      </c>
      <c r="C242" s="49">
        <v>0</v>
      </c>
      <c r="D242" s="49">
        <v>0</v>
      </c>
      <c r="E242" s="1" t="e">
        <f>C242/D242*100</f>
        <v>#DIV/0!</v>
      </c>
      <c r="F242" s="49">
        <v>0</v>
      </c>
      <c r="G242" s="49">
        <v>0</v>
      </c>
      <c r="H242" s="1" t="e">
        <f>F242/G242*100</f>
        <v>#DIV/0!</v>
      </c>
      <c r="I242" s="49">
        <v>0</v>
      </c>
      <c r="J242" s="49">
        <v>0</v>
      </c>
      <c r="K242" s="1" t="e">
        <f>I242/J242*100</f>
        <v>#DIV/0!</v>
      </c>
      <c r="L242" s="49">
        <v>0</v>
      </c>
      <c r="M242" s="49">
        <v>0</v>
      </c>
      <c r="N242" s="1" t="e">
        <f t="shared" si="97"/>
        <v>#DIV/0!</v>
      </c>
      <c r="O242" s="49">
        <v>0</v>
      </c>
      <c r="P242" s="49">
        <v>0</v>
      </c>
      <c r="Q242" s="1" t="e">
        <f t="shared" si="98"/>
        <v>#DIV/0!</v>
      </c>
      <c r="R242" s="49">
        <v>0</v>
      </c>
      <c r="S242" s="49">
        <v>0</v>
      </c>
      <c r="T242" s="1" t="e">
        <f t="shared" si="99"/>
        <v>#DIV/0!</v>
      </c>
    </row>
    <row r="243" spans="1:20" s="23" customFormat="1" ht="17.25">
      <c r="A243" s="63">
        <v>10</v>
      </c>
      <c r="B243" s="10" t="s">
        <v>282</v>
      </c>
      <c r="C243" s="49">
        <v>38280</v>
      </c>
      <c r="D243" s="49">
        <v>0</v>
      </c>
      <c r="E243" s="1" t="e">
        <f>C243/D243*100</f>
        <v>#DIV/0!</v>
      </c>
      <c r="F243" s="49">
        <v>23280</v>
      </c>
      <c r="G243" s="49">
        <v>0</v>
      </c>
      <c r="H243" s="1" t="e">
        <f>F243/G243*100</f>
        <v>#DIV/0!</v>
      </c>
      <c r="I243" s="49">
        <v>38280</v>
      </c>
      <c r="J243" s="49">
        <v>0</v>
      </c>
      <c r="K243" s="1" t="e">
        <f>I243/J243*100</f>
        <v>#DIV/0!</v>
      </c>
      <c r="L243" s="49">
        <v>38280</v>
      </c>
      <c r="M243" s="49">
        <v>0</v>
      </c>
      <c r="N243" s="1" t="e">
        <f t="shared" si="97"/>
        <v>#DIV/0!</v>
      </c>
      <c r="O243" s="49">
        <v>38280</v>
      </c>
      <c r="P243" s="49">
        <v>0</v>
      </c>
      <c r="Q243" s="1" t="e">
        <f t="shared" si="98"/>
        <v>#DIV/0!</v>
      </c>
      <c r="R243" s="49">
        <v>0</v>
      </c>
      <c r="S243" s="49">
        <v>0</v>
      </c>
      <c r="T243" s="1" t="e">
        <f t="shared" si="99"/>
        <v>#DIV/0!</v>
      </c>
    </row>
    <row r="244" spans="1:20" s="23" customFormat="1" ht="17.25" customHeight="1">
      <c r="A244" s="385"/>
      <c r="B244" s="386"/>
      <c r="C244" s="386"/>
      <c r="D244" s="386"/>
      <c r="E244" s="386"/>
      <c r="F244" s="386"/>
      <c r="G244" s="386"/>
      <c r="H244" s="386"/>
      <c r="I244" s="386"/>
      <c r="J244" s="386"/>
      <c r="K244" s="386"/>
      <c r="L244" s="386"/>
      <c r="M244" s="386"/>
      <c r="N244" s="386"/>
      <c r="O244" s="386"/>
      <c r="P244" s="386"/>
      <c r="Q244" s="386"/>
      <c r="R244" s="386"/>
      <c r="S244" s="386"/>
      <c r="T244" s="387"/>
    </row>
    <row r="245" spans="1:20" s="23" customFormat="1" ht="52.5" customHeight="1">
      <c r="A245" s="383" t="s">
        <v>255</v>
      </c>
      <c r="B245" s="384"/>
      <c r="C245" s="42">
        <f>SUM(C246:C252)</f>
        <v>19551828</v>
      </c>
      <c r="D245" s="42">
        <f>SUM(D246:D252)</f>
        <v>28192739</v>
      </c>
      <c r="E245" s="51">
        <f>C245/D245*100</f>
        <v>69.350579948971969</v>
      </c>
      <c r="F245" s="42">
        <f>SUM(F246:F252)</f>
        <v>9481599</v>
      </c>
      <c r="G245" s="42">
        <f>SUM(G246:G252)</f>
        <v>12863012</v>
      </c>
      <c r="H245" s="51">
        <f>F245/G245*100</f>
        <v>73.71212123567949</v>
      </c>
      <c r="I245" s="42">
        <f>SUM(I246:I252)</f>
        <v>19347712</v>
      </c>
      <c r="J245" s="42">
        <f>SUM(J246:J252)</f>
        <v>25315914</v>
      </c>
      <c r="K245" s="51">
        <f>I245/J245*100</f>
        <v>76.425097667814796</v>
      </c>
      <c r="L245" s="36">
        <f>SUM(L246:L252)</f>
        <v>18136135</v>
      </c>
      <c r="M245" s="36">
        <f>SUM(M246:M252)</f>
        <v>24074654</v>
      </c>
      <c r="N245" s="6">
        <f t="shared" ref="N245:N252" si="103">L245/M245*100</f>
        <v>75.332899903774319</v>
      </c>
      <c r="O245" s="5">
        <f>SUM(O246:O252)</f>
        <v>0</v>
      </c>
      <c r="P245" s="5">
        <f>SUM(P246:P252)</f>
        <v>0</v>
      </c>
      <c r="Q245" s="5" t="e">
        <f t="shared" ref="Q245:Q252" si="104">O245/P245*100</f>
        <v>#DIV/0!</v>
      </c>
      <c r="R245" s="5">
        <f>SUM(R246:R252)</f>
        <v>18136135</v>
      </c>
      <c r="S245" s="5">
        <f>SUM(S246:S252)</f>
        <v>24074654</v>
      </c>
      <c r="T245" s="6">
        <f t="shared" ref="T245:T252" si="105">R245/S245*100</f>
        <v>75.332899903774319</v>
      </c>
    </row>
    <row r="246" spans="1:20" s="23" customFormat="1" ht="19.5" customHeight="1">
      <c r="A246" s="64">
        <v>1</v>
      </c>
      <c r="B246" s="8" t="s">
        <v>106</v>
      </c>
      <c r="C246" s="45">
        <v>606417</v>
      </c>
      <c r="D246" s="45">
        <v>3050454</v>
      </c>
      <c r="E246" s="46">
        <f t="shared" ref="E246:E252" si="106">C246/D246*100</f>
        <v>19.87956546795985</v>
      </c>
      <c r="F246" s="45">
        <v>190897</v>
      </c>
      <c r="G246" s="45">
        <v>1347657</v>
      </c>
      <c r="H246" s="46">
        <f t="shared" ref="H246:H252" si="107">F246/G246*100</f>
        <v>14.165102841450015</v>
      </c>
      <c r="I246" s="45">
        <v>606417</v>
      </c>
      <c r="J246" s="45">
        <v>2789084</v>
      </c>
      <c r="K246" s="46">
        <f t="shared" ref="K246:K252" si="108">I246/J246*100</f>
        <v>21.742514746777079</v>
      </c>
      <c r="L246" s="95">
        <v>0</v>
      </c>
      <c r="M246" s="95">
        <v>2789084</v>
      </c>
      <c r="N246" s="25">
        <f t="shared" si="103"/>
        <v>0</v>
      </c>
      <c r="O246" s="45">
        <v>0</v>
      </c>
      <c r="P246" s="45">
        <v>0</v>
      </c>
      <c r="Q246" s="25">
        <f>O246/S246*100</f>
        <v>0</v>
      </c>
      <c r="R246" s="65">
        <v>0</v>
      </c>
      <c r="S246" s="65">
        <v>2789084</v>
      </c>
      <c r="T246" s="46">
        <f t="shared" si="105"/>
        <v>0</v>
      </c>
    </row>
    <row r="247" spans="1:20" s="23" customFormat="1" ht="34.5">
      <c r="A247" s="63">
        <v>2</v>
      </c>
      <c r="B247" s="4" t="s">
        <v>107</v>
      </c>
      <c r="C247" s="45">
        <v>5392386</v>
      </c>
      <c r="D247" s="45">
        <v>4718497</v>
      </c>
      <c r="E247" s="46">
        <f t="shared" si="106"/>
        <v>114.2818571252668</v>
      </c>
      <c r="F247" s="45">
        <v>2772492</v>
      </c>
      <c r="G247" s="45">
        <v>2228413</v>
      </c>
      <c r="H247" s="46">
        <f t="shared" si="107"/>
        <v>124.41553697631453</v>
      </c>
      <c r="I247" s="45">
        <v>5454216</v>
      </c>
      <c r="J247" s="45">
        <v>4812433</v>
      </c>
      <c r="K247" s="46">
        <f t="shared" si="108"/>
        <v>113.33593631329518</v>
      </c>
      <c r="L247" s="95">
        <v>5454216</v>
      </c>
      <c r="M247" s="95">
        <v>4806050</v>
      </c>
      <c r="N247" s="25">
        <f t="shared" si="103"/>
        <v>113.48645977465904</v>
      </c>
      <c r="O247" s="45">
        <v>0</v>
      </c>
      <c r="P247" s="45">
        <v>0</v>
      </c>
      <c r="Q247" s="25" t="e">
        <f t="shared" si="104"/>
        <v>#DIV/0!</v>
      </c>
      <c r="R247" s="65">
        <v>5454216</v>
      </c>
      <c r="S247" s="65">
        <v>4806050</v>
      </c>
      <c r="T247" s="46">
        <f t="shared" si="105"/>
        <v>113.48645977465904</v>
      </c>
    </row>
    <row r="248" spans="1:20" s="23" customFormat="1" ht="18" customHeight="1">
      <c r="A248" s="63">
        <v>3</v>
      </c>
      <c r="B248" s="8" t="s">
        <v>108</v>
      </c>
      <c r="C248" s="45">
        <v>242196</v>
      </c>
      <c r="D248" s="45">
        <v>4573286</v>
      </c>
      <c r="E248" s="46">
        <f t="shared" si="106"/>
        <v>5.2958857154352472</v>
      </c>
      <c r="F248" s="45">
        <v>120361</v>
      </c>
      <c r="G248" s="45">
        <v>2023233</v>
      </c>
      <c r="H248" s="46">
        <f t="shared" si="107"/>
        <v>5.9489440909672791</v>
      </c>
      <c r="I248" s="45">
        <v>117089</v>
      </c>
      <c r="J248" s="45">
        <v>4216296</v>
      </c>
      <c r="K248" s="46">
        <f t="shared" si="108"/>
        <v>2.7770583469471783</v>
      </c>
      <c r="L248" s="95">
        <v>0</v>
      </c>
      <c r="M248" s="95">
        <v>4216296</v>
      </c>
      <c r="N248" s="25">
        <f t="shared" si="103"/>
        <v>0</v>
      </c>
      <c r="O248" s="45">
        <v>0</v>
      </c>
      <c r="P248" s="45">
        <v>0</v>
      </c>
      <c r="Q248" s="25" t="e">
        <f t="shared" si="104"/>
        <v>#DIV/0!</v>
      </c>
      <c r="R248" s="65">
        <v>0</v>
      </c>
      <c r="S248" s="45">
        <v>4216296</v>
      </c>
      <c r="T248" s="46">
        <f t="shared" si="105"/>
        <v>0</v>
      </c>
    </row>
    <row r="249" spans="1:20" s="23" customFormat="1" ht="17.25" customHeight="1">
      <c r="A249" s="63">
        <v>4</v>
      </c>
      <c r="B249" s="4" t="s">
        <v>109</v>
      </c>
      <c r="C249" s="45">
        <v>399002</v>
      </c>
      <c r="D249" s="45">
        <v>864159</v>
      </c>
      <c r="E249" s="25">
        <f t="shared" si="106"/>
        <v>46.172290053103652</v>
      </c>
      <c r="F249" s="45">
        <v>119827</v>
      </c>
      <c r="G249" s="45">
        <v>473179</v>
      </c>
      <c r="H249" s="25">
        <f t="shared" si="107"/>
        <v>25.323820372417206</v>
      </c>
      <c r="I249" s="45">
        <v>271175</v>
      </c>
      <c r="J249" s="45">
        <v>862405</v>
      </c>
      <c r="K249" s="25">
        <f t="shared" si="108"/>
        <v>31.444043111994947</v>
      </c>
      <c r="L249" s="95">
        <v>0</v>
      </c>
      <c r="M249" s="95">
        <v>0</v>
      </c>
      <c r="N249" s="25" t="e">
        <f t="shared" si="103"/>
        <v>#DIV/0!</v>
      </c>
      <c r="O249" s="45">
        <v>0</v>
      </c>
      <c r="P249" s="45">
        <v>0</v>
      </c>
      <c r="Q249" s="25" t="e">
        <f t="shared" si="104"/>
        <v>#DIV/0!</v>
      </c>
      <c r="R249" s="65">
        <v>0</v>
      </c>
      <c r="S249" s="65">
        <v>0</v>
      </c>
      <c r="T249" s="25" t="e">
        <f t="shared" si="105"/>
        <v>#DIV/0!</v>
      </c>
    </row>
    <row r="250" spans="1:20" s="23" customFormat="1" ht="17.25" customHeight="1">
      <c r="A250" s="63">
        <v>5</v>
      </c>
      <c r="B250" s="4" t="s">
        <v>110</v>
      </c>
      <c r="C250" s="45">
        <v>6619774</v>
      </c>
      <c r="D250" s="45">
        <v>7026809</v>
      </c>
      <c r="E250" s="46">
        <f t="shared" si="106"/>
        <v>94.207399119571917</v>
      </c>
      <c r="F250" s="45">
        <v>3109261</v>
      </c>
      <c r="G250" s="45">
        <v>2855290</v>
      </c>
      <c r="H250" s="46">
        <f t="shared" si="107"/>
        <v>108.89475324748099</v>
      </c>
      <c r="I250" s="45">
        <v>7468803</v>
      </c>
      <c r="J250" s="45">
        <v>5386493</v>
      </c>
      <c r="K250" s="46">
        <f t="shared" si="108"/>
        <v>138.6579913869748</v>
      </c>
      <c r="L250" s="95">
        <v>7468803</v>
      </c>
      <c r="M250" s="95">
        <v>5386493</v>
      </c>
      <c r="N250" s="25">
        <f t="shared" si="103"/>
        <v>138.6579913869748</v>
      </c>
      <c r="O250" s="45">
        <v>0</v>
      </c>
      <c r="P250" s="45">
        <v>0</v>
      </c>
      <c r="Q250" s="25" t="e">
        <f t="shared" si="104"/>
        <v>#DIV/0!</v>
      </c>
      <c r="R250" s="95">
        <v>7468803</v>
      </c>
      <c r="S250" s="95">
        <v>5386493</v>
      </c>
      <c r="T250" s="46">
        <f t="shared" si="105"/>
        <v>138.6579913869748</v>
      </c>
    </row>
    <row r="251" spans="1:20" s="23" customFormat="1" ht="15" customHeight="1">
      <c r="A251" s="64">
        <v>6</v>
      </c>
      <c r="B251" s="8" t="s">
        <v>111</v>
      </c>
      <c r="C251" s="45">
        <v>6125896</v>
      </c>
      <c r="D251" s="45">
        <v>7361450</v>
      </c>
      <c r="E251" s="1">
        <f t="shared" si="106"/>
        <v>83.215888174204807</v>
      </c>
      <c r="F251" s="45">
        <v>3124175</v>
      </c>
      <c r="G251" s="45">
        <v>3617373</v>
      </c>
      <c r="H251" s="1">
        <f t="shared" si="107"/>
        <v>86.36585168297546</v>
      </c>
      <c r="I251" s="45">
        <v>5213116</v>
      </c>
      <c r="J251" s="45">
        <v>6876731</v>
      </c>
      <c r="K251" s="1">
        <f t="shared" si="108"/>
        <v>75.808054728329495</v>
      </c>
      <c r="L251" s="95">
        <v>5213116</v>
      </c>
      <c r="M251" s="95">
        <v>6876731</v>
      </c>
      <c r="N251" s="1">
        <f t="shared" si="103"/>
        <v>75.808054728329495</v>
      </c>
      <c r="O251" s="45">
        <v>0</v>
      </c>
      <c r="P251" s="45">
        <v>0</v>
      </c>
      <c r="Q251" s="1" t="e">
        <f t="shared" si="104"/>
        <v>#DIV/0!</v>
      </c>
      <c r="R251" s="65">
        <v>5213116</v>
      </c>
      <c r="S251" s="65">
        <v>6876731</v>
      </c>
      <c r="T251" s="1">
        <f t="shared" si="105"/>
        <v>75.808054728329495</v>
      </c>
    </row>
    <row r="252" spans="1:20" s="23" customFormat="1" ht="19.5" customHeight="1">
      <c r="A252" s="64">
        <v>7</v>
      </c>
      <c r="B252" s="3" t="s">
        <v>112</v>
      </c>
      <c r="C252" s="45">
        <v>166157</v>
      </c>
      <c r="D252" s="45">
        <v>598084</v>
      </c>
      <c r="E252" s="46">
        <f t="shared" si="106"/>
        <v>27.781549080062334</v>
      </c>
      <c r="F252" s="45">
        <v>44586</v>
      </c>
      <c r="G252" s="45">
        <v>317867</v>
      </c>
      <c r="H252" s="46">
        <f t="shared" si="107"/>
        <v>14.026621196915693</v>
      </c>
      <c r="I252" s="45">
        <v>216896</v>
      </c>
      <c r="J252" s="45">
        <v>372472</v>
      </c>
      <c r="K252" s="46">
        <f t="shared" si="108"/>
        <v>58.231491226186129</v>
      </c>
      <c r="L252" s="95">
        <v>0</v>
      </c>
      <c r="M252" s="95">
        <v>0</v>
      </c>
      <c r="N252" s="25" t="e">
        <f t="shared" si="103"/>
        <v>#DIV/0!</v>
      </c>
      <c r="O252" s="45">
        <v>0</v>
      </c>
      <c r="P252" s="45">
        <v>0</v>
      </c>
      <c r="Q252" s="25" t="e">
        <f t="shared" si="104"/>
        <v>#DIV/0!</v>
      </c>
      <c r="R252" s="65">
        <v>0</v>
      </c>
      <c r="S252" s="65">
        <v>0</v>
      </c>
      <c r="T252" s="46" t="e">
        <f t="shared" si="105"/>
        <v>#DIV/0!</v>
      </c>
    </row>
    <row r="253" spans="1:20" s="23" customFormat="1" ht="17.25" customHeight="1">
      <c r="A253" s="385"/>
      <c r="B253" s="386"/>
      <c r="C253" s="386"/>
      <c r="D253" s="386"/>
      <c r="E253" s="386"/>
      <c r="F253" s="386"/>
      <c r="G253" s="386"/>
      <c r="H253" s="386"/>
      <c r="I253" s="386"/>
      <c r="J253" s="386"/>
      <c r="K253" s="386"/>
      <c r="L253" s="386"/>
      <c r="M253" s="386"/>
      <c r="N253" s="386"/>
      <c r="O253" s="386"/>
      <c r="P253" s="386"/>
      <c r="Q253" s="386"/>
      <c r="R253" s="386"/>
      <c r="S253" s="386"/>
      <c r="T253" s="387"/>
    </row>
    <row r="254" spans="1:20" s="23" customFormat="1" ht="91.5" customHeight="1">
      <c r="A254" s="383" t="s">
        <v>256</v>
      </c>
      <c r="B254" s="384"/>
      <c r="C254" s="42">
        <f>SUM(C255:C258)</f>
        <v>849343</v>
      </c>
      <c r="D254" s="42">
        <f>SUM(D255:D258)</f>
        <v>1086848</v>
      </c>
      <c r="E254" s="51">
        <f>C254/D254*100</f>
        <v>78.147358232245907</v>
      </c>
      <c r="F254" s="42">
        <f>SUM(F255:F258)</f>
        <v>289254</v>
      </c>
      <c r="G254" s="42">
        <f>SUM(G255:G258)</f>
        <v>731960</v>
      </c>
      <c r="H254" s="51">
        <f>F254/G254*100</f>
        <v>39.517733209465</v>
      </c>
      <c r="I254" s="42">
        <f>SUM(I255:I258)</f>
        <v>959849</v>
      </c>
      <c r="J254" s="42">
        <f>SUM(J255:J258)</f>
        <v>1024752</v>
      </c>
      <c r="K254" s="51">
        <f>I254/J254*100</f>
        <v>93.666467594110571</v>
      </c>
      <c r="L254" s="42">
        <f>SUM(L255:L258)</f>
        <v>0</v>
      </c>
      <c r="M254" s="42">
        <f>SUM(M255:M258)</f>
        <v>0</v>
      </c>
      <c r="N254" s="6" t="e">
        <f t="shared" ref="N254:N256" si="109">L254/M254*100</f>
        <v>#DIV/0!</v>
      </c>
      <c r="O254" s="42">
        <f>SUM(O255:O258)</f>
        <v>0</v>
      </c>
      <c r="P254" s="42">
        <f>SUM(P255:P258)</f>
        <v>0</v>
      </c>
      <c r="Q254" s="5" t="e">
        <f t="shared" ref="Q254:Q256" si="110">O254/P254*100</f>
        <v>#DIV/0!</v>
      </c>
      <c r="R254" s="42">
        <f>SUM(R255:R258)</f>
        <v>0</v>
      </c>
      <c r="S254" s="42">
        <f>SUM(S255:S258)</f>
        <v>0</v>
      </c>
      <c r="T254" s="6" t="e">
        <f t="shared" ref="T254:T256" si="111">R254/S254*100</f>
        <v>#DIV/0!</v>
      </c>
    </row>
    <row r="255" spans="1:20" s="23" customFormat="1" ht="20.25" customHeight="1">
      <c r="A255" s="57">
        <v>1</v>
      </c>
      <c r="B255" s="8" t="s">
        <v>89</v>
      </c>
      <c r="C255" s="47">
        <v>1153</v>
      </c>
      <c r="D255" s="47">
        <v>1485</v>
      </c>
      <c r="E255" s="1">
        <f t="shared" ref="E255:E256" si="112">C255/D255*100</f>
        <v>77.643097643097647</v>
      </c>
      <c r="F255" s="47">
        <v>914</v>
      </c>
      <c r="G255" s="47">
        <v>1383</v>
      </c>
      <c r="H255" s="1">
        <f t="shared" ref="H255:H256" si="113">F255/G255*100</f>
        <v>66.088214027476496</v>
      </c>
      <c r="I255" s="47">
        <v>1153</v>
      </c>
      <c r="J255" s="47">
        <v>1395</v>
      </c>
      <c r="K255" s="1">
        <f t="shared" ref="K255:K256" si="114">I255/J255*100</f>
        <v>82.652329749103941</v>
      </c>
      <c r="L255" s="95">
        <v>0</v>
      </c>
      <c r="M255" s="95">
        <v>0</v>
      </c>
      <c r="N255" s="1" t="e">
        <f t="shared" si="109"/>
        <v>#DIV/0!</v>
      </c>
      <c r="O255" s="47">
        <v>0</v>
      </c>
      <c r="P255" s="47">
        <v>0</v>
      </c>
      <c r="Q255" s="1" t="e">
        <f t="shared" si="110"/>
        <v>#DIV/0!</v>
      </c>
      <c r="R255" s="47">
        <v>0</v>
      </c>
      <c r="S255" s="47">
        <v>0</v>
      </c>
      <c r="T255" s="1" t="e">
        <f t="shared" si="111"/>
        <v>#DIV/0!</v>
      </c>
    </row>
    <row r="256" spans="1:20" s="23" customFormat="1" ht="17.25">
      <c r="A256" s="63">
        <v>2</v>
      </c>
      <c r="B256" s="4" t="s">
        <v>113</v>
      </c>
      <c r="C256" s="47">
        <v>848190</v>
      </c>
      <c r="D256" s="47">
        <v>1085363</v>
      </c>
      <c r="E256" s="25">
        <f t="shared" si="112"/>
        <v>78.148048164531119</v>
      </c>
      <c r="F256" s="47">
        <v>288340</v>
      </c>
      <c r="G256" s="47">
        <v>730577</v>
      </c>
      <c r="H256" s="25">
        <f t="shared" si="113"/>
        <v>39.467434644123756</v>
      </c>
      <c r="I256" s="47">
        <v>958696</v>
      </c>
      <c r="J256" s="47">
        <v>1023357</v>
      </c>
      <c r="K256" s="25">
        <f t="shared" si="114"/>
        <v>93.681481633486655</v>
      </c>
      <c r="L256" s="95">
        <v>0</v>
      </c>
      <c r="M256" s="95">
        <v>0</v>
      </c>
      <c r="N256" s="25" t="e">
        <f t="shared" si="109"/>
        <v>#DIV/0!</v>
      </c>
      <c r="O256" s="49">
        <v>0</v>
      </c>
      <c r="P256" s="49">
        <v>0</v>
      </c>
      <c r="Q256" s="25" t="e">
        <f t="shared" si="110"/>
        <v>#DIV/0!</v>
      </c>
      <c r="R256" s="49">
        <v>0</v>
      </c>
      <c r="S256" s="49">
        <v>0</v>
      </c>
      <c r="T256" s="25" t="e">
        <f t="shared" si="111"/>
        <v>#DIV/0!</v>
      </c>
    </row>
    <row r="257" spans="1:20" s="23" customFormat="1" ht="17.25">
      <c r="A257" s="63"/>
      <c r="B257" s="4"/>
      <c r="C257" s="49"/>
      <c r="D257" s="49"/>
      <c r="E257" s="25"/>
      <c r="F257" s="49"/>
      <c r="G257" s="49"/>
      <c r="H257" s="25"/>
      <c r="I257" s="49"/>
      <c r="J257" s="49"/>
      <c r="K257" s="25"/>
      <c r="L257" s="95"/>
      <c r="M257" s="47"/>
      <c r="N257" s="25"/>
      <c r="O257" s="49"/>
      <c r="P257" s="49"/>
      <c r="Q257" s="25"/>
      <c r="R257" s="49"/>
      <c r="S257" s="49"/>
      <c r="T257" s="25"/>
    </row>
    <row r="258" spans="1:20" s="23" customFormat="1" ht="17.25">
      <c r="A258" s="64"/>
      <c r="B258" s="16"/>
      <c r="C258" s="47"/>
      <c r="D258" s="47"/>
      <c r="E258" s="1"/>
      <c r="F258" s="47"/>
      <c r="G258" s="47"/>
      <c r="H258" s="1"/>
      <c r="I258" s="47"/>
      <c r="J258" s="47"/>
      <c r="K258" s="1"/>
      <c r="L258" s="47"/>
      <c r="M258" s="47"/>
      <c r="N258" s="1"/>
      <c r="O258" s="47"/>
      <c r="P258" s="47"/>
      <c r="Q258" s="1"/>
      <c r="R258" s="47"/>
      <c r="S258" s="47"/>
      <c r="T258" s="1"/>
    </row>
    <row r="259" spans="1:20" s="23" customFormat="1" ht="17.25" customHeight="1">
      <c r="A259" s="385"/>
      <c r="B259" s="386"/>
      <c r="C259" s="386"/>
      <c r="D259" s="386"/>
      <c r="E259" s="386"/>
      <c r="F259" s="386"/>
      <c r="G259" s="386"/>
      <c r="H259" s="386"/>
      <c r="I259" s="386"/>
      <c r="J259" s="386"/>
      <c r="K259" s="386"/>
      <c r="L259" s="386"/>
      <c r="M259" s="386"/>
      <c r="N259" s="386"/>
      <c r="O259" s="386"/>
      <c r="P259" s="386"/>
      <c r="Q259" s="386"/>
      <c r="R259" s="386"/>
      <c r="S259" s="386"/>
      <c r="T259" s="387"/>
    </row>
    <row r="260" spans="1:20" s="23" customFormat="1" ht="72.75" customHeight="1">
      <c r="A260" s="383" t="s">
        <v>257</v>
      </c>
      <c r="B260" s="384"/>
      <c r="C260" s="42">
        <f>SUM(C261:C272)</f>
        <v>230094</v>
      </c>
      <c r="D260" s="42">
        <f>SUM(D261:D272)</f>
        <v>229115</v>
      </c>
      <c r="E260" s="51">
        <f>C260/D260*100</f>
        <v>100.42729633590119</v>
      </c>
      <c r="F260" s="42">
        <f>SUM(F261:F272)</f>
        <v>126607</v>
      </c>
      <c r="G260" s="42">
        <f>SUM(G261:G272)</f>
        <v>66325</v>
      </c>
      <c r="H260" s="51">
        <f>F260/G260*100</f>
        <v>190.88880512627216</v>
      </c>
      <c r="I260" s="42">
        <f>SUM(I261:I272)</f>
        <v>112723</v>
      </c>
      <c r="J260" s="42">
        <f>SUM(J261:J272)</f>
        <v>162864</v>
      </c>
      <c r="K260" s="51">
        <f>I260/J260*100</f>
        <v>69.212962962962962</v>
      </c>
      <c r="L260" s="42">
        <f>SUM(L261:L272)</f>
        <v>14401</v>
      </c>
      <c r="M260" s="42">
        <f>SUM(M261:M272)</f>
        <v>111040</v>
      </c>
      <c r="N260" s="6">
        <f t="shared" ref="N260:N272" si="115">L260/M260*100</f>
        <v>12.969200288184437</v>
      </c>
      <c r="O260" s="42">
        <f>SUM(O261:O272)</f>
        <v>4284</v>
      </c>
      <c r="P260" s="42">
        <f>SUM(P261:P272)</f>
        <v>31343</v>
      </c>
      <c r="Q260" s="5">
        <f t="shared" ref="Q260:Q272" si="116">O260/P260*100</f>
        <v>13.668123663976006</v>
      </c>
      <c r="R260" s="42">
        <f>SUM(R261:R272)</f>
        <v>10117</v>
      </c>
      <c r="S260" s="42">
        <f>SUM(S261:S272)</f>
        <v>79697</v>
      </c>
      <c r="T260" s="6">
        <f t="shared" ref="T260:T272" si="117">R260/S260*100</f>
        <v>12.694329774019097</v>
      </c>
    </row>
    <row r="261" spans="1:20" s="23" customFormat="1" ht="17.25">
      <c r="A261" s="44">
        <v>1</v>
      </c>
      <c r="B261" s="3" t="s">
        <v>32</v>
      </c>
      <c r="C261" s="45">
        <v>2509</v>
      </c>
      <c r="D261" s="45">
        <v>27550</v>
      </c>
      <c r="E261" s="46">
        <f t="shared" ref="E261:E269" si="118">C261/D261*100</f>
        <v>9.1070780399274049</v>
      </c>
      <c r="F261" s="45">
        <v>2509</v>
      </c>
      <c r="G261" s="45">
        <v>27550</v>
      </c>
      <c r="H261" s="46">
        <f t="shared" ref="H261:H272" si="119">F261/G261*100</f>
        <v>9.1070780399274049</v>
      </c>
      <c r="I261" s="45">
        <v>2884</v>
      </c>
      <c r="J261" s="45">
        <v>10634</v>
      </c>
      <c r="K261" s="46">
        <f t="shared" ref="K261:K272" si="120">I261/J261*100</f>
        <v>27.120556704908783</v>
      </c>
      <c r="L261" s="95">
        <v>2884</v>
      </c>
      <c r="M261" s="95">
        <v>10634</v>
      </c>
      <c r="N261" s="25">
        <f t="shared" si="115"/>
        <v>27.120556704908783</v>
      </c>
      <c r="O261" s="45">
        <v>2884</v>
      </c>
      <c r="P261" s="45">
        <v>10634</v>
      </c>
      <c r="Q261" s="25">
        <f t="shared" si="116"/>
        <v>27.120556704908783</v>
      </c>
      <c r="R261" s="45">
        <v>0</v>
      </c>
      <c r="S261" s="45">
        <v>0</v>
      </c>
      <c r="T261" s="45" t="e">
        <f t="shared" si="117"/>
        <v>#DIV/0!</v>
      </c>
    </row>
    <row r="262" spans="1:20" s="23" customFormat="1" ht="17.25">
      <c r="A262" s="52">
        <v>2</v>
      </c>
      <c r="B262" s="8" t="s">
        <v>33</v>
      </c>
      <c r="C262" s="45">
        <v>4288</v>
      </c>
      <c r="D262" s="45">
        <v>596</v>
      </c>
      <c r="E262" s="1">
        <f t="shared" si="118"/>
        <v>719.46308724832215</v>
      </c>
      <c r="F262" s="45">
        <v>4288</v>
      </c>
      <c r="G262" s="156">
        <v>596</v>
      </c>
      <c r="H262" s="1">
        <f t="shared" si="119"/>
        <v>719.46308724832215</v>
      </c>
      <c r="I262" s="45">
        <v>4181</v>
      </c>
      <c r="J262" s="156">
        <v>2663</v>
      </c>
      <c r="K262" s="1">
        <f t="shared" si="120"/>
        <v>157.00337964701464</v>
      </c>
      <c r="L262" s="95">
        <v>0</v>
      </c>
      <c r="M262" s="156">
        <v>0</v>
      </c>
      <c r="N262" s="25" t="e">
        <f t="shared" si="115"/>
        <v>#DIV/0!</v>
      </c>
      <c r="O262" s="45">
        <v>0</v>
      </c>
      <c r="P262" s="45">
        <v>0</v>
      </c>
      <c r="Q262" s="25" t="e">
        <f t="shared" si="116"/>
        <v>#DIV/0!</v>
      </c>
      <c r="R262" s="47">
        <v>0</v>
      </c>
      <c r="S262" s="47">
        <v>0</v>
      </c>
      <c r="T262" s="47" t="e">
        <f t="shared" si="117"/>
        <v>#DIV/0!</v>
      </c>
    </row>
    <row r="263" spans="1:20" s="23" customFormat="1" ht="17.25">
      <c r="A263" s="44">
        <v>3</v>
      </c>
      <c r="B263" s="3" t="s">
        <v>34</v>
      </c>
      <c r="C263" s="45">
        <v>11127</v>
      </c>
      <c r="D263" s="45">
        <v>11349</v>
      </c>
      <c r="E263" s="46">
        <f t="shared" si="118"/>
        <v>98.043880518107315</v>
      </c>
      <c r="F263" s="45">
        <v>5082</v>
      </c>
      <c r="G263" s="156">
        <v>7952</v>
      </c>
      <c r="H263" s="46">
        <f t="shared" si="119"/>
        <v>63.908450704225352</v>
      </c>
      <c r="I263" s="45">
        <v>11127</v>
      </c>
      <c r="J263" s="156">
        <v>11349</v>
      </c>
      <c r="K263" s="46">
        <f t="shared" si="120"/>
        <v>98.043880518107315</v>
      </c>
      <c r="L263" s="95">
        <v>0</v>
      </c>
      <c r="M263" s="95">
        <v>0</v>
      </c>
      <c r="N263" s="25" t="e">
        <f t="shared" si="115"/>
        <v>#DIV/0!</v>
      </c>
      <c r="O263" s="45">
        <v>0</v>
      </c>
      <c r="P263" s="45">
        <v>0</v>
      </c>
      <c r="Q263" s="25" t="e">
        <f t="shared" si="116"/>
        <v>#DIV/0!</v>
      </c>
      <c r="R263" s="45">
        <v>0</v>
      </c>
      <c r="S263" s="45">
        <v>0</v>
      </c>
      <c r="T263" s="45" t="e">
        <f t="shared" si="117"/>
        <v>#DIV/0!</v>
      </c>
    </row>
    <row r="264" spans="1:20" s="23" customFormat="1" ht="17.25">
      <c r="A264" s="44">
        <v>4</v>
      </c>
      <c r="B264" s="3" t="s">
        <v>35</v>
      </c>
      <c r="C264" s="45">
        <v>71598</v>
      </c>
      <c r="D264" s="45">
        <v>33294</v>
      </c>
      <c r="E264" s="46">
        <f t="shared" si="118"/>
        <v>215.04775635249595</v>
      </c>
      <c r="F264" s="45">
        <v>43672</v>
      </c>
      <c r="G264" s="156">
        <v>17324</v>
      </c>
      <c r="H264" s="46">
        <f t="shared" si="119"/>
        <v>252.08958670053104</v>
      </c>
      <c r="I264" s="45">
        <v>71765</v>
      </c>
      <c r="J264" s="156">
        <v>33808</v>
      </c>
      <c r="K264" s="46">
        <f t="shared" si="120"/>
        <v>212.27224325603407</v>
      </c>
      <c r="L264" s="95">
        <v>0</v>
      </c>
      <c r="M264" s="156">
        <v>0</v>
      </c>
      <c r="N264" s="25" t="e">
        <f t="shared" si="115"/>
        <v>#DIV/0!</v>
      </c>
      <c r="O264" s="45">
        <v>0</v>
      </c>
      <c r="P264" s="45">
        <v>0</v>
      </c>
      <c r="Q264" s="25" t="e">
        <f t="shared" si="116"/>
        <v>#DIV/0!</v>
      </c>
      <c r="R264" s="45">
        <v>0</v>
      </c>
      <c r="S264" s="45">
        <v>0</v>
      </c>
      <c r="T264" s="45" t="e">
        <f t="shared" si="117"/>
        <v>#DIV/0!</v>
      </c>
    </row>
    <row r="265" spans="1:20" s="23" customFormat="1" ht="17.25">
      <c r="A265" s="44">
        <v>5</v>
      </c>
      <c r="B265" s="3" t="s">
        <v>36</v>
      </c>
      <c r="C265" s="45">
        <v>0</v>
      </c>
      <c r="D265" s="45">
        <v>0</v>
      </c>
      <c r="E265" s="46" t="e">
        <f>C268/D265*100</f>
        <v>#DIV/0!</v>
      </c>
      <c r="F265" s="45">
        <v>0</v>
      </c>
      <c r="G265" s="45">
        <v>0</v>
      </c>
      <c r="H265" s="46" t="e">
        <f>F268/G265*100</f>
        <v>#DIV/0!</v>
      </c>
      <c r="I265" s="45">
        <v>0</v>
      </c>
      <c r="J265" s="45">
        <v>0</v>
      </c>
      <c r="K265" s="46" t="e">
        <f>I268/J265*100</f>
        <v>#DIV/0!</v>
      </c>
      <c r="L265" s="95">
        <v>0</v>
      </c>
      <c r="M265" s="95">
        <v>0</v>
      </c>
      <c r="N265" s="25" t="e">
        <f>L268/M265*100</f>
        <v>#DIV/0!</v>
      </c>
      <c r="O265" s="45">
        <v>0</v>
      </c>
      <c r="P265" s="45">
        <v>0</v>
      </c>
      <c r="Q265" s="25" t="e">
        <f>O268/P265*100</f>
        <v>#DIV/0!</v>
      </c>
      <c r="R265" s="45">
        <v>0</v>
      </c>
      <c r="S265" s="45">
        <v>0</v>
      </c>
      <c r="T265" s="45" t="e">
        <f t="shared" si="117"/>
        <v>#DIV/0!</v>
      </c>
    </row>
    <row r="266" spans="1:20" s="23" customFormat="1" ht="17.25">
      <c r="A266" s="50">
        <v>6</v>
      </c>
      <c r="B266" s="4" t="s">
        <v>37</v>
      </c>
      <c r="C266" s="45">
        <v>9053</v>
      </c>
      <c r="D266" s="45">
        <v>2771</v>
      </c>
      <c r="E266" s="46">
        <f t="shared" si="118"/>
        <v>326.70516059184411</v>
      </c>
      <c r="F266" s="45">
        <v>5091</v>
      </c>
      <c r="G266" s="45">
        <v>2771</v>
      </c>
      <c r="H266" s="46">
        <f t="shared" si="119"/>
        <v>183.72428726091664</v>
      </c>
      <c r="I266" s="45">
        <v>0</v>
      </c>
      <c r="J266" s="45">
        <v>14198</v>
      </c>
      <c r="K266" s="46">
        <f t="shared" si="120"/>
        <v>0</v>
      </c>
      <c r="L266" s="95">
        <v>0</v>
      </c>
      <c r="M266" s="95">
        <v>14198</v>
      </c>
      <c r="N266" s="25">
        <f t="shared" si="115"/>
        <v>0</v>
      </c>
      <c r="O266" s="45">
        <v>0</v>
      </c>
      <c r="P266" s="45">
        <v>14198</v>
      </c>
      <c r="Q266" s="25">
        <f t="shared" si="116"/>
        <v>0</v>
      </c>
      <c r="R266" s="45">
        <v>0</v>
      </c>
      <c r="S266" s="45">
        <v>0</v>
      </c>
      <c r="T266" s="45" t="e">
        <f t="shared" si="117"/>
        <v>#DIV/0!</v>
      </c>
    </row>
    <row r="267" spans="1:20" s="23" customFormat="1" ht="17.25">
      <c r="A267" s="44">
        <v>7</v>
      </c>
      <c r="B267" s="3" t="s">
        <v>38</v>
      </c>
      <c r="C267" s="45">
        <v>23149</v>
      </c>
      <c r="D267" s="45">
        <v>1654</v>
      </c>
      <c r="E267" s="46">
        <f t="shared" si="118"/>
        <v>1399.576783555018</v>
      </c>
      <c r="F267" s="45">
        <v>16855</v>
      </c>
      <c r="G267" s="156">
        <v>1654</v>
      </c>
      <c r="H267" s="46">
        <f t="shared" si="119"/>
        <v>1019.0447400241839</v>
      </c>
      <c r="I267" s="45">
        <v>10496</v>
      </c>
      <c r="J267" s="156">
        <v>6511</v>
      </c>
      <c r="K267" s="46">
        <f t="shared" si="120"/>
        <v>161.20411611119641</v>
      </c>
      <c r="L267" s="95">
        <v>0</v>
      </c>
      <c r="M267" s="156">
        <v>6511</v>
      </c>
      <c r="N267" s="25">
        <f t="shared" si="115"/>
        <v>0</v>
      </c>
      <c r="O267" s="45">
        <v>0</v>
      </c>
      <c r="P267" s="156">
        <v>6511</v>
      </c>
      <c r="Q267" s="25">
        <f t="shared" si="116"/>
        <v>0</v>
      </c>
      <c r="R267" s="45">
        <v>0</v>
      </c>
      <c r="S267" s="45">
        <v>0</v>
      </c>
      <c r="T267" s="45" t="e">
        <f t="shared" si="117"/>
        <v>#DIV/0!</v>
      </c>
    </row>
    <row r="268" spans="1:20" s="23" customFormat="1" ht="17.25">
      <c r="A268" s="44">
        <v>8</v>
      </c>
      <c r="B268" s="3" t="s">
        <v>39</v>
      </c>
      <c r="C268" s="45">
        <v>96100</v>
      </c>
      <c r="D268" s="45">
        <v>68200</v>
      </c>
      <c r="E268" s="46">
        <f t="shared" si="118"/>
        <v>140.90909090909091</v>
      </c>
      <c r="F268" s="45">
        <v>40300</v>
      </c>
      <c r="G268" s="45">
        <v>3600</v>
      </c>
      <c r="H268" s="46">
        <f t="shared" si="119"/>
        <v>1119.4444444444446</v>
      </c>
      <c r="I268" s="45">
        <v>0</v>
      </c>
      <c r="J268" s="45">
        <v>0</v>
      </c>
      <c r="K268" s="46" t="e">
        <f t="shared" si="120"/>
        <v>#DIV/0!</v>
      </c>
      <c r="L268" s="95">
        <v>0</v>
      </c>
      <c r="M268" s="95">
        <v>0</v>
      </c>
      <c r="N268" s="25" t="e">
        <f t="shared" si="115"/>
        <v>#DIV/0!</v>
      </c>
      <c r="O268" s="45">
        <v>0</v>
      </c>
      <c r="P268" s="95">
        <v>0</v>
      </c>
      <c r="Q268" s="25" t="e">
        <f t="shared" si="116"/>
        <v>#DIV/0!</v>
      </c>
      <c r="R268" s="45">
        <v>0</v>
      </c>
      <c r="S268" s="45">
        <v>0</v>
      </c>
      <c r="T268" s="45" t="e">
        <f t="shared" si="117"/>
        <v>#DIV/0!</v>
      </c>
    </row>
    <row r="269" spans="1:20" s="23" customFormat="1" ht="17.25">
      <c r="A269" s="44">
        <v>9</v>
      </c>
      <c r="B269" s="3" t="s">
        <v>40</v>
      </c>
      <c r="C269" s="45">
        <v>0</v>
      </c>
      <c r="D269" s="45">
        <v>0</v>
      </c>
      <c r="E269" s="46" t="e">
        <f t="shared" si="118"/>
        <v>#DIV/0!</v>
      </c>
      <c r="F269" s="45">
        <v>0</v>
      </c>
      <c r="G269" s="45">
        <v>0</v>
      </c>
      <c r="H269" s="46" t="e">
        <f t="shared" si="119"/>
        <v>#DIV/0!</v>
      </c>
      <c r="I269" s="45">
        <v>0</v>
      </c>
      <c r="J269" s="45">
        <v>0</v>
      </c>
      <c r="K269" s="46" t="e">
        <f t="shared" si="120"/>
        <v>#DIV/0!</v>
      </c>
      <c r="L269" s="95">
        <v>0</v>
      </c>
      <c r="M269" s="95">
        <v>0</v>
      </c>
      <c r="N269" s="25" t="e">
        <f t="shared" si="115"/>
        <v>#DIV/0!</v>
      </c>
      <c r="O269" s="45">
        <v>0</v>
      </c>
      <c r="P269" s="45">
        <v>0</v>
      </c>
      <c r="Q269" s="25" t="e">
        <f t="shared" si="116"/>
        <v>#DIV/0!</v>
      </c>
      <c r="R269" s="45">
        <v>0</v>
      </c>
      <c r="S269" s="45">
        <v>0</v>
      </c>
      <c r="T269" s="45" t="e">
        <f t="shared" si="117"/>
        <v>#DIV/0!</v>
      </c>
    </row>
    <row r="270" spans="1:20" s="23" customFormat="1" ht="17.25">
      <c r="A270" s="50">
        <v>10</v>
      </c>
      <c r="B270" s="4" t="s">
        <v>41</v>
      </c>
      <c r="C270" s="45">
        <v>0</v>
      </c>
      <c r="D270" s="45">
        <v>0</v>
      </c>
      <c r="E270" s="46" t="e">
        <f>C270/D270*100</f>
        <v>#DIV/0!</v>
      </c>
      <c r="F270" s="45">
        <v>0</v>
      </c>
      <c r="G270" s="156">
        <v>0</v>
      </c>
      <c r="H270" s="46" t="e">
        <f t="shared" si="119"/>
        <v>#DIV/0!</v>
      </c>
      <c r="I270" s="45">
        <v>0</v>
      </c>
      <c r="J270" s="156">
        <v>0</v>
      </c>
      <c r="K270" s="46" t="e">
        <f t="shared" si="120"/>
        <v>#DIV/0!</v>
      </c>
      <c r="L270" s="95">
        <v>0</v>
      </c>
      <c r="M270" s="156">
        <v>0</v>
      </c>
      <c r="N270" s="25" t="e">
        <f t="shared" si="115"/>
        <v>#DIV/0!</v>
      </c>
      <c r="O270" s="45">
        <v>0</v>
      </c>
      <c r="P270" s="156">
        <v>0</v>
      </c>
      <c r="Q270" s="25" t="e">
        <f t="shared" si="116"/>
        <v>#DIV/0!</v>
      </c>
      <c r="R270" s="45">
        <v>0</v>
      </c>
      <c r="S270" s="45">
        <v>0</v>
      </c>
      <c r="T270" s="45" t="e">
        <f t="shared" si="117"/>
        <v>#DIV/0!</v>
      </c>
    </row>
    <row r="271" spans="1:20" s="23" customFormat="1" ht="17.25">
      <c r="A271" s="52">
        <v>11</v>
      </c>
      <c r="B271" s="8" t="s">
        <v>42</v>
      </c>
      <c r="C271" s="45">
        <v>11517</v>
      </c>
      <c r="D271" s="45">
        <v>6033</v>
      </c>
      <c r="E271" s="25">
        <f>C271/D271*100</f>
        <v>190.90004972650422</v>
      </c>
      <c r="F271" s="45">
        <v>8100</v>
      </c>
      <c r="G271" s="156">
        <v>3841</v>
      </c>
      <c r="H271" s="25">
        <f t="shared" si="119"/>
        <v>210.88258266076542</v>
      </c>
      <c r="I271" s="45">
        <v>11517</v>
      </c>
      <c r="J271" s="156">
        <v>6033</v>
      </c>
      <c r="K271" s="25">
        <f t="shared" si="120"/>
        <v>190.90004972650422</v>
      </c>
      <c r="L271" s="95">
        <v>11517</v>
      </c>
      <c r="M271" s="156">
        <v>6033</v>
      </c>
      <c r="N271" s="25">
        <f t="shared" si="115"/>
        <v>190.90004972650422</v>
      </c>
      <c r="O271" s="45">
        <v>1400</v>
      </c>
      <c r="P271" s="45">
        <v>0</v>
      </c>
      <c r="Q271" s="25" t="e">
        <f t="shared" si="116"/>
        <v>#DIV/0!</v>
      </c>
      <c r="R271" s="49">
        <v>10117</v>
      </c>
      <c r="S271" s="49">
        <v>6033</v>
      </c>
      <c r="T271" s="49">
        <f t="shared" si="117"/>
        <v>167.69434775401956</v>
      </c>
    </row>
    <row r="272" spans="1:20" s="23" customFormat="1" ht="34.5">
      <c r="A272" s="52">
        <v>12</v>
      </c>
      <c r="B272" s="8" t="s">
        <v>43</v>
      </c>
      <c r="C272" s="45">
        <v>753</v>
      </c>
      <c r="D272" s="45">
        <v>77668</v>
      </c>
      <c r="E272" s="1">
        <f>C272/D272*100</f>
        <v>0.96951125302569918</v>
      </c>
      <c r="F272" s="45">
        <v>710</v>
      </c>
      <c r="G272" s="45">
        <v>1037</v>
      </c>
      <c r="H272" s="1">
        <f t="shared" si="119"/>
        <v>68.466730954676962</v>
      </c>
      <c r="I272" s="45">
        <v>753</v>
      </c>
      <c r="J272" s="45">
        <v>77668</v>
      </c>
      <c r="K272" s="1">
        <f t="shared" si="120"/>
        <v>0.96951125302569918</v>
      </c>
      <c r="L272" s="95">
        <v>0</v>
      </c>
      <c r="M272" s="95">
        <v>73664</v>
      </c>
      <c r="N272" s="1">
        <f t="shared" si="115"/>
        <v>0</v>
      </c>
      <c r="O272" s="45">
        <v>0</v>
      </c>
      <c r="P272" s="45">
        <v>0</v>
      </c>
      <c r="Q272" s="1" t="e">
        <f t="shared" si="116"/>
        <v>#DIV/0!</v>
      </c>
      <c r="R272" s="47">
        <v>0</v>
      </c>
      <c r="S272" s="47">
        <v>73664</v>
      </c>
      <c r="T272" s="47">
        <f t="shared" si="117"/>
        <v>0</v>
      </c>
    </row>
    <row r="273" spans="1:20" s="23" customFormat="1" ht="17.25" customHeight="1">
      <c r="A273" s="385"/>
      <c r="B273" s="386"/>
      <c r="C273" s="386"/>
      <c r="D273" s="386"/>
      <c r="E273" s="386"/>
      <c r="F273" s="386"/>
      <c r="G273" s="386"/>
      <c r="H273" s="386"/>
      <c r="I273" s="386"/>
      <c r="J273" s="386"/>
      <c r="K273" s="386"/>
      <c r="L273" s="386"/>
      <c r="M273" s="386"/>
      <c r="N273" s="386"/>
      <c r="O273" s="386"/>
      <c r="P273" s="386"/>
      <c r="Q273" s="386"/>
      <c r="R273" s="386"/>
      <c r="S273" s="386"/>
      <c r="T273" s="387"/>
    </row>
    <row r="274" spans="1:20" s="23" customFormat="1" ht="58.5" customHeight="1">
      <c r="A274" s="383" t="s">
        <v>258</v>
      </c>
      <c r="B274" s="384"/>
      <c r="C274" s="42">
        <f>SUM(C275:C282)</f>
        <v>62090</v>
      </c>
      <c r="D274" s="42">
        <f>SUM(D275:D282)</f>
        <v>227779</v>
      </c>
      <c r="E274" s="51">
        <f>C274/D274*100</f>
        <v>27.258878123092998</v>
      </c>
      <c r="F274" s="42">
        <f>SUM(F275:F282)</f>
        <v>31740</v>
      </c>
      <c r="G274" s="42">
        <f>SUM(G275:G282)</f>
        <v>161121</v>
      </c>
      <c r="H274" s="51">
        <f>F274/G274*100</f>
        <v>19.699480514644275</v>
      </c>
      <c r="I274" s="42">
        <f>SUM(I275:I282)</f>
        <v>57853</v>
      </c>
      <c r="J274" s="42">
        <f>SUM(J275:J282)</f>
        <v>185106</v>
      </c>
      <c r="K274" s="51">
        <f>I274/J274*100</f>
        <v>31.25398420364548</v>
      </c>
      <c r="L274" s="34">
        <f>SUM(L275:L282)</f>
        <v>480</v>
      </c>
      <c r="M274" s="34">
        <f>SUM(M275:M282)</f>
        <v>113529</v>
      </c>
      <c r="N274" s="6">
        <f t="shared" ref="N274:N282" si="121">L274/M274*100</f>
        <v>0.42279946093068727</v>
      </c>
      <c r="O274" s="5">
        <f>SUM(O275:O282)</f>
        <v>480</v>
      </c>
      <c r="P274" s="5">
        <f>SUM(P275:P282)</f>
        <v>0</v>
      </c>
      <c r="Q274" s="5" t="e">
        <f t="shared" ref="Q274:Q277" si="122">O274/P274*100</f>
        <v>#DIV/0!</v>
      </c>
      <c r="R274" s="5">
        <f>SUM(R275:R282)</f>
        <v>0</v>
      </c>
      <c r="S274" s="5">
        <f>SUM(S275:S282)</f>
        <v>113529</v>
      </c>
      <c r="T274" s="6">
        <f>R274/S274*100</f>
        <v>0</v>
      </c>
    </row>
    <row r="275" spans="1:20" s="23" customFormat="1" ht="17.25">
      <c r="A275" s="44">
        <v>1</v>
      </c>
      <c r="B275" s="3" t="s">
        <v>44</v>
      </c>
      <c r="C275" s="45">
        <v>0</v>
      </c>
      <c r="D275" s="156">
        <v>100</v>
      </c>
      <c r="E275" s="46">
        <f t="shared" ref="E275:E282" si="123">C275/D275*100</f>
        <v>0</v>
      </c>
      <c r="F275" s="45">
        <v>0</v>
      </c>
      <c r="G275" s="156">
        <v>100</v>
      </c>
      <c r="H275" s="46">
        <f t="shared" ref="H275:H282" si="124">F275/G275*100</f>
        <v>0</v>
      </c>
      <c r="I275" s="45">
        <v>0</v>
      </c>
      <c r="J275" s="156">
        <v>100</v>
      </c>
      <c r="K275" s="46">
        <f t="shared" ref="K275:K282" si="125">I275/J275*100</f>
        <v>0</v>
      </c>
      <c r="L275" s="45">
        <v>0</v>
      </c>
      <c r="M275" s="156">
        <v>0</v>
      </c>
      <c r="N275" s="25" t="e">
        <f t="shared" si="121"/>
        <v>#DIV/0!</v>
      </c>
      <c r="O275" s="45">
        <v>0</v>
      </c>
      <c r="P275" s="156">
        <v>0</v>
      </c>
      <c r="Q275" s="25" t="e">
        <f t="shared" si="122"/>
        <v>#DIV/0!</v>
      </c>
      <c r="R275" s="45">
        <v>0</v>
      </c>
      <c r="S275" s="45">
        <v>0</v>
      </c>
      <c r="T275" s="45" t="e">
        <f t="shared" ref="T275:T282" si="126">R275/S275*100</f>
        <v>#DIV/0!</v>
      </c>
    </row>
    <row r="276" spans="1:20" s="23" customFormat="1" ht="17.25">
      <c r="A276" s="50">
        <v>2</v>
      </c>
      <c r="B276" s="4" t="s">
        <v>45</v>
      </c>
      <c r="C276" s="45">
        <v>0</v>
      </c>
      <c r="D276" s="159">
        <v>0</v>
      </c>
      <c r="E276" s="25" t="e">
        <f t="shared" si="123"/>
        <v>#DIV/0!</v>
      </c>
      <c r="F276" s="45">
        <v>0</v>
      </c>
      <c r="G276" s="45">
        <v>0</v>
      </c>
      <c r="H276" s="25" t="e">
        <f t="shared" si="124"/>
        <v>#DIV/0!</v>
      </c>
      <c r="I276" s="45">
        <v>0</v>
      </c>
      <c r="J276" s="159">
        <v>0</v>
      </c>
      <c r="K276" s="25" t="e">
        <f t="shared" si="125"/>
        <v>#DIV/0!</v>
      </c>
      <c r="L276" s="45">
        <v>0</v>
      </c>
      <c r="M276" s="159">
        <v>0</v>
      </c>
      <c r="N276" s="25" t="e">
        <f t="shared" si="121"/>
        <v>#DIV/0!</v>
      </c>
      <c r="O276" s="45">
        <v>0</v>
      </c>
      <c r="P276" s="159">
        <v>0</v>
      </c>
      <c r="Q276" s="25" t="e">
        <f t="shared" si="122"/>
        <v>#DIV/0!</v>
      </c>
      <c r="R276" s="45">
        <v>0</v>
      </c>
      <c r="S276" s="45">
        <v>0</v>
      </c>
      <c r="T276" s="49" t="e">
        <f t="shared" si="126"/>
        <v>#DIV/0!</v>
      </c>
    </row>
    <row r="277" spans="1:20" s="23" customFormat="1" ht="17.25">
      <c r="A277" s="50">
        <v>3</v>
      </c>
      <c r="B277" s="4" t="s">
        <v>46</v>
      </c>
      <c r="C277" s="45">
        <v>0</v>
      </c>
      <c r="D277" s="159">
        <v>145</v>
      </c>
      <c r="E277" s="25">
        <f t="shared" si="123"/>
        <v>0</v>
      </c>
      <c r="F277" s="45">
        <v>450</v>
      </c>
      <c r="G277" s="45">
        <v>145</v>
      </c>
      <c r="H277" s="25">
        <f t="shared" si="124"/>
        <v>310.34482758620692</v>
      </c>
      <c r="I277" s="45">
        <v>450</v>
      </c>
      <c r="J277" s="159">
        <v>174</v>
      </c>
      <c r="K277" s="25">
        <f t="shared" si="125"/>
        <v>258.62068965517244</v>
      </c>
      <c r="L277" s="45">
        <v>0</v>
      </c>
      <c r="M277" s="45">
        <v>0</v>
      </c>
      <c r="N277" s="25" t="e">
        <f t="shared" si="121"/>
        <v>#DIV/0!</v>
      </c>
      <c r="O277" s="45">
        <v>0</v>
      </c>
      <c r="P277" s="45">
        <v>0</v>
      </c>
      <c r="Q277" s="25" t="e">
        <f t="shared" si="122"/>
        <v>#DIV/0!</v>
      </c>
      <c r="R277" s="45">
        <v>0</v>
      </c>
      <c r="S277" s="45">
        <v>0</v>
      </c>
      <c r="T277" s="49" t="e">
        <f t="shared" si="126"/>
        <v>#DIV/0!</v>
      </c>
    </row>
    <row r="278" spans="1:20" s="23" customFormat="1" ht="17.25">
      <c r="A278" s="50">
        <v>4</v>
      </c>
      <c r="B278" s="4" t="s">
        <v>47</v>
      </c>
      <c r="C278" s="45">
        <v>425</v>
      </c>
      <c r="D278" s="159">
        <v>50</v>
      </c>
      <c r="E278" s="25">
        <f t="shared" si="123"/>
        <v>850</v>
      </c>
      <c r="F278" s="45">
        <v>425</v>
      </c>
      <c r="G278" s="45">
        <v>50</v>
      </c>
      <c r="H278" s="25">
        <f t="shared" si="124"/>
        <v>850</v>
      </c>
      <c r="I278" s="45">
        <v>621</v>
      </c>
      <c r="J278" s="159">
        <v>0</v>
      </c>
      <c r="K278" s="25" t="e">
        <f t="shared" si="125"/>
        <v>#DIV/0!</v>
      </c>
      <c r="L278" s="45">
        <v>0</v>
      </c>
      <c r="M278" s="45">
        <v>0</v>
      </c>
      <c r="N278" s="25" t="e">
        <f t="shared" si="121"/>
        <v>#DIV/0!</v>
      </c>
      <c r="O278" s="45">
        <v>0</v>
      </c>
      <c r="P278" s="45">
        <v>0</v>
      </c>
      <c r="Q278" s="25" t="e">
        <f>O278/P278*100</f>
        <v>#DIV/0!</v>
      </c>
      <c r="R278" s="45">
        <v>0</v>
      </c>
      <c r="S278" s="45">
        <v>0</v>
      </c>
      <c r="T278" s="49" t="e">
        <f t="shared" si="126"/>
        <v>#DIV/0!</v>
      </c>
    </row>
    <row r="279" spans="1:20" s="23" customFormat="1" ht="17.25">
      <c r="A279" s="50">
        <v>5</v>
      </c>
      <c r="B279" s="4" t="s">
        <v>48</v>
      </c>
      <c r="C279" s="45">
        <v>436</v>
      </c>
      <c r="D279" s="159">
        <v>486</v>
      </c>
      <c r="E279" s="25">
        <f t="shared" si="123"/>
        <v>89.711934156378604</v>
      </c>
      <c r="F279" s="45">
        <v>218</v>
      </c>
      <c r="G279" s="159">
        <v>268</v>
      </c>
      <c r="H279" s="25">
        <f t="shared" si="124"/>
        <v>81.343283582089555</v>
      </c>
      <c r="I279" s="45">
        <v>436</v>
      </c>
      <c r="J279" s="159">
        <v>486</v>
      </c>
      <c r="K279" s="25">
        <f t="shared" si="125"/>
        <v>89.711934156378604</v>
      </c>
      <c r="L279" s="45">
        <v>0</v>
      </c>
      <c r="M279" s="159">
        <v>0</v>
      </c>
      <c r="N279" s="25" t="e">
        <f t="shared" si="121"/>
        <v>#DIV/0!</v>
      </c>
      <c r="O279" s="45">
        <v>0</v>
      </c>
      <c r="P279" s="159">
        <v>0</v>
      </c>
      <c r="Q279" s="25" t="e">
        <f t="shared" ref="Q279:Q282" si="127">O279/P279*100</f>
        <v>#DIV/0!</v>
      </c>
      <c r="R279" s="45">
        <v>0</v>
      </c>
      <c r="S279" s="45">
        <v>0</v>
      </c>
      <c r="T279" s="49" t="e">
        <f t="shared" si="126"/>
        <v>#DIV/0!</v>
      </c>
    </row>
    <row r="280" spans="1:20" s="23" customFormat="1" ht="17.25">
      <c r="A280" s="48">
        <v>6</v>
      </c>
      <c r="B280" s="4" t="s">
        <v>49</v>
      </c>
      <c r="C280" s="45">
        <v>481</v>
      </c>
      <c r="D280" s="156">
        <v>0</v>
      </c>
      <c r="E280" s="25" t="e">
        <f t="shared" si="123"/>
        <v>#DIV/0!</v>
      </c>
      <c r="F280" s="45">
        <v>1</v>
      </c>
      <c r="G280" s="45">
        <v>0</v>
      </c>
      <c r="H280" s="25" t="e">
        <f t="shared" si="124"/>
        <v>#DIV/0!</v>
      </c>
      <c r="I280" s="45">
        <v>495</v>
      </c>
      <c r="J280" s="159">
        <v>349</v>
      </c>
      <c r="K280" s="25">
        <f t="shared" si="125"/>
        <v>141.83381088825215</v>
      </c>
      <c r="L280" s="45">
        <v>480</v>
      </c>
      <c r="M280" s="45">
        <v>0</v>
      </c>
      <c r="N280" s="25" t="e">
        <f t="shared" si="121"/>
        <v>#DIV/0!</v>
      </c>
      <c r="O280" s="45">
        <v>480</v>
      </c>
      <c r="P280" s="45">
        <v>0</v>
      </c>
      <c r="Q280" s="25" t="e">
        <f t="shared" si="127"/>
        <v>#DIV/0!</v>
      </c>
      <c r="R280" s="45">
        <v>0</v>
      </c>
      <c r="S280" s="45">
        <v>0</v>
      </c>
      <c r="T280" s="49" t="e">
        <f t="shared" si="126"/>
        <v>#DIV/0!</v>
      </c>
    </row>
    <row r="281" spans="1:20" s="23" customFormat="1" ht="17.25">
      <c r="A281" s="52">
        <v>7</v>
      </c>
      <c r="B281" s="8" t="s">
        <v>50</v>
      </c>
      <c r="C281" s="47">
        <v>60748</v>
      </c>
      <c r="D281" s="159">
        <v>208436</v>
      </c>
      <c r="E281" s="1">
        <f t="shared" si="123"/>
        <v>29.144677502926559</v>
      </c>
      <c r="F281" s="47">
        <v>30646</v>
      </c>
      <c r="G281" s="159">
        <v>150021</v>
      </c>
      <c r="H281" s="1">
        <f t="shared" si="124"/>
        <v>20.427806773718345</v>
      </c>
      <c r="I281" s="47">
        <v>55851</v>
      </c>
      <c r="J281" s="159">
        <v>165435</v>
      </c>
      <c r="K281" s="1">
        <f t="shared" si="125"/>
        <v>33.760087043249612</v>
      </c>
      <c r="L281" s="47">
        <v>0</v>
      </c>
      <c r="M281" s="159">
        <v>113529</v>
      </c>
      <c r="N281" s="1">
        <f t="shared" si="121"/>
        <v>0</v>
      </c>
      <c r="O281" s="47">
        <v>0</v>
      </c>
      <c r="P281" s="47">
        <v>0</v>
      </c>
      <c r="Q281" s="1" t="e">
        <f t="shared" si="127"/>
        <v>#DIV/0!</v>
      </c>
      <c r="R281" s="47">
        <v>0</v>
      </c>
      <c r="S281" s="159">
        <v>113529</v>
      </c>
      <c r="T281" s="47">
        <f t="shared" si="126"/>
        <v>0</v>
      </c>
    </row>
    <row r="282" spans="1:20" s="23" customFormat="1" ht="17.25">
      <c r="A282" s="44">
        <v>8</v>
      </c>
      <c r="B282" s="3" t="s">
        <v>51</v>
      </c>
      <c r="C282" s="45">
        <v>0</v>
      </c>
      <c r="D282" s="156">
        <v>18562</v>
      </c>
      <c r="E282" s="46">
        <f t="shared" si="123"/>
        <v>0</v>
      </c>
      <c r="F282" s="45">
        <v>0</v>
      </c>
      <c r="G282" s="156">
        <v>10537</v>
      </c>
      <c r="H282" s="46">
        <f t="shared" si="124"/>
        <v>0</v>
      </c>
      <c r="I282" s="45">
        <v>0</v>
      </c>
      <c r="J282" s="156">
        <v>18562</v>
      </c>
      <c r="K282" s="46">
        <f t="shared" si="125"/>
        <v>0</v>
      </c>
      <c r="L282" s="45">
        <v>0</v>
      </c>
      <c r="M282" s="45">
        <v>0</v>
      </c>
      <c r="N282" s="25" t="e">
        <f t="shared" si="121"/>
        <v>#DIV/0!</v>
      </c>
      <c r="O282" s="45">
        <v>0</v>
      </c>
      <c r="P282" s="45">
        <v>0</v>
      </c>
      <c r="Q282" s="25" t="e">
        <f t="shared" si="127"/>
        <v>#DIV/0!</v>
      </c>
      <c r="R282" s="45">
        <v>0</v>
      </c>
      <c r="S282" s="45">
        <v>0</v>
      </c>
      <c r="T282" s="45" t="e">
        <f t="shared" si="126"/>
        <v>#DIV/0!</v>
      </c>
    </row>
    <row r="283" spans="1:20" s="23" customFormat="1" ht="17.25">
      <c r="A283" s="111"/>
      <c r="B283" s="395"/>
      <c r="C283" s="395"/>
      <c r="D283" s="395"/>
      <c r="E283" s="395"/>
      <c r="F283" s="395"/>
      <c r="G283" s="395"/>
      <c r="H283" s="395"/>
      <c r="I283" s="395"/>
      <c r="J283" s="395"/>
      <c r="K283" s="395"/>
      <c r="L283" s="395"/>
      <c r="M283" s="395"/>
      <c r="N283" s="395"/>
      <c r="O283" s="395"/>
      <c r="P283" s="395"/>
      <c r="Q283" s="395"/>
      <c r="R283" s="395"/>
      <c r="S283" s="395"/>
      <c r="T283" s="396"/>
    </row>
    <row r="284" spans="1:20" s="23" customFormat="1" ht="70.5" customHeight="1">
      <c r="A284" s="383" t="s">
        <v>259</v>
      </c>
      <c r="B284" s="384"/>
      <c r="C284" s="42">
        <f>SUM(C285:C303)</f>
        <v>126180</v>
      </c>
      <c r="D284" s="42">
        <f>SUM(D285:D303)</f>
        <v>160476</v>
      </c>
      <c r="E284" s="43">
        <f>C284/D284*100</f>
        <v>78.628579974575644</v>
      </c>
      <c r="F284" s="42">
        <f>SUM(F285:F303)</f>
        <v>98192</v>
      </c>
      <c r="G284" s="42">
        <f>SUM(G285:G303)</f>
        <v>89911</v>
      </c>
      <c r="H284" s="42">
        <f>F284/G284*100</f>
        <v>109.21021899433885</v>
      </c>
      <c r="I284" s="42">
        <f>SUM(I285:I303)</f>
        <v>142393</v>
      </c>
      <c r="J284" s="42">
        <f>SUM(J285:J303)</f>
        <v>255294</v>
      </c>
      <c r="K284" s="42">
        <f>I284/J284*100</f>
        <v>55.776085611099354</v>
      </c>
      <c r="L284" s="33">
        <f>SUM(L285:L303)</f>
        <v>49655</v>
      </c>
      <c r="M284" s="33">
        <f>SUM(M285:M303)</f>
        <v>103923</v>
      </c>
      <c r="N284" s="5">
        <f t="shared" ref="N284:N303" si="128">L284/M284*100</f>
        <v>47.780568305379944</v>
      </c>
      <c r="O284" s="5">
        <f>SUM(O285:O303)</f>
        <v>48976</v>
      </c>
      <c r="P284" s="5">
        <f>SUM(P285:P303)</f>
        <v>98755</v>
      </c>
      <c r="Q284" s="6" t="e">
        <f>A291O291/P284*100</f>
        <v>#NAME?</v>
      </c>
      <c r="R284" s="5">
        <f>SUM(R285:R303)</f>
        <v>679</v>
      </c>
      <c r="S284" s="5">
        <f>SUM(S285:S303)</f>
        <v>5168</v>
      </c>
      <c r="T284" s="5">
        <f t="shared" ref="T284:T302" si="129">R284/S284*100</f>
        <v>13.138544891640866</v>
      </c>
    </row>
    <row r="285" spans="1:20" s="23" customFormat="1" ht="19.5" customHeight="1">
      <c r="A285" s="44">
        <v>1</v>
      </c>
      <c r="B285" s="4" t="s">
        <v>14</v>
      </c>
      <c r="C285" s="47">
        <v>9283</v>
      </c>
      <c r="D285" s="47">
        <v>21246</v>
      </c>
      <c r="E285" s="46">
        <f>C285/D285*100</f>
        <v>43.692930433964037</v>
      </c>
      <c r="F285" s="47">
        <v>2664</v>
      </c>
      <c r="G285" s="47">
        <v>10484</v>
      </c>
      <c r="H285" s="46">
        <f>F285/G285*100</f>
        <v>25.410148798168635</v>
      </c>
      <c r="I285" s="47">
        <v>15118</v>
      </c>
      <c r="J285" s="47">
        <v>10829</v>
      </c>
      <c r="K285" s="46">
        <f>I285/J285*100</f>
        <v>139.60661187551943</v>
      </c>
      <c r="L285" s="47">
        <v>0</v>
      </c>
      <c r="M285" s="47">
        <v>0</v>
      </c>
      <c r="N285" s="25" t="e">
        <f t="shared" si="128"/>
        <v>#DIV/0!</v>
      </c>
      <c r="O285" s="47">
        <v>0</v>
      </c>
      <c r="P285" s="47">
        <v>0</v>
      </c>
      <c r="Q285" s="25" t="e">
        <f t="shared" ref="Q285:Q303" si="130">O285/P285*100</f>
        <v>#DIV/0!</v>
      </c>
      <c r="R285" s="47">
        <v>0</v>
      </c>
      <c r="S285" s="47">
        <v>0</v>
      </c>
      <c r="T285" s="46" t="e">
        <f t="shared" si="129"/>
        <v>#DIV/0!</v>
      </c>
    </row>
    <row r="286" spans="1:20" s="23" customFormat="1" ht="17.25">
      <c r="A286" s="61">
        <v>2</v>
      </c>
      <c r="B286" s="4" t="s">
        <v>15</v>
      </c>
      <c r="C286" s="47">
        <v>21667</v>
      </c>
      <c r="D286" s="47">
        <v>0</v>
      </c>
      <c r="E286" s="25" t="e">
        <f t="shared" ref="E286:E303" si="131">C286/D286*100</f>
        <v>#DIV/0!</v>
      </c>
      <c r="F286" s="47">
        <v>17500</v>
      </c>
      <c r="G286" s="47">
        <v>0</v>
      </c>
      <c r="H286" s="25" t="e">
        <f t="shared" ref="H286:H295" si="132">F286/G286*100</f>
        <v>#DIV/0!</v>
      </c>
      <c r="I286" s="47">
        <v>21667</v>
      </c>
      <c r="J286" s="47">
        <v>0</v>
      </c>
      <c r="K286" s="25" t="e">
        <f t="shared" ref="K286:K303" si="133">I286/J286*100</f>
        <v>#DIV/0!</v>
      </c>
      <c r="L286" s="47">
        <v>0</v>
      </c>
      <c r="M286" s="47">
        <v>0</v>
      </c>
      <c r="N286" s="25" t="e">
        <f t="shared" si="128"/>
        <v>#DIV/0!</v>
      </c>
      <c r="O286" s="47">
        <v>0</v>
      </c>
      <c r="P286" s="47">
        <v>0</v>
      </c>
      <c r="Q286" s="25" t="e">
        <f t="shared" si="130"/>
        <v>#DIV/0!</v>
      </c>
      <c r="R286" s="47">
        <v>0</v>
      </c>
      <c r="S286" s="47">
        <v>0</v>
      </c>
      <c r="T286" s="25" t="e">
        <f t="shared" si="129"/>
        <v>#DIV/0!</v>
      </c>
    </row>
    <row r="287" spans="1:20" s="23" customFormat="1" ht="17.25">
      <c r="A287" s="44">
        <v>3</v>
      </c>
      <c r="B287" s="3" t="s">
        <v>16</v>
      </c>
      <c r="C287" s="47">
        <v>0</v>
      </c>
      <c r="D287" s="47">
        <v>1156</v>
      </c>
      <c r="E287" s="46">
        <f t="shared" si="131"/>
        <v>0</v>
      </c>
      <c r="F287" s="47">
        <v>0</v>
      </c>
      <c r="G287" s="47">
        <v>1156</v>
      </c>
      <c r="H287" s="46">
        <f t="shared" si="132"/>
        <v>0</v>
      </c>
      <c r="I287" s="47">
        <v>4048</v>
      </c>
      <c r="J287" s="47">
        <v>4048</v>
      </c>
      <c r="K287" s="46">
        <f t="shared" si="133"/>
        <v>100</v>
      </c>
      <c r="L287" s="47">
        <v>0</v>
      </c>
      <c r="M287" s="47">
        <v>0</v>
      </c>
      <c r="N287" s="25" t="e">
        <f t="shared" si="128"/>
        <v>#DIV/0!</v>
      </c>
      <c r="O287" s="47">
        <v>0</v>
      </c>
      <c r="P287" s="47">
        <v>0</v>
      </c>
      <c r="Q287" s="25" t="e">
        <f t="shared" si="130"/>
        <v>#DIV/0!</v>
      </c>
      <c r="R287" s="47">
        <v>0</v>
      </c>
      <c r="S287" s="47">
        <v>0</v>
      </c>
      <c r="T287" s="46" t="e">
        <f t="shared" si="129"/>
        <v>#DIV/0!</v>
      </c>
    </row>
    <row r="288" spans="1:20" s="23" customFormat="1" ht="34.5">
      <c r="A288" s="48">
        <v>4</v>
      </c>
      <c r="B288" s="3" t="s">
        <v>17</v>
      </c>
      <c r="C288" s="47">
        <v>0</v>
      </c>
      <c r="D288" s="47">
        <v>0</v>
      </c>
      <c r="E288" s="46" t="e">
        <f t="shared" si="131"/>
        <v>#DIV/0!</v>
      </c>
      <c r="F288" s="47">
        <v>0</v>
      </c>
      <c r="G288" s="47">
        <v>0</v>
      </c>
      <c r="H288" s="46" t="e">
        <f t="shared" si="132"/>
        <v>#DIV/0!</v>
      </c>
      <c r="I288" s="47">
        <v>0</v>
      </c>
      <c r="J288" s="47">
        <v>0</v>
      </c>
      <c r="K288" s="46" t="e">
        <f t="shared" si="133"/>
        <v>#DIV/0!</v>
      </c>
      <c r="L288" s="47">
        <v>0</v>
      </c>
      <c r="M288" s="47">
        <v>0</v>
      </c>
      <c r="N288" s="25" t="e">
        <f t="shared" si="128"/>
        <v>#DIV/0!</v>
      </c>
      <c r="O288" s="47">
        <v>0</v>
      </c>
      <c r="P288" s="47">
        <v>0</v>
      </c>
      <c r="Q288" s="25" t="e">
        <f t="shared" si="130"/>
        <v>#DIV/0!</v>
      </c>
      <c r="R288" s="47">
        <v>0</v>
      </c>
      <c r="S288" s="47">
        <v>0</v>
      </c>
      <c r="T288" s="46" t="e">
        <f t="shared" si="129"/>
        <v>#DIV/0!</v>
      </c>
    </row>
    <row r="289" spans="1:20" s="47" customFormat="1" ht="33" customHeight="1">
      <c r="A289" s="49">
        <v>5</v>
      </c>
      <c r="B289" s="4" t="s">
        <v>18</v>
      </c>
      <c r="C289" s="47">
        <v>2902</v>
      </c>
      <c r="D289" s="47">
        <v>8066</v>
      </c>
      <c r="E289" s="47">
        <f t="shared" si="131"/>
        <v>35.978180014877267</v>
      </c>
      <c r="F289" s="47">
        <v>1476</v>
      </c>
      <c r="G289" s="47">
        <v>4260</v>
      </c>
      <c r="H289" s="47">
        <f t="shared" si="132"/>
        <v>34.647887323943664</v>
      </c>
      <c r="I289" s="47">
        <v>2741</v>
      </c>
      <c r="J289" s="47">
        <v>7969</v>
      </c>
      <c r="K289" s="47">
        <f t="shared" si="133"/>
        <v>34.395783661689045</v>
      </c>
      <c r="L289" s="47">
        <v>0</v>
      </c>
      <c r="M289" s="47">
        <v>2268</v>
      </c>
      <c r="N289" s="47">
        <f t="shared" si="128"/>
        <v>0</v>
      </c>
      <c r="O289" s="47">
        <v>0</v>
      </c>
      <c r="P289" s="47">
        <v>0</v>
      </c>
      <c r="Q289" s="47" t="e">
        <f t="shared" si="130"/>
        <v>#DIV/0!</v>
      </c>
      <c r="R289" s="47">
        <v>0</v>
      </c>
      <c r="S289" s="47">
        <v>2268</v>
      </c>
      <c r="T289" s="47">
        <f t="shared" si="129"/>
        <v>0</v>
      </c>
    </row>
    <row r="290" spans="1:20" s="235" customFormat="1" ht="33" customHeight="1">
      <c r="A290" s="47">
        <v>6</v>
      </c>
      <c r="B290" s="3" t="s">
        <v>335</v>
      </c>
      <c r="C290" s="47">
        <v>11086</v>
      </c>
      <c r="D290" s="47">
        <v>33908</v>
      </c>
      <c r="E290" s="47">
        <f t="shared" si="131"/>
        <v>32.694349416067006</v>
      </c>
      <c r="F290" s="47">
        <v>7508</v>
      </c>
      <c r="G290" s="47">
        <v>23521</v>
      </c>
      <c r="H290" s="47">
        <f t="shared" si="132"/>
        <v>31.920411547128097</v>
      </c>
      <c r="I290" s="47">
        <v>9375</v>
      </c>
      <c r="J290" s="47">
        <v>38430</v>
      </c>
      <c r="K290" s="47">
        <f t="shared" si="133"/>
        <v>24.395003903200625</v>
      </c>
      <c r="L290" s="47">
        <v>679</v>
      </c>
      <c r="M290" s="47">
        <v>1669</v>
      </c>
      <c r="N290" s="47">
        <f t="shared" si="128"/>
        <v>40.683043738765726</v>
      </c>
      <c r="O290" s="47">
        <v>0</v>
      </c>
      <c r="P290" s="47">
        <v>1669</v>
      </c>
      <c r="Q290" s="47">
        <f t="shared" si="130"/>
        <v>0</v>
      </c>
      <c r="R290" s="47">
        <v>679</v>
      </c>
      <c r="S290" s="47">
        <v>0</v>
      </c>
      <c r="T290" s="47" t="e">
        <f t="shared" si="129"/>
        <v>#DIV/0!</v>
      </c>
    </row>
    <row r="291" spans="1:20" s="23" customFormat="1" ht="17.25">
      <c r="A291" s="48">
        <v>7</v>
      </c>
      <c r="B291" s="3" t="s">
        <v>19</v>
      </c>
      <c r="C291" s="47">
        <v>302</v>
      </c>
      <c r="D291" s="47">
        <v>3396</v>
      </c>
      <c r="E291" s="46">
        <f t="shared" si="131"/>
        <v>8.8928150765606588</v>
      </c>
      <c r="F291" s="47">
        <v>0</v>
      </c>
      <c r="G291" s="47">
        <v>3396</v>
      </c>
      <c r="H291" s="46">
        <f t="shared" si="132"/>
        <v>0</v>
      </c>
      <c r="I291" s="47">
        <v>5252</v>
      </c>
      <c r="J291" s="47">
        <v>2672</v>
      </c>
      <c r="K291" s="46">
        <f t="shared" si="133"/>
        <v>196.55688622754491</v>
      </c>
      <c r="L291" s="47">
        <v>0</v>
      </c>
      <c r="M291" s="47">
        <v>0</v>
      </c>
      <c r="N291" s="25" t="e">
        <f t="shared" si="128"/>
        <v>#DIV/0!</v>
      </c>
      <c r="O291" s="47">
        <v>0</v>
      </c>
      <c r="P291" s="47">
        <v>0</v>
      </c>
      <c r="Q291" s="25" t="e">
        <f t="shared" si="130"/>
        <v>#DIV/0!</v>
      </c>
      <c r="R291" s="47">
        <v>0</v>
      </c>
      <c r="S291" s="47">
        <v>0</v>
      </c>
      <c r="T291" s="46" t="e">
        <f t="shared" si="129"/>
        <v>#DIV/0!</v>
      </c>
    </row>
    <row r="292" spans="1:20" s="23" customFormat="1" ht="22.5" customHeight="1">
      <c r="A292" s="44">
        <v>8</v>
      </c>
      <c r="B292" s="3" t="s">
        <v>20</v>
      </c>
      <c r="C292" s="47">
        <v>0</v>
      </c>
      <c r="D292" s="47">
        <v>0</v>
      </c>
      <c r="E292" s="46" t="e">
        <f t="shared" si="131"/>
        <v>#DIV/0!</v>
      </c>
      <c r="F292" s="47">
        <v>0</v>
      </c>
      <c r="G292" s="47">
        <v>0</v>
      </c>
      <c r="H292" s="46" t="e">
        <f t="shared" si="132"/>
        <v>#DIV/0!</v>
      </c>
      <c r="I292" s="47">
        <v>0</v>
      </c>
      <c r="J292" s="47">
        <v>0</v>
      </c>
      <c r="K292" s="46" t="e">
        <f t="shared" si="133"/>
        <v>#DIV/0!</v>
      </c>
      <c r="L292" s="47">
        <v>0</v>
      </c>
      <c r="M292" s="47">
        <v>0</v>
      </c>
      <c r="N292" s="25" t="e">
        <f t="shared" si="128"/>
        <v>#DIV/0!</v>
      </c>
      <c r="O292" s="47">
        <v>0</v>
      </c>
      <c r="P292" s="47">
        <v>0</v>
      </c>
      <c r="Q292" s="25" t="e">
        <f t="shared" si="130"/>
        <v>#DIV/0!</v>
      </c>
      <c r="R292" s="47">
        <v>0</v>
      </c>
      <c r="S292" s="47">
        <v>0</v>
      </c>
      <c r="T292" s="46" t="e">
        <f t="shared" si="129"/>
        <v>#DIV/0!</v>
      </c>
    </row>
    <row r="293" spans="1:20" s="23" customFormat="1" ht="34.5">
      <c r="A293" s="48">
        <v>9</v>
      </c>
      <c r="B293" s="3" t="s">
        <v>21</v>
      </c>
      <c r="C293" s="47">
        <v>18204</v>
      </c>
      <c r="D293" s="47">
        <v>16358</v>
      </c>
      <c r="E293" s="46">
        <f t="shared" si="131"/>
        <v>111.28499816603497</v>
      </c>
      <c r="F293" s="47">
        <v>11990</v>
      </c>
      <c r="G293" s="47">
        <v>8393</v>
      </c>
      <c r="H293" s="46">
        <f t="shared" si="132"/>
        <v>142.85714285714286</v>
      </c>
      <c r="I293" s="47">
        <v>18204</v>
      </c>
      <c r="J293" s="47">
        <v>16358</v>
      </c>
      <c r="K293" s="46">
        <f t="shared" si="133"/>
        <v>111.28499816603497</v>
      </c>
      <c r="L293" s="47">
        <v>0</v>
      </c>
      <c r="M293" s="47">
        <v>0</v>
      </c>
      <c r="N293" s="25" t="e">
        <f t="shared" si="128"/>
        <v>#DIV/0!</v>
      </c>
      <c r="O293" s="47">
        <v>0</v>
      </c>
      <c r="P293" s="47">
        <v>0</v>
      </c>
      <c r="Q293" s="25" t="e">
        <f t="shared" si="130"/>
        <v>#DIV/0!</v>
      </c>
      <c r="R293" s="47">
        <v>0</v>
      </c>
      <c r="S293" s="47">
        <v>0</v>
      </c>
      <c r="T293" s="46" t="e">
        <f t="shared" si="129"/>
        <v>#DIV/0!</v>
      </c>
    </row>
    <row r="294" spans="1:20" s="23" customFormat="1" ht="17.25">
      <c r="A294" s="44">
        <v>10</v>
      </c>
      <c r="B294" s="3" t="s">
        <v>22</v>
      </c>
      <c r="C294" s="47">
        <v>10830</v>
      </c>
      <c r="D294" s="47">
        <v>22844</v>
      </c>
      <c r="E294" s="46">
        <f t="shared" si="131"/>
        <v>47.40850989318858</v>
      </c>
      <c r="F294" s="47">
        <v>5148</v>
      </c>
      <c r="G294" s="47">
        <v>12678</v>
      </c>
      <c r="H294" s="46">
        <f t="shared" si="132"/>
        <v>40.605773781353527</v>
      </c>
      <c r="I294" s="47">
        <v>1855</v>
      </c>
      <c r="J294" s="47">
        <v>27303</v>
      </c>
      <c r="K294" s="46">
        <f t="shared" si="133"/>
        <v>6.7941251877083104</v>
      </c>
      <c r="L294" s="47">
        <v>0</v>
      </c>
      <c r="M294" s="47">
        <v>0</v>
      </c>
      <c r="N294" s="25" t="e">
        <f t="shared" si="128"/>
        <v>#DIV/0!</v>
      </c>
      <c r="O294" s="47">
        <v>0</v>
      </c>
      <c r="P294" s="47">
        <v>0</v>
      </c>
      <c r="Q294" s="25" t="e">
        <f t="shared" si="130"/>
        <v>#DIV/0!</v>
      </c>
      <c r="R294" s="47">
        <v>0</v>
      </c>
      <c r="S294" s="47">
        <v>0</v>
      </c>
      <c r="T294" s="46" t="e">
        <f t="shared" si="129"/>
        <v>#DIV/0!</v>
      </c>
    </row>
    <row r="295" spans="1:20" s="23" customFormat="1" ht="17.25">
      <c r="A295" s="48">
        <v>11</v>
      </c>
      <c r="B295" s="3" t="s">
        <v>23</v>
      </c>
      <c r="C295" s="47">
        <v>44626</v>
      </c>
      <c r="D295" s="47">
        <v>0</v>
      </c>
      <c r="E295" s="46" t="e">
        <f t="shared" si="131"/>
        <v>#DIV/0!</v>
      </c>
      <c r="F295" s="47">
        <v>44626</v>
      </c>
      <c r="G295" s="47">
        <v>0</v>
      </c>
      <c r="H295" s="46" t="e">
        <f t="shared" si="132"/>
        <v>#DIV/0!</v>
      </c>
      <c r="I295" s="47">
        <v>48033</v>
      </c>
      <c r="J295" s="47">
        <v>97137</v>
      </c>
      <c r="K295" s="46">
        <f t="shared" si="133"/>
        <v>49.448716760863519</v>
      </c>
      <c r="L295" s="47">
        <v>48031</v>
      </c>
      <c r="M295" s="47">
        <v>97086</v>
      </c>
      <c r="N295" s="25">
        <f t="shared" si="128"/>
        <v>49.472632511381661</v>
      </c>
      <c r="O295" s="47">
        <v>48031</v>
      </c>
      <c r="P295" s="47">
        <v>97086</v>
      </c>
      <c r="Q295" s="25">
        <f t="shared" si="130"/>
        <v>49.472632511381661</v>
      </c>
      <c r="R295" s="47">
        <v>0</v>
      </c>
      <c r="S295" s="47">
        <v>0</v>
      </c>
      <c r="T295" s="46" t="e">
        <f t="shared" si="129"/>
        <v>#DIV/0!</v>
      </c>
    </row>
    <row r="296" spans="1:20" s="23" customFormat="1" ht="17.25">
      <c r="A296" s="44">
        <v>12</v>
      </c>
      <c r="B296" s="3" t="s">
        <v>24</v>
      </c>
      <c r="C296" s="47">
        <v>0</v>
      </c>
      <c r="D296" s="47">
        <v>0</v>
      </c>
      <c r="E296" s="46" t="e">
        <f t="shared" si="131"/>
        <v>#DIV/0!</v>
      </c>
      <c r="F296" s="47">
        <v>0</v>
      </c>
      <c r="G296" s="47">
        <v>0</v>
      </c>
      <c r="H296" s="46" t="e">
        <f>F296/G296*100</f>
        <v>#DIV/0!</v>
      </c>
      <c r="I296" s="47">
        <v>0</v>
      </c>
      <c r="J296" s="47">
        <v>0</v>
      </c>
      <c r="K296" s="46" t="e">
        <f t="shared" si="133"/>
        <v>#DIV/0!</v>
      </c>
      <c r="L296" s="47">
        <v>0</v>
      </c>
      <c r="M296" s="47">
        <v>0</v>
      </c>
      <c r="N296" s="25" t="e">
        <f t="shared" si="128"/>
        <v>#DIV/0!</v>
      </c>
      <c r="O296" s="47">
        <v>0</v>
      </c>
      <c r="P296" s="47">
        <v>0</v>
      </c>
      <c r="Q296" s="25" t="e">
        <f t="shared" si="130"/>
        <v>#DIV/0!</v>
      </c>
      <c r="R296" s="47">
        <v>0</v>
      </c>
      <c r="S296" s="47">
        <v>0</v>
      </c>
      <c r="T296" s="46" t="e">
        <f t="shared" si="129"/>
        <v>#DIV/0!</v>
      </c>
    </row>
    <row r="297" spans="1:20" s="23" customFormat="1" ht="17.25">
      <c r="A297" s="48">
        <v>13</v>
      </c>
      <c r="B297" s="4" t="s">
        <v>25</v>
      </c>
      <c r="C297" s="47">
        <v>0</v>
      </c>
      <c r="D297" s="47">
        <v>2592</v>
      </c>
      <c r="E297" s="46">
        <f t="shared" si="131"/>
        <v>0</v>
      </c>
      <c r="F297" s="47">
        <v>0</v>
      </c>
      <c r="G297" s="47">
        <v>2592</v>
      </c>
      <c r="H297" s="46">
        <f>F297/G297*100</f>
        <v>0</v>
      </c>
      <c r="I297" s="47">
        <v>0</v>
      </c>
      <c r="J297" s="47">
        <v>0</v>
      </c>
      <c r="K297" s="46" t="e">
        <f t="shared" si="133"/>
        <v>#DIV/0!</v>
      </c>
      <c r="L297" s="47">
        <v>0</v>
      </c>
      <c r="M297" s="47">
        <v>0</v>
      </c>
      <c r="N297" s="25" t="e">
        <f t="shared" si="128"/>
        <v>#DIV/0!</v>
      </c>
      <c r="O297" s="47">
        <v>0</v>
      </c>
      <c r="P297" s="47">
        <v>0</v>
      </c>
      <c r="Q297" s="25" t="e">
        <f t="shared" si="130"/>
        <v>#DIV/0!</v>
      </c>
      <c r="R297" s="47">
        <v>0</v>
      </c>
      <c r="S297" s="47">
        <v>0</v>
      </c>
      <c r="T297" s="46" t="e">
        <f t="shared" si="129"/>
        <v>#DIV/0!</v>
      </c>
    </row>
    <row r="298" spans="1:20" s="23" customFormat="1" ht="19.5" customHeight="1">
      <c r="A298" s="44">
        <v>14</v>
      </c>
      <c r="B298" s="4" t="s">
        <v>26</v>
      </c>
      <c r="C298" s="47">
        <v>0</v>
      </c>
      <c r="D298" s="47">
        <v>39822</v>
      </c>
      <c r="E298" s="25">
        <f t="shared" si="131"/>
        <v>0</v>
      </c>
      <c r="F298" s="47">
        <v>0</v>
      </c>
      <c r="G298" s="47">
        <v>19937</v>
      </c>
      <c r="H298" s="25">
        <f>F298/G298*100</f>
        <v>0</v>
      </c>
      <c r="I298" s="47">
        <v>10000</v>
      </c>
      <c r="J298" s="47">
        <v>39515</v>
      </c>
      <c r="K298" s="25">
        <f t="shared" si="133"/>
        <v>25.306845501708214</v>
      </c>
      <c r="L298" s="47">
        <v>0</v>
      </c>
      <c r="M298" s="47">
        <v>0</v>
      </c>
      <c r="N298" s="25" t="e">
        <f t="shared" si="128"/>
        <v>#DIV/0!</v>
      </c>
      <c r="O298" s="47">
        <v>0</v>
      </c>
      <c r="P298" s="47">
        <v>0</v>
      </c>
      <c r="Q298" s="25" t="e">
        <f t="shared" si="130"/>
        <v>#DIV/0!</v>
      </c>
      <c r="R298" s="47">
        <v>0</v>
      </c>
      <c r="S298" s="47">
        <v>0</v>
      </c>
      <c r="T298" s="25" t="e">
        <f t="shared" si="129"/>
        <v>#DIV/0!</v>
      </c>
    </row>
    <row r="299" spans="1:20" s="23" customFormat="1" ht="17.25">
      <c r="A299" s="48">
        <v>15</v>
      </c>
      <c r="B299" s="8" t="s">
        <v>27</v>
      </c>
      <c r="C299" s="47">
        <v>2530</v>
      </c>
      <c r="D299" s="47">
        <v>3925</v>
      </c>
      <c r="E299" s="1">
        <f t="shared" si="131"/>
        <v>64.458598726114644</v>
      </c>
      <c r="F299" s="47">
        <v>2530</v>
      </c>
      <c r="G299" s="47">
        <v>3494</v>
      </c>
      <c r="H299" s="1">
        <f t="shared" ref="H299:H303" si="134">F299/G299*100</f>
        <v>72.409845449341731</v>
      </c>
      <c r="I299" s="47">
        <v>1350</v>
      </c>
      <c r="J299" s="47">
        <v>3870</v>
      </c>
      <c r="K299" s="1">
        <f t="shared" si="133"/>
        <v>34.883720930232556</v>
      </c>
      <c r="L299" s="47">
        <v>945</v>
      </c>
      <c r="M299" s="47">
        <v>2900</v>
      </c>
      <c r="N299" s="1">
        <f t="shared" si="128"/>
        <v>32.586206896551722</v>
      </c>
      <c r="O299" s="47">
        <v>945</v>
      </c>
      <c r="P299" s="47">
        <v>0</v>
      </c>
      <c r="Q299" s="1" t="e">
        <f t="shared" si="130"/>
        <v>#DIV/0!</v>
      </c>
      <c r="R299" s="47">
        <v>0</v>
      </c>
      <c r="S299" s="47">
        <v>2900</v>
      </c>
      <c r="T299" s="1">
        <f t="shared" si="129"/>
        <v>0</v>
      </c>
    </row>
    <row r="300" spans="1:20" s="23" customFormat="1" ht="17.25">
      <c r="A300" s="44">
        <v>16</v>
      </c>
      <c r="B300" s="4" t="s">
        <v>28</v>
      </c>
      <c r="C300" s="47">
        <v>0</v>
      </c>
      <c r="D300" s="47">
        <v>0</v>
      </c>
      <c r="E300" s="46" t="e">
        <f t="shared" si="131"/>
        <v>#DIV/0!</v>
      </c>
      <c r="F300" s="47">
        <v>0</v>
      </c>
      <c r="G300" s="47">
        <v>0</v>
      </c>
      <c r="H300" s="46" t="e">
        <f t="shared" si="134"/>
        <v>#DIV/0!</v>
      </c>
      <c r="I300" s="47">
        <v>0</v>
      </c>
      <c r="J300" s="47">
        <v>0</v>
      </c>
      <c r="K300" s="46" t="e">
        <f t="shared" si="133"/>
        <v>#DIV/0!</v>
      </c>
      <c r="L300" s="47">
        <v>0</v>
      </c>
      <c r="M300" s="47">
        <v>0</v>
      </c>
      <c r="N300" s="25" t="e">
        <f t="shared" si="128"/>
        <v>#DIV/0!</v>
      </c>
      <c r="O300" s="47">
        <v>0</v>
      </c>
      <c r="P300" s="47">
        <v>0</v>
      </c>
      <c r="Q300" s="25" t="e">
        <f t="shared" si="130"/>
        <v>#DIV/0!</v>
      </c>
      <c r="R300" s="47">
        <v>0</v>
      </c>
      <c r="S300" s="47">
        <v>0</v>
      </c>
      <c r="T300" s="46" t="e">
        <f t="shared" si="129"/>
        <v>#DIV/0!</v>
      </c>
    </row>
    <row r="301" spans="1:20" s="23" customFormat="1" ht="17.25">
      <c r="A301" s="48">
        <v>17</v>
      </c>
      <c r="B301" s="3" t="s">
        <v>29</v>
      </c>
      <c r="C301" s="47">
        <v>0</v>
      </c>
      <c r="D301" s="47">
        <v>0</v>
      </c>
      <c r="E301" s="46" t="e">
        <f t="shared" si="131"/>
        <v>#DIV/0!</v>
      </c>
      <c r="F301" s="47">
        <v>0</v>
      </c>
      <c r="G301" s="47">
        <v>0</v>
      </c>
      <c r="H301" s="46" t="e">
        <f t="shared" si="134"/>
        <v>#DIV/0!</v>
      </c>
      <c r="I301" s="47">
        <v>0</v>
      </c>
      <c r="J301" s="47">
        <v>0</v>
      </c>
      <c r="K301" s="46" t="e">
        <f t="shared" si="133"/>
        <v>#DIV/0!</v>
      </c>
      <c r="L301" s="47">
        <v>0</v>
      </c>
      <c r="M301" s="47">
        <v>0</v>
      </c>
      <c r="N301" s="25" t="e">
        <f t="shared" si="128"/>
        <v>#DIV/0!</v>
      </c>
      <c r="O301" s="47">
        <v>0</v>
      </c>
      <c r="P301" s="47">
        <v>0</v>
      </c>
      <c r="Q301" s="25" t="e">
        <f t="shared" si="130"/>
        <v>#DIV/0!</v>
      </c>
      <c r="R301" s="47">
        <v>0</v>
      </c>
      <c r="S301" s="47">
        <v>0</v>
      </c>
      <c r="T301" s="46" t="e">
        <f t="shared" si="129"/>
        <v>#DIV/0!</v>
      </c>
    </row>
    <row r="302" spans="1:20" s="23" customFormat="1" ht="17.25">
      <c r="A302" s="44">
        <v>18</v>
      </c>
      <c r="B302" s="3" t="s">
        <v>30</v>
      </c>
      <c r="C302" s="47">
        <v>4750</v>
      </c>
      <c r="D302" s="47">
        <v>7163</v>
      </c>
      <c r="E302" s="46">
        <f t="shared" si="131"/>
        <v>66.312997347480106</v>
      </c>
      <c r="F302" s="47">
        <v>4750</v>
      </c>
      <c r="G302" s="47">
        <v>0</v>
      </c>
      <c r="H302" s="46" t="e">
        <f t="shared" si="134"/>
        <v>#DIV/0!</v>
      </c>
      <c r="I302" s="47">
        <v>4750</v>
      </c>
      <c r="J302" s="47">
        <v>7163</v>
      </c>
      <c r="K302" s="46">
        <f t="shared" si="133"/>
        <v>66.312997347480106</v>
      </c>
      <c r="L302" s="47">
        <v>0</v>
      </c>
      <c r="M302" s="47">
        <v>0</v>
      </c>
      <c r="N302" s="25" t="e">
        <f t="shared" si="128"/>
        <v>#DIV/0!</v>
      </c>
      <c r="O302" s="47">
        <v>0</v>
      </c>
      <c r="P302" s="47">
        <v>0</v>
      </c>
      <c r="Q302" s="25" t="e">
        <f t="shared" si="130"/>
        <v>#DIV/0!</v>
      </c>
      <c r="R302" s="47">
        <v>0</v>
      </c>
      <c r="S302" s="47">
        <v>0</v>
      </c>
      <c r="T302" s="46" t="e">
        <f t="shared" si="129"/>
        <v>#DIV/0!</v>
      </c>
    </row>
    <row r="303" spans="1:20" s="23" customFormat="1" ht="17.25">
      <c r="A303" s="48">
        <v>19</v>
      </c>
      <c r="B303" s="4" t="s">
        <v>31</v>
      </c>
      <c r="C303" s="47">
        <v>0</v>
      </c>
      <c r="D303" s="47">
        <v>0</v>
      </c>
      <c r="E303" s="25" t="e">
        <f t="shared" si="131"/>
        <v>#DIV/0!</v>
      </c>
      <c r="F303" s="47">
        <v>0</v>
      </c>
      <c r="G303" s="47">
        <v>0</v>
      </c>
      <c r="H303" s="25" t="e">
        <f t="shared" si="134"/>
        <v>#DIV/0!</v>
      </c>
      <c r="I303" s="47">
        <v>0</v>
      </c>
      <c r="J303" s="47">
        <v>0</v>
      </c>
      <c r="K303" s="25" t="e">
        <f t="shared" si="133"/>
        <v>#DIV/0!</v>
      </c>
      <c r="L303" s="47">
        <v>0</v>
      </c>
      <c r="M303" s="47">
        <v>0</v>
      </c>
      <c r="N303" s="25" t="e">
        <f t="shared" si="128"/>
        <v>#DIV/0!</v>
      </c>
      <c r="O303" s="47">
        <v>0</v>
      </c>
      <c r="P303" s="47">
        <v>0</v>
      </c>
      <c r="Q303" s="25" t="e">
        <f t="shared" si="130"/>
        <v>#DIV/0!</v>
      </c>
      <c r="R303" s="47">
        <v>0</v>
      </c>
      <c r="S303" s="47">
        <v>0</v>
      </c>
      <c r="T303" s="25" t="e">
        <f>R303/S303*100</f>
        <v>#DIV/0!</v>
      </c>
    </row>
    <row r="304" spans="1:20" s="23" customFormat="1" ht="15.75" hidden="1" customHeight="1">
      <c r="A304" s="385"/>
      <c r="B304" s="386"/>
      <c r="C304" s="386"/>
      <c r="D304" s="386"/>
      <c r="E304" s="386"/>
      <c r="F304" s="386"/>
      <c r="G304" s="386"/>
      <c r="H304" s="386"/>
      <c r="I304" s="386"/>
      <c r="J304" s="386"/>
      <c r="K304" s="386"/>
      <c r="L304" s="386"/>
      <c r="M304" s="386"/>
      <c r="N304" s="386"/>
      <c r="O304" s="386"/>
      <c r="P304" s="386"/>
      <c r="Q304" s="386"/>
      <c r="R304" s="386"/>
      <c r="S304" s="386"/>
      <c r="T304" s="387"/>
    </row>
    <row r="305" spans="1:20" s="23" customFormat="1" ht="57.75" hidden="1" customHeight="1">
      <c r="A305" s="383" t="s">
        <v>260</v>
      </c>
      <c r="B305" s="384"/>
      <c r="C305" s="42">
        <f>SUM(C306:C311)</f>
        <v>0</v>
      </c>
      <c r="D305" s="42">
        <f>SUM(D306:D311)</f>
        <v>0</v>
      </c>
      <c r="E305" s="43" t="e">
        <f>C305/D305*100</f>
        <v>#DIV/0!</v>
      </c>
      <c r="F305" s="42">
        <f>SUM(F306:F311)</f>
        <v>0</v>
      </c>
      <c r="G305" s="42">
        <f>SUM(G306:G311)</f>
        <v>0</v>
      </c>
      <c r="H305" s="42" t="e">
        <f>F305/G305*100</f>
        <v>#DIV/0!</v>
      </c>
      <c r="I305" s="42">
        <f>SUM(I306:I311)</f>
        <v>0</v>
      </c>
      <c r="J305" s="42">
        <f>SUM(J306:J311)</f>
        <v>0</v>
      </c>
      <c r="K305" s="42" t="e">
        <f>I305/J305*100</f>
        <v>#DIV/0!</v>
      </c>
      <c r="L305" s="42">
        <f>SUM(L306:L311)</f>
        <v>0</v>
      </c>
      <c r="M305" s="42">
        <f>SUM(M306:M311)</f>
        <v>0</v>
      </c>
      <c r="N305" s="5" t="e">
        <f t="shared" ref="N305" si="135">L305/M305*100</f>
        <v>#DIV/0!</v>
      </c>
      <c r="O305" s="42">
        <f>SUM(O306:O311)</f>
        <v>0</v>
      </c>
      <c r="P305" s="42">
        <f>SUM(P306:P311)</f>
        <v>0</v>
      </c>
      <c r="Q305" s="6" t="e">
        <f>A291O291/P305*100</f>
        <v>#NAME?</v>
      </c>
      <c r="R305" s="42">
        <f>SUM(R306:R311)</f>
        <v>0</v>
      </c>
      <c r="S305" s="42">
        <f>SUM(S306:S311)</f>
        <v>0</v>
      </c>
      <c r="T305" s="5" t="e">
        <f t="shared" ref="T305" si="136">R305/S305*100</f>
        <v>#DIV/0!</v>
      </c>
    </row>
    <row r="306" spans="1:20" s="23" customFormat="1" ht="17.25" hidden="1">
      <c r="A306" s="64">
        <v>1</v>
      </c>
      <c r="B306" s="4"/>
      <c r="C306" s="47"/>
      <c r="D306" s="47"/>
      <c r="E306" s="25"/>
      <c r="F306" s="47"/>
      <c r="G306" s="47"/>
      <c r="H306" s="25"/>
      <c r="I306" s="47"/>
      <c r="J306" s="47"/>
      <c r="K306" s="25"/>
      <c r="L306" s="47"/>
      <c r="M306" s="47"/>
      <c r="N306" s="25"/>
      <c r="O306" s="47"/>
      <c r="P306" s="47"/>
      <c r="Q306" s="25"/>
      <c r="R306" s="47"/>
      <c r="S306" s="47"/>
      <c r="T306" s="25"/>
    </row>
    <row r="307" spans="1:20" s="23" customFormat="1" ht="17.25" hidden="1">
      <c r="A307" s="64">
        <v>2</v>
      </c>
      <c r="B307" s="4"/>
      <c r="C307" s="47"/>
      <c r="D307" s="47"/>
      <c r="E307" s="25"/>
      <c r="F307" s="47"/>
      <c r="G307" s="47"/>
      <c r="H307" s="25"/>
      <c r="I307" s="47"/>
      <c r="J307" s="47"/>
      <c r="K307" s="25"/>
      <c r="L307" s="47"/>
      <c r="M307" s="47"/>
      <c r="N307" s="25"/>
      <c r="O307" s="47"/>
      <c r="P307" s="47"/>
      <c r="Q307" s="25"/>
      <c r="R307" s="47"/>
      <c r="S307" s="47"/>
      <c r="T307" s="25"/>
    </row>
    <row r="308" spans="1:20" s="23" customFormat="1" ht="17.25" hidden="1">
      <c r="A308" s="64">
        <v>3</v>
      </c>
      <c r="B308" s="4"/>
      <c r="C308" s="47"/>
      <c r="D308" s="47"/>
      <c r="E308" s="25"/>
      <c r="F308" s="47"/>
      <c r="G308" s="47"/>
      <c r="H308" s="25"/>
      <c r="I308" s="47"/>
      <c r="J308" s="47"/>
      <c r="K308" s="25"/>
      <c r="L308" s="47"/>
      <c r="M308" s="47"/>
      <c r="N308" s="25"/>
      <c r="O308" s="47"/>
      <c r="P308" s="47"/>
      <c r="Q308" s="25"/>
      <c r="R308" s="47"/>
      <c r="S308" s="47"/>
      <c r="T308" s="25"/>
    </row>
    <row r="309" spans="1:20" s="23" customFormat="1" ht="17.25" hidden="1">
      <c r="A309" s="64">
        <v>4</v>
      </c>
      <c r="B309" s="4"/>
      <c r="C309" s="47"/>
      <c r="D309" s="47"/>
      <c r="E309" s="25"/>
      <c r="F309" s="47"/>
      <c r="G309" s="47"/>
      <c r="H309" s="25"/>
      <c r="I309" s="47"/>
      <c r="J309" s="47"/>
      <c r="K309" s="25"/>
      <c r="L309" s="47"/>
      <c r="M309" s="47"/>
      <c r="N309" s="25"/>
      <c r="O309" s="47"/>
      <c r="P309" s="47"/>
      <c r="Q309" s="25"/>
      <c r="R309" s="47"/>
      <c r="S309" s="47"/>
      <c r="T309" s="25"/>
    </row>
    <row r="310" spans="1:20" s="23" customFormat="1" ht="17.25" hidden="1">
      <c r="A310" s="64"/>
      <c r="B310" s="16"/>
      <c r="C310" s="47"/>
      <c r="D310" s="47"/>
      <c r="E310" s="25"/>
      <c r="F310" s="47"/>
      <c r="G310" s="47"/>
      <c r="H310" s="1"/>
      <c r="I310" s="47"/>
      <c r="J310" s="47"/>
      <c r="K310" s="1"/>
      <c r="L310" s="47"/>
      <c r="M310" s="47"/>
      <c r="N310" s="1"/>
      <c r="O310" s="47"/>
      <c r="P310" s="47"/>
      <c r="Q310" s="1"/>
      <c r="R310" s="47"/>
      <c r="S310" s="47"/>
      <c r="T310" s="1"/>
    </row>
    <row r="311" spans="1:20" s="23" customFormat="1" ht="17.25" hidden="1">
      <c r="A311" s="64"/>
      <c r="B311" s="16"/>
      <c r="C311" s="47"/>
      <c r="D311" s="47"/>
      <c r="E311" s="25"/>
      <c r="F311" s="47"/>
      <c r="G311" s="47"/>
      <c r="H311" s="1"/>
      <c r="I311" s="47"/>
      <c r="J311" s="47"/>
      <c r="K311" s="1"/>
      <c r="L311" s="47"/>
      <c r="M311" s="47"/>
      <c r="N311" s="1"/>
      <c r="O311" s="47"/>
      <c r="P311" s="47"/>
      <c r="Q311" s="1"/>
      <c r="R311" s="47"/>
      <c r="S311" s="47"/>
      <c r="T311" s="1"/>
    </row>
    <row r="312" spans="1:20" s="23" customFormat="1">
      <c r="A312" s="385"/>
      <c r="B312" s="386"/>
      <c r="C312" s="386"/>
      <c r="D312" s="386"/>
      <c r="E312" s="386"/>
      <c r="F312" s="386"/>
      <c r="G312" s="386"/>
      <c r="H312" s="386"/>
      <c r="I312" s="386"/>
      <c r="J312" s="386"/>
      <c r="K312" s="386"/>
      <c r="L312" s="386"/>
      <c r="M312" s="386"/>
      <c r="N312" s="386"/>
      <c r="O312" s="386"/>
      <c r="P312" s="386"/>
      <c r="Q312" s="386"/>
      <c r="R312" s="386"/>
      <c r="S312" s="386"/>
      <c r="T312" s="387"/>
    </row>
    <row r="313" spans="1:20" s="23" customFormat="1" ht="17.25">
      <c r="A313" s="383" t="s">
        <v>261</v>
      </c>
      <c r="B313" s="384"/>
      <c r="C313" s="59">
        <f>SUM(C314:C319)</f>
        <v>18512</v>
      </c>
      <c r="D313" s="60">
        <f>SUM(D314:D319)</f>
        <v>22385</v>
      </c>
      <c r="E313" s="51">
        <f>C313/D313*100</f>
        <v>82.698235425508145</v>
      </c>
      <c r="F313" s="60">
        <f>SUM(F314:F319)</f>
        <v>13818</v>
      </c>
      <c r="G313" s="60">
        <f>SUM(G314:G319)</f>
        <v>22385</v>
      </c>
      <c r="H313" s="51">
        <f>F313/G313*100</f>
        <v>61.728836274290821</v>
      </c>
      <c r="I313" s="60">
        <f>SUM(I314:I319)</f>
        <v>18512</v>
      </c>
      <c r="J313" s="60">
        <f>SUM(J314:J319)</f>
        <v>21297</v>
      </c>
      <c r="K313" s="51">
        <f>I313/J313*100</f>
        <v>86.923040803869085</v>
      </c>
      <c r="L313" s="36">
        <f>SUM(L314:L319)</f>
        <v>0</v>
      </c>
      <c r="M313" s="36">
        <f>SUM(M314:M319)</f>
        <v>10829</v>
      </c>
      <c r="N313" s="6">
        <f t="shared" ref="N313:N319" si="137">L313/M313*100</f>
        <v>0</v>
      </c>
      <c r="O313" s="7">
        <f>SUM(O314:O319)</f>
        <v>0</v>
      </c>
      <c r="P313" s="7">
        <f>SUM(P314:P319)</f>
        <v>10829</v>
      </c>
      <c r="Q313" s="7">
        <f t="shared" ref="Q313:Q319" si="138">O313/P313*100</f>
        <v>0</v>
      </c>
      <c r="R313" s="7">
        <f>SUM(R314:R319)</f>
        <v>0</v>
      </c>
      <c r="S313" s="7">
        <f>SUM(S314:S319)</f>
        <v>0</v>
      </c>
      <c r="T313" s="6" t="e">
        <f t="shared" ref="T313:T319" si="139">R313/S313*100</f>
        <v>#DIV/0!</v>
      </c>
    </row>
    <row r="314" spans="1:20" s="23" customFormat="1" ht="17.25">
      <c r="A314" s="61">
        <v>1</v>
      </c>
      <c r="B314" s="8" t="s">
        <v>92</v>
      </c>
      <c r="C314" s="47">
        <v>11919</v>
      </c>
      <c r="D314" s="47">
        <v>15329</v>
      </c>
      <c r="E314" s="1">
        <f t="shared" ref="E314:E319" si="140">C314/D314*100</f>
        <v>77.75458281688303</v>
      </c>
      <c r="F314" s="47">
        <v>7225</v>
      </c>
      <c r="G314" s="47">
        <v>15329</v>
      </c>
      <c r="H314" s="1">
        <f t="shared" ref="H314:H319" si="141">F314/G314*100</f>
        <v>47.132885380651054</v>
      </c>
      <c r="I314" s="45">
        <v>11919</v>
      </c>
      <c r="J314" s="45">
        <v>15329</v>
      </c>
      <c r="K314" s="1">
        <f t="shared" ref="K314:K319" si="142">I314/J314*100</f>
        <v>77.75458281688303</v>
      </c>
      <c r="L314" s="49">
        <v>0</v>
      </c>
      <c r="M314" s="49">
        <v>10829</v>
      </c>
      <c r="N314" s="1">
        <f t="shared" si="137"/>
        <v>0</v>
      </c>
      <c r="O314" s="49">
        <v>0</v>
      </c>
      <c r="P314" s="49">
        <v>10829</v>
      </c>
      <c r="Q314" s="1">
        <f t="shared" si="138"/>
        <v>0</v>
      </c>
      <c r="R314" s="49">
        <v>0</v>
      </c>
      <c r="S314" s="49">
        <v>0</v>
      </c>
      <c r="T314" s="1" t="e">
        <f t="shared" si="139"/>
        <v>#DIV/0!</v>
      </c>
    </row>
    <row r="315" spans="1:20" s="23" customFormat="1" ht="17.25">
      <c r="A315" s="62">
        <v>2</v>
      </c>
      <c r="B315" s="3" t="s">
        <v>93</v>
      </c>
      <c r="C315" s="47">
        <v>0</v>
      </c>
      <c r="D315" s="47">
        <v>0</v>
      </c>
      <c r="E315" s="46" t="e">
        <f t="shared" si="140"/>
        <v>#DIV/0!</v>
      </c>
      <c r="F315" s="47">
        <v>0</v>
      </c>
      <c r="G315" s="47">
        <v>0</v>
      </c>
      <c r="H315" s="46" t="e">
        <f t="shared" si="141"/>
        <v>#DIV/0!</v>
      </c>
      <c r="I315" s="45">
        <v>0</v>
      </c>
      <c r="J315" s="45">
        <v>0</v>
      </c>
      <c r="K315" s="46" t="e">
        <f t="shared" si="142"/>
        <v>#DIV/0!</v>
      </c>
      <c r="L315" s="49">
        <v>0</v>
      </c>
      <c r="M315" s="49">
        <v>0</v>
      </c>
      <c r="N315" s="25" t="e">
        <f t="shared" si="137"/>
        <v>#DIV/0!</v>
      </c>
      <c r="O315" s="49">
        <v>0</v>
      </c>
      <c r="P315" s="49">
        <v>0</v>
      </c>
      <c r="Q315" s="25" t="e">
        <f t="shared" si="138"/>
        <v>#DIV/0!</v>
      </c>
      <c r="R315" s="49">
        <v>0</v>
      </c>
      <c r="S315" s="49">
        <v>0</v>
      </c>
      <c r="T315" s="1" t="e">
        <f t="shared" si="139"/>
        <v>#DIV/0!</v>
      </c>
    </row>
    <row r="316" spans="1:20" s="23" customFormat="1" ht="17.25">
      <c r="A316" s="62">
        <v>3</v>
      </c>
      <c r="B316" s="3" t="s">
        <v>94</v>
      </c>
      <c r="C316" s="47">
        <v>0</v>
      </c>
      <c r="D316" s="47">
        <v>0</v>
      </c>
      <c r="E316" s="46" t="e">
        <f t="shared" si="140"/>
        <v>#DIV/0!</v>
      </c>
      <c r="F316" s="47">
        <v>0</v>
      </c>
      <c r="G316" s="47">
        <v>0</v>
      </c>
      <c r="H316" s="46" t="e">
        <f t="shared" si="141"/>
        <v>#DIV/0!</v>
      </c>
      <c r="I316" s="45">
        <v>0</v>
      </c>
      <c r="J316" s="45">
        <v>0</v>
      </c>
      <c r="K316" s="46" t="e">
        <f t="shared" si="142"/>
        <v>#DIV/0!</v>
      </c>
      <c r="L316" s="49">
        <v>0</v>
      </c>
      <c r="M316" s="49">
        <v>0</v>
      </c>
      <c r="N316" s="25" t="e">
        <f t="shared" si="137"/>
        <v>#DIV/0!</v>
      </c>
      <c r="O316" s="49">
        <v>0</v>
      </c>
      <c r="P316" s="49">
        <v>0</v>
      </c>
      <c r="Q316" s="25" t="e">
        <f t="shared" si="138"/>
        <v>#DIV/0!</v>
      </c>
      <c r="R316" s="49">
        <v>0</v>
      </c>
      <c r="S316" s="49">
        <v>0</v>
      </c>
      <c r="T316" s="1" t="e">
        <f t="shared" si="139"/>
        <v>#DIV/0!</v>
      </c>
    </row>
    <row r="317" spans="1:20" s="23" customFormat="1" ht="17.25">
      <c r="A317" s="61">
        <v>4</v>
      </c>
      <c r="B317" s="8" t="s">
        <v>95</v>
      </c>
      <c r="C317" s="47"/>
      <c r="D317" s="47">
        <v>1458</v>
      </c>
      <c r="E317" s="1">
        <f t="shared" si="140"/>
        <v>0</v>
      </c>
      <c r="F317" s="47"/>
      <c r="G317" s="47">
        <v>1458</v>
      </c>
      <c r="H317" s="1">
        <f t="shared" si="141"/>
        <v>0</v>
      </c>
      <c r="I317" s="47"/>
      <c r="J317" s="47">
        <v>370</v>
      </c>
      <c r="K317" s="1">
        <f t="shared" si="142"/>
        <v>0</v>
      </c>
      <c r="L317" s="47">
        <v>0</v>
      </c>
      <c r="M317" s="47">
        <v>0</v>
      </c>
      <c r="N317" s="1" t="e">
        <f t="shared" si="137"/>
        <v>#DIV/0!</v>
      </c>
      <c r="O317" s="47">
        <v>0</v>
      </c>
      <c r="P317" s="47">
        <v>0</v>
      </c>
      <c r="Q317" s="1" t="e">
        <f t="shared" si="138"/>
        <v>#DIV/0!</v>
      </c>
      <c r="R317" s="47">
        <v>0</v>
      </c>
      <c r="S317" s="47">
        <v>0</v>
      </c>
      <c r="T317" s="1" t="e">
        <f t="shared" si="139"/>
        <v>#DIV/0!</v>
      </c>
    </row>
    <row r="318" spans="1:20" s="23" customFormat="1" ht="17.25">
      <c r="A318" s="62">
        <v>5</v>
      </c>
      <c r="B318" s="3" t="s">
        <v>96</v>
      </c>
      <c r="C318" s="47">
        <v>0</v>
      </c>
      <c r="D318" s="47">
        <v>0</v>
      </c>
      <c r="E318" s="46" t="e">
        <f t="shared" si="140"/>
        <v>#DIV/0!</v>
      </c>
      <c r="F318" s="47">
        <v>0</v>
      </c>
      <c r="G318" s="47">
        <v>0</v>
      </c>
      <c r="H318" s="46" t="e">
        <f t="shared" si="141"/>
        <v>#DIV/0!</v>
      </c>
      <c r="I318" s="45">
        <v>0</v>
      </c>
      <c r="J318" s="45">
        <v>0</v>
      </c>
      <c r="K318" s="46" t="e">
        <f t="shared" si="142"/>
        <v>#DIV/0!</v>
      </c>
      <c r="L318" s="49">
        <v>0</v>
      </c>
      <c r="M318" s="49">
        <v>0</v>
      </c>
      <c r="N318" s="25" t="e">
        <f t="shared" si="137"/>
        <v>#DIV/0!</v>
      </c>
      <c r="O318" s="49">
        <v>0</v>
      </c>
      <c r="P318" s="49">
        <v>0</v>
      </c>
      <c r="Q318" s="25" t="e">
        <f t="shared" si="138"/>
        <v>#DIV/0!</v>
      </c>
      <c r="R318" s="49">
        <v>0</v>
      </c>
      <c r="S318" s="49">
        <v>0</v>
      </c>
      <c r="T318" s="1" t="e">
        <f t="shared" si="139"/>
        <v>#DIV/0!</v>
      </c>
    </row>
    <row r="319" spans="1:20" s="23" customFormat="1" ht="17.25">
      <c r="A319" s="48">
        <v>6</v>
      </c>
      <c r="B319" s="4" t="s">
        <v>97</v>
      </c>
      <c r="C319" s="47">
        <v>6593</v>
      </c>
      <c r="D319" s="47">
        <v>5598</v>
      </c>
      <c r="E319" s="25">
        <f t="shared" si="140"/>
        <v>117.77420507324044</v>
      </c>
      <c r="F319" s="47">
        <v>6593</v>
      </c>
      <c r="G319" s="47">
        <v>5598</v>
      </c>
      <c r="H319" s="25">
        <f t="shared" si="141"/>
        <v>117.77420507324044</v>
      </c>
      <c r="I319" s="45">
        <v>6593</v>
      </c>
      <c r="J319" s="45">
        <v>5598</v>
      </c>
      <c r="K319" s="25">
        <f t="shared" si="142"/>
        <v>117.77420507324044</v>
      </c>
      <c r="L319" s="49">
        <v>0</v>
      </c>
      <c r="M319" s="49">
        <v>0</v>
      </c>
      <c r="N319" s="25" t="e">
        <f t="shared" si="137"/>
        <v>#DIV/0!</v>
      </c>
      <c r="O319" s="49">
        <v>0</v>
      </c>
      <c r="P319" s="49">
        <v>0</v>
      </c>
      <c r="Q319" s="25" t="e">
        <f t="shared" si="138"/>
        <v>#DIV/0!</v>
      </c>
      <c r="R319" s="49">
        <v>0</v>
      </c>
      <c r="S319" s="49">
        <v>0</v>
      </c>
      <c r="T319" s="25" t="e">
        <f t="shared" si="139"/>
        <v>#DIV/0!</v>
      </c>
    </row>
    <row r="320" spans="1:20" s="23" customFormat="1" ht="17.25" customHeight="1">
      <c r="A320" s="385"/>
      <c r="B320" s="386"/>
      <c r="C320" s="386"/>
      <c r="D320" s="386"/>
      <c r="E320" s="386"/>
      <c r="F320" s="386"/>
      <c r="G320" s="386"/>
      <c r="H320" s="386"/>
      <c r="I320" s="386"/>
      <c r="J320" s="386"/>
      <c r="K320" s="386"/>
      <c r="L320" s="386"/>
      <c r="M320" s="386"/>
      <c r="N320" s="386"/>
      <c r="O320" s="386"/>
      <c r="P320" s="386"/>
      <c r="Q320" s="386"/>
      <c r="R320" s="386"/>
      <c r="S320" s="386"/>
      <c r="T320" s="387"/>
    </row>
    <row r="321" spans="1:20" s="23" customFormat="1" ht="67.5" customHeight="1">
      <c r="A321" s="383" t="s">
        <v>262</v>
      </c>
      <c r="B321" s="384"/>
      <c r="C321" s="141">
        <f>C322+C330+C343</f>
        <v>2254576.16</v>
      </c>
      <c r="D321" s="141">
        <f>D322+D330+D343</f>
        <v>2153327.2999999998</v>
      </c>
      <c r="E321" s="51">
        <f>C321/D321*100</f>
        <v>104.7019726169821</v>
      </c>
      <c r="F321" s="141">
        <f>F322+F330+F343</f>
        <v>1347306.49</v>
      </c>
      <c r="G321" s="141">
        <f>G322+G330+G343</f>
        <v>1288973.5</v>
      </c>
      <c r="H321" s="51">
        <f>F321/G321*100</f>
        <v>104.52553834504744</v>
      </c>
      <c r="I321" s="141">
        <f>I322+I330+I343</f>
        <v>1811039.7</v>
      </c>
      <c r="J321" s="141">
        <f>J322+J330+J343</f>
        <v>1690880.1</v>
      </c>
      <c r="K321" s="51">
        <f>I321/J321*100</f>
        <v>107.10633474248115</v>
      </c>
      <c r="L321" s="141">
        <f>L322+L330+L343</f>
        <v>1675818</v>
      </c>
      <c r="M321" s="141">
        <f>M322+M330+M343</f>
        <v>1588792</v>
      </c>
      <c r="N321" s="6">
        <f t="shared" ref="N321:N328" si="143">L321/M321*100</f>
        <v>105.4774948514343</v>
      </c>
      <c r="O321" s="141">
        <f>O322+O330+O343</f>
        <v>1409089</v>
      </c>
      <c r="P321" s="141">
        <f>P322+P330+P343</f>
        <v>1106628</v>
      </c>
      <c r="Q321" s="7">
        <f t="shared" ref="Q321:Q328" si="144">O321/P321*100</f>
        <v>127.33176821840763</v>
      </c>
      <c r="R321" s="141">
        <f>R322+R330+R343</f>
        <v>266729</v>
      </c>
      <c r="S321" s="141">
        <f>S322+S330+S343</f>
        <v>482164</v>
      </c>
      <c r="T321" s="6">
        <f t="shared" ref="T321:T328" si="145">R321/S321*100</f>
        <v>55.319144523440158</v>
      </c>
    </row>
    <row r="322" spans="1:20" s="23" customFormat="1" ht="66.75" customHeight="1">
      <c r="A322" s="393" t="s">
        <v>263</v>
      </c>
      <c r="B322" s="394" t="s">
        <v>145</v>
      </c>
      <c r="C322" s="133">
        <f>SUM(C323:C328)</f>
        <v>156623</v>
      </c>
      <c r="D322" s="133">
        <f>SUM(D323:D328)</f>
        <v>274110</v>
      </c>
      <c r="E322" s="134">
        <f>C322/D322*100</f>
        <v>57.138739921929151</v>
      </c>
      <c r="F322" s="133">
        <f>SUM(F323:F328)</f>
        <v>111319</v>
      </c>
      <c r="G322" s="133">
        <f>SUM(G323:G328)</f>
        <v>187974</v>
      </c>
      <c r="H322" s="134">
        <f>F322/G322*100</f>
        <v>59.220424101205481</v>
      </c>
      <c r="I322" s="133">
        <f>SUM(I323:I328)</f>
        <v>162092</v>
      </c>
      <c r="J322" s="133">
        <f>SUM(J323:J328)</f>
        <v>407801</v>
      </c>
      <c r="K322" s="134">
        <f>I322/J322*100</f>
        <v>39.747818176022129</v>
      </c>
      <c r="L322" s="135">
        <f>SUM(L323:L328)</f>
        <v>106155</v>
      </c>
      <c r="M322" s="135">
        <f>SUM(M323:M328)</f>
        <v>349462</v>
      </c>
      <c r="N322" s="136">
        <f t="shared" si="143"/>
        <v>30.376693317156082</v>
      </c>
      <c r="O322" s="137">
        <f>SUM(O323:O328)</f>
        <v>59523</v>
      </c>
      <c r="P322" s="137">
        <f>SUM(P323:P328)</f>
        <v>280505</v>
      </c>
      <c r="Q322" s="138">
        <f t="shared" si="144"/>
        <v>21.219942603518653</v>
      </c>
      <c r="R322" s="137">
        <f>SUM(R323:R328)</f>
        <v>46632</v>
      </c>
      <c r="S322" s="137">
        <f>SUM(S323:S328)</f>
        <v>68957</v>
      </c>
      <c r="T322" s="138">
        <f t="shared" si="145"/>
        <v>67.624751656829616</v>
      </c>
    </row>
    <row r="323" spans="1:20" s="23" customFormat="1" ht="17.25">
      <c r="A323" s="67">
        <v>1</v>
      </c>
      <c r="B323" s="16" t="s">
        <v>194</v>
      </c>
      <c r="C323" s="45">
        <v>118589</v>
      </c>
      <c r="D323" s="45">
        <v>181702</v>
      </c>
      <c r="E323" s="46">
        <f t="shared" ref="E323:E328" si="146">C323/D323*100</f>
        <v>65.265654753387409</v>
      </c>
      <c r="F323" s="45">
        <v>87094</v>
      </c>
      <c r="G323" s="45">
        <v>129632</v>
      </c>
      <c r="H323" s="46">
        <f t="shared" ref="H323:H328" si="147">F323/G323*100</f>
        <v>67.185571463836098</v>
      </c>
      <c r="I323" s="45">
        <v>122864</v>
      </c>
      <c r="J323" s="45">
        <v>313048</v>
      </c>
      <c r="K323" s="46">
        <f t="shared" ref="K323:K328" si="148">I323/J323*100</f>
        <v>39.247655311645495</v>
      </c>
      <c r="L323" s="95">
        <v>89478</v>
      </c>
      <c r="M323" s="95">
        <v>271674</v>
      </c>
      <c r="N323" s="25">
        <f t="shared" si="143"/>
        <v>32.935798052077118</v>
      </c>
      <c r="O323" s="45">
        <v>59523</v>
      </c>
      <c r="P323" s="45">
        <v>258467</v>
      </c>
      <c r="Q323" s="25">
        <f t="shared" si="144"/>
        <v>23.029245512966838</v>
      </c>
      <c r="R323" s="45">
        <v>29955</v>
      </c>
      <c r="S323" s="45">
        <v>13207</v>
      </c>
      <c r="T323" s="46">
        <f t="shared" si="145"/>
        <v>226.81153933520105</v>
      </c>
    </row>
    <row r="324" spans="1:20" s="23" customFormat="1" ht="17.25">
      <c r="A324" s="67">
        <v>2</v>
      </c>
      <c r="B324" s="11" t="s">
        <v>195</v>
      </c>
      <c r="C324" s="45">
        <v>0</v>
      </c>
      <c r="D324" s="156">
        <v>0</v>
      </c>
      <c r="E324" s="46" t="e">
        <f t="shared" si="146"/>
        <v>#DIV/0!</v>
      </c>
      <c r="F324" s="45">
        <v>0</v>
      </c>
      <c r="G324" s="45">
        <v>0</v>
      </c>
      <c r="H324" s="46" t="e">
        <f t="shared" si="147"/>
        <v>#DIV/0!</v>
      </c>
      <c r="I324" s="45">
        <v>3859</v>
      </c>
      <c r="J324" s="45">
        <v>4245</v>
      </c>
      <c r="K324" s="46">
        <f t="shared" si="148"/>
        <v>90.906949352179041</v>
      </c>
      <c r="L324" s="95">
        <v>0</v>
      </c>
      <c r="M324" s="47">
        <v>0</v>
      </c>
      <c r="N324" s="25" t="e">
        <f t="shared" si="143"/>
        <v>#DIV/0!</v>
      </c>
      <c r="O324" s="45">
        <v>0</v>
      </c>
      <c r="P324" s="45">
        <v>0</v>
      </c>
      <c r="Q324" s="25" t="e">
        <f t="shared" si="144"/>
        <v>#DIV/0!</v>
      </c>
      <c r="R324" s="45">
        <v>0</v>
      </c>
      <c r="S324" s="45">
        <v>0</v>
      </c>
      <c r="T324" s="46" t="e">
        <f t="shared" si="145"/>
        <v>#DIV/0!</v>
      </c>
    </row>
    <row r="325" spans="1:20" s="23" customFormat="1" ht="17.25">
      <c r="A325" s="68">
        <v>3</v>
      </c>
      <c r="B325" s="10" t="s">
        <v>196</v>
      </c>
      <c r="C325" s="45">
        <v>0</v>
      </c>
      <c r="D325" s="45">
        <v>0</v>
      </c>
      <c r="E325" s="46" t="e">
        <f t="shared" si="146"/>
        <v>#DIV/0!</v>
      </c>
      <c r="F325" s="45">
        <v>0</v>
      </c>
      <c r="G325" s="45">
        <v>0</v>
      </c>
      <c r="H325" s="46" t="e">
        <f t="shared" si="147"/>
        <v>#DIV/0!</v>
      </c>
      <c r="I325" s="45">
        <v>0</v>
      </c>
      <c r="J325" s="45">
        <v>0</v>
      </c>
      <c r="K325" s="46" t="e">
        <f t="shared" si="148"/>
        <v>#DIV/0!</v>
      </c>
      <c r="L325" s="95">
        <v>0</v>
      </c>
      <c r="M325" s="47">
        <v>0</v>
      </c>
      <c r="N325" s="25" t="e">
        <f t="shared" si="143"/>
        <v>#DIV/0!</v>
      </c>
      <c r="O325" s="45">
        <v>0</v>
      </c>
      <c r="P325" s="45">
        <v>0</v>
      </c>
      <c r="Q325" s="25" t="e">
        <f t="shared" si="144"/>
        <v>#DIV/0!</v>
      </c>
      <c r="R325" s="45">
        <v>0</v>
      </c>
      <c r="S325" s="45">
        <v>0</v>
      </c>
      <c r="T325" s="46" t="e">
        <f t="shared" si="145"/>
        <v>#DIV/0!</v>
      </c>
    </row>
    <row r="326" spans="1:20" s="23" customFormat="1" ht="17.25">
      <c r="A326" s="67">
        <v>4</v>
      </c>
      <c r="B326" s="16" t="s">
        <v>197</v>
      </c>
      <c r="C326" s="47">
        <v>773</v>
      </c>
      <c r="D326" s="47">
        <v>47381</v>
      </c>
      <c r="E326" s="1">
        <f t="shared" si="146"/>
        <v>1.6314556467782446</v>
      </c>
      <c r="F326" s="47">
        <v>773</v>
      </c>
      <c r="G326" s="47">
        <v>47381</v>
      </c>
      <c r="H326" s="1">
        <f t="shared" si="147"/>
        <v>1.6314556467782446</v>
      </c>
      <c r="I326" s="47">
        <v>773</v>
      </c>
      <c r="J326" s="47">
        <v>47381</v>
      </c>
      <c r="K326" s="1">
        <f t="shared" si="148"/>
        <v>1.6314556467782446</v>
      </c>
      <c r="L326" s="95">
        <v>773</v>
      </c>
      <c r="M326" s="47">
        <v>47381</v>
      </c>
      <c r="N326" s="1">
        <f t="shared" si="143"/>
        <v>1.6314556467782446</v>
      </c>
      <c r="O326" s="47">
        <v>0</v>
      </c>
      <c r="P326" s="47">
        <v>22038</v>
      </c>
      <c r="Q326" s="1">
        <f t="shared" si="144"/>
        <v>0</v>
      </c>
      <c r="R326" s="47">
        <v>773</v>
      </c>
      <c r="S326" s="47">
        <v>25343</v>
      </c>
      <c r="T326" s="1">
        <f t="shared" si="145"/>
        <v>3.0501519157163712</v>
      </c>
    </row>
    <row r="327" spans="1:20" s="23" customFormat="1" ht="34.5">
      <c r="A327" s="67">
        <v>5</v>
      </c>
      <c r="B327" s="16" t="s">
        <v>278</v>
      </c>
      <c r="C327" s="47">
        <v>21357</v>
      </c>
      <c r="D327" s="47">
        <v>16372</v>
      </c>
      <c r="E327" s="1">
        <f t="shared" si="146"/>
        <v>130.44832641094553</v>
      </c>
      <c r="F327" s="47">
        <v>7548</v>
      </c>
      <c r="G327" s="47">
        <v>7642</v>
      </c>
      <c r="H327" s="1">
        <f t="shared" si="147"/>
        <v>98.769955509029046</v>
      </c>
      <c r="I327" s="47">
        <v>18692</v>
      </c>
      <c r="J327" s="47">
        <v>14472</v>
      </c>
      <c r="K327" s="1">
        <f t="shared" si="148"/>
        <v>129.15975677169706</v>
      </c>
      <c r="L327" s="95">
        <v>0</v>
      </c>
      <c r="M327" s="47">
        <v>1752</v>
      </c>
      <c r="N327" s="1">
        <f t="shared" si="143"/>
        <v>0</v>
      </c>
      <c r="O327" s="47">
        <v>0</v>
      </c>
      <c r="P327" s="47">
        <v>0</v>
      </c>
      <c r="Q327" s="1" t="e">
        <f t="shared" si="144"/>
        <v>#DIV/0!</v>
      </c>
      <c r="R327" s="95">
        <v>0</v>
      </c>
      <c r="S327" s="47">
        <v>1752</v>
      </c>
      <c r="T327" s="1">
        <f t="shared" si="145"/>
        <v>0</v>
      </c>
    </row>
    <row r="328" spans="1:20" s="23" customFormat="1" ht="17.25">
      <c r="A328" s="67">
        <v>6</v>
      </c>
      <c r="B328" s="29" t="s">
        <v>198</v>
      </c>
      <c r="C328" s="69">
        <v>15904</v>
      </c>
      <c r="D328" s="215">
        <v>28655</v>
      </c>
      <c r="E328" s="1">
        <f t="shared" si="146"/>
        <v>55.50165765136974</v>
      </c>
      <c r="F328" s="69">
        <v>15904</v>
      </c>
      <c r="G328" s="215">
        <v>3319</v>
      </c>
      <c r="H328" s="1">
        <f t="shared" si="147"/>
        <v>479.18047604700212</v>
      </c>
      <c r="I328" s="69">
        <v>15904</v>
      </c>
      <c r="J328" s="215">
        <v>28655</v>
      </c>
      <c r="K328" s="1">
        <f t="shared" si="148"/>
        <v>55.50165765136974</v>
      </c>
      <c r="L328" s="95">
        <v>15904</v>
      </c>
      <c r="M328" s="216">
        <v>28655</v>
      </c>
      <c r="N328" s="1">
        <f t="shared" si="143"/>
        <v>55.50165765136974</v>
      </c>
      <c r="O328" s="47">
        <v>0</v>
      </c>
      <c r="P328" s="47">
        <v>0</v>
      </c>
      <c r="Q328" s="1" t="e">
        <f t="shared" si="144"/>
        <v>#DIV/0!</v>
      </c>
      <c r="R328" s="95">
        <v>15904</v>
      </c>
      <c r="S328" s="47">
        <v>28655</v>
      </c>
      <c r="T328" s="1">
        <f t="shared" si="145"/>
        <v>55.50165765136974</v>
      </c>
    </row>
    <row r="329" spans="1:20" s="23" customFormat="1" ht="17.25" customHeight="1">
      <c r="A329" s="385"/>
      <c r="B329" s="386"/>
      <c r="C329" s="386"/>
      <c r="D329" s="386"/>
      <c r="E329" s="386"/>
      <c r="F329" s="386"/>
      <c r="G329" s="386"/>
      <c r="H329" s="386"/>
      <c r="I329" s="386"/>
      <c r="J329" s="386"/>
      <c r="K329" s="386"/>
      <c r="L329" s="386"/>
      <c r="M329" s="386"/>
      <c r="N329" s="386"/>
      <c r="O329" s="386"/>
      <c r="P329" s="386"/>
      <c r="Q329" s="386"/>
      <c r="R329" s="386"/>
      <c r="S329" s="386"/>
      <c r="T329" s="387"/>
    </row>
    <row r="330" spans="1:20" s="23" customFormat="1" ht="17.25">
      <c r="A330" s="402" t="s">
        <v>264</v>
      </c>
      <c r="B330" s="403" t="s">
        <v>145</v>
      </c>
      <c r="C330" s="133">
        <f>SUM(C331:C340)</f>
        <v>2009960</v>
      </c>
      <c r="D330" s="133">
        <f>SUM(D331:D340)</f>
        <v>1747098</v>
      </c>
      <c r="E330" s="133">
        <f>C330/D330*100</f>
        <v>115.04563567699122</v>
      </c>
      <c r="F330" s="133">
        <f>SUM(F331:F340)</f>
        <v>1188878</v>
      </c>
      <c r="G330" s="133">
        <f>SUM(G331:G340)</f>
        <v>1023588</v>
      </c>
      <c r="H330" s="133">
        <f>F330/G330*100</f>
        <v>116.14809864906583</v>
      </c>
      <c r="I330" s="133">
        <f>SUM(I331:I340)</f>
        <v>1593443</v>
      </c>
      <c r="J330" s="133">
        <f>SUM(J331:J340)</f>
        <v>1239330</v>
      </c>
      <c r="K330" s="133">
        <f>I330/J330*100</f>
        <v>128.57293860392309</v>
      </c>
      <c r="L330" s="135">
        <f>SUM(L331:L340)</f>
        <v>1569663</v>
      </c>
      <c r="M330" s="135">
        <f>SUM(M331:M340)</f>
        <v>1239330</v>
      </c>
      <c r="N330" s="137">
        <f t="shared" ref="N330:N341" si="149">L330/M330*100</f>
        <v>126.65415990898308</v>
      </c>
      <c r="O330" s="137">
        <f>SUM(O331:O340)</f>
        <v>1349566</v>
      </c>
      <c r="P330" s="137">
        <f>SUM(P331:P340)</f>
        <v>826123</v>
      </c>
      <c r="Q330" s="137">
        <f t="shared" ref="Q330:Q341" si="150">O330/P330*100</f>
        <v>163.36138807417296</v>
      </c>
      <c r="R330" s="137">
        <f>SUM(R331:R340)</f>
        <v>220097</v>
      </c>
      <c r="S330" s="137">
        <f>SUM(S331:S340)</f>
        <v>413207</v>
      </c>
      <c r="T330" s="137">
        <f t="shared" ref="T330:T339" si="151">R330/S330*100</f>
        <v>53.265554552560822</v>
      </c>
    </row>
    <row r="331" spans="1:20" s="23" customFormat="1" ht="17.25">
      <c r="A331" s="233">
        <v>1</v>
      </c>
      <c r="B331" s="10" t="s">
        <v>187</v>
      </c>
      <c r="C331" s="49">
        <v>34316</v>
      </c>
      <c r="D331" s="156">
        <v>208826</v>
      </c>
      <c r="E331" s="25">
        <f t="shared" ref="E331:E341" si="152">C331/D331*100</f>
        <v>16.432819668049</v>
      </c>
      <c r="F331" s="49">
        <v>22929</v>
      </c>
      <c r="G331" s="156">
        <v>42642</v>
      </c>
      <c r="H331" s="25">
        <f t="shared" ref="H331:H334" si="153">F331/G331*100</f>
        <v>53.770930068946107</v>
      </c>
      <c r="I331" s="49">
        <v>34316</v>
      </c>
      <c r="J331" s="156">
        <v>208826</v>
      </c>
      <c r="K331" s="25">
        <f t="shared" ref="K331:K334" si="154">I331/J331*100</f>
        <v>16.432819668049</v>
      </c>
      <c r="L331" s="95">
        <v>11387</v>
      </c>
      <c r="M331" s="156">
        <v>208826</v>
      </c>
      <c r="N331" s="25">
        <f t="shared" si="149"/>
        <v>5.4528650646950094</v>
      </c>
      <c r="O331" s="49">
        <v>0</v>
      </c>
      <c r="P331" s="49">
        <v>0</v>
      </c>
      <c r="Q331" s="25" t="e">
        <f t="shared" si="150"/>
        <v>#DIV/0!</v>
      </c>
      <c r="R331" s="49">
        <v>11387</v>
      </c>
      <c r="S331" s="45">
        <v>208826</v>
      </c>
      <c r="T331" s="25">
        <f t="shared" si="151"/>
        <v>5.4528650646950094</v>
      </c>
    </row>
    <row r="332" spans="1:20" s="23" customFormat="1" ht="17.25">
      <c r="A332" s="233">
        <v>2</v>
      </c>
      <c r="B332" s="10" t="s">
        <v>188</v>
      </c>
      <c r="C332" s="49">
        <v>0</v>
      </c>
      <c r="D332" s="49">
        <v>0</v>
      </c>
      <c r="E332" s="25" t="e">
        <f t="shared" si="152"/>
        <v>#DIV/0!</v>
      </c>
      <c r="F332" s="49">
        <v>0</v>
      </c>
      <c r="G332" s="49">
        <v>0</v>
      </c>
      <c r="H332" s="25" t="e">
        <f t="shared" si="153"/>
        <v>#DIV/0!</v>
      </c>
      <c r="I332" s="49">
        <v>0</v>
      </c>
      <c r="J332" s="49">
        <v>0</v>
      </c>
      <c r="K332" s="25" t="e">
        <f t="shared" si="154"/>
        <v>#DIV/0!</v>
      </c>
      <c r="L332" s="95">
        <v>0</v>
      </c>
      <c r="M332" s="47">
        <v>0</v>
      </c>
      <c r="N332" s="25" t="e">
        <f t="shared" si="149"/>
        <v>#DIV/0!</v>
      </c>
      <c r="O332" s="49">
        <v>0</v>
      </c>
      <c r="P332" s="49">
        <v>0</v>
      </c>
      <c r="Q332" s="25" t="e">
        <f t="shared" si="150"/>
        <v>#DIV/0!</v>
      </c>
      <c r="R332" s="49">
        <v>0</v>
      </c>
      <c r="S332" s="49">
        <v>0</v>
      </c>
      <c r="T332" s="25" t="e">
        <f t="shared" si="151"/>
        <v>#DIV/0!</v>
      </c>
    </row>
    <row r="333" spans="1:20" s="23" customFormat="1" ht="17.25">
      <c r="A333" s="234">
        <v>3</v>
      </c>
      <c r="B333" s="16" t="s">
        <v>189</v>
      </c>
      <c r="C333" s="47">
        <v>378482</v>
      </c>
      <c r="D333" s="47">
        <v>530891</v>
      </c>
      <c r="E333" s="1">
        <f t="shared" si="152"/>
        <v>71.291847102324198</v>
      </c>
      <c r="F333" s="47">
        <v>218592</v>
      </c>
      <c r="G333" s="47">
        <v>304844</v>
      </c>
      <c r="H333" s="1">
        <f t="shared" si="153"/>
        <v>71.706184146645498</v>
      </c>
      <c r="I333" s="47">
        <v>37456</v>
      </c>
      <c r="J333" s="47">
        <v>25026</v>
      </c>
      <c r="K333" s="1">
        <f t="shared" si="154"/>
        <v>149.66834492128186</v>
      </c>
      <c r="L333" s="47">
        <v>37456</v>
      </c>
      <c r="M333" s="47">
        <v>25026</v>
      </c>
      <c r="N333" s="1">
        <f t="shared" si="149"/>
        <v>149.66834492128186</v>
      </c>
      <c r="O333" s="47">
        <v>0</v>
      </c>
      <c r="P333" s="47">
        <v>0</v>
      </c>
      <c r="Q333" s="1" t="e">
        <f t="shared" si="150"/>
        <v>#DIV/0!</v>
      </c>
      <c r="R333" s="47">
        <v>37456</v>
      </c>
      <c r="S333" s="47">
        <v>25026</v>
      </c>
      <c r="T333" s="1">
        <f t="shared" si="151"/>
        <v>149.66834492128186</v>
      </c>
    </row>
    <row r="334" spans="1:20" s="23" customFormat="1" ht="17.25">
      <c r="A334" s="234">
        <v>4</v>
      </c>
      <c r="B334" s="16" t="s">
        <v>190</v>
      </c>
      <c r="C334" s="47">
        <v>230385</v>
      </c>
      <c r="D334" s="47">
        <v>203384</v>
      </c>
      <c r="E334" s="1">
        <f t="shared" si="152"/>
        <v>113.27587224167092</v>
      </c>
      <c r="F334" s="47">
        <v>149032</v>
      </c>
      <c r="G334" s="47">
        <v>116208</v>
      </c>
      <c r="H334" s="1">
        <f t="shared" si="153"/>
        <v>128.2459038964615</v>
      </c>
      <c r="I334" s="47">
        <v>171254</v>
      </c>
      <c r="J334" s="47">
        <v>179355</v>
      </c>
      <c r="K334" s="1">
        <f t="shared" si="154"/>
        <v>95.483259457500495</v>
      </c>
      <c r="L334" s="95">
        <v>171254</v>
      </c>
      <c r="M334" s="47">
        <v>179355</v>
      </c>
      <c r="N334" s="1">
        <f t="shared" si="149"/>
        <v>95.483259457500495</v>
      </c>
      <c r="O334" s="47">
        <v>0</v>
      </c>
      <c r="P334" s="47">
        <v>0</v>
      </c>
      <c r="Q334" s="1" t="e">
        <f t="shared" si="150"/>
        <v>#DIV/0!</v>
      </c>
      <c r="R334" s="47">
        <v>171254</v>
      </c>
      <c r="S334" s="47">
        <v>179355</v>
      </c>
      <c r="T334" s="1">
        <f t="shared" si="151"/>
        <v>95.483259457500495</v>
      </c>
    </row>
    <row r="335" spans="1:20" s="23" customFormat="1" ht="17.25">
      <c r="A335" s="234">
        <v>5</v>
      </c>
      <c r="B335" s="11" t="s">
        <v>191</v>
      </c>
      <c r="C335" s="45">
        <v>984814</v>
      </c>
      <c r="D335" s="45">
        <v>803997</v>
      </c>
      <c r="E335" s="46">
        <f t="shared" si="152"/>
        <v>122.48976053393234</v>
      </c>
      <c r="F335" s="45">
        <v>564046</v>
      </c>
      <c r="G335" s="45">
        <v>559894</v>
      </c>
      <c r="H335" s="46">
        <f>F335/G335*100</f>
        <v>100.74156893983503</v>
      </c>
      <c r="I335" s="45">
        <v>989672</v>
      </c>
      <c r="J335" s="45">
        <v>826123</v>
      </c>
      <c r="K335" s="46">
        <f>I335/J335*100</f>
        <v>119.79717306018595</v>
      </c>
      <c r="L335" s="95">
        <v>989064</v>
      </c>
      <c r="M335" s="47">
        <v>826123</v>
      </c>
      <c r="N335" s="25">
        <f t="shared" si="149"/>
        <v>119.72357627133006</v>
      </c>
      <c r="O335" s="45">
        <v>989064</v>
      </c>
      <c r="P335" s="45">
        <v>826123</v>
      </c>
      <c r="Q335" s="25">
        <f t="shared" si="150"/>
        <v>119.72357627133006</v>
      </c>
      <c r="R335" s="95">
        <v>0</v>
      </c>
      <c r="S335" s="47">
        <v>0</v>
      </c>
      <c r="T335" s="46" t="e">
        <f t="shared" si="151"/>
        <v>#DIV/0!</v>
      </c>
    </row>
    <row r="336" spans="1:20" s="23" customFormat="1" ht="17.25">
      <c r="A336" s="234">
        <v>6</v>
      </c>
      <c r="B336" s="11" t="s">
        <v>192</v>
      </c>
      <c r="C336" s="45">
        <v>0</v>
      </c>
      <c r="D336" s="45">
        <v>0</v>
      </c>
      <c r="E336" s="46" t="e">
        <f t="shared" si="152"/>
        <v>#DIV/0!</v>
      </c>
      <c r="F336" s="45">
        <v>0</v>
      </c>
      <c r="G336" s="45">
        <v>0</v>
      </c>
      <c r="H336" s="46" t="e">
        <f t="shared" ref="H336:H339" si="155">F336/G336*100</f>
        <v>#DIV/0!</v>
      </c>
      <c r="I336" s="45">
        <v>0</v>
      </c>
      <c r="J336" s="45">
        <v>0</v>
      </c>
      <c r="K336" s="46" t="e">
        <f t="shared" ref="K336:K341" si="156">I336/J336*100</f>
        <v>#DIV/0!</v>
      </c>
      <c r="L336" s="95">
        <v>0</v>
      </c>
      <c r="M336" s="47">
        <v>0</v>
      </c>
      <c r="N336" s="25" t="e">
        <f t="shared" si="149"/>
        <v>#DIV/0!</v>
      </c>
      <c r="O336" s="45">
        <v>0</v>
      </c>
      <c r="P336" s="45">
        <v>0</v>
      </c>
      <c r="Q336" s="25" t="e">
        <f t="shared" si="150"/>
        <v>#DIV/0!</v>
      </c>
      <c r="R336" s="45">
        <v>0</v>
      </c>
      <c r="S336" s="45">
        <v>0</v>
      </c>
      <c r="T336" s="46" t="e">
        <f t="shared" si="151"/>
        <v>#DIV/0!</v>
      </c>
    </row>
    <row r="337" spans="1:20" s="23" customFormat="1" ht="17.25">
      <c r="A337" s="234">
        <v>7</v>
      </c>
      <c r="B337" s="16" t="s">
        <v>292</v>
      </c>
      <c r="C337" s="47">
        <v>322364</v>
      </c>
      <c r="D337" s="47">
        <v>0</v>
      </c>
      <c r="E337" s="1" t="e">
        <f t="shared" si="152"/>
        <v>#DIV/0!</v>
      </c>
      <c r="F337" s="47">
        <v>174680</v>
      </c>
      <c r="G337" s="47">
        <v>0</v>
      </c>
      <c r="H337" s="1" t="e">
        <f t="shared" si="155"/>
        <v>#DIV/0!</v>
      </c>
      <c r="I337" s="47">
        <v>301146</v>
      </c>
      <c r="J337" s="47">
        <v>0</v>
      </c>
      <c r="K337" s="1" t="e">
        <f t="shared" si="156"/>
        <v>#DIV/0!</v>
      </c>
      <c r="L337" s="95">
        <v>300903</v>
      </c>
      <c r="M337" s="47">
        <v>0</v>
      </c>
      <c r="N337" s="1" t="e">
        <f t="shared" si="149"/>
        <v>#DIV/0!</v>
      </c>
      <c r="O337" s="47">
        <v>300903</v>
      </c>
      <c r="P337" s="47">
        <v>0</v>
      </c>
      <c r="Q337" s="1" t="e">
        <f t="shared" si="150"/>
        <v>#DIV/0!</v>
      </c>
      <c r="R337" s="47">
        <v>0</v>
      </c>
      <c r="S337" s="47">
        <v>0</v>
      </c>
      <c r="T337" s="1" t="e">
        <f t="shared" si="151"/>
        <v>#DIV/0!</v>
      </c>
    </row>
    <row r="338" spans="1:20" s="23" customFormat="1" ht="17.25">
      <c r="A338" s="237">
        <v>8</v>
      </c>
      <c r="B338" s="16" t="s">
        <v>293</v>
      </c>
      <c r="C338" s="47"/>
      <c r="D338" s="47"/>
      <c r="E338" s="1" t="e">
        <f t="shared" si="152"/>
        <v>#DIV/0!</v>
      </c>
      <c r="F338" s="47"/>
      <c r="G338" s="47"/>
      <c r="H338" s="1" t="e">
        <f t="shared" si="155"/>
        <v>#DIV/0!</v>
      </c>
      <c r="I338" s="47"/>
      <c r="J338" s="47"/>
      <c r="K338" s="1" t="e">
        <f t="shared" si="156"/>
        <v>#DIV/0!</v>
      </c>
      <c r="L338" s="95"/>
      <c r="M338" s="47"/>
      <c r="N338" s="1" t="e">
        <f t="shared" si="149"/>
        <v>#DIV/0!</v>
      </c>
      <c r="O338" s="47"/>
      <c r="P338" s="47"/>
      <c r="Q338" s="1" t="e">
        <f t="shared" si="150"/>
        <v>#DIV/0!</v>
      </c>
      <c r="R338" s="47"/>
      <c r="S338" s="47"/>
      <c r="T338" s="1" t="e">
        <f t="shared" si="151"/>
        <v>#DIV/0!</v>
      </c>
    </row>
    <row r="339" spans="1:20" s="23" customFormat="1" ht="17.25">
      <c r="A339" s="237">
        <v>9</v>
      </c>
      <c r="B339" s="16" t="s">
        <v>297</v>
      </c>
      <c r="C339" s="47">
        <v>59599</v>
      </c>
      <c r="D339" s="47">
        <v>0</v>
      </c>
      <c r="E339" s="1" t="e">
        <f t="shared" si="152"/>
        <v>#DIV/0!</v>
      </c>
      <c r="F339" s="47">
        <v>59599</v>
      </c>
      <c r="G339" s="47">
        <v>0</v>
      </c>
      <c r="H339" s="1" t="e">
        <f t="shared" si="155"/>
        <v>#DIV/0!</v>
      </c>
      <c r="I339" s="47">
        <v>59599</v>
      </c>
      <c r="J339" s="47">
        <v>0</v>
      </c>
      <c r="K339" s="1" t="e">
        <f t="shared" si="156"/>
        <v>#DIV/0!</v>
      </c>
      <c r="L339" s="95">
        <v>59599</v>
      </c>
      <c r="M339" s="47">
        <v>0</v>
      </c>
      <c r="N339" s="1" t="e">
        <f t="shared" si="149"/>
        <v>#DIV/0!</v>
      </c>
      <c r="O339" s="47">
        <v>59599</v>
      </c>
      <c r="P339" s="47">
        <v>0</v>
      </c>
      <c r="Q339" s="1" t="e">
        <f t="shared" si="150"/>
        <v>#DIV/0!</v>
      </c>
      <c r="R339" s="47">
        <v>0</v>
      </c>
      <c r="S339" s="47">
        <v>0</v>
      </c>
      <c r="T339" s="1" t="e">
        <f t="shared" si="151"/>
        <v>#DIV/0!</v>
      </c>
    </row>
    <row r="340" spans="1:20" s="23" customFormat="1" ht="17.25">
      <c r="A340" s="233">
        <v>10</v>
      </c>
      <c r="B340" s="10" t="s">
        <v>193</v>
      </c>
      <c r="C340" s="49">
        <v>0</v>
      </c>
      <c r="D340" s="49">
        <v>0</v>
      </c>
      <c r="E340" s="25" t="e">
        <f t="shared" si="152"/>
        <v>#DIV/0!</v>
      </c>
      <c r="F340" s="49">
        <v>0</v>
      </c>
      <c r="G340" s="49">
        <v>0</v>
      </c>
      <c r="H340" s="25" t="e">
        <f>F340/G340*100</f>
        <v>#DIV/0!</v>
      </c>
      <c r="I340" s="49">
        <v>0</v>
      </c>
      <c r="J340" s="49">
        <v>0</v>
      </c>
      <c r="K340" s="25" t="e">
        <f t="shared" si="156"/>
        <v>#DIV/0!</v>
      </c>
      <c r="L340" s="95">
        <v>0</v>
      </c>
      <c r="M340" s="47">
        <v>0</v>
      </c>
      <c r="N340" s="25" t="e">
        <f t="shared" si="149"/>
        <v>#DIV/0!</v>
      </c>
      <c r="O340" s="49">
        <v>0</v>
      </c>
      <c r="P340" s="49">
        <v>0</v>
      </c>
      <c r="Q340" s="25" t="e">
        <f t="shared" si="150"/>
        <v>#DIV/0!</v>
      </c>
      <c r="R340" s="49">
        <v>0</v>
      </c>
      <c r="S340" s="49">
        <v>0</v>
      </c>
      <c r="T340" s="25" t="e">
        <f>R340/S340*100</f>
        <v>#DIV/0!</v>
      </c>
    </row>
    <row r="341" spans="1:20" s="23" customFormat="1" ht="17.25">
      <c r="A341" s="64">
        <v>11</v>
      </c>
      <c r="B341" s="16" t="s">
        <v>320</v>
      </c>
      <c r="C341" s="49"/>
      <c r="D341" s="49"/>
      <c r="E341" s="25" t="e">
        <f t="shared" si="152"/>
        <v>#DIV/0!</v>
      </c>
      <c r="F341" s="49"/>
      <c r="G341" s="49"/>
      <c r="H341" s="25" t="e">
        <f>F341/G341*100</f>
        <v>#DIV/0!</v>
      </c>
      <c r="I341" s="49"/>
      <c r="J341" s="49"/>
      <c r="K341" s="25" t="e">
        <f t="shared" si="156"/>
        <v>#DIV/0!</v>
      </c>
      <c r="L341" s="47"/>
      <c r="M341" s="47"/>
      <c r="N341" s="25" t="e">
        <f t="shared" si="149"/>
        <v>#DIV/0!</v>
      </c>
      <c r="O341" s="49"/>
      <c r="P341" s="49"/>
      <c r="Q341" s="25" t="e">
        <f t="shared" si="150"/>
        <v>#DIV/0!</v>
      </c>
      <c r="R341" s="49"/>
      <c r="S341" s="49"/>
      <c r="T341" s="25" t="e">
        <f>R341/S341*100</f>
        <v>#DIV/0!</v>
      </c>
    </row>
    <row r="342" spans="1:20" s="23" customFormat="1" ht="17.25">
      <c r="A342" s="111"/>
      <c r="B342" s="112"/>
      <c r="C342" s="113"/>
      <c r="D342" s="113"/>
      <c r="E342" s="114"/>
      <c r="F342" s="113"/>
      <c r="G342" s="113"/>
      <c r="H342" s="114"/>
      <c r="I342" s="113"/>
      <c r="J342" s="113"/>
      <c r="K342" s="114"/>
      <c r="L342" s="115"/>
      <c r="M342" s="115"/>
      <c r="N342" s="114"/>
      <c r="O342" s="113"/>
      <c r="P342" s="113"/>
      <c r="Q342" s="114"/>
      <c r="R342" s="113"/>
      <c r="S342" s="113"/>
      <c r="T342" s="114"/>
    </row>
    <row r="343" spans="1:20" s="23" customFormat="1" ht="17.25">
      <c r="A343" s="402" t="s">
        <v>265</v>
      </c>
      <c r="B343" s="403"/>
      <c r="C343" s="133">
        <f>SUM(C344:C352)</f>
        <v>87993.16</v>
      </c>
      <c r="D343" s="133">
        <f>SUM(D344:D352)</f>
        <v>132119.29999999999</v>
      </c>
      <c r="E343" s="133">
        <f>C343/D343*100</f>
        <v>66.601291408598158</v>
      </c>
      <c r="F343" s="133">
        <f>SUM(F344:F352)</f>
        <v>47109.490000000005</v>
      </c>
      <c r="G343" s="133">
        <f>SUM(G344:G352)</f>
        <v>77411.5</v>
      </c>
      <c r="H343" s="133">
        <f>F343/G343*100</f>
        <v>60.855932258127034</v>
      </c>
      <c r="I343" s="133">
        <f>SUM(I344:I352)</f>
        <v>55504.7</v>
      </c>
      <c r="J343" s="133">
        <f>SUM(J344:J352)</f>
        <v>43749.1</v>
      </c>
      <c r="K343" s="133">
        <f>I343/J343*100</f>
        <v>126.87049562162423</v>
      </c>
      <c r="L343" s="133">
        <f>SUM(L344:L352)</f>
        <v>0</v>
      </c>
      <c r="M343" s="133">
        <f>SUM(M344:M352)</f>
        <v>0</v>
      </c>
      <c r="N343" s="137" t="e">
        <f t="shared" ref="N343:N352" si="157">L343/M343*100</f>
        <v>#DIV/0!</v>
      </c>
      <c r="O343" s="133">
        <f>SUM(O344:O352)</f>
        <v>0</v>
      </c>
      <c r="P343" s="133">
        <f>SUM(P344:P352)</f>
        <v>0</v>
      </c>
      <c r="Q343" s="137" t="e">
        <f t="shared" ref="Q343:Q352" si="158">O343/P343*100</f>
        <v>#DIV/0!</v>
      </c>
      <c r="R343" s="133">
        <f>SUM(R344:R352)</f>
        <v>0</v>
      </c>
      <c r="S343" s="133">
        <f>SUM(S344:S352)</f>
        <v>0</v>
      </c>
      <c r="T343" s="137" t="e">
        <f t="shared" ref="T343:T352" si="159">R343/S343*100</f>
        <v>#DIV/0!</v>
      </c>
    </row>
    <row r="344" spans="1:20" s="23" customFormat="1" ht="17.25">
      <c r="A344" s="2">
        <v>1</v>
      </c>
      <c r="B344" s="11" t="s">
        <v>199</v>
      </c>
      <c r="C344" s="49">
        <v>68241.16</v>
      </c>
      <c r="D344" s="49">
        <v>106337.3</v>
      </c>
      <c r="E344" s="45">
        <f>C344/D344*100</f>
        <v>64.174245537548913</v>
      </c>
      <c r="F344" s="49">
        <v>32161.49</v>
      </c>
      <c r="G344" s="49">
        <v>58933.5</v>
      </c>
      <c r="H344" s="45">
        <f t="shared" ref="H344:H352" si="160">F344/G344*100</f>
        <v>54.572509693128701</v>
      </c>
      <c r="I344" s="49">
        <v>52159.7</v>
      </c>
      <c r="J344" s="49">
        <v>39835.1</v>
      </c>
      <c r="K344" s="45">
        <f t="shared" ref="K344:K352" si="161">I344/J344*100</f>
        <v>130.93904621803384</v>
      </c>
      <c r="L344" s="45">
        <v>0</v>
      </c>
      <c r="M344" s="45">
        <v>0</v>
      </c>
      <c r="N344" s="45" t="e">
        <f t="shared" si="157"/>
        <v>#DIV/0!</v>
      </c>
      <c r="O344" s="45">
        <v>0</v>
      </c>
      <c r="P344" s="45">
        <v>0</v>
      </c>
      <c r="Q344" s="45" t="e">
        <f t="shared" si="158"/>
        <v>#DIV/0!</v>
      </c>
      <c r="R344" s="45">
        <v>0</v>
      </c>
      <c r="S344" s="45">
        <v>0</v>
      </c>
      <c r="T344" s="46" t="e">
        <f t="shared" si="159"/>
        <v>#DIV/0!</v>
      </c>
    </row>
    <row r="345" spans="1:20" s="23" customFormat="1" ht="34.5">
      <c r="A345" s="70">
        <v>2</v>
      </c>
      <c r="B345" s="11" t="s">
        <v>200</v>
      </c>
      <c r="C345" s="49">
        <v>10208</v>
      </c>
      <c r="D345" s="49">
        <v>10035</v>
      </c>
      <c r="E345" s="45">
        <f t="shared" ref="E345:E352" si="162">C345/D345*100</f>
        <v>101.72396611858497</v>
      </c>
      <c r="F345" s="49">
        <v>9574</v>
      </c>
      <c r="G345" s="49">
        <v>9379</v>
      </c>
      <c r="H345" s="45">
        <f t="shared" si="160"/>
        <v>102.0791129118243</v>
      </c>
      <c r="I345" s="49">
        <v>0</v>
      </c>
      <c r="J345" s="49">
        <v>0</v>
      </c>
      <c r="K345" s="45" t="e">
        <f t="shared" si="161"/>
        <v>#DIV/0!</v>
      </c>
      <c r="L345" s="45">
        <v>0</v>
      </c>
      <c r="M345" s="45">
        <v>0</v>
      </c>
      <c r="N345" s="45" t="e">
        <f t="shared" si="157"/>
        <v>#DIV/0!</v>
      </c>
      <c r="O345" s="45">
        <v>0</v>
      </c>
      <c r="P345" s="45">
        <v>0</v>
      </c>
      <c r="Q345" s="45" t="e">
        <f t="shared" si="158"/>
        <v>#DIV/0!</v>
      </c>
      <c r="R345" s="45">
        <v>0</v>
      </c>
      <c r="S345" s="45">
        <v>0</v>
      </c>
      <c r="T345" s="46" t="e">
        <f t="shared" si="159"/>
        <v>#DIV/0!</v>
      </c>
    </row>
    <row r="346" spans="1:20" s="23" customFormat="1" ht="34.5">
      <c r="A346" s="2">
        <v>3</v>
      </c>
      <c r="B346" s="11" t="s">
        <v>201</v>
      </c>
      <c r="C346" s="49">
        <v>0</v>
      </c>
      <c r="D346" s="49">
        <v>0</v>
      </c>
      <c r="E346" s="45" t="e">
        <f t="shared" si="162"/>
        <v>#DIV/0!</v>
      </c>
      <c r="F346" s="49">
        <v>0</v>
      </c>
      <c r="G346" s="49">
        <v>0</v>
      </c>
      <c r="H346" s="45" t="e">
        <f t="shared" si="160"/>
        <v>#DIV/0!</v>
      </c>
      <c r="I346" s="49">
        <v>0</v>
      </c>
      <c r="J346" s="49">
        <v>0</v>
      </c>
      <c r="K346" s="45" t="e">
        <f t="shared" si="161"/>
        <v>#DIV/0!</v>
      </c>
      <c r="L346" s="45">
        <v>0</v>
      </c>
      <c r="M346" s="45">
        <v>0</v>
      </c>
      <c r="N346" s="45" t="e">
        <f t="shared" si="157"/>
        <v>#DIV/0!</v>
      </c>
      <c r="O346" s="45">
        <v>0</v>
      </c>
      <c r="P346" s="45">
        <v>0</v>
      </c>
      <c r="Q346" s="45" t="e">
        <f t="shared" si="158"/>
        <v>#DIV/0!</v>
      </c>
      <c r="R346" s="45">
        <v>0</v>
      </c>
      <c r="S346" s="45">
        <v>0</v>
      </c>
      <c r="T346" s="46" t="e">
        <f t="shared" si="159"/>
        <v>#DIV/0!</v>
      </c>
    </row>
    <row r="347" spans="1:20" s="23" customFormat="1" ht="17.25">
      <c r="A347" s="70">
        <v>4</v>
      </c>
      <c r="B347" s="11" t="s">
        <v>202</v>
      </c>
      <c r="C347" s="49">
        <v>434</v>
      </c>
      <c r="D347" s="49">
        <v>4325</v>
      </c>
      <c r="E347" s="45">
        <f t="shared" si="162"/>
        <v>10.034682080924856</v>
      </c>
      <c r="F347" s="49">
        <v>212</v>
      </c>
      <c r="G347" s="49">
        <v>4325</v>
      </c>
      <c r="H347" s="45">
        <f t="shared" si="160"/>
        <v>4.901734104046243</v>
      </c>
      <c r="I347" s="49">
        <v>0</v>
      </c>
      <c r="J347" s="49">
        <v>0</v>
      </c>
      <c r="K347" s="45" t="e">
        <f t="shared" si="161"/>
        <v>#DIV/0!</v>
      </c>
      <c r="L347" s="45">
        <v>0</v>
      </c>
      <c r="M347" s="45">
        <v>0</v>
      </c>
      <c r="N347" s="45" t="e">
        <f t="shared" si="157"/>
        <v>#DIV/0!</v>
      </c>
      <c r="O347" s="45">
        <v>0</v>
      </c>
      <c r="P347" s="45">
        <v>0</v>
      </c>
      <c r="Q347" s="45" t="e">
        <f t="shared" si="158"/>
        <v>#DIV/0!</v>
      </c>
      <c r="R347" s="45">
        <v>0</v>
      </c>
      <c r="S347" s="45">
        <v>0</v>
      </c>
      <c r="T347" s="46" t="e">
        <f t="shared" si="159"/>
        <v>#DIV/0!</v>
      </c>
    </row>
    <row r="348" spans="1:20" s="23" customFormat="1" ht="17.25">
      <c r="A348" s="2">
        <v>5</v>
      </c>
      <c r="B348" s="11" t="s">
        <v>203</v>
      </c>
      <c r="C348" s="49">
        <v>0</v>
      </c>
      <c r="D348" s="49">
        <v>0</v>
      </c>
      <c r="E348" s="45" t="e">
        <f t="shared" si="162"/>
        <v>#DIV/0!</v>
      </c>
      <c r="F348" s="49">
        <v>0</v>
      </c>
      <c r="G348" s="49">
        <v>0</v>
      </c>
      <c r="H348" s="45" t="e">
        <f t="shared" si="160"/>
        <v>#DIV/0!</v>
      </c>
      <c r="I348" s="49">
        <v>0</v>
      </c>
      <c r="J348" s="49">
        <v>0</v>
      </c>
      <c r="K348" s="45" t="e">
        <f t="shared" si="161"/>
        <v>#DIV/0!</v>
      </c>
      <c r="L348" s="45">
        <v>0</v>
      </c>
      <c r="M348" s="45">
        <v>0</v>
      </c>
      <c r="N348" s="45" t="e">
        <f t="shared" si="157"/>
        <v>#DIV/0!</v>
      </c>
      <c r="O348" s="45">
        <v>0</v>
      </c>
      <c r="P348" s="45">
        <v>0</v>
      </c>
      <c r="Q348" s="45" t="e">
        <f t="shared" si="158"/>
        <v>#DIV/0!</v>
      </c>
      <c r="R348" s="45">
        <v>0</v>
      </c>
      <c r="S348" s="45">
        <v>0</v>
      </c>
      <c r="T348" s="46" t="e">
        <f t="shared" si="159"/>
        <v>#DIV/0!</v>
      </c>
    </row>
    <row r="349" spans="1:20" s="23" customFormat="1" ht="17.25" customHeight="1">
      <c r="A349" s="70">
        <v>6</v>
      </c>
      <c r="B349" s="11" t="s">
        <v>204</v>
      </c>
      <c r="C349" s="49">
        <v>6810</v>
      </c>
      <c r="D349" s="49">
        <v>8000</v>
      </c>
      <c r="E349" s="45">
        <f t="shared" si="162"/>
        <v>85.125</v>
      </c>
      <c r="F349" s="49">
        <v>3800</v>
      </c>
      <c r="G349" s="49">
        <v>2600</v>
      </c>
      <c r="H349" s="45">
        <f t="shared" si="160"/>
        <v>146.15384615384613</v>
      </c>
      <c r="I349" s="49">
        <v>180</v>
      </c>
      <c r="J349" s="49">
        <v>179</v>
      </c>
      <c r="K349" s="45">
        <f t="shared" si="161"/>
        <v>100.55865921787711</v>
      </c>
      <c r="L349" s="45">
        <v>0</v>
      </c>
      <c r="M349" s="45">
        <v>0</v>
      </c>
      <c r="N349" s="45" t="e">
        <f t="shared" si="157"/>
        <v>#DIV/0!</v>
      </c>
      <c r="O349" s="45">
        <v>0</v>
      </c>
      <c r="P349" s="45">
        <v>0</v>
      </c>
      <c r="Q349" s="45" t="e">
        <f t="shared" si="158"/>
        <v>#DIV/0!</v>
      </c>
      <c r="R349" s="45">
        <v>0</v>
      </c>
      <c r="S349" s="45">
        <v>0</v>
      </c>
      <c r="T349" s="46" t="e">
        <f t="shared" si="159"/>
        <v>#DIV/0!</v>
      </c>
    </row>
    <row r="350" spans="1:20" s="23" customFormat="1" ht="52.5" customHeight="1">
      <c r="A350" s="2">
        <v>7</v>
      </c>
      <c r="B350" s="11" t="s">
        <v>276</v>
      </c>
      <c r="C350" s="49">
        <v>0</v>
      </c>
      <c r="D350" s="49">
        <v>949</v>
      </c>
      <c r="E350" s="45">
        <f t="shared" si="162"/>
        <v>0</v>
      </c>
      <c r="F350" s="49">
        <v>0</v>
      </c>
      <c r="G350" s="49">
        <v>949</v>
      </c>
      <c r="H350" s="45">
        <f t="shared" si="160"/>
        <v>0</v>
      </c>
      <c r="I350" s="49">
        <v>0</v>
      </c>
      <c r="J350" s="49">
        <v>949</v>
      </c>
      <c r="K350" s="45">
        <f t="shared" si="161"/>
        <v>0</v>
      </c>
      <c r="L350" s="45">
        <v>0</v>
      </c>
      <c r="M350" s="45">
        <v>0</v>
      </c>
      <c r="N350" s="45" t="e">
        <f t="shared" si="157"/>
        <v>#DIV/0!</v>
      </c>
      <c r="O350" s="45">
        <v>0</v>
      </c>
      <c r="P350" s="45">
        <v>0</v>
      </c>
      <c r="Q350" s="45" t="e">
        <f t="shared" si="158"/>
        <v>#DIV/0!</v>
      </c>
      <c r="R350" s="45">
        <v>0</v>
      </c>
      <c r="S350" s="45">
        <v>0</v>
      </c>
      <c r="T350" s="46" t="e">
        <f t="shared" si="159"/>
        <v>#DIV/0!</v>
      </c>
    </row>
    <row r="351" spans="1:20" s="23" customFormat="1" ht="17.25">
      <c r="A351" s="70">
        <v>8</v>
      </c>
      <c r="B351" s="11" t="s">
        <v>205</v>
      </c>
      <c r="C351" s="49">
        <v>0</v>
      </c>
      <c r="D351" s="49">
        <v>0</v>
      </c>
      <c r="E351" s="45" t="e">
        <f t="shared" si="162"/>
        <v>#DIV/0!</v>
      </c>
      <c r="F351" s="49">
        <v>0</v>
      </c>
      <c r="G351" s="49">
        <v>0</v>
      </c>
      <c r="H351" s="45" t="e">
        <f t="shared" si="160"/>
        <v>#DIV/0!</v>
      </c>
      <c r="I351" s="49">
        <v>865</v>
      </c>
      <c r="J351" s="49">
        <v>313</v>
      </c>
      <c r="K351" s="45">
        <f t="shared" si="161"/>
        <v>276.35782747603832</v>
      </c>
      <c r="L351" s="45">
        <v>0</v>
      </c>
      <c r="M351" s="45">
        <v>0</v>
      </c>
      <c r="N351" s="45" t="e">
        <f t="shared" si="157"/>
        <v>#DIV/0!</v>
      </c>
      <c r="O351" s="45">
        <v>0</v>
      </c>
      <c r="P351" s="45">
        <v>0</v>
      </c>
      <c r="Q351" s="45" t="e">
        <f t="shared" si="158"/>
        <v>#DIV/0!</v>
      </c>
      <c r="R351" s="45">
        <v>0</v>
      </c>
      <c r="S351" s="45">
        <v>0</v>
      </c>
      <c r="T351" s="46" t="e">
        <f t="shared" si="159"/>
        <v>#DIV/0!</v>
      </c>
    </row>
    <row r="352" spans="1:20" s="23" customFormat="1" ht="17.25">
      <c r="A352" s="2">
        <v>9</v>
      </c>
      <c r="B352" s="11" t="s">
        <v>206</v>
      </c>
      <c r="C352" s="49">
        <v>2300</v>
      </c>
      <c r="D352" s="49">
        <v>2473</v>
      </c>
      <c r="E352" s="45">
        <f t="shared" si="162"/>
        <v>93.004448038819248</v>
      </c>
      <c r="F352" s="49">
        <v>1362</v>
      </c>
      <c r="G352" s="49">
        <v>1225</v>
      </c>
      <c r="H352" s="45">
        <f t="shared" si="160"/>
        <v>111.18367346938776</v>
      </c>
      <c r="I352" s="49">
        <v>2300</v>
      </c>
      <c r="J352" s="49">
        <v>2473</v>
      </c>
      <c r="K352" s="45">
        <f t="shared" si="161"/>
        <v>93.004448038819248</v>
      </c>
      <c r="L352" s="45">
        <v>0</v>
      </c>
      <c r="M352" s="45">
        <v>0</v>
      </c>
      <c r="N352" s="45" t="e">
        <f t="shared" si="157"/>
        <v>#DIV/0!</v>
      </c>
      <c r="O352" s="45">
        <v>0</v>
      </c>
      <c r="P352" s="45">
        <v>0</v>
      </c>
      <c r="Q352" s="45" t="e">
        <f t="shared" si="158"/>
        <v>#DIV/0!</v>
      </c>
      <c r="R352" s="45">
        <v>0</v>
      </c>
      <c r="S352" s="45">
        <v>0</v>
      </c>
      <c r="T352" s="46" t="e">
        <f t="shared" si="159"/>
        <v>#DIV/0!</v>
      </c>
    </row>
    <row r="353" spans="1:20" s="23" customFormat="1" ht="17.25" customHeight="1">
      <c r="A353" s="385"/>
      <c r="B353" s="386"/>
      <c r="C353" s="386"/>
      <c r="D353" s="386"/>
      <c r="E353" s="386"/>
      <c r="F353" s="386"/>
      <c r="G353" s="386"/>
      <c r="H353" s="386"/>
      <c r="I353" s="386"/>
      <c r="J353" s="386"/>
      <c r="K353" s="386"/>
      <c r="L353" s="386"/>
      <c r="M353" s="386"/>
      <c r="N353" s="386"/>
      <c r="O353" s="386"/>
      <c r="P353" s="386"/>
      <c r="Q353" s="386"/>
      <c r="R353" s="386"/>
      <c r="S353" s="386"/>
      <c r="T353" s="387"/>
    </row>
    <row r="354" spans="1:20" ht="57.75" customHeight="1">
      <c r="A354" s="369" t="s">
        <v>267</v>
      </c>
      <c r="B354" s="370"/>
      <c r="C354" s="128">
        <f>C355+C372+C380</f>
        <v>53437030</v>
      </c>
      <c r="D354" s="128">
        <f>D355+D372+D380</f>
        <v>42816799</v>
      </c>
      <c r="E354" s="139">
        <f t="shared" ref="E354:E370" si="163">C354/D354*100</f>
        <v>124.80388830561576</v>
      </c>
      <c r="F354" s="128">
        <f>F355+F372+F380</f>
        <v>24793551</v>
      </c>
      <c r="G354" s="128">
        <f>G355+G372+G380</f>
        <v>20677169.840999998</v>
      </c>
      <c r="H354" s="139">
        <f t="shared" ref="H354" si="164">F354/G354*100</f>
        <v>119.90785581708469</v>
      </c>
      <c r="I354" s="128">
        <f>I355+I372+I380</f>
        <v>53437030</v>
      </c>
      <c r="J354" s="128">
        <f>J355+J372+J380</f>
        <v>42816799</v>
      </c>
      <c r="K354" s="139">
        <f t="shared" ref="K354:K370" si="165">I354/J354*100</f>
        <v>124.80388830561576</v>
      </c>
      <c r="L354" s="128">
        <f>L355+L372+L380</f>
        <v>4627899</v>
      </c>
      <c r="M354" s="128">
        <f>M355+M372+M380</f>
        <v>1288896</v>
      </c>
      <c r="N354" s="140">
        <f t="shared" ref="N354:N374" si="166">L354/M354*100</f>
        <v>359.05914829435426</v>
      </c>
      <c r="O354" s="128">
        <f>O355+O372+O380</f>
        <v>0</v>
      </c>
      <c r="P354" s="128">
        <f>P355+P372+P380</f>
        <v>0</v>
      </c>
      <c r="Q354" s="140" t="e">
        <f t="shared" ref="Q354:Q374" si="167">O354/P354*100</f>
        <v>#DIV/0!</v>
      </c>
      <c r="R354" s="128">
        <f>R355+R372+R380</f>
        <v>0</v>
      </c>
      <c r="S354" s="128">
        <f>S355+S372+S380</f>
        <v>0</v>
      </c>
      <c r="T354" s="140" t="e">
        <f t="shared" ref="T354:T358" si="168">R354/S354*100</f>
        <v>#DIV/0!</v>
      </c>
    </row>
    <row r="355" spans="1:20" ht="75" customHeight="1">
      <c r="A355" s="383" t="s">
        <v>268</v>
      </c>
      <c r="B355" s="384"/>
      <c r="C355" s="42">
        <f>SUM(C356:C370)</f>
        <v>39664164</v>
      </c>
      <c r="D355" s="42">
        <f>SUM(D356:D370)</f>
        <v>30540415</v>
      </c>
      <c r="E355" s="42">
        <f>C355/D355*100</f>
        <v>129.87434519144549</v>
      </c>
      <c r="F355" s="42">
        <f>SUM(F356:F370)</f>
        <v>18660282</v>
      </c>
      <c r="G355" s="42">
        <f>SUM(G356:G370)</f>
        <v>14606035.841</v>
      </c>
      <c r="H355" s="42">
        <f>F355/G355*100</f>
        <v>127.75733404418668</v>
      </c>
      <c r="I355" s="42">
        <f>SUM(I356:I370)</f>
        <v>39664164</v>
      </c>
      <c r="J355" s="42">
        <f>SUM(J356:J370)</f>
        <v>30540415</v>
      </c>
      <c r="K355" s="42">
        <f>I355/J355*100</f>
        <v>129.87434519144549</v>
      </c>
      <c r="L355" s="42">
        <f>SUM(L356:L370)</f>
        <v>4627899</v>
      </c>
      <c r="M355" s="42">
        <f>SUM(M356:M370)</f>
        <v>1288896</v>
      </c>
      <c r="N355" s="167">
        <f t="shared" si="166"/>
        <v>359.05914829435426</v>
      </c>
      <c r="O355" s="42">
        <f>SUM(O356:O370)</f>
        <v>0</v>
      </c>
      <c r="P355" s="42">
        <f>SUM(P356:P370)</f>
        <v>0</v>
      </c>
      <c r="Q355" s="5" t="e">
        <f t="shared" si="167"/>
        <v>#DIV/0!</v>
      </c>
      <c r="R355" s="42">
        <f>SUM(R356:R370)</f>
        <v>0</v>
      </c>
      <c r="S355" s="42">
        <f>SUM(S356:S370)</f>
        <v>0</v>
      </c>
      <c r="T355" s="5" t="e">
        <f t="shared" si="168"/>
        <v>#DIV/0!</v>
      </c>
    </row>
    <row r="356" spans="1:20" ht="17.25">
      <c r="A356" s="63">
        <v>1</v>
      </c>
      <c r="B356" s="12" t="s">
        <v>207</v>
      </c>
      <c r="C356" s="49">
        <v>5080364</v>
      </c>
      <c r="D356" s="49">
        <v>5544983</v>
      </c>
      <c r="E356" s="164">
        <f t="shared" si="163"/>
        <v>91.620912092967643</v>
      </c>
      <c r="F356" s="49">
        <v>2489776</v>
      </c>
      <c r="G356" s="49">
        <v>2702967</v>
      </c>
      <c r="H356" s="69">
        <f t="shared" ref="H356:H369" si="169">F356/G356*100</f>
        <v>92.112704298646634</v>
      </c>
      <c r="I356" s="49">
        <v>5080364</v>
      </c>
      <c r="J356" s="49">
        <v>5544983</v>
      </c>
      <c r="K356" s="164">
        <f t="shared" si="165"/>
        <v>91.620912092967643</v>
      </c>
      <c r="L356" s="49">
        <v>0</v>
      </c>
      <c r="M356" s="49">
        <v>0</v>
      </c>
      <c r="N356" s="69" t="e">
        <f t="shared" si="166"/>
        <v>#DIV/0!</v>
      </c>
      <c r="O356" s="166">
        <v>0</v>
      </c>
      <c r="P356" s="166">
        <v>0</v>
      </c>
      <c r="Q356" s="69" t="e">
        <f t="shared" si="167"/>
        <v>#DIV/0!</v>
      </c>
      <c r="R356" s="69">
        <v>0</v>
      </c>
      <c r="S356" s="69">
        <v>0</v>
      </c>
      <c r="T356" s="69" t="e">
        <f t="shared" si="168"/>
        <v>#DIV/0!</v>
      </c>
    </row>
    <row r="357" spans="1:20" s="23" customFormat="1" ht="17.25">
      <c r="A357" s="64">
        <v>2</v>
      </c>
      <c r="B357" s="9" t="s">
        <v>208</v>
      </c>
      <c r="C357" s="49">
        <v>8294462</v>
      </c>
      <c r="D357" s="49">
        <v>7256831</v>
      </c>
      <c r="E357" s="164">
        <f t="shared" si="163"/>
        <v>114.29867940978644</v>
      </c>
      <c r="F357" s="49">
        <v>3835679</v>
      </c>
      <c r="G357" s="49">
        <v>3455077.71</v>
      </c>
      <c r="H357" s="69">
        <f t="shared" si="169"/>
        <v>111.0157085294617</v>
      </c>
      <c r="I357" s="49">
        <v>8294462</v>
      </c>
      <c r="J357" s="49">
        <v>7256831</v>
      </c>
      <c r="K357" s="164">
        <f t="shared" si="165"/>
        <v>114.29867940978644</v>
      </c>
      <c r="L357" s="49">
        <v>4554142</v>
      </c>
      <c r="M357" s="49">
        <v>1228873</v>
      </c>
      <c r="N357" s="164">
        <f t="shared" si="166"/>
        <v>370.59500859730827</v>
      </c>
      <c r="O357" s="166">
        <v>0</v>
      </c>
      <c r="P357" s="166">
        <v>0</v>
      </c>
      <c r="Q357" s="69" t="e">
        <f t="shared" si="167"/>
        <v>#DIV/0!</v>
      </c>
      <c r="R357" s="69">
        <v>0</v>
      </c>
      <c r="S357" s="69">
        <v>0</v>
      </c>
      <c r="T357" s="69" t="e">
        <f t="shared" si="168"/>
        <v>#DIV/0!</v>
      </c>
    </row>
    <row r="358" spans="1:20" ht="17.25">
      <c r="A358" s="63">
        <v>3</v>
      </c>
      <c r="B358" s="12" t="s">
        <v>271</v>
      </c>
      <c r="C358" s="49">
        <v>5943605</v>
      </c>
      <c r="D358" s="49">
        <v>5062097</v>
      </c>
      <c r="E358" s="164">
        <f t="shared" si="163"/>
        <v>117.41388993533708</v>
      </c>
      <c r="F358" s="49">
        <v>2796298</v>
      </c>
      <c r="G358" s="49">
        <v>2381047.1</v>
      </c>
      <c r="H358" s="69">
        <f t="shared" si="169"/>
        <v>117.43984400812566</v>
      </c>
      <c r="I358" s="49">
        <v>5943605</v>
      </c>
      <c r="J358" s="49">
        <v>5062097</v>
      </c>
      <c r="K358" s="164">
        <f t="shared" si="165"/>
        <v>117.41388993533708</v>
      </c>
      <c r="L358" s="49">
        <v>0</v>
      </c>
      <c r="M358" s="49">
        <v>0</v>
      </c>
      <c r="N358" s="69" t="e">
        <f t="shared" si="166"/>
        <v>#DIV/0!</v>
      </c>
      <c r="O358" s="166">
        <v>0</v>
      </c>
      <c r="P358" s="166">
        <v>0</v>
      </c>
      <c r="Q358" s="69" t="e">
        <f t="shared" si="167"/>
        <v>#DIV/0!</v>
      </c>
      <c r="R358" s="69">
        <v>0</v>
      </c>
      <c r="S358" s="69">
        <v>0</v>
      </c>
      <c r="T358" s="69" t="e">
        <f t="shared" si="168"/>
        <v>#DIV/0!</v>
      </c>
    </row>
    <row r="359" spans="1:20" ht="74.25" customHeight="1">
      <c r="A359" s="63">
        <v>4</v>
      </c>
      <c r="B359" s="10" t="s">
        <v>289</v>
      </c>
      <c r="C359" s="49">
        <v>2069157</v>
      </c>
      <c r="D359" s="49">
        <v>1047702</v>
      </c>
      <c r="E359" s="164">
        <f t="shared" si="163"/>
        <v>197.49480291151491</v>
      </c>
      <c r="F359" s="49">
        <v>1156093</v>
      </c>
      <c r="G359" s="49">
        <v>521110.98600000003</v>
      </c>
      <c r="H359" s="69">
        <f t="shared" si="169"/>
        <v>221.85158844453912</v>
      </c>
      <c r="I359" s="49">
        <v>2069157</v>
      </c>
      <c r="J359" s="49">
        <v>1047702</v>
      </c>
      <c r="K359" s="164">
        <f t="shared" si="165"/>
        <v>197.49480291151491</v>
      </c>
      <c r="L359" s="49">
        <v>0</v>
      </c>
      <c r="M359" s="49">
        <v>0</v>
      </c>
      <c r="N359" s="69" t="e">
        <f t="shared" si="166"/>
        <v>#DIV/0!</v>
      </c>
      <c r="O359" s="166">
        <v>0</v>
      </c>
      <c r="P359" s="166">
        <v>0</v>
      </c>
      <c r="Q359" s="69" t="e">
        <f t="shared" si="167"/>
        <v>#DIV/0!</v>
      </c>
      <c r="R359" s="69">
        <v>0</v>
      </c>
      <c r="S359" s="69">
        <v>0</v>
      </c>
      <c r="T359" s="69"/>
    </row>
    <row r="360" spans="1:20" ht="34.5">
      <c r="A360" s="63">
        <v>5</v>
      </c>
      <c r="B360" s="10" t="s">
        <v>209</v>
      </c>
      <c r="C360" s="49">
        <v>578599</v>
      </c>
      <c r="D360" s="49">
        <v>512783</v>
      </c>
      <c r="E360" s="164">
        <f t="shared" si="163"/>
        <v>112.8350588845574</v>
      </c>
      <c r="F360" s="49">
        <v>302081</v>
      </c>
      <c r="G360" s="49">
        <v>249564</v>
      </c>
      <c r="H360" s="69">
        <f t="shared" si="169"/>
        <v>121.04349986376239</v>
      </c>
      <c r="I360" s="49">
        <v>578599</v>
      </c>
      <c r="J360" s="49">
        <v>512783</v>
      </c>
      <c r="K360" s="164">
        <f t="shared" si="165"/>
        <v>112.8350588845574</v>
      </c>
      <c r="L360" s="49">
        <v>0</v>
      </c>
      <c r="M360" s="49">
        <v>0</v>
      </c>
      <c r="N360" s="69" t="e">
        <f t="shared" si="166"/>
        <v>#DIV/0!</v>
      </c>
      <c r="O360" s="166">
        <v>0</v>
      </c>
      <c r="P360" s="166">
        <v>0</v>
      </c>
      <c r="Q360" s="69" t="e">
        <f t="shared" si="167"/>
        <v>#DIV/0!</v>
      </c>
      <c r="R360" s="69">
        <v>0</v>
      </c>
      <c r="S360" s="69">
        <v>0</v>
      </c>
      <c r="T360" s="69" t="e">
        <f t="shared" ref="T360:T374" si="170">R360/S360*100</f>
        <v>#DIV/0!</v>
      </c>
    </row>
    <row r="361" spans="1:20" s="23" customFormat="1" ht="34.5">
      <c r="A361" s="64">
        <v>6</v>
      </c>
      <c r="B361" s="16" t="s">
        <v>210</v>
      </c>
      <c r="C361" s="49">
        <v>73757</v>
      </c>
      <c r="D361" s="49">
        <v>60023</v>
      </c>
      <c r="E361" s="164">
        <f t="shared" si="163"/>
        <v>122.88122886226947</v>
      </c>
      <c r="F361" s="49">
        <v>38434</v>
      </c>
      <c r="G361" s="49">
        <v>16649.745999999999</v>
      </c>
      <c r="H361" s="69">
        <f t="shared" si="169"/>
        <v>230.83835633288339</v>
      </c>
      <c r="I361" s="49">
        <v>73757</v>
      </c>
      <c r="J361" s="49">
        <v>60023</v>
      </c>
      <c r="K361" s="164">
        <f t="shared" si="165"/>
        <v>122.88122886226947</v>
      </c>
      <c r="L361" s="49">
        <v>73757</v>
      </c>
      <c r="M361" s="49">
        <v>60023</v>
      </c>
      <c r="N361" s="164">
        <f t="shared" si="166"/>
        <v>122.88122886226947</v>
      </c>
      <c r="O361" s="166">
        <v>0</v>
      </c>
      <c r="P361" s="166">
        <v>0</v>
      </c>
      <c r="Q361" s="69" t="e">
        <f t="shared" si="167"/>
        <v>#DIV/0!</v>
      </c>
      <c r="R361" s="69">
        <v>0</v>
      </c>
      <c r="S361" s="69">
        <v>0</v>
      </c>
      <c r="T361" s="69" t="e">
        <f t="shared" si="170"/>
        <v>#DIV/0!</v>
      </c>
    </row>
    <row r="362" spans="1:20" ht="17.25">
      <c r="A362" s="63">
        <v>7</v>
      </c>
      <c r="B362" s="12" t="s">
        <v>211</v>
      </c>
      <c r="C362" s="49">
        <v>2206519</v>
      </c>
      <c r="D362" s="49">
        <v>1591240</v>
      </c>
      <c r="E362" s="164">
        <f t="shared" si="163"/>
        <v>138.66663733943341</v>
      </c>
      <c r="F362" s="49">
        <v>1204937</v>
      </c>
      <c r="G362" s="49">
        <v>741613.19900000002</v>
      </c>
      <c r="H362" s="69">
        <f t="shared" si="169"/>
        <v>162.47512876318157</v>
      </c>
      <c r="I362" s="49">
        <v>2206519</v>
      </c>
      <c r="J362" s="49">
        <v>1591240</v>
      </c>
      <c r="K362" s="164">
        <f t="shared" si="165"/>
        <v>138.66663733943341</v>
      </c>
      <c r="L362" s="49">
        <v>0</v>
      </c>
      <c r="M362" s="49">
        <v>0</v>
      </c>
      <c r="N362" s="69" t="e">
        <f t="shared" si="166"/>
        <v>#DIV/0!</v>
      </c>
      <c r="O362" s="166">
        <v>0</v>
      </c>
      <c r="P362" s="166">
        <v>0</v>
      </c>
      <c r="Q362" s="69" t="e">
        <f t="shared" si="167"/>
        <v>#DIV/0!</v>
      </c>
      <c r="R362" s="69">
        <v>0</v>
      </c>
      <c r="S362" s="69">
        <v>0</v>
      </c>
      <c r="T362" s="69" t="e">
        <f t="shared" si="170"/>
        <v>#DIV/0!</v>
      </c>
    </row>
    <row r="363" spans="1:20" ht="17.25">
      <c r="A363" s="63">
        <v>8</v>
      </c>
      <c r="B363" s="12" t="s">
        <v>212</v>
      </c>
      <c r="C363" s="49">
        <v>996779</v>
      </c>
      <c r="D363" s="49">
        <v>1482861</v>
      </c>
      <c r="E363" s="164">
        <f t="shared" si="163"/>
        <v>67.219988926811084</v>
      </c>
      <c r="F363" s="49">
        <v>476094</v>
      </c>
      <c r="G363" s="49">
        <v>700003</v>
      </c>
      <c r="H363" s="69">
        <f t="shared" si="169"/>
        <v>68.013137086555346</v>
      </c>
      <c r="I363" s="49">
        <v>996779</v>
      </c>
      <c r="J363" s="49">
        <v>1482861</v>
      </c>
      <c r="K363" s="164">
        <f t="shared" si="165"/>
        <v>67.219988926811084</v>
      </c>
      <c r="L363" s="49">
        <v>0</v>
      </c>
      <c r="M363" s="49">
        <v>0</v>
      </c>
      <c r="N363" s="69" t="e">
        <f t="shared" si="166"/>
        <v>#DIV/0!</v>
      </c>
      <c r="O363" s="166">
        <v>0</v>
      </c>
      <c r="P363" s="166">
        <v>0</v>
      </c>
      <c r="Q363" s="69" t="e">
        <f t="shared" si="167"/>
        <v>#DIV/0!</v>
      </c>
      <c r="R363" s="69">
        <v>0</v>
      </c>
      <c r="S363" s="69">
        <v>0</v>
      </c>
      <c r="T363" s="69" t="e">
        <f t="shared" si="170"/>
        <v>#DIV/0!</v>
      </c>
    </row>
    <row r="364" spans="1:20" s="23" customFormat="1" ht="21.75" customHeight="1">
      <c r="A364" s="64">
        <v>9</v>
      </c>
      <c r="B364" s="16" t="s">
        <v>213</v>
      </c>
      <c r="C364" s="49">
        <v>14112137</v>
      </c>
      <c r="D364" s="49">
        <v>7735433</v>
      </c>
      <c r="E364" s="164">
        <f t="shared" si="163"/>
        <v>182.43499749787762</v>
      </c>
      <c r="F364" s="49">
        <v>6203767</v>
      </c>
      <c r="G364" s="49">
        <v>3716174</v>
      </c>
      <c r="H364" s="69">
        <f t="shared" si="169"/>
        <v>166.93962661597655</v>
      </c>
      <c r="I364" s="49">
        <v>14112137</v>
      </c>
      <c r="J364" s="49">
        <v>7735433</v>
      </c>
      <c r="K364" s="164">
        <f t="shared" si="165"/>
        <v>182.43499749787762</v>
      </c>
      <c r="L364" s="49">
        <v>0</v>
      </c>
      <c r="M364" s="49">
        <v>0</v>
      </c>
      <c r="N364" s="69" t="e">
        <f t="shared" si="166"/>
        <v>#DIV/0!</v>
      </c>
      <c r="O364" s="166">
        <v>0</v>
      </c>
      <c r="P364" s="166">
        <v>0</v>
      </c>
      <c r="Q364" s="69" t="e">
        <f t="shared" si="167"/>
        <v>#DIV/0!</v>
      </c>
      <c r="R364" s="69">
        <v>0</v>
      </c>
      <c r="S364" s="69">
        <v>0</v>
      </c>
      <c r="T364" s="69" t="e">
        <f t="shared" si="170"/>
        <v>#DIV/0!</v>
      </c>
    </row>
    <row r="365" spans="1:20" ht="33" customHeight="1">
      <c r="A365" s="63">
        <v>10</v>
      </c>
      <c r="B365" s="10" t="s">
        <v>215</v>
      </c>
      <c r="C365" s="49">
        <v>67210</v>
      </c>
      <c r="D365" s="49">
        <v>27925</v>
      </c>
      <c r="E365" s="164">
        <f t="shared" si="163"/>
        <v>240.680393912265</v>
      </c>
      <c r="F365" s="49">
        <v>34198</v>
      </c>
      <c r="G365" s="49">
        <v>13306</v>
      </c>
      <c r="H365" s="69">
        <f t="shared" si="169"/>
        <v>257.01187434240194</v>
      </c>
      <c r="I365" s="49">
        <v>67210</v>
      </c>
      <c r="J365" s="49">
        <v>27925</v>
      </c>
      <c r="K365" s="164">
        <f t="shared" si="165"/>
        <v>240.680393912265</v>
      </c>
      <c r="L365" s="49">
        <v>0</v>
      </c>
      <c r="M365" s="49">
        <v>0</v>
      </c>
      <c r="N365" s="69" t="e">
        <f t="shared" si="166"/>
        <v>#DIV/0!</v>
      </c>
      <c r="O365" s="166">
        <v>0</v>
      </c>
      <c r="P365" s="166">
        <v>0</v>
      </c>
      <c r="Q365" s="69" t="e">
        <f t="shared" si="167"/>
        <v>#DIV/0!</v>
      </c>
      <c r="R365" s="69">
        <v>0</v>
      </c>
      <c r="S365" s="69">
        <v>0</v>
      </c>
      <c r="T365" s="69" t="e">
        <f t="shared" si="170"/>
        <v>#DIV/0!</v>
      </c>
    </row>
    <row r="366" spans="1:20" ht="34.5">
      <c r="A366" s="142">
        <v>11</v>
      </c>
      <c r="B366" s="143" t="s">
        <v>216</v>
      </c>
      <c r="C366" s="49">
        <v>241575</v>
      </c>
      <c r="D366" s="49">
        <v>218537</v>
      </c>
      <c r="E366" s="164">
        <f t="shared" si="163"/>
        <v>110.54192196287127</v>
      </c>
      <c r="F366" s="49">
        <v>122925</v>
      </c>
      <c r="G366" s="49">
        <v>108523.1</v>
      </c>
      <c r="H366" s="69">
        <f t="shared" si="169"/>
        <v>113.2708151536401</v>
      </c>
      <c r="I366" s="49">
        <v>241575</v>
      </c>
      <c r="J366" s="49">
        <v>218537</v>
      </c>
      <c r="K366" s="164">
        <f t="shared" si="165"/>
        <v>110.54192196287127</v>
      </c>
      <c r="L366" s="49">
        <v>0</v>
      </c>
      <c r="M366" s="49">
        <v>0</v>
      </c>
      <c r="N366" s="69" t="e">
        <f t="shared" si="166"/>
        <v>#DIV/0!</v>
      </c>
      <c r="O366" s="166">
        <v>0</v>
      </c>
      <c r="P366" s="166">
        <v>0</v>
      </c>
      <c r="Q366" s="69" t="e">
        <f t="shared" si="167"/>
        <v>#DIV/0!</v>
      </c>
      <c r="R366" s="69">
        <v>0</v>
      </c>
      <c r="S366" s="69">
        <v>0</v>
      </c>
      <c r="T366" s="69" t="e">
        <f t="shared" si="170"/>
        <v>#DIV/0!</v>
      </c>
    </row>
    <row r="367" spans="1:20" s="146" customFormat="1" ht="33.75" customHeight="1">
      <c r="A367" s="63">
        <v>12</v>
      </c>
      <c r="B367" s="10" t="s">
        <v>217</v>
      </c>
      <c r="C367" s="69"/>
      <c r="D367" s="165"/>
      <c r="E367" s="164" t="e">
        <f t="shared" si="163"/>
        <v>#DIV/0!</v>
      </c>
      <c r="F367" s="69"/>
      <c r="G367" s="69"/>
      <c r="H367" s="69" t="e">
        <f t="shared" si="169"/>
        <v>#DIV/0!</v>
      </c>
      <c r="I367" s="69"/>
      <c r="J367" s="69"/>
      <c r="K367" s="164" t="e">
        <f t="shared" si="165"/>
        <v>#DIV/0!</v>
      </c>
      <c r="L367" s="165"/>
      <c r="M367" s="165"/>
      <c r="N367" s="69" t="e">
        <f t="shared" si="166"/>
        <v>#DIV/0!</v>
      </c>
      <c r="O367" s="69"/>
      <c r="P367" s="69"/>
      <c r="Q367" s="69" t="e">
        <f t="shared" si="167"/>
        <v>#DIV/0!</v>
      </c>
      <c r="R367" s="69"/>
      <c r="S367" s="69"/>
      <c r="T367" s="69"/>
    </row>
    <row r="368" spans="1:20" s="146" customFormat="1" ht="17.25">
      <c r="A368" s="63">
        <v>13</v>
      </c>
      <c r="B368" s="12" t="s">
        <v>218</v>
      </c>
      <c r="C368" s="69"/>
      <c r="D368" s="165"/>
      <c r="E368" s="164" t="e">
        <f t="shared" si="163"/>
        <v>#DIV/0!</v>
      </c>
      <c r="F368" s="69"/>
      <c r="G368" s="69"/>
      <c r="H368" s="69" t="e">
        <f t="shared" si="169"/>
        <v>#DIV/0!</v>
      </c>
      <c r="I368" s="69"/>
      <c r="J368" s="69"/>
      <c r="K368" s="164" t="e">
        <f t="shared" si="165"/>
        <v>#DIV/0!</v>
      </c>
      <c r="L368" s="165"/>
      <c r="M368" s="165"/>
      <c r="N368" s="69" t="e">
        <f t="shared" si="166"/>
        <v>#DIV/0!</v>
      </c>
      <c r="O368" s="69"/>
      <c r="P368" s="69"/>
      <c r="Q368" s="69" t="e">
        <f t="shared" si="167"/>
        <v>#DIV/0!</v>
      </c>
      <c r="R368" s="69"/>
      <c r="S368" s="69"/>
      <c r="T368" s="69" t="e">
        <f t="shared" si="170"/>
        <v>#DIV/0!</v>
      </c>
    </row>
    <row r="369" spans="1:20" s="146" customFormat="1" ht="17.25">
      <c r="A369" s="63">
        <v>14</v>
      </c>
      <c r="B369" s="12" t="s">
        <v>219</v>
      </c>
      <c r="C369" s="69"/>
      <c r="D369" s="165"/>
      <c r="E369" s="164" t="e">
        <f t="shared" si="163"/>
        <v>#DIV/0!</v>
      </c>
      <c r="F369" s="69"/>
      <c r="G369" s="69"/>
      <c r="H369" s="69" t="e">
        <f t="shared" si="169"/>
        <v>#DIV/0!</v>
      </c>
      <c r="I369" s="69"/>
      <c r="J369" s="69"/>
      <c r="K369" s="164" t="e">
        <f t="shared" si="165"/>
        <v>#DIV/0!</v>
      </c>
      <c r="L369" s="165"/>
      <c r="M369" s="165"/>
      <c r="N369" s="69" t="e">
        <f t="shared" si="166"/>
        <v>#DIV/0!</v>
      </c>
      <c r="O369" s="69"/>
      <c r="P369" s="69"/>
      <c r="Q369" s="69" t="e">
        <f t="shared" si="167"/>
        <v>#DIV/0!</v>
      </c>
      <c r="R369" s="69"/>
      <c r="S369" s="69"/>
      <c r="T369" s="69" t="e">
        <f t="shared" si="170"/>
        <v>#DIV/0!</v>
      </c>
    </row>
    <row r="370" spans="1:20" s="146" customFormat="1" ht="51.75">
      <c r="A370" s="63">
        <v>15</v>
      </c>
      <c r="B370" s="10" t="s">
        <v>220</v>
      </c>
      <c r="C370" s="69"/>
      <c r="D370" s="69"/>
      <c r="E370" s="164" t="e">
        <f t="shared" si="163"/>
        <v>#DIV/0!</v>
      </c>
      <c r="F370" s="69"/>
      <c r="G370" s="69"/>
      <c r="H370" s="69" t="e">
        <f>F370/G370*100</f>
        <v>#DIV/0!</v>
      </c>
      <c r="I370" s="69"/>
      <c r="J370" s="69"/>
      <c r="K370" s="164" t="e">
        <f t="shared" si="165"/>
        <v>#DIV/0!</v>
      </c>
      <c r="L370" s="69"/>
      <c r="M370" s="69"/>
      <c r="N370" s="69" t="e">
        <f t="shared" si="166"/>
        <v>#DIV/0!</v>
      </c>
      <c r="O370" s="69"/>
      <c r="P370" s="69"/>
      <c r="Q370" s="69" t="e">
        <f t="shared" si="167"/>
        <v>#DIV/0!</v>
      </c>
      <c r="R370" s="69"/>
      <c r="S370" s="69"/>
      <c r="T370" s="69" t="e">
        <f t="shared" si="170"/>
        <v>#DIV/0!</v>
      </c>
    </row>
    <row r="371" spans="1:20" s="222" customFormat="1" ht="17.25" customHeight="1">
      <c r="A371" s="397"/>
      <c r="B371" s="398"/>
      <c r="C371" s="398"/>
      <c r="D371" s="398"/>
      <c r="E371" s="398"/>
      <c r="F371" s="398"/>
      <c r="G371" s="398"/>
      <c r="H371" s="398"/>
      <c r="I371" s="398"/>
      <c r="J371" s="398"/>
      <c r="K371" s="399"/>
      <c r="L371" s="221"/>
      <c r="M371" s="221"/>
      <c r="N371" s="221"/>
      <c r="O371" s="221"/>
      <c r="P371" s="221"/>
      <c r="Q371" s="221"/>
      <c r="R371" s="221"/>
      <c r="S371" s="221"/>
      <c r="T371" s="221"/>
    </row>
    <row r="372" spans="1:20" ht="84.75" customHeight="1">
      <c r="A372" s="400" t="s">
        <v>269</v>
      </c>
      <c r="B372" s="401"/>
      <c r="C372" s="144">
        <f>SUM(C373:C374)</f>
        <v>13772866</v>
      </c>
      <c r="D372" s="144">
        <f>SUM(D373:D374)</f>
        <v>12276384</v>
      </c>
      <c r="E372" s="144">
        <f>C372/D372*100</f>
        <v>112.18992498116708</v>
      </c>
      <c r="F372" s="144">
        <f>SUM(F373:F374)</f>
        <v>6133269</v>
      </c>
      <c r="G372" s="144">
        <f>SUM(G373:G374)</f>
        <v>6071134</v>
      </c>
      <c r="H372" s="144">
        <f>F372/G372*100</f>
        <v>101.02344965536916</v>
      </c>
      <c r="I372" s="144">
        <f>SUM(I373:I374)</f>
        <v>13772866</v>
      </c>
      <c r="J372" s="144">
        <f>SUM(J373:J374)</f>
        <v>12276384</v>
      </c>
      <c r="K372" s="144">
        <f>I372/J372*100</f>
        <v>112.18992498116708</v>
      </c>
      <c r="L372" s="144">
        <f>SUM(L373:L374)</f>
        <v>0</v>
      </c>
      <c r="M372" s="144">
        <f>SUM(M373:M374)</f>
        <v>0</v>
      </c>
      <c r="N372" s="145" t="e">
        <f t="shared" si="166"/>
        <v>#DIV/0!</v>
      </c>
      <c r="O372" s="144">
        <f>SUM(O373:O374)</f>
        <v>0</v>
      </c>
      <c r="P372" s="144">
        <f>SUM(P373:P374)</f>
        <v>0</v>
      </c>
      <c r="Q372" s="145" t="e">
        <f t="shared" si="167"/>
        <v>#DIV/0!</v>
      </c>
      <c r="R372" s="144">
        <f>SUM(R373:R374)</f>
        <v>0</v>
      </c>
      <c r="S372" s="144">
        <f>SUM(S373:S374)</f>
        <v>0</v>
      </c>
      <c r="T372" s="145" t="e">
        <f t="shared" si="170"/>
        <v>#DIV/0!</v>
      </c>
    </row>
    <row r="373" spans="1:20" ht="75" customHeight="1">
      <c r="A373" s="63">
        <v>1</v>
      </c>
      <c r="B373" s="10" t="s">
        <v>214</v>
      </c>
      <c r="C373" s="49">
        <v>13772866</v>
      </c>
      <c r="D373" s="49">
        <v>12276384</v>
      </c>
      <c r="E373" s="25">
        <f t="shared" ref="E373:E374" si="171">C373/D373*100</f>
        <v>112.18992498116708</v>
      </c>
      <c r="F373" s="49">
        <v>6133269</v>
      </c>
      <c r="G373" s="49">
        <v>6071134</v>
      </c>
      <c r="H373" s="20">
        <f t="shared" ref="H373:H374" si="172">F373/G373*100</f>
        <v>101.02344965536916</v>
      </c>
      <c r="I373" s="49">
        <v>13772866</v>
      </c>
      <c r="J373" s="49">
        <v>12276384</v>
      </c>
      <c r="K373" s="25">
        <f t="shared" ref="K373:K374" si="173">I373/J373*100</f>
        <v>112.18992498116708</v>
      </c>
      <c r="L373" s="166">
        <v>0</v>
      </c>
      <c r="M373" s="166">
        <v>0</v>
      </c>
      <c r="N373" s="31" t="e">
        <f t="shared" si="166"/>
        <v>#DIV/0!</v>
      </c>
      <c r="O373" s="166">
        <v>0</v>
      </c>
      <c r="P373" s="166">
        <v>0</v>
      </c>
      <c r="Q373" s="25" t="e">
        <f t="shared" si="167"/>
        <v>#DIV/0!</v>
      </c>
      <c r="R373" s="69">
        <v>0</v>
      </c>
      <c r="S373" s="69">
        <v>0</v>
      </c>
      <c r="T373" s="20" t="e">
        <f t="shared" si="170"/>
        <v>#DIV/0!</v>
      </c>
    </row>
    <row r="374" spans="1:20" ht="17.25">
      <c r="A374" s="63">
        <v>2</v>
      </c>
      <c r="B374" s="12" t="s">
        <v>221</v>
      </c>
      <c r="C374" s="20"/>
      <c r="D374" s="20"/>
      <c r="E374" s="25" t="e">
        <f t="shared" si="171"/>
        <v>#DIV/0!</v>
      </c>
      <c r="F374" s="20"/>
      <c r="G374" s="20"/>
      <c r="H374" s="20" t="e">
        <f t="shared" si="172"/>
        <v>#DIV/0!</v>
      </c>
      <c r="I374" s="20"/>
      <c r="J374" s="20"/>
      <c r="K374" s="25" t="e">
        <f t="shared" si="173"/>
        <v>#DIV/0!</v>
      </c>
      <c r="L374" s="35"/>
      <c r="M374" s="35"/>
      <c r="N374" s="31" t="e">
        <f t="shared" si="166"/>
        <v>#DIV/0!</v>
      </c>
      <c r="O374" s="20"/>
      <c r="P374" s="20"/>
      <c r="Q374" s="31" t="e">
        <f t="shared" si="167"/>
        <v>#DIV/0!</v>
      </c>
      <c r="R374" s="20"/>
      <c r="S374" s="20"/>
      <c r="T374" s="20" t="e">
        <f t="shared" si="170"/>
        <v>#DIV/0!</v>
      </c>
    </row>
    <row r="375" spans="1:20" s="23" customFormat="1" ht="17.25">
      <c r="A375" s="64"/>
      <c r="B375" s="16"/>
      <c r="C375" s="47"/>
      <c r="D375" s="47"/>
      <c r="E375" s="1"/>
      <c r="F375" s="47"/>
      <c r="G375" s="47"/>
      <c r="H375" s="1"/>
      <c r="I375" s="47"/>
      <c r="J375" s="47"/>
      <c r="K375" s="1"/>
      <c r="L375" s="47"/>
      <c r="M375" s="47"/>
      <c r="N375" s="1"/>
      <c r="O375" s="47"/>
      <c r="P375" s="47"/>
      <c r="Q375" s="1"/>
      <c r="R375" s="47"/>
      <c r="S375" s="47"/>
      <c r="T375" s="1"/>
    </row>
    <row r="376" spans="1:20" s="23" customFormat="1" ht="17.25">
      <c r="A376" s="64"/>
      <c r="B376" s="16"/>
      <c r="C376" s="47"/>
      <c r="D376" s="47"/>
      <c r="E376" s="1"/>
      <c r="F376" s="47"/>
      <c r="G376" s="47"/>
      <c r="H376" s="1"/>
      <c r="I376" s="47"/>
      <c r="J376" s="47"/>
      <c r="K376" s="1"/>
      <c r="L376" s="47"/>
      <c r="M376" s="47"/>
      <c r="N376" s="1"/>
      <c r="O376" s="47"/>
      <c r="P376" s="47"/>
      <c r="Q376" s="1"/>
      <c r="R376" s="47"/>
      <c r="S376" s="47"/>
      <c r="T376" s="1"/>
    </row>
    <row r="377" spans="1:20" s="23" customFormat="1" ht="17.25">
      <c r="A377" s="64"/>
      <c r="B377" s="16"/>
      <c r="C377" s="47"/>
      <c r="D377" s="47"/>
      <c r="E377" s="1"/>
      <c r="F377" s="47"/>
      <c r="G377" s="47"/>
      <c r="H377" s="1"/>
      <c r="I377" s="47"/>
      <c r="J377" s="47"/>
      <c r="K377" s="1"/>
      <c r="L377" s="47"/>
      <c r="M377" s="47"/>
      <c r="N377" s="1"/>
      <c r="O377" s="47"/>
      <c r="P377" s="47"/>
      <c r="Q377" s="1"/>
      <c r="R377" s="47"/>
      <c r="S377" s="47"/>
      <c r="T377" s="1"/>
    </row>
    <row r="378" spans="1:20" s="23" customFormat="1" ht="17.25">
      <c r="A378" s="64"/>
      <c r="B378" s="16"/>
      <c r="C378" s="47"/>
      <c r="D378" s="47"/>
      <c r="E378" s="1"/>
      <c r="F378" s="47"/>
      <c r="G378" s="47"/>
      <c r="H378" s="1"/>
      <c r="I378" s="47"/>
      <c r="J378" s="47"/>
      <c r="K378" s="1"/>
      <c r="L378" s="47"/>
      <c r="M378" s="47"/>
      <c r="N378" s="1"/>
      <c r="O378" s="47"/>
      <c r="P378" s="47"/>
      <c r="Q378" s="1"/>
      <c r="R378" s="47"/>
      <c r="S378" s="47"/>
      <c r="T378" s="1"/>
    </row>
    <row r="379" spans="1:20" s="23" customFormat="1">
      <c r="A379" s="385"/>
      <c r="B379" s="386"/>
      <c r="C379" s="386"/>
      <c r="D379" s="386"/>
      <c r="E379" s="386"/>
      <c r="F379" s="386"/>
      <c r="G379" s="386"/>
      <c r="H379" s="386"/>
      <c r="I379" s="386"/>
      <c r="J379" s="386"/>
      <c r="K379" s="386"/>
      <c r="L379" s="386"/>
      <c r="M379" s="386"/>
      <c r="N379" s="386"/>
      <c r="O379" s="386"/>
      <c r="P379" s="386"/>
      <c r="Q379" s="386"/>
      <c r="R379" s="386"/>
      <c r="S379" s="386"/>
      <c r="T379" s="387"/>
    </row>
    <row r="380" spans="1:20" s="23" customFormat="1" ht="17.25" customHeight="1">
      <c r="A380" s="383" t="s">
        <v>270</v>
      </c>
      <c r="B380" s="384"/>
      <c r="C380" s="42">
        <f>SUM(C381:C388)</f>
        <v>0</v>
      </c>
      <c r="D380" s="42">
        <f>SUM(D381:D388)</f>
        <v>0</v>
      </c>
      <c r="E380" s="42" t="e">
        <f>C380/D380*100</f>
        <v>#DIV/0!</v>
      </c>
      <c r="F380" s="42">
        <f>SUM(F381:F388)</f>
        <v>0</v>
      </c>
      <c r="G380" s="42">
        <f>SUM(G381:G388)</f>
        <v>0</v>
      </c>
      <c r="H380" s="42" t="e">
        <f>F380/G380*100</f>
        <v>#DIV/0!</v>
      </c>
      <c r="I380" s="42">
        <f>SUM(I381:I388)</f>
        <v>0</v>
      </c>
      <c r="J380" s="42">
        <f>SUM(J381:J388)</f>
        <v>0</v>
      </c>
      <c r="K380" s="42" t="e">
        <f>I380/J380*100</f>
        <v>#DIV/0!</v>
      </c>
      <c r="L380" s="36">
        <f>SUM(L381:L388)</f>
        <v>0</v>
      </c>
      <c r="M380" s="36">
        <f>SUM(M381:M388)</f>
        <v>0</v>
      </c>
      <c r="N380" s="5" t="e">
        <f t="shared" ref="N380" si="174">L380/M380*100</f>
        <v>#DIV/0!</v>
      </c>
      <c r="O380" s="5">
        <f>SUM(O381:O388)</f>
        <v>0</v>
      </c>
      <c r="P380" s="5">
        <f>SUM(P381:P388)</f>
        <v>0</v>
      </c>
      <c r="Q380" s="5" t="e">
        <f t="shared" ref="Q380" si="175">O380/P380*100</f>
        <v>#DIV/0!</v>
      </c>
      <c r="R380" s="5">
        <f>SUM(R381:R388)</f>
        <v>0</v>
      </c>
      <c r="S380" s="5">
        <f>SUM(S381:S388)</f>
        <v>0</v>
      </c>
      <c r="T380" s="5" t="e">
        <f t="shared" ref="T380" si="176">R380/S380*100</f>
        <v>#DIV/0!</v>
      </c>
    </row>
    <row r="381" spans="1:20" s="23" customFormat="1" ht="18" customHeight="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8"/>
      <c r="M381" s="148"/>
      <c r="N381" s="148"/>
      <c r="O381" s="148"/>
      <c r="P381" s="148"/>
      <c r="Q381" s="148"/>
      <c r="R381" s="148"/>
      <c r="S381" s="148"/>
      <c r="T381" s="148"/>
    </row>
    <row r="382" spans="1:20" ht="18" customHeight="1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8"/>
      <c r="M382" s="148"/>
      <c r="N382" s="148"/>
      <c r="O382" s="148"/>
      <c r="P382" s="148"/>
      <c r="Q382" s="148"/>
      <c r="R382" s="148"/>
      <c r="S382" s="148"/>
      <c r="T382" s="148"/>
    </row>
    <row r="383" spans="1:20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8"/>
      <c r="M383" s="148"/>
      <c r="N383" s="148"/>
      <c r="O383" s="148"/>
      <c r="P383" s="148"/>
      <c r="Q383" s="148"/>
      <c r="R383" s="148"/>
      <c r="S383" s="148"/>
      <c r="T383" s="148"/>
    </row>
    <row r="384" spans="1:20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8"/>
      <c r="M384" s="148"/>
      <c r="N384" s="148"/>
      <c r="O384" s="148"/>
      <c r="P384" s="148"/>
      <c r="Q384" s="148"/>
      <c r="R384" s="148"/>
      <c r="S384" s="148"/>
      <c r="T384" s="148"/>
    </row>
    <row r="385" spans="1:20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8"/>
      <c r="M385" s="148"/>
      <c r="N385" s="148"/>
      <c r="O385" s="148"/>
      <c r="P385" s="148"/>
      <c r="Q385" s="148"/>
      <c r="R385" s="148"/>
      <c r="S385" s="148"/>
      <c r="T385" s="148"/>
    </row>
    <row r="386" spans="1:20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</sheetData>
  <mergeCells count="116">
    <mergeCell ref="A371:K371"/>
    <mergeCell ref="A372:B372"/>
    <mergeCell ref="A379:T379"/>
    <mergeCell ref="A380:B380"/>
    <mergeCell ref="A329:T329"/>
    <mergeCell ref="A330:B330"/>
    <mergeCell ref="A343:B343"/>
    <mergeCell ref="A353:T353"/>
    <mergeCell ref="A354:B354"/>
    <mergeCell ref="A355:B355"/>
    <mergeCell ref="A305:B305"/>
    <mergeCell ref="A312:T312"/>
    <mergeCell ref="A313:B313"/>
    <mergeCell ref="A320:T320"/>
    <mergeCell ref="A321:B321"/>
    <mergeCell ref="A322:B322"/>
    <mergeCell ref="A260:B260"/>
    <mergeCell ref="A273:T273"/>
    <mergeCell ref="A274:B274"/>
    <mergeCell ref="B283:T283"/>
    <mergeCell ref="A284:B284"/>
    <mergeCell ref="A304:T304"/>
    <mergeCell ref="A233:B233"/>
    <mergeCell ref="A244:T244"/>
    <mergeCell ref="A245:B245"/>
    <mergeCell ref="A253:T253"/>
    <mergeCell ref="A254:B254"/>
    <mergeCell ref="A259:T259"/>
    <mergeCell ref="A209:B209"/>
    <mergeCell ref="A216:T216"/>
    <mergeCell ref="A217:B217"/>
    <mergeCell ref="A225:T225"/>
    <mergeCell ref="A226:B226"/>
    <mergeCell ref="A232:T232"/>
    <mergeCell ref="A186:B186"/>
    <mergeCell ref="A194:T194"/>
    <mergeCell ref="A195:B195"/>
    <mergeCell ref="A200:T200"/>
    <mergeCell ref="A201:B201"/>
    <mergeCell ref="A208:T208"/>
    <mergeCell ref="A148:T148"/>
    <mergeCell ref="A149:B149"/>
    <mergeCell ref="A161:T161"/>
    <mergeCell ref="A162:B162"/>
    <mergeCell ref="A176:T176"/>
    <mergeCell ref="A177:B177"/>
    <mergeCell ref="A68:B68"/>
    <mergeCell ref="A69:B69"/>
    <mergeCell ref="A112:T112"/>
    <mergeCell ref="A113:B113"/>
    <mergeCell ref="A142:T142"/>
    <mergeCell ref="A143:B143"/>
    <mergeCell ref="I43:K43"/>
    <mergeCell ref="L43:T43"/>
    <mergeCell ref="A46:B46"/>
    <mergeCell ref="A47:B47"/>
    <mergeCell ref="A55:B55"/>
    <mergeCell ref="A67:T67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scale="7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2"/>
  <sheetViews>
    <sheetView topLeftCell="A109" zoomScale="85" zoomScaleNormal="85" workbookViewId="0">
      <selection activeCell="A118" sqref="A118:XFD118"/>
    </sheetView>
  </sheetViews>
  <sheetFormatPr defaultColWidth="15.140625" defaultRowHeight="15"/>
  <cols>
    <col min="1" max="1" width="4.140625" customWidth="1"/>
    <col min="2" max="2" width="33.7109375" customWidth="1"/>
    <col min="3" max="3" width="14.7109375" customWidth="1"/>
    <col min="4" max="4" width="15.28515625" customWidth="1"/>
    <col min="5" max="5" width="9.5703125" customWidth="1"/>
    <col min="6" max="6" width="13.85546875" customWidth="1"/>
    <col min="7" max="7" width="14.140625" customWidth="1"/>
    <col min="8" max="8" width="10.42578125" customWidth="1"/>
    <col min="9" max="10" width="15" customWidth="1"/>
    <col min="11" max="11" width="10.42578125" customWidth="1"/>
    <col min="12" max="12" width="15.140625" customWidth="1"/>
    <col min="13" max="13" width="14.7109375" customWidth="1"/>
    <col min="14" max="14" width="10.42578125" customWidth="1"/>
    <col min="15" max="15" width="13.28515625" customWidth="1"/>
    <col min="16" max="16" width="13" customWidth="1"/>
    <col min="17" max="17" width="10.85546875" customWidth="1"/>
    <col min="18" max="19" width="15.28515625" customWidth="1"/>
    <col min="20" max="20" width="9.85546875" customWidth="1"/>
  </cols>
  <sheetData>
    <row r="1" spans="1:20">
      <c r="A1" s="329" t="s">
        <v>336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39.7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337</v>
      </c>
      <c r="D4" s="344" t="s">
        <v>338</v>
      </c>
      <c r="E4" s="347" t="s">
        <v>5</v>
      </c>
      <c r="F4" s="344" t="s">
        <v>339</v>
      </c>
      <c r="G4" s="366" t="s">
        <v>295</v>
      </c>
      <c r="H4" s="347" t="s">
        <v>5</v>
      </c>
      <c r="I4" s="344" t="s">
        <v>337</v>
      </c>
      <c r="J4" s="344" t="s">
        <v>340</v>
      </c>
      <c r="K4" s="347" t="s">
        <v>5</v>
      </c>
      <c r="L4" s="344" t="s">
        <v>337</v>
      </c>
      <c r="M4" s="344" t="s">
        <v>340</v>
      </c>
      <c r="N4" s="347" t="s">
        <v>5</v>
      </c>
      <c r="O4" s="354" t="s">
        <v>341</v>
      </c>
      <c r="P4" s="354" t="s">
        <v>342</v>
      </c>
      <c r="Q4" s="364" t="s">
        <v>5</v>
      </c>
      <c r="R4" s="354" t="s">
        <v>343</v>
      </c>
      <c r="S4" s="354" t="s">
        <v>344</v>
      </c>
      <c r="T4" s="356" t="s">
        <v>5</v>
      </c>
    </row>
    <row r="5" spans="1:20" ht="13.5" customHeight="1">
      <c r="A5" s="332"/>
      <c r="B5" s="335"/>
      <c r="C5" s="345"/>
      <c r="D5" s="345"/>
      <c r="E5" s="348"/>
      <c r="F5" s="345"/>
      <c r="G5" s="367"/>
      <c r="H5" s="348"/>
      <c r="I5" s="345"/>
      <c r="J5" s="345"/>
      <c r="K5" s="348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8"/>
      <c r="F6" s="345"/>
      <c r="G6" s="367"/>
      <c r="H6" s="348"/>
      <c r="I6" s="345"/>
      <c r="J6" s="345"/>
      <c r="K6" s="348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8"/>
      <c r="F7" s="345"/>
      <c r="G7" s="367"/>
      <c r="H7" s="348"/>
      <c r="I7" s="345"/>
      <c r="J7" s="345"/>
      <c r="K7" s="348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9"/>
      <c r="F8" s="346"/>
      <c r="G8" s="368"/>
      <c r="H8" s="349"/>
      <c r="I8" s="346"/>
      <c r="J8" s="346"/>
      <c r="K8" s="349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123" customFormat="1" ht="43.5" customHeight="1" thickBot="1">
      <c r="A10" s="358" t="s">
        <v>6</v>
      </c>
      <c r="B10" s="359"/>
      <c r="C10" s="118">
        <f>C11+C38</f>
        <v>242.54499991400002</v>
      </c>
      <c r="D10" s="118">
        <f>D11+D38</f>
        <v>226.27955049900001</v>
      </c>
      <c r="E10" s="119">
        <f>C10/D10*100</f>
        <v>107.18821006102002</v>
      </c>
      <c r="F10" s="118">
        <f>F11+F38</f>
        <v>84.716021913999995</v>
      </c>
      <c r="G10" s="118">
        <f>G11+G38</f>
        <v>78.825291499000002</v>
      </c>
      <c r="H10" s="119">
        <f>F10/G10*100</f>
        <v>107.47314764459162</v>
      </c>
      <c r="I10" s="118">
        <f>I11+I38</f>
        <v>237.60664591400001</v>
      </c>
      <c r="J10" s="118">
        <f>J11+J38</f>
        <v>212.10920949900003</v>
      </c>
      <c r="K10" s="120">
        <f>I10/J10*100</f>
        <v>112.02090021231265</v>
      </c>
      <c r="L10" s="121">
        <f>L11+L38</f>
        <v>121.008171</v>
      </c>
      <c r="M10" s="118">
        <f>M11+M38</f>
        <v>101.17120300000001</v>
      </c>
      <c r="N10" s="119">
        <f>L10/M10*100</f>
        <v>119.6073264049257</v>
      </c>
      <c r="O10" s="119">
        <f>O11+O38</f>
        <v>13.684886000000001</v>
      </c>
      <c r="P10" s="119">
        <f>P11+P38</f>
        <v>9.9362969999999997</v>
      </c>
      <c r="Q10" s="119">
        <f>O10/P10*100</f>
        <v>137.72621732220767</v>
      </c>
      <c r="R10" s="118">
        <f>R11+R38</f>
        <v>234.901555</v>
      </c>
      <c r="S10" s="118">
        <f>S11+S38</f>
        <v>252.92679899999999</v>
      </c>
      <c r="T10" s="122">
        <f t="shared" ref="T10:T40" si="0">R10/S10*100</f>
        <v>92.87333565629794</v>
      </c>
    </row>
    <row r="11" spans="1:20" ht="38.25" customHeight="1" thickBot="1">
      <c r="A11" s="360" t="s">
        <v>7</v>
      </c>
      <c r="B11" s="361"/>
      <c r="C11" s="98">
        <f>C12+C13</f>
        <v>166.55395700000003</v>
      </c>
      <c r="D11" s="98">
        <f>D12+D13</f>
        <v>162.672256</v>
      </c>
      <c r="E11" s="98">
        <f>C11/D11*100</f>
        <v>102.38620960663386</v>
      </c>
      <c r="F11" s="98">
        <f>F12+F13</f>
        <v>62.162008999999998</v>
      </c>
      <c r="G11" s="98">
        <f>G12+G13</f>
        <v>58.034796</v>
      </c>
      <c r="H11" s="98">
        <f>F11/G11*100</f>
        <v>107.11161800241358</v>
      </c>
      <c r="I11" s="98">
        <f>I12+I13</f>
        <v>161.61560299999999</v>
      </c>
      <c r="J11" s="98">
        <f>J12+J13</f>
        <v>148.50191500000003</v>
      </c>
      <c r="K11" s="99">
        <f>I11/J11*100</f>
        <v>108.83065245320236</v>
      </c>
      <c r="L11" s="100">
        <f>L12+L13</f>
        <v>113.986118</v>
      </c>
      <c r="M11" s="100">
        <f>M12+M13</f>
        <v>99.100907000000007</v>
      </c>
      <c r="N11" s="101">
        <f t="shared" ref="N11:N13" si="1">L11/M11*100</f>
        <v>115.02025707998817</v>
      </c>
      <c r="O11" s="98">
        <f>O12+O13</f>
        <v>13.684886000000001</v>
      </c>
      <c r="P11" s="98">
        <f>P12+P13</f>
        <v>9.9362969999999997</v>
      </c>
      <c r="Q11" s="101">
        <f>O11/P11*100</f>
        <v>137.72621732220767</v>
      </c>
      <c r="R11" s="98">
        <f>R12+R13</f>
        <v>234.901555</v>
      </c>
      <c r="S11" s="98">
        <f>S12+S13</f>
        <v>252.92679899999999</v>
      </c>
      <c r="T11" s="102">
        <f t="shared" si="0"/>
        <v>92.87333565629794</v>
      </c>
    </row>
    <row r="12" spans="1:20" ht="54.75" customHeight="1" thickBot="1">
      <c r="A12" s="362" t="s">
        <v>272</v>
      </c>
      <c r="B12" s="363"/>
      <c r="C12" s="125">
        <f>C46/1000000</f>
        <v>52.961491000000002</v>
      </c>
      <c r="D12" s="125">
        <f>D46/1000000</f>
        <v>51.874733999999997</v>
      </c>
      <c r="E12" s="125">
        <f>C12/D12*100</f>
        <v>102.09496399538165</v>
      </c>
      <c r="F12" s="124">
        <f>F46/1000000</f>
        <v>18.100563000000001</v>
      </c>
      <c r="G12" s="124">
        <f>G46/1000000</f>
        <v>19.786342000000001</v>
      </c>
      <c r="H12" s="125">
        <f>F12/G12*100</f>
        <v>91.480087628122462</v>
      </c>
      <c r="I12" s="124">
        <f>I46/1000000</f>
        <v>49.564014</v>
      </c>
      <c r="J12" s="124">
        <f>J46/1000000</f>
        <v>41.793433</v>
      </c>
      <c r="K12" s="125">
        <f>I12/J12*100</f>
        <v>118.59282772965791</v>
      </c>
      <c r="L12" s="124">
        <f>L46/1000000</f>
        <v>43.977561000000001</v>
      </c>
      <c r="M12" s="124">
        <f>M46/1000000</f>
        <v>33.324888000000001</v>
      </c>
      <c r="N12" s="125">
        <f t="shared" si="1"/>
        <v>131.96611793564017</v>
      </c>
      <c r="O12" s="124">
        <f>O46/1000000</f>
        <v>0</v>
      </c>
      <c r="P12" s="124">
        <f>P46/1000000</f>
        <v>1.671025</v>
      </c>
      <c r="Q12" s="125">
        <f>O12/P12*100</f>
        <v>0</v>
      </c>
      <c r="R12" s="124">
        <f>R46/1000000</f>
        <v>44.517561000000001</v>
      </c>
      <c r="S12" s="124">
        <f>S46/1000000</f>
        <v>31.653863000000001</v>
      </c>
      <c r="T12" s="126">
        <f t="shared" si="0"/>
        <v>140.63863548028877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113.59246600000002</v>
      </c>
      <c r="D13" s="127">
        <f>D14+D15+D16+D17+D18+D19+D20+D21+D22+D23+D24+D25+D26+D27+D28+D29+D30+D31+D32+D33+D34+D37</f>
        <v>110.79752200000001</v>
      </c>
      <c r="E13" s="125">
        <f t="shared" ref="E13:E40" si="2">C13/D13*100</f>
        <v>102.5225690516797</v>
      </c>
      <c r="F13" s="127">
        <f>F14+F15+F16+F17+F18+F19+F20+F21+F22+F23+F24+F25+F26+F27+F28+F29+F30+F31+F32+F33+F34+F37</f>
        <v>44.061445999999997</v>
      </c>
      <c r="G13" s="127">
        <f>G14+G15+G16+G17+G18+G19+G20+G21+G22+G23+G24+G25+G26+G27+G28+G29+G30+G31+G32+G33+G34+G37</f>
        <v>38.248454000000002</v>
      </c>
      <c r="H13" s="125">
        <f t="shared" ref="H13:H40" si="3">F13/G13*100</f>
        <v>115.19797898236617</v>
      </c>
      <c r="I13" s="127">
        <f>I14+I15+I16+I17+I18+I19+I20+I21+I22+I23+I24+I25+I26+I27+I28+I29+I30+I31+I32+I33+I34+I37</f>
        <v>112.05158899999999</v>
      </c>
      <c r="J13" s="127">
        <f>J14+J15+J16+J17+J18+J19+J20+J21+J22+J23+J24+J25+J26+J27+J28+J29+J30+J31+J32+J33+J34+J37</f>
        <v>106.70848200000002</v>
      </c>
      <c r="K13" s="125">
        <f t="shared" ref="K13:K40" si="4">I13/J13*100</f>
        <v>105.00719989625564</v>
      </c>
      <c r="L13" s="127">
        <f>L14+L15+L16+L17+L18+L19+L20+L21+L22+L23+L24+L25+L26+L27+L28+L29+L30+L31+L32+L33+L34+L37</f>
        <v>70.008556999999996</v>
      </c>
      <c r="M13" s="127">
        <f>M14+M15+M16+M17+M18+M19+M20+M21+M22+M23+M24+M25+M26+M27+M28+M29+M30+M31+M32+M33+M34+M37</f>
        <v>65.776019000000005</v>
      </c>
      <c r="N13" s="125">
        <f t="shared" si="1"/>
        <v>106.43477374329994</v>
      </c>
      <c r="O13" s="127">
        <f>O14+O15+O16+O17+O18+O19+O20+O21+O22+O23+O24+O25+O26+O27+O28+O29+O30+O31+O32+O33+O34+O37</f>
        <v>13.684886000000001</v>
      </c>
      <c r="P13" s="127">
        <f>P14+P15+P16+P17+P18+P19+P20+P21+P22+P23+P24+P25+P26+P27+P28+P29+P30+P31+P32+P33+P34+P37</f>
        <v>8.2652719999999995</v>
      </c>
      <c r="Q13" s="125">
        <f t="shared" ref="Q13:Q40" si="5">O13/P13*100</f>
        <v>165.57090922113636</v>
      </c>
      <c r="R13" s="127">
        <f>R14+R15+R16+R17+R18+R19+R20+R21+R22+R23+R24+R25+R26+R27+R28+R29+R30+R31+R32+R33+R34+R37</f>
        <v>190.383994</v>
      </c>
      <c r="S13" s="127">
        <f>S14+S15+S16+S17+S18+S19+S20+S21+S22+S23+S24+S25+S26+S27+S28+S29+S30+S31+S32+S33+S34+S37</f>
        <v>221.27293599999999</v>
      </c>
      <c r="T13" s="126">
        <f t="shared" si="0"/>
        <v>86.040343406479678</v>
      </c>
    </row>
    <row r="14" spans="1:20" ht="40.5" customHeight="1" thickBot="1">
      <c r="A14" s="350" t="s">
        <v>241</v>
      </c>
      <c r="B14" s="351" t="s">
        <v>117</v>
      </c>
      <c r="C14" s="103">
        <f>C69/1000000</f>
        <v>20.249496000000001</v>
      </c>
      <c r="D14" s="103">
        <f>D69/1000000</f>
        <v>23.131314</v>
      </c>
      <c r="E14" s="103">
        <f t="shared" si="2"/>
        <v>87.541485970057735</v>
      </c>
      <c r="F14" s="103">
        <f>F69/1000000</f>
        <v>7.377783</v>
      </c>
      <c r="G14" s="103">
        <f>G69/1000000</f>
        <v>8.0271489999999996</v>
      </c>
      <c r="H14" s="103">
        <f t="shared" si="3"/>
        <v>91.910378142974551</v>
      </c>
      <c r="I14" s="103">
        <f>I69/1000000</f>
        <v>22.368438000000001</v>
      </c>
      <c r="J14" s="103">
        <f>J69/1000000</f>
        <v>21.910198999999999</v>
      </c>
      <c r="K14" s="104">
        <f t="shared" si="4"/>
        <v>102.09144152456125</v>
      </c>
      <c r="L14" s="103">
        <f>L69/1000000</f>
        <v>2.228548</v>
      </c>
      <c r="M14" s="103">
        <f>M69/1000000</f>
        <v>1.795585</v>
      </c>
      <c r="N14" s="103">
        <f>L14/M14*100</f>
        <v>124.11264295480302</v>
      </c>
      <c r="O14" s="103">
        <f>O69/1000000</f>
        <v>1.532905</v>
      </c>
      <c r="P14" s="103">
        <f>P69/1000000</f>
        <v>1.341159</v>
      </c>
      <c r="Q14" s="103">
        <f t="shared" si="5"/>
        <v>114.29703711491331</v>
      </c>
      <c r="R14" s="103">
        <f>R69/1000000</f>
        <v>0.74640300000000004</v>
      </c>
      <c r="S14" s="103">
        <f>S69/1000000</f>
        <v>0.454426</v>
      </c>
      <c r="T14" s="104">
        <f t="shared" si="0"/>
        <v>164.2518253797098</v>
      </c>
    </row>
    <row r="15" spans="1:20" ht="19.5" customHeight="1" thickBot="1">
      <c r="A15" s="352" t="s">
        <v>242</v>
      </c>
      <c r="B15" s="353" t="s">
        <v>117</v>
      </c>
      <c r="C15" s="103">
        <f>C113/1000000</f>
        <v>14.207894</v>
      </c>
      <c r="D15" s="103">
        <f>D113/1000000</f>
        <v>10.495991999999999</v>
      </c>
      <c r="E15" s="103">
        <f t="shared" si="2"/>
        <v>135.36494692450222</v>
      </c>
      <c r="F15" s="103">
        <f>F113/1000000</f>
        <v>6.3491970000000002</v>
      </c>
      <c r="G15" s="103">
        <f>G113/1000000</f>
        <v>4.0358559999999999</v>
      </c>
      <c r="H15" s="103">
        <f t="shared" si="3"/>
        <v>157.31971110961342</v>
      </c>
      <c r="I15" s="103">
        <f>I113/1000000</f>
        <v>14.383939</v>
      </c>
      <c r="J15" s="103">
        <f>J113/1000000</f>
        <v>10.504258</v>
      </c>
      <c r="K15" s="104">
        <f t="shared" si="4"/>
        <v>136.93436509270811</v>
      </c>
      <c r="L15" s="103">
        <f>L113/1000000</f>
        <v>9.7636199999999995</v>
      </c>
      <c r="M15" s="103">
        <f>M113/1000000</f>
        <v>6.1608520000000002</v>
      </c>
      <c r="N15" s="103">
        <f t="shared" ref="N15:N40" si="6">L15/M15*100</f>
        <v>158.47840525953228</v>
      </c>
      <c r="O15" s="103">
        <f>O113/1000000</f>
        <v>7.9057300000000001</v>
      </c>
      <c r="P15" s="103">
        <f>P113/1000000</f>
        <v>4.4874400000000003</v>
      </c>
      <c r="Q15" s="103">
        <f t="shared" si="5"/>
        <v>176.17461180539459</v>
      </c>
      <c r="R15" s="103">
        <f>R113/1000000</f>
        <v>1.9406840000000001</v>
      </c>
      <c r="S15" s="103">
        <f>S113/1000000</f>
        <v>1.6734119999999999</v>
      </c>
      <c r="T15" s="104">
        <f t="shared" si="0"/>
        <v>115.97167941905522</v>
      </c>
    </row>
    <row r="16" spans="1:20" ht="19.5" customHeight="1" thickBot="1">
      <c r="A16" s="350" t="s">
        <v>243</v>
      </c>
      <c r="B16" s="351" t="s">
        <v>145</v>
      </c>
      <c r="C16" s="103">
        <f>C143/1000000</f>
        <v>32.094042999999999</v>
      </c>
      <c r="D16" s="103">
        <f>D143/1000000</f>
        <v>20.837790999999999</v>
      </c>
      <c r="E16" s="103">
        <f t="shared" si="2"/>
        <v>154.01845137999513</v>
      </c>
      <c r="F16" s="103">
        <f>F143/1000000</f>
        <v>11.273617</v>
      </c>
      <c r="G16" s="103">
        <f>G143/1000000</f>
        <v>6.9395660000000001</v>
      </c>
      <c r="H16" s="103">
        <f t="shared" si="3"/>
        <v>162.45420823146577</v>
      </c>
      <c r="I16" s="103">
        <f>I143/1000000</f>
        <v>30.614222999999999</v>
      </c>
      <c r="J16" s="103">
        <f>J143/1000000</f>
        <v>23.671216999999999</v>
      </c>
      <c r="K16" s="104">
        <f t="shared" si="4"/>
        <v>129.33100566819189</v>
      </c>
      <c r="L16" s="103">
        <f>L143/1000000</f>
        <v>22.391705999999999</v>
      </c>
      <c r="M16" s="103">
        <f>M143/1000000</f>
        <v>16.616775000000001</v>
      </c>
      <c r="N16" s="103">
        <f t="shared" si="6"/>
        <v>134.7536209643568</v>
      </c>
      <c r="O16" s="103">
        <f>O143/1000000</f>
        <v>0.38188499999999997</v>
      </c>
      <c r="P16" s="103">
        <f>P143/1000000</f>
        <v>0.79687399999999997</v>
      </c>
      <c r="Q16" s="103">
        <f t="shared" si="5"/>
        <v>47.922883667932439</v>
      </c>
      <c r="R16" s="103">
        <f>R143/1000000</f>
        <v>22.009820999999999</v>
      </c>
      <c r="S16" s="103">
        <f>S143/1000000</f>
        <v>15.819901</v>
      </c>
      <c r="T16" s="104">
        <f t="shared" si="0"/>
        <v>139.12742563938926</v>
      </c>
    </row>
    <row r="17" spans="1:20" ht="56.25" customHeight="1" thickBot="1">
      <c r="A17" s="350" t="s">
        <v>244</v>
      </c>
      <c r="B17" s="351"/>
      <c r="C17" s="154">
        <f>C149/1000000</f>
        <v>2.6530999999999999E-2</v>
      </c>
      <c r="D17" s="154">
        <f>D149/1000000</f>
        <v>4.6169000000000002E-2</v>
      </c>
      <c r="E17" s="103">
        <f t="shared" si="2"/>
        <v>57.464965669605142</v>
      </c>
      <c r="F17" s="154">
        <f>F149/1000000</f>
        <v>1.7187000000000001E-2</v>
      </c>
      <c r="G17" s="154">
        <f>G149/1000000</f>
        <v>1.9392E-2</v>
      </c>
      <c r="H17" s="103">
        <f t="shared" si="3"/>
        <v>88.629331683168317</v>
      </c>
      <c r="I17" s="154">
        <f>I149/1000000</f>
        <v>4.675E-2</v>
      </c>
      <c r="J17" s="154">
        <f>J149/1000000</f>
        <v>8.4708000000000006E-2</v>
      </c>
      <c r="K17" s="104">
        <f t="shared" si="4"/>
        <v>55.189592482410156</v>
      </c>
      <c r="L17" s="103">
        <f>L149/1000000</f>
        <v>0</v>
      </c>
      <c r="M17" s="103">
        <f>M149/1000000</f>
        <v>0</v>
      </c>
      <c r="N17" s="103" t="e">
        <f t="shared" si="6"/>
        <v>#DIV/0!</v>
      </c>
      <c r="O17" s="103">
        <f>O149/1000000</f>
        <v>0</v>
      </c>
      <c r="P17" s="103">
        <f>P149/1000000</f>
        <v>0</v>
      </c>
      <c r="Q17" s="103" t="e">
        <f t="shared" si="5"/>
        <v>#DIV/0!</v>
      </c>
      <c r="R17" s="103">
        <f>R149/1000000</f>
        <v>0</v>
      </c>
      <c r="S17" s="103">
        <f>S149/1000000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C162/1000000</f>
        <v>2.878857</v>
      </c>
      <c r="D18" s="103">
        <f>D162/1000000</f>
        <v>0.81515000000000004</v>
      </c>
      <c r="E18" s="103">
        <f t="shared" si="2"/>
        <v>353.16898730295037</v>
      </c>
      <c r="F18" s="103">
        <f>F162/1000000</f>
        <v>0.64820999999999995</v>
      </c>
      <c r="G18" s="103">
        <f>G162/1000000</f>
        <v>0.38244699999999998</v>
      </c>
      <c r="H18" s="103">
        <f t="shared" si="3"/>
        <v>169.4901515765583</v>
      </c>
      <c r="I18" s="153">
        <f>I162/1000000</f>
        <v>1.167621</v>
      </c>
      <c r="J18" s="153">
        <f>J162/1000000</f>
        <v>0.76844100000000004</v>
      </c>
      <c r="K18" s="104">
        <f t="shared" si="4"/>
        <v>151.94673371150159</v>
      </c>
      <c r="L18" s="153">
        <f>L162/1000000</f>
        <v>0.98904999999999998</v>
      </c>
      <c r="M18" s="153">
        <f>M162/1000000</f>
        <v>0.38880900000000002</v>
      </c>
      <c r="N18" s="103">
        <f t="shared" si="6"/>
        <v>254.37939965381457</v>
      </c>
      <c r="O18" s="103">
        <f>O162/1000000</f>
        <v>0.12584300000000001</v>
      </c>
      <c r="P18" s="103">
        <f>P162/1000000</f>
        <v>0</v>
      </c>
      <c r="Q18" s="103" t="e">
        <f t="shared" si="5"/>
        <v>#DIV/0!</v>
      </c>
      <c r="R18" s="103">
        <f>R162/1000000</f>
        <v>0.86320699999999995</v>
      </c>
      <c r="S18" s="103">
        <f>S162/1000000</f>
        <v>0.38880900000000002</v>
      </c>
      <c r="T18" s="104">
        <f t="shared" si="0"/>
        <v>222.01312212423065</v>
      </c>
    </row>
    <row r="19" spans="1:20" ht="63" customHeight="1" thickBot="1">
      <c r="A19" s="350" t="s">
        <v>246</v>
      </c>
      <c r="B19" s="351"/>
      <c r="C19" s="155">
        <f>C177/1000000</f>
        <v>3.6860999999999998E-2</v>
      </c>
      <c r="D19" s="155">
        <f>D177/1000000</f>
        <v>4.0263E-2</v>
      </c>
      <c r="E19" s="103">
        <f t="shared" si="2"/>
        <v>91.550555100216073</v>
      </c>
      <c r="F19" s="155">
        <f>F177/1000000</f>
        <v>1.5164E-2</v>
      </c>
      <c r="G19" s="155">
        <f>G177/1000000</f>
        <v>1.8013000000000001E-2</v>
      </c>
      <c r="H19" s="103">
        <f t="shared" si="3"/>
        <v>84.183645145172932</v>
      </c>
      <c r="I19" s="154">
        <f>I177/1000000</f>
        <v>9.9495E-2</v>
      </c>
      <c r="J19" s="154">
        <f>J177/1000000</f>
        <v>4.7118E-2</v>
      </c>
      <c r="K19" s="104">
        <f t="shared" si="4"/>
        <v>211.16133961543358</v>
      </c>
      <c r="L19" s="155">
        <f>L177/1000000</f>
        <v>1.1967999999999999E-2</v>
      </c>
      <c r="M19" s="155">
        <f>M177/1000000</f>
        <v>6.5750000000000001E-3</v>
      </c>
      <c r="N19" s="103">
        <f t="shared" si="6"/>
        <v>182.02281368821292</v>
      </c>
      <c r="O19" s="154">
        <f>O177/1000000</f>
        <v>1.1967999999999999E-2</v>
      </c>
      <c r="P19" s="154">
        <f>P177/1000000</f>
        <v>6.5750000000000001E-3</v>
      </c>
      <c r="Q19" s="103">
        <f t="shared" si="5"/>
        <v>182.02281368821292</v>
      </c>
      <c r="R19" s="154">
        <f>R177/1000000</f>
        <v>0</v>
      </c>
      <c r="S19" s="154">
        <f>S177/1000000</f>
        <v>0</v>
      </c>
      <c r="T19" s="104" t="e">
        <f t="shared" si="0"/>
        <v>#DIV/0!</v>
      </c>
    </row>
    <row r="20" spans="1:20" ht="88.5" hidden="1" customHeight="1" thickBot="1">
      <c r="A20" s="350" t="s">
        <v>248</v>
      </c>
      <c r="B20" s="351"/>
      <c r="C20" s="103">
        <f>C186/1000000</f>
        <v>0</v>
      </c>
      <c r="D20" s="103">
        <f>D186/1000000</f>
        <v>0</v>
      </c>
      <c r="E20" s="103" t="e">
        <f t="shared" si="2"/>
        <v>#DIV/0!</v>
      </c>
      <c r="F20" s="103">
        <f>F186/1000000</f>
        <v>0</v>
      </c>
      <c r="G20" s="103">
        <f>G186/1000000</f>
        <v>0</v>
      </c>
      <c r="H20" s="103" t="e">
        <f t="shared" si="3"/>
        <v>#DIV/0!</v>
      </c>
      <c r="I20" s="103">
        <f>I186/1000000</f>
        <v>0</v>
      </c>
      <c r="J20" s="103">
        <f>J186/1000000</f>
        <v>0</v>
      </c>
      <c r="K20" s="104" t="e">
        <f t="shared" si="4"/>
        <v>#DIV/0!</v>
      </c>
      <c r="L20" s="103">
        <f>L186/1000000</f>
        <v>0</v>
      </c>
      <c r="M20" s="103">
        <f>M186/1000000</f>
        <v>0</v>
      </c>
      <c r="N20" s="103" t="e">
        <f t="shared" si="6"/>
        <v>#DIV/0!</v>
      </c>
      <c r="O20" s="103">
        <f>O186/1000000</f>
        <v>0</v>
      </c>
      <c r="P20" s="103">
        <f>P186/1000000</f>
        <v>0</v>
      </c>
      <c r="Q20" s="103" t="e">
        <f t="shared" si="5"/>
        <v>#DIV/0!</v>
      </c>
      <c r="R20" s="103">
        <f>R186/1000000</f>
        <v>0</v>
      </c>
      <c r="S20" s="103">
        <f>S186/1000000</f>
        <v>0</v>
      </c>
      <c r="T20" s="104" t="e">
        <f t="shared" si="0"/>
        <v>#DIV/0!</v>
      </c>
    </row>
    <row r="21" spans="1:20" ht="60" hidden="1" customHeight="1" thickBot="1">
      <c r="A21" s="350" t="s">
        <v>249</v>
      </c>
      <c r="B21" s="351"/>
      <c r="C21" s="103">
        <f>C195/1000000</f>
        <v>0</v>
      </c>
      <c r="D21" s="103">
        <f>D195/1000000</f>
        <v>0</v>
      </c>
      <c r="E21" s="103" t="e">
        <f t="shared" si="2"/>
        <v>#DIV/0!</v>
      </c>
      <c r="F21" s="103">
        <f>F195/1000000</f>
        <v>0</v>
      </c>
      <c r="G21" s="103">
        <f>G195/1000000</f>
        <v>0</v>
      </c>
      <c r="H21" s="103" t="e">
        <f t="shared" si="3"/>
        <v>#DIV/0!</v>
      </c>
      <c r="I21" s="103">
        <f>I195/1000000</f>
        <v>0</v>
      </c>
      <c r="J21" s="103">
        <f>J195/1000000</f>
        <v>0</v>
      </c>
      <c r="K21" s="104" t="e">
        <f t="shared" si="4"/>
        <v>#DIV/0!</v>
      </c>
      <c r="L21" s="103">
        <f>L195/1000000</f>
        <v>0</v>
      </c>
      <c r="M21" s="103">
        <f>M195/1000000</f>
        <v>0</v>
      </c>
      <c r="N21" s="103" t="e">
        <f t="shared" si="6"/>
        <v>#DIV/0!</v>
      </c>
      <c r="O21" s="103">
        <f>O195/1000000</f>
        <v>0</v>
      </c>
      <c r="P21" s="103">
        <f>P195/1000000</f>
        <v>0</v>
      </c>
      <c r="Q21" s="103" t="e">
        <f t="shared" si="5"/>
        <v>#DIV/0!</v>
      </c>
      <c r="R21" s="103">
        <f>R195/1000000</f>
        <v>0</v>
      </c>
      <c r="S21" s="103">
        <f>S195/1000000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C201/1000000</f>
        <v>0.115578</v>
      </c>
      <c r="D22" s="154">
        <f>D201/1000000</f>
        <v>0</v>
      </c>
      <c r="E22" s="103" t="e">
        <f t="shared" si="2"/>
        <v>#DIV/0!</v>
      </c>
      <c r="F22" s="154">
        <f>F201/1000000</f>
        <v>4.2707000000000002E-2</v>
      </c>
      <c r="G22" s="154">
        <f>G201/1000000</f>
        <v>0</v>
      </c>
      <c r="H22" s="103" t="e">
        <f t="shared" si="3"/>
        <v>#DIV/0!</v>
      </c>
      <c r="I22" s="154">
        <f>I201/1000000</f>
        <v>0.104297</v>
      </c>
      <c r="J22" s="154">
        <f>J201/1000000</f>
        <v>0</v>
      </c>
      <c r="K22" s="104" t="e">
        <f t="shared" si="4"/>
        <v>#DIV/0!</v>
      </c>
      <c r="L22" s="103">
        <f>L201/1000000</f>
        <v>0</v>
      </c>
      <c r="M22" s="103">
        <f>M201/1000000</f>
        <v>0</v>
      </c>
      <c r="N22" s="103" t="e">
        <f t="shared" si="6"/>
        <v>#DIV/0!</v>
      </c>
      <c r="O22" s="103">
        <f>O201/1000000</f>
        <v>0</v>
      </c>
      <c r="P22" s="103">
        <f>P201/1000000</f>
        <v>0</v>
      </c>
      <c r="Q22" s="103" t="e">
        <f t="shared" si="5"/>
        <v>#DIV/0!</v>
      </c>
      <c r="R22" s="103">
        <f>R201/1000000</f>
        <v>0</v>
      </c>
      <c r="S22" s="103">
        <f>S201/1000000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C209/1000000</f>
        <v>0.140018</v>
      </c>
      <c r="D23" s="153">
        <f>D209/1000000</f>
        <v>0.18543399999999999</v>
      </c>
      <c r="E23" s="103">
        <f t="shared" si="2"/>
        <v>75.508267092334748</v>
      </c>
      <c r="F23" s="153">
        <f>F209/1000000</f>
        <v>7.5157000000000002E-2</v>
      </c>
      <c r="G23" s="153">
        <f>G209/1000000</f>
        <v>8.8062000000000001E-2</v>
      </c>
      <c r="H23" s="103">
        <f t="shared" si="3"/>
        <v>85.34555199745634</v>
      </c>
      <c r="I23" s="153">
        <f>I209/1000000</f>
        <v>0.152396</v>
      </c>
      <c r="J23" s="153">
        <f>J209/1000000</f>
        <v>0.204122</v>
      </c>
      <c r="K23" s="104">
        <f t="shared" si="4"/>
        <v>74.659272395920084</v>
      </c>
      <c r="L23" s="154">
        <f>L209/1000000</f>
        <v>4.6530000000000002E-2</v>
      </c>
      <c r="M23" s="154">
        <f>M209/1000000</f>
        <v>5.6591000000000002E-2</v>
      </c>
      <c r="N23" s="103">
        <f t="shared" si="6"/>
        <v>82.221554664169219</v>
      </c>
      <c r="O23" s="154">
        <f>O209/1000000</f>
        <v>1.9067000000000001E-2</v>
      </c>
      <c r="P23" s="154">
        <f>P209/1000000</f>
        <v>2.2134999999999998E-2</v>
      </c>
      <c r="Q23" s="103">
        <f t="shared" si="5"/>
        <v>86.139597921843247</v>
      </c>
      <c r="R23" s="154">
        <f>R209/1000000</f>
        <v>2.7463000000000001E-2</v>
      </c>
      <c r="S23" s="154">
        <f>S209/1000000</f>
        <v>3.4456000000000001E-2</v>
      </c>
      <c r="T23" s="104">
        <f t="shared" si="0"/>
        <v>79.704550731367547</v>
      </c>
    </row>
    <row r="24" spans="1:20" ht="47.25" customHeight="1" thickBot="1">
      <c r="A24" s="350" t="s">
        <v>252</v>
      </c>
      <c r="B24" s="351"/>
      <c r="C24" s="153">
        <f>C217/1000000</f>
        <v>1.4655279999999999</v>
      </c>
      <c r="D24" s="153">
        <f>D217/1000000</f>
        <v>1.4905790000000001</v>
      </c>
      <c r="E24" s="103">
        <f t="shared" si="2"/>
        <v>98.319377906169336</v>
      </c>
      <c r="F24" s="153">
        <f>F217/1000000</f>
        <v>0.54787200000000003</v>
      </c>
      <c r="G24" s="153">
        <f>G217/1000000</f>
        <v>0.61625300000000005</v>
      </c>
      <c r="H24" s="103">
        <f t="shared" si="3"/>
        <v>88.903745701846475</v>
      </c>
      <c r="I24" s="153">
        <f>I217/1000000</f>
        <v>1.361065</v>
      </c>
      <c r="J24" s="153">
        <f>J217/1000000</f>
        <v>1.368409</v>
      </c>
      <c r="K24" s="104">
        <f t="shared" si="4"/>
        <v>99.463318349996229</v>
      </c>
      <c r="L24" s="153">
        <f>L217/1000000</f>
        <v>0.77190400000000003</v>
      </c>
      <c r="M24" s="153">
        <f>M217/1000000</f>
        <v>0.70012300000000005</v>
      </c>
      <c r="N24" s="103">
        <f t="shared" si="6"/>
        <v>110.25262703839182</v>
      </c>
      <c r="O24" s="153">
        <f>O217/1000000</f>
        <v>0.41077599999999997</v>
      </c>
      <c r="P24" s="153">
        <f>P217/1000000</f>
        <v>0.43745699999999998</v>
      </c>
      <c r="Q24" s="103">
        <f t="shared" si="5"/>
        <v>93.900886258535124</v>
      </c>
      <c r="R24" s="154">
        <f>R217/1000000</f>
        <v>0.361128</v>
      </c>
      <c r="S24" s="154">
        <f>S217/1000000</f>
        <v>0.26266600000000001</v>
      </c>
      <c r="T24" s="104">
        <f t="shared" si="0"/>
        <v>137.48562813611201</v>
      </c>
    </row>
    <row r="25" spans="1:20" ht="58.5" customHeight="1" thickBot="1">
      <c r="A25" s="350" t="s">
        <v>253</v>
      </c>
      <c r="B25" s="351"/>
      <c r="C25" s="154">
        <f>C226/1000000</f>
        <v>0.17553099999999999</v>
      </c>
      <c r="D25" s="154">
        <f>D226/1000000</f>
        <v>0.135628</v>
      </c>
      <c r="E25" s="103">
        <f t="shared" si="2"/>
        <v>129.42091603503701</v>
      </c>
      <c r="F25" s="154">
        <f>F226/1000000</f>
        <v>8.4001999999999993E-2</v>
      </c>
      <c r="G25" s="154">
        <f>G226/1000000</f>
        <v>0.101919</v>
      </c>
      <c r="H25" s="103">
        <f t="shared" si="3"/>
        <v>82.420353417910292</v>
      </c>
      <c r="I25" s="153">
        <f>I226/1000000</f>
        <v>0.202212</v>
      </c>
      <c r="J25" s="153">
        <f>J226/1000000</f>
        <v>0.170181</v>
      </c>
      <c r="K25" s="104">
        <f t="shared" si="4"/>
        <v>118.82172510444762</v>
      </c>
      <c r="L25" s="103">
        <f>L226/1000000</f>
        <v>0</v>
      </c>
      <c r="M25" s="103">
        <f>M226/1000000</f>
        <v>2.1002E-2</v>
      </c>
      <c r="N25" s="103">
        <f t="shared" si="6"/>
        <v>0</v>
      </c>
      <c r="O25" s="103">
        <f>O226/1000000</f>
        <v>0</v>
      </c>
      <c r="P25" s="103">
        <f>P226/1000000</f>
        <v>0</v>
      </c>
      <c r="Q25" s="103" t="e">
        <f t="shared" si="5"/>
        <v>#DIV/0!</v>
      </c>
      <c r="R25" s="103">
        <f>R226/1000000</f>
        <v>0</v>
      </c>
      <c r="S25" s="103">
        <f>S226/1000000</f>
        <v>2.1002E-2</v>
      </c>
      <c r="T25" s="104">
        <f t="shared" si="0"/>
        <v>0</v>
      </c>
    </row>
    <row r="26" spans="1:20" ht="69" customHeight="1" thickBot="1">
      <c r="A26" s="350" t="s">
        <v>254</v>
      </c>
      <c r="B26" s="351"/>
      <c r="C26" s="103">
        <f>C233/1000000</f>
        <v>5.2617880000000001</v>
      </c>
      <c r="D26" s="103">
        <f>D233/1000000</f>
        <v>5.2988249999999999</v>
      </c>
      <c r="E26" s="103">
        <f t="shared" si="2"/>
        <v>99.301033719739763</v>
      </c>
      <c r="F26" s="103">
        <f>F233/1000000</f>
        <v>4.3571530000000003</v>
      </c>
      <c r="G26" s="103">
        <f>G233/1000000</f>
        <v>1.2763530000000001</v>
      </c>
      <c r="H26" s="103">
        <f t="shared" si="3"/>
        <v>341.37523083347634</v>
      </c>
      <c r="I26" s="103">
        <f>I233/1000000</f>
        <v>5.6960519999999999</v>
      </c>
      <c r="J26" s="103">
        <f>J233/1000000</f>
        <v>4.1930889999999996</v>
      </c>
      <c r="K26" s="104">
        <f t="shared" si="4"/>
        <v>135.84381347498228</v>
      </c>
      <c r="L26" s="153">
        <f>L233/1000000</f>
        <v>2.3741880000000002</v>
      </c>
      <c r="M26" s="153">
        <f>M233/1000000</f>
        <v>0.53222199999999997</v>
      </c>
      <c r="N26" s="103">
        <f t="shared" si="6"/>
        <v>446.08978959907716</v>
      </c>
      <c r="O26" s="103">
        <f>O233/1000000</f>
        <v>2.3425340000000001</v>
      </c>
      <c r="P26" s="103">
        <f>P233/1000000</f>
        <v>0.50027999999999995</v>
      </c>
      <c r="Q26" s="103">
        <f t="shared" si="5"/>
        <v>468.24458303350127</v>
      </c>
      <c r="R26" s="103">
        <f>R233/1000000</f>
        <v>3.1654000000000002E-2</v>
      </c>
      <c r="S26" s="103">
        <f>S233/1000000</f>
        <v>3.1941999999999998E-2</v>
      </c>
      <c r="T26" s="104">
        <f t="shared" si="0"/>
        <v>99.098365787990744</v>
      </c>
    </row>
    <row r="27" spans="1:20" ht="37.5" customHeight="1" thickBot="1">
      <c r="A27" s="350" t="s">
        <v>255</v>
      </c>
      <c r="B27" s="351"/>
      <c r="C27" s="103">
        <f>C245/1000000</f>
        <v>31.239474000000001</v>
      </c>
      <c r="D27" s="103">
        <f>D245/1000000</f>
        <v>42.576096</v>
      </c>
      <c r="E27" s="103">
        <f t="shared" si="2"/>
        <v>73.373270297023012</v>
      </c>
      <c r="F27" s="103">
        <f>F245/1000000</f>
        <v>10.840555</v>
      </c>
      <c r="G27" s="103">
        <f>G245/1000000</f>
        <v>14.383357</v>
      </c>
      <c r="H27" s="103">
        <f t="shared" si="3"/>
        <v>75.368740412964783</v>
      </c>
      <c r="I27" s="103">
        <f>I245/1000000</f>
        <v>30.700848000000001</v>
      </c>
      <c r="J27" s="103">
        <f>J245/1000000</f>
        <v>38.28154</v>
      </c>
      <c r="K27" s="104">
        <f t="shared" si="4"/>
        <v>80.197526013843742</v>
      </c>
      <c r="L27" s="103">
        <f>L245/1000000</f>
        <v>28.253378999999999</v>
      </c>
      <c r="M27" s="103">
        <f>M245/1000000</f>
        <v>36.254458999999997</v>
      </c>
      <c r="N27" s="103">
        <f t="shared" si="6"/>
        <v>77.930769839925077</v>
      </c>
      <c r="O27" s="103">
        <f>O245/1000000</f>
        <v>0</v>
      </c>
      <c r="P27" s="103">
        <f>P245/1000000</f>
        <v>0</v>
      </c>
      <c r="Q27" s="103" t="e">
        <f t="shared" si="5"/>
        <v>#DIV/0!</v>
      </c>
      <c r="R27" s="103">
        <f>R245/1000000</f>
        <v>28.253378999999999</v>
      </c>
      <c r="S27" s="103">
        <f>S245/1000000</f>
        <v>36.254458999999997</v>
      </c>
      <c r="T27" s="104">
        <f t="shared" si="0"/>
        <v>77.930769839925077</v>
      </c>
    </row>
    <row r="28" spans="1:20" ht="83.25" customHeight="1" thickBot="1">
      <c r="A28" s="350" t="s">
        <v>256</v>
      </c>
      <c r="B28" s="351"/>
      <c r="C28" s="103">
        <f>C254/1000000</f>
        <v>1.469231</v>
      </c>
      <c r="D28" s="103">
        <f>D254/1000000</f>
        <v>1.6443179999999999</v>
      </c>
      <c r="E28" s="103">
        <f t="shared" si="2"/>
        <v>89.35199882261216</v>
      </c>
      <c r="F28" s="103">
        <f>F254/1000000</f>
        <v>0.62019999999999997</v>
      </c>
      <c r="G28" s="103">
        <f>G254/1000000</f>
        <v>0.55747000000000002</v>
      </c>
      <c r="H28" s="103">
        <f t="shared" si="3"/>
        <v>111.25262345955835</v>
      </c>
      <c r="I28" s="103">
        <f>I254/1000000</f>
        <v>1.3852850000000001</v>
      </c>
      <c r="J28" s="103">
        <f>J254/1000000</f>
        <v>1.5842579999999999</v>
      </c>
      <c r="K28" s="104">
        <f t="shared" si="4"/>
        <v>87.440618889095092</v>
      </c>
      <c r="L28" s="103">
        <f>L254/1000000</f>
        <v>0</v>
      </c>
      <c r="M28" s="103">
        <f>M254/1000000</f>
        <v>0</v>
      </c>
      <c r="N28" s="103" t="e">
        <f t="shared" si="6"/>
        <v>#DIV/0!</v>
      </c>
      <c r="O28" s="103">
        <f>O254/1000000</f>
        <v>0</v>
      </c>
      <c r="P28" s="103">
        <f>P254/1000000</f>
        <v>0</v>
      </c>
      <c r="Q28" s="103" t="e">
        <f t="shared" si="5"/>
        <v>#DIV/0!</v>
      </c>
      <c r="R28" s="103">
        <f>R254/1000000</f>
        <v>0</v>
      </c>
      <c r="S28" s="103">
        <f>S254/1000000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C260/1000000</f>
        <v>0.352746</v>
      </c>
      <c r="D29" s="103">
        <f>D260/1000000</f>
        <v>0.35671399999999998</v>
      </c>
      <c r="E29" s="103">
        <f t="shared" si="2"/>
        <v>98.887624259210469</v>
      </c>
      <c r="F29" s="103">
        <f>F260/1000000</f>
        <v>0.122278</v>
      </c>
      <c r="G29" s="103">
        <f>G260/1000000</f>
        <v>0.128194</v>
      </c>
      <c r="H29" s="103">
        <f t="shared" si="3"/>
        <v>95.38511942836638</v>
      </c>
      <c r="I29" s="103">
        <f>I260/1000000</f>
        <v>0.26561200000000001</v>
      </c>
      <c r="J29" s="103">
        <f>J260/1000000</f>
        <v>0.270036</v>
      </c>
      <c r="K29" s="104">
        <f t="shared" si="4"/>
        <v>98.361699921491947</v>
      </c>
      <c r="L29" s="153">
        <f>L260/1000000</f>
        <v>0.112485</v>
      </c>
      <c r="M29" s="153">
        <f>M260/1000000</f>
        <v>0.14257500000000001</v>
      </c>
      <c r="N29" s="103">
        <f t="shared" si="6"/>
        <v>78.895318253550755</v>
      </c>
      <c r="O29" s="103">
        <f>O260/1000000</f>
        <v>9.5401E-2</v>
      </c>
      <c r="P29" s="103">
        <f>P260/1000000</f>
        <v>5.7078999999999998E-2</v>
      </c>
      <c r="Q29" s="103">
        <f t="shared" si="5"/>
        <v>167.13852730426254</v>
      </c>
      <c r="R29" s="103">
        <f>R260/1000000</f>
        <v>1.7083999999999998E-2</v>
      </c>
      <c r="S29" s="103">
        <f>S260/1000000</f>
        <v>8.5496000000000003E-2</v>
      </c>
      <c r="T29" s="104">
        <f t="shared" si="0"/>
        <v>19.982221390474404</v>
      </c>
    </row>
    <row r="30" spans="1:20" ht="33" customHeight="1" thickBot="1">
      <c r="A30" s="350" t="s">
        <v>258</v>
      </c>
      <c r="B30" s="351"/>
      <c r="C30" s="153">
        <f>C274/1000000</f>
        <v>8.6443000000000006E-2</v>
      </c>
      <c r="D30" s="153">
        <f>D274/1000000</f>
        <v>0.29617500000000002</v>
      </c>
      <c r="E30" s="103">
        <f t="shared" si="2"/>
        <v>29.186460707352076</v>
      </c>
      <c r="F30" s="153">
        <f>F274/1000000</f>
        <v>2.3903000000000001E-2</v>
      </c>
      <c r="G30" s="153">
        <f>G274/1000000</f>
        <v>6.8446000000000007E-2</v>
      </c>
      <c r="H30" s="103">
        <f t="shared" si="3"/>
        <v>34.92242059433714</v>
      </c>
      <c r="I30" s="153">
        <f>I274/1000000</f>
        <v>9.0151999999999996E-2</v>
      </c>
      <c r="J30" s="153">
        <f>J274/1000000</f>
        <v>0.28313899999999997</v>
      </c>
      <c r="K30" s="104">
        <f t="shared" si="4"/>
        <v>31.840191566686325</v>
      </c>
      <c r="L30" s="155">
        <f>L274/1000000</f>
        <v>4.8000000000000001E-4</v>
      </c>
      <c r="M30" s="154">
        <f>M274/1000000</f>
        <v>0.16162000000000001</v>
      </c>
      <c r="N30" s="103">
        <f t="shared" si="6"/>
        <v>0.29699294641752255</v>
      </c>
      <c r="O30" s="153">
        <f>O274/1000000</f>
        <v>4.8000000000000001E-4</v>
      </c>
      <c r="P30" s="153">
        <f>P274/1000000</f>
        <v>0</v>
      </c>
      <c r="Q30" s="103" t="e">
        <f t="shared" si="5"/>
        <v>#DIV/0!</v>
      </c>
      <c r="R30" s="153">
        <f>R274/1000000</f>
        <v>0</v>
      </c>
      <c r="S30" s="153">
        <f>S274/1000000</f>
        <v>0.16162000000000001</v>
      </c>
      <c r="T30" s="104">
        <f t="shared" si="0"/>
        <v>0</v>
      </c>
    </row>
    <row r="31" spans="1:20" ht="71.25" customHeight="1" thickBot="1">
      <c r="A31" s="350" t="s">
        <v>259</v>
      </c>
      <c r="B31" s="351"/>
      <c r="C31" s="153">
        <f>C284/1000000</f>
        <v>0.25981599999999999</v>
      </c>
      <c r="D31" s="153">
        <f>D284/1000000</f>
        <v>0.229847</v>
      </c>
      <c r="E31" s="103">
        <f t="shared" si="2"/>
        <v>113.03867355240659</v>
      </c>
      <c r="F31" s="153">
        <f>F284/1000000</f>
        <v>0.125386</v>
      </c>
      <c r="G31" s="153">
        <f>G284/1000000</f>
        <v>0.10367899999999999</v>
      </c>
      <c r="H31" s="103">
        <f t="shared" si="3"/>
        <v>120.93673742995207</v>
      </c>
      <c r="I31" s="153">
        <f>I284/1000000</f>
        <v>0.21001</v>
      </c>
      <c r="J31" s="153">
        <f>J284/1000000</f>
        <v>0.31140000000000001</v>
      </c>
      <c r="K31" s="104">
        <f t="shared" si="4"/>
        <v>67.440590879897229</v>
      </c>
      <c r="L31" s="154">
        <f>L284/1000000</f>
        <v>8.5919999999999996E-2</v>
      </c>
      <c r="M31" s="154">
        <f>M284/1000000</f>
        <v>0.120128</v>
      </c>
      <c r="N31" s="103">
        <f t="shared" si="6"/>
        <v>71.523708044752269</v>
      </c>
      <c r="O31" s="153">
        <f>O284/1000000</f>
        <v>8.4939000000000001E-2</v>
      </c>
      <c r="P31" s="153">
        <f>P284/1000000</f>
        <v>0.11496000000000001</v>
      </c>
      <c r="Q31" s="103">
        <f t="shared" si="5"/>
        <v>73.885699373695189</v>
      </c>
      <c r="R31" s="154">
        <f>R284/1000000</f>
        <v>6.7900000000000002E-4</v>
      </c>
      <c r="S31" s="154">
        <f>S284/1000000</f>
        <v>5.1679999999999999E-3</v>
      </c>
      <c r="T31" s="104">
        <f t="shared" si="0"/>
        <v>13.138544891640869</v>
      </c>
    </row>
    <row r="32" spans="1:20" ht="53.25" customHeight="1" thickBot="1">
      <c r="A32" s="350" t="s">
        <v>260</v>
      </c>
      <c r="B32" s="351"/>
      <c r="C32" s="103">
        <f>C305/1000000</f>
        <v>0</v>
      </c>
      <c r="D32" s="103">
        <f>D305/1000000</f>
        <v>0</v>
      </c>
      <c r="E32" s="103" t="e">
        <f t="shared" si="2"/>
        <v>#DIV/0!</v>
      </c>
      <c r="F32" s="103">
        <f>F305/1000000</f>
        <v>0</v>
      </c>
      <c r="G32" s="103">
        <f>G305/1000000</f>
        <v>0</v>
      </c>
      <c r="H32" s="103" t="e">
        <f t="shared" si="3"/>
        <v>#DIV/0!</v>
      </c>
      <c r="I32" s="103">
        <f>I305/1000000</f>
        <v>0</v>
      </c>
      <c r="J32" s="103">
        <f>J305/1000000</f>
        <v>0</v>
      </c>
      <c r="K32" s="104" t="e">
        <f t="shared" si="4"/>
        <v>#DIV/0!</v>
      </c>
      <c r="L32" s="103">
        <f>L305/1000000</f>
        <v>0</v>
      </c>
      <c r="M32" s="103">
        <f>M305/1000000</f>
        <v>0</v>
      </c>
      <c r="N32" s="103" t="e">
        <f t="shared" si="6"/>
        <v>#DIV/0!</v>
      </c>
      <c r="O32" s="103">
        <f>O305/1000000</f>
        <v>0</v>
      </c>
      <c r="P32" s="103">
        <f>P305/1000000</f>
        <v>0</v>
      </c>
      <c r="Q32" s="103" t="e">
        <f t="shared" si="5"/>
        <v>#DIV/0!</v>
      </c>
      <c r="R32" s="103">
        <f>R305/1000000</f>
        <v>0</v>
      </c>
      <c r="S32" s="103">
        <f>S305/1000000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C313/1000000</f>
        <v>1.6455999999999998E-2</v>
      </c>
      <c r="D33" s="154">
        <f>D313/1000000</f>
        <v>8.1729999999999997E-3</v>
      </c>
      <c r="E33" s="103">
        <f t="shared" si="2"/>
        <v>201.34589502018844</v>
      </c>
      <c r="F33" s="154">
        <f>F313/1000000</f>
        <v>4.5370000000000002E-3</v>
      </c>
      <c r="G33" s="154">
        <f>G313/1000000</f>
        <v>1.1169999999999999E-3</v>
      </c>
      <c r="H33" s="103">
        <f t="shared" si="3"/>
        <v>406.17726051924808</v>
      </c>
      <c r="I33" s="154">
        <f>I313/1000000</f>
        <v>1.5180000000000001E-2</v>
      </c>
      <c r="J33" s="103">
        <f>J313/1000000</f>
        <v>7.4549999999999998E-3</v>
      </c>
      <c r="K33" s="104">
        <f t="shared" si="4"/>
        <v>203.62173038229378</v>
      </c>
      <c r="L33" s="103">
        <f>L313/1000000</f>
        <v>0</v>
      </c>
      <c r="M33" s="103">
        <f>M313/1000000</f>
        <v>0</v>
      </c>
      <c r="N33" s="103" t="e">
        <f t="shared" si="6"/>
        <v>#DIV/0!</v>
      </c>
      <c r="O33" s="103">
        <f>O313/1000000</f>
        <v>0</v>
      </c>
      <c r="P33" s="103">
        <f>P313/1000000</f>
        <v>0</v>
      </c>
      <c r="Q33" s="103" t="e">
        <f t="shared" si="5"/>
        <v>#DIV/0!</v>
      </c>
      <c r="R33" s="103">
        <f>R313/1000000</f>
        <v>0</v>
      </c>
      <c r="S33" s="103">
        <f>S313/1000000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C321/1000000</f>
        <v>3.5161750000000001</v>
      </c>
      <c r="D34" s="153">
        <f>D321/1000000</f>
        <v>3.2081050000000002</v>
      </c>
      <c r="E34" s="103">
        <f t="shared" si="2"/>
        <v>109.60286524287702</v>
      </c>
      <c r="F34" s="153">
        <f>F321/1000000</f>
        <v>1.536538</v>
      </c>
      <c r="G34" s="153">
        <f>G321/1000000</f>
        <v>1.500232</v>
      </c>
      <c r="H34" s="103">
        <f t="shared" si="3"/>
        <v>102.42002570269131</v>
      </c>
      <c r="I34" s="103">
        <f>I321/1000000</f>
        <v>3.1880139999999999</v>
      </c>
      <c r="J34" s="103">
        <f>J321/1000000</f>
        <v>3.0479630000000002</v>
      </c>
      <c r="K34" s="104">
        <f t="shared" si="4"/>
        <v>104.59490485940937</v>
      </c>
      <c r="L34" s="153">
        <f>L321/1000000</f>
        <v>2.9787789999999998</v>
      </c>
      <c r="M34" s="153">
        <f>M321/1000000</f>
        <v>2.8187030000000002</v>
      </c>
      <c r="N34" s="103">
        <f t="shared" si="6"/>
        <v>105.67906586823797</v>
      </c>
      <c r="O34" s="103">
        <f>O321/1000000</f>
        <v>0.77335799999999999</v>
      </c>
      <c r="P34" s="103">
        <f>P321/1000000</f>
        <v>0.50131300000000001</v>
      </c>
      <c r="Q34" s="103">
        <f t="shared" si="5"/>
        <v>154.2664961810286</v>
      </c>
      <c r="R34" s="103">
        <f>R321/1000000</f>
        <v>136.13249200000001</v>
      </c>
      <c r="S34" s="103">
        <f>S321/1000000</f>
        <v>166.079579</v>
      </c>
      <c r="T34" s="104">
        <f t="shared" si="0"/>
        <v>81.968230422838445</v>
      </c>
    </row>
    <row r="35" spans="1:21" ht="39" customHeight="1" thickBot="1">
      <c r="A35" s="379" t="s">
        <v>263</v>
      </c>
      <c r="B35" s="380" t="s">
        <v>145</v>
      </c>
      <c r="C35" s="230">
        <f>C322/1000000</f>
        <v>0.33296300000000001</v>
      </c>
      <c r="D35" s="230">
        <f>D322/1000000</f>
        <v>0.71243500000000004</v>
      </c>
      <c r="E35" s="151">
        <f t="shared" si="2"/>
        <v>46.735912749935082</v>
      </c>
      <c r="F35" s="230">
        <f>F322/1000000</f>
        <v>0.19769700000000001</v>
      </c>
      <c r="G35" s="230">
        <f>G322/1000000</f>
        <v>0.45469700000000002</v>
      </c>
      <c r="H35" s="151">
        <f t="shared" si="3"/>
        <v>43.478844153359269</v>
      </c>
      <c r="I35" s="230">
        <f>I322/1000000</f>
        <v>0.31343300000000002</v>
      </c>
      <c r="J35" s="230">
        <f>J322/1000000</f>
        <v>0.68291199999999996</v>
      </c>
      <c r="K35" s="152">
        <f t="shared" si="4"/>
        <v>45.896543039220283</v>
      </c>
      <c r="L35" s="230">
        <f>L322/1000000</f>
        <v>0.23235600000000001</v>
      </c>
      <c r="M35" s="230">
        <f>M322/1000000</f>
        <v>0.59254099999999998</v>
      </c>
      <c r="N35" s="151">
        <f t="shared" si="6"/>
        <v>39.213489024388188</v>
      </c>
      <c r="O35" s="151">
        <f>O322/1000000</f>
        <v>0.174096</v>
      </c>
      <c r="P35" s="151">
        <f>P322/1000000</f>
        <v>0.50131300000000001</v>
      </c>
      <c r="Q35" s="151">
        <f t="shared" si="5"/>
        <v>34.728004260811105</v>
      </c>
      <c r="R35" s="151">
        <f>R322/1000000</f>
        <v>5.8259999999999999E-2</v>
      </c>
      <c r="S35" s="151">
        <f>S322/1000000</f>
        <v>9.1228000000000004E-2</v>
      </c>
      <c r="T35" s="152">
        <f t="shared" si="0"/>
        <v>63.861972201517069</v>
      </c>
    </row>
    <row r="36" spans="1:21" ht="21.75" customHeight="1" thickBot="1">
      <c r="A36" s="381" t="s">
        <v>264</v>
      </c>
      <c r="B36" s="382" t="s">
        <v>145</v>
      </c>
      <c r="C36" s="230">
        <f>C330/1000000</f>
        <v>3.0191910000000002</v>
      </c>
      <c r="D36" s="230">
        <f>D330/1000000</f>
        <v>2.278791</v>
      </c>
      <c r="E36" s="151">
        <f t="shared" si="2"/>
        <v>132.49091294462721</v>
      </c>
      <c r="F36" s="230">
        <f>F330/1000000</f>
        <v>1.2630809999999999</v>
      </c>
      <c r="G36" s="230">
        <f>G330/1000000</f>
        <v>0.95982699999999999</v>
      </c>
      <c r="H36" s="151">
        <f t="shared" si="3"/>
        <v>131.594651952904</v>
      </c>
      <c r="I36" s="151">
        <f>I330/1000000</f>
        <v>2.7678790000000002</v>
      </c>
      <c r="J36" s="151">
        <f>J330/1000000</f>
        <v>2.2821280000000002</v>
      </c>
      <c r="K36" s="152">
        <f t="shared" si="4"/>
        <v>121.2850024187951</v>
      </c>
      <c r="L36" s="151">
        <f>L330/1000000</f>
        <v>2.7464230000000001</v>
      </c>
      <c r="M36" s="151">
        <f>M330/1000000</f>
        <v>2.226162</v>
      </c>
      <c r="N36" s="151">
        <f t="shared" si="6"/>
        <v>123.37031177425544</v>
      </c>
      <c r="O36" s="151">
        <f>O330/1000000</f>
        <v>0.59926199999999996</v>
      </c>
      <c r="P36" s="151">
        <f>P330/1000000</f>
        <v>0</v>
      </c>
      <c r="Q36" s="151" t="e">
        <f t="shared" si="5"/>
        <v>#DIV/0!</v>
      </c>
      <c r="R36" s="151">
        <f>R330/1000000</f>
        <v>136.07423199999999</v>
      </c>
      <c r="S36" s="151">
        <f>S330/1000000</f>
        <v>165.98835099999999</v>
      </c>
      <c r="T36" s="152">
        <f t="shared" si="0"/>
        <v>81.978181709871919</v>
      </c>
    </row>
    <row r="37" spans="1:21" ht="58.5" customHeight="1" thickBot="1">
      <c r="A37" s="350" t="s">
        <v>266</v>
      </c>
      <c r="B37" s="351"/>
      <c r="C37" s="153">
        <f>C350/1000000</f>
        <v>0</v>
      </c>
      <c r="D37" s="153">
        <f>D350/1000000</f>
        <v>9.4899999999999997E-4</v>
      </c>
      <c r="E37" s="103">
        <f t="shared" si="2"/>
        <v>0</v>
      </c>
      <c r="F37" s="103">
        <f>F350/1000000</f>
        <v>0</v>
      </c>
      <c r="G37" s="103">
        <f>G350/1000000</f>
        <v>9.4899999999999997E-4</v>
      </c>
      <c r="H37" s="103">
        <f t="shared" si="3"/>
        <v>0</v>
      </c>
      <c r="I37" s="103">
        <f>I350/1000000</f>
        <v>0</v>
      </c>
      <c r="J37" s="103">
        <f>J350/1000000</f>
        <v>9.4899999999999997E-4</v>
      </c>
      <c r="K37" s="104">
        <f t="shared" si="4"/>
        <v>0</v>
      </c>
      <c r="L37" s="103">
        <f>L350/1000000</f>
        <v>0</v>
      </c>
      <c r="M37" s="103">
        <f>M350/1000000</f>
        <v>0</v>
      </c>
      <c r="N37" s="103" t="e">
        <f t="shared" si="6"/>
        <v>#DIV/0!</v>
      </c>
      <c r="O37" s="103">
        <f>O350/1000000</f>
        <v>0</v>
      </c>
      <c r="P37" s="103">
        <f>P350/1000000</f>
        <v>0</v>
      </c>
      <c r="Q37" s="103" t="e">
        <f t="shared" si="5"/>
        <v>#DIV/0!</v>
      </c>
      <c r="R37" s="103">
        <f>R350/1000000</f>
        <v>0</v>
      </c>
      <c r="S37" s="103">
        <f>S350/1000000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C354/1000000</f>
        <v>75.991042914000005</v>
      </c>
      <c r="D38" s="149">
        <f>D354/1000000</f>
        <v>63.607294498999998</v>
      </c>
      <c r="E38" s="149">
        <f t="shared" si="2"/>
        <v>119.46906956590442</v>
      </c>
      <c r="F38" s="149">
        <f>F354/1000000</f>
        <v>22.554012914000001</v>
      </c>
      <c r="G38" s="149">
        <f>G354/1000000</f>
        <v>20.790495498999999</v>
      </c>
      <c r="H38" s="149">
        <f t="shared" si="3"/>
        <v>108.48232508496407</v>
      </c>
      <c r="I38" s="149">
        <f>I354/1000000</f>
        <v>75.991042914000005</v>
      </c>
      <c r="J38" s="149">
        <f>J354/1000000</f>
        <v>63.607294498999998</v>
      </c>
      <c r="K38" s="150">
        <f t="shared" si="4"/>
        <v>119.46906956590442</v>
      </c>
      <c r="L38" s="149">
        <f>L354/1000000</f>
        <v>7.0220529999999997</v>
      </c>
      <c r="M38" s="149">
        <f>M354/1000000</f>
        <v>2.0702959999999999</v>
      </c>
      <c r="N38" s="149">
        <f t="shared" si="6"/>
        <v>339.18111226607209</v>
      </c>
      <c r="O38" s="149">
        <f>O354/1000000</f>
        <v>0</v>
      </c>
      <c r="P38" s="149">
        <f>P354/1000000</f>
        <v>0</v>
      </c>
      <c r="Q38" s="149" t="e">
        <f t="shared" si="5"/>
        <v>#DIV/0!</v>
      </c>
      <c r="R38" s="149">
        <f>R354/1000000</f>
        <v>0</v>
      </c>
      <c r="S38" s="149">
        <f>S354/1000000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C355/1000000</f>
        <v>57.678360913999995</v>
      </c>
      <c r="D39" s="103">
        <f>D355/1000000</f>
        <v>45.827029498999998</v>
      </c>
      <c r="E39" s="103">
        <f t="shared" si="2"/>
        <v>125.86100723647952</v>
      </c>
      <c r="F39" s="103">
        <f>F355/1000000</f>
        <v>18.014196913999999</v>
      </c>
      <c r="G39" s="103">
        <f>G355/1000000</f>
        <v>15.286614499000001</v>
      </c>
      <c r="H39" s="103">
        <f t="shared" si="3"/>
        <v>117.84294629251251</v>
      </c>
      <c r="I39" s="103">
        <f>I355/1000000</f>
        <v>57.678360913999995</v>
      </c>
      <c r="J39" s="103">
        <f>J355/1000000</f>
        <v>45.827029498999998</v>
      </c>
      <c r="K39" s="104">
        <f t="shared" si="4"/>
        <v>125.86100723647952</v>
      </c>
      <c r="L39" s="103">
        <f>L355/1000000</f>
        <v>7.0220529999999997</v>
      </c>
      <c r="M39" s="103">
        <f>M355/1000000</f>
        <v>2.0702959999999999</v>
      </c>
      <c r="N39" s="103">
        <f t="shared" si="6"/>
        <v>339.18111226607209</v>
      </c>
      <c r="O39" s="103">
        <f>O355/1000000</f>
        <v>0</v>
      </c>
      <c r="P39" s="103">
        <f>P355/1000000</f>
        <v>0</v>
      </c>
      <c r="Q39" s="103" t="e">
        <f t="shared" si="5"/>
        <v>#DIV/0!</v>
      </c>
      <c r="R39" s="103">
        <f>R355/1000000</f>
        <v>0</v>
      </c>
      <c r="S39" s="103">
        <f>S355/1000000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C372/1000000</f>
        <v>18.312681999999999</v>
      </c>
      <c r="D40" s="103">
        <f>D372/1000000</f>
        <v>17.780265</v>
      </c>
      <c r="E40" s="103">
        <f t="shared" si="2"/>
        <v>102.99442668599146</v>
      </c>
      <c r="F40" s="103">
        <f>F372/1000000</f>
        <v>4.5398160000000001</v>
      </c>
      <c r="G40" s="103">
        <f>G372/1000000</f>
        <v>5.5038809999999998</v>
      </c>
      <c r="H40" s="103">
        <f t="shared" si="3"/>
        <v>82.483905447810386</v>
      </c>
      <c r="I40" s="103">
        <f>I372/1000000</f>
        <v>18.312681999999999</v>
      </c>
      <c r="J40" s="103">
        <f>J372/1000000</f>
        <v>17.780265</v>
      </c>
      <c r="K40" s="104">
        <f t="shared" si="4"/>
        <v>102.99442668599146</v>
      </c>
      <c r="L40" s="103">
        <f>L372/1000000</f>
        <v>0</v>
      </c>
      <c r="M40" s="103">
        <f>M372/1000000</f>
        <v>0</v>
      </c>
      <c r="N40" s="103" t="e">
        <f t="shared" si="6"/>
        <v>#DIV/0!</v>
      </c>
      <c r="O40" s="103">
        <f>O372/1000000</f>
        <v>0</v>
      </c>
      <c r="P40" s="103">
        <f>P372/1000000</f>
        <v>0</v>
      </c>
      <c r="Q40" s="103" t="e">
        <f t="shared" si="5"/>
        <v>#DIV/0!</v>
      </c>
      <c r="R40" s="103">
        <f>R372/1000000</f>
        <v>0</v>
      </c>
      <c r="S40" s="103">
        <f>S372/1000000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337</v>
      </c>
      <c r="D44" s="39" t="s">
        <v>340</v>
      </c>
      <c r="E44" s="39" t="s">
        <v>12</v>
      </c>
      <c r="F44" s="39" t="s">
        <v>345</v>
      </c>
      <c r="G44" s="39" t="s">
        <v>346</v>
      </c>
      <c r="H44" s="39" t="s">
        <v>12</v>
      </c>
      <c r="I44" s="39" t="s">
        <v>337</v>
      </c>
      <c r="J44" s="39" t="s">
        <v>340</v>
      </c>
      <c r="K44" s="39" t="s">
        <v>12</v>
      </c>
      <c r="L44" s="39" t="s">
        <v>337</v>
      </c>
      <c r="M44" s="39" t="s">
        <v>338</v>
      </c>
      <c r="N44" s="231" t="s">
        <v>12</v>
      </c>
      <c r="O44" s="232" t="s">
        <v>341</v>
      </c>
      <c r="P44" s="232" t="s">
        <v>347</v>
      </c>
      <c r="Q44" s="232" t="s">
        <v>5</v>
      </c>
      <c r="R44" s="232" t="s">
        <v>343</v>
      </c>
      <c r="S44" s="232" t="s">
        <v>344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52961491</v>
      </c>
      <c r="D46" s="128">
        <f>D47+D55</f>
        <v>51874734</v>
      </c>
      <c r="E46" s="129">
        <f>C46/D46*100</f>
        <v>102.09496399538165</v>
      </c>
      <c r="F46" s="128">
        <f>F47+F55</f>
        <v>18100563</v>
      </c>
      <c r="G46" s="128">
        <f>G47+G55</f>
        <v>19786342</v>
      </c>
      <c r="H46" s="129">
        <f>F46/G46*100</f>
        <v>91.480087628122476</v>
      </c>
      <c r="I46" s="128">
        <f>I47+I55</f>
        <v>49564014</v>
      </c>
      <c r="J46" s="128">
        <f>J47+J55</f>
        <v>41793433</v>
      </c>
      <c r="K46" s="129">
        <f>I46/J46*100</f>
        <v>118.59282772965791</v>
      </c>
      <c r="L46" s="130">
        <f>L47+L55</f>
        <v>43977561</v>
      </c>
      <c r="M46" s="130">
        <f>M47+M55</f>
        <v>33324888</v>
      </c>
      <c r="N46" s="131">
        <f t="shared" ref="N46:N53" si="7">L46/M46*100</f>
        <v>131.96611793564017</v>
      </c>
      <c r="O46" s="132">
        <f>O47+O55</f>
        <v>0</v>
      </c>
      <c r="P46" s="132">
        <f>P47+P55</f>
        <v>1671025</v>
      </c>
      <c r="Q46" s="132">
        <f t="shared" ref="Q46:Q53" si="8">O46/P46*100</f>
        <v>0</v>
      </c>
      <c r="R46" s="132">
        <f>R47+R55</f>
        <v>44517561</v>
      </c>
      <c r="S46" s="132">
        <f>S47+S55</f>
        <v>31653863</v>
      </c>
      <c r="T46" s="131">
        <f t="shared" ref="T46:T53" si="9">R46/S46*100</f>
        <v>140.63863548028877</v>
      </c>
    </row>
    <row r="47" spans="1:21" ht="36.75" customHeight="1">
      <c r="A47" s="383" t="s">
        <v>291</v>
      </c>
      <c r="B47" s="384" t="s">
        <v>98</v>
      </c>
      <c r="C47" s="42">
        <f>SUM(C48:C53)</f>
        <v>52954633</v>
      </c>
      <c r="D47" s="42">
        <f>SUM(D48:D53)</f>
        <v>51860459</v>
      </c>
      <c r="E47" s="51">
        <f>C47/D47*100</f>
        <v>102.10984249098144</v>
      </c>
      <c r="F47" s="42">
        <f>SUM(F48:F53)</f>
        <v>18096716</v>
      </c>
      <c r="G47" s="42">
        <f>SUM(G48:G53)</f>
        <v>19777261</v>
      </c>
      <c r="H47" s="51">
        <f>F47/G47*100</f>
        <v>91.502640330225702</v>
      </c>
      <c r="I47" s="42">
        <f>SUM(I48:I53)</f>
        <v>49557156</v>
      </c>
      <c r="J47" s="42">
        <f>SUM(J48:J53)</f>
        <v>41779158</v>
      </c>
      <c r="K47" s="51">
        <f>I47/J47*100</f>
        <v>118.61693335227102</v>
      </c>
      <c r="L47" s="42">
        <f>SUM(L48:L53)</f>
        <v>43977561</v>
      </c>
      <c r="M47" s="42">
        <f>SUM(M48:M53)</f>
        <v>33324888</v>
      </c>
      <c r="N47" s="6">
        <f t="shared" si="7"/>
        <v>131.96611793564017</v>
      </c>
      <c r="O47" s="42">
        <f>SUM(O48:O53)</f>
        <v>0</v>
      </c>
      <c r="P47" s="42">
        <f>SUM(P48:P53)</f>
        <v>1671025</v>
      </c>
      <c r="Q47" s="5">
        <f t="shared" si="8"/>
        <v>0</v>
      </c>
      <c r="R47" s="42">
        <f>SUM(R48:R53)</f>
        <v>44517561</v>
      </c>
      <c r="S47" s="42">
        <f>SUM(S48:S53)</f>
        <v>31653863</v>
      </c>
      <c r="T47" s="6">
        <f t="shared" si="9"/>
        <v>140.63863548028877</v>
      </c>
    </row>
    <row r="48" spans="1:21" ht="18.75" customHeight="1">
      <c r="A48" s="63">
        <v>1</v>
      </c>
      <c r="B48" s="4" t="s">
        <v>99</v>
      </c>
      <c r="C48" s="45">
        <v>28556743</v>
      </c>
      <c r="D48" s="45">
        <v>27527784</v>
      </c>
      <c r="E48" s="46">
        <f t="shared" ref="E48:E53" si="10">C48/D48*100</f>
        <v>103.73789259607675</v>
      </c>
      <c r="F48" s="45">
        <v>10141189</v>
      </c>
      <c r="G48" s="45">
        <v>8802300</v>
      </c>
      <c r="H48" s="46">
        <f t="shared" ref="H48:H53" si="11">F48/G48*100</f>
        <v>115.2106722106722</v>
      </c>
      <c r="I48" s="45">
        <v>28827866</v>
      </c>
      <c r="J48" s="45">
        <v>25234674</v>
      </c>
      <c r="K48" s="46">
        <f t="shared" ref="K48:K53" si="12">I48/J48*100</f>
        <v>114.23910608078391</v>
      </c>
      <c r="L48" s="45">
        <v>28827866</v>
      </c>
      <c r="M48" s="45">
        <v>16780404</v>
      </c>
      <c r="N48" s="25">
        <f t="shared" si="7"/>
        <v>171.79482687067608</v>
      </c>
      <c r="O48" s="45">
        <v>0</v>
      </c>
      <c r="P48" s="45">
        <v>0</v>
      </c>
      <c r="Q48" s="25" t="e">
        <f t="shared" si="8"/>
        <v>#DIV/0!</v>
      </c>
      <c r="R48" s="45">
        <v>28827866</v>
      </c>
      <c r="S48" s="45">
        <v>16780404</v>
      </c>
      <c r="T48" s="46">
        <f t="shared" si="9"/>
        <v>171.79482687067608</v>
      </c>
    </row>
    <row r="49" spans="1:20" ht="19.5" customHeight="1">
      <c r="A49" s="63">
        <v>2</v>
      </c>
      <c r="B49" s="4" t="s">
        <v>100</v>
      </c>
      <c r="C49" s="45">
        <v>3906854</v>
      </c>
      <c r="D49" s="45">
        <v>6142460</v>
      </c>
      <c r="E49" s="46">
        <f t="shared" si="10"/>
        <v>63.604060913705581</v>
      </c>
      <c r="F49" s="45">
        <v>1422355</v>
      </c>
      <c r="G49" s="45">
        <v>2114494</v>
      </c>
      <c r="H49" s="46">
        <f t="shared" si="11"/>
        <v>67.266920596606099</v>
      </c>
      <c r="I49" s="45">
        <v>2770464</v>
      </c>
      <c r="J49" s="45">
        <v>5352054</v>
      </c>
      <c r="K49" s="46">
        <f t="shared" si="12"/>
        <v>51.76450013396726</v>
      </c>
      <c r="L49" s="45">
        <v>2770464</v>
      </c>
      <c r="M49" s="45">
        <v>5352054</v>
      </c>
      <c r="N49" s="25">
        <f t="shared" si="7"/>
        <v>51.76450013396726</v>
      </c>
      <c r="O49" s="45">
        <v>0</v>
      </c>
      <c r="P49" s="45">
        <v>0</v>
      </c>
      <c r="Q49" s="25" t="e">
        <f t="shared" si="8"/>
        <v>#DIV/0!</v>
      </c>
      <c r="R49" s="45">
        <v>2770464</v>
      </c>
      <c r="S49" s="45">
        <v>5352054</v>
      </c>
      <c r="T49" s="46">
        <f t="shared" si="9"/>
        <v>51.76450013396726</v>
      </c>
    </row>
    <row r="50" spans="1:20" ht="30.75" customHeight="1">
      <c r="A50" s="63">
        <v>3</v>
      </c>
      <c r="B50" s="4" t="s">
        <v>101</v>
      </c>
      <c r="C50" s="45">
        <v>4027121</v>
      </c>
      <c r="D50" s="45">
        <v>4917388</v>
      </c>
      <c r="E50" s="46">
        <f t="shared" si="10"/>
        <v>81.895530716713836</v>
      </c>
      <c r="F50" s="45">
        <v>1704740</v>
      </c>
      <c r="G50" s="45">
        <v>1927775</v>
      </c>
      <c r="H50" s="46">
        <f t="shared" si="11"/>
        <v>88.430444424271499</v>
      </c>
      <c r="I50" s="45">
        <v>2223573</v>
      </c>
      <c r="J50" s="45">
        <v>1762731</v>
      </c>
      <c r="K50" s="46">
        <f t="shared" si="12"/>
        <v>126.14363734455229</v>
      </c>
      <c r="L50" s="45">
        <v>2223573</v>
      </c>
      <c r="M50" s="45">
        <v>1762731</v>
      </c>
      <c r="N50" s="25">
        <f t="shared" si="7"/>
        <v>126.14363734455229</v>
      </c>
      <c r="O50" s="45">
        <v>0</v>
      </c>
      <c r="P50" s="45">
        <v>0</v>
      </c>
      <c r="Q50" s="25" t="e">
        <f t="shared" si="8"/>
        <v>#DIV/0!</v>
      </c>
      <c r="R50" s="45">
        <v>2223573</v>
      </c>
      <c r="S50" s="45">
        <v>1762731</v>
      </c>
      <c r="T50" s="46">
        <f t="shared" si="9"/>
        <v>126.14363734455229</v>
      </c>
    </row>
    <row r="51" spans="1:20" ht="21.75" customHeight="1">
      <c r="A51" s="63">
        <v>4</v>
      </c>
      <c r="B51" s="3" t="s">
        <v>102</v>
      </c>
      <c r="C51" s="45">
        <v>537781</v>
      </c>
      <c r="D51" s="45">
        <v>1641162</v>
      </c>
      <c r="E51" s="46">
        <f t="shared" si="10"/>
        <v>32.768306846003014</v>
      </c>
      <c r="F51" s="45">
        <v>200440</v>
      </c>
      <c r="G51" s="45">
        <v>622187</v>
      </c>
      <c r="H51" s="46">
        <f t="shared" si="11"/>
        <v>32.215395050041224</v>
      </c>
      <c r="I51" s="45">
        <v>390092</v>
      </c>
      <c r="J51" s="45">
        <v>1371495</v>
      </c>
      <c r="K51" s="46">
        <f t="shared" si="12"/>
        <v>28.442830633724515</v>
      </c>
      <c r="L51" s="45">
        <v>390092</v>
      </c>
      <c r="M51" s="45">
        <v>1371495</v>
      </c>
      <c r="N51" s="25">
        <f t="shared" si="7"/>
        <v>28.442830633724515</v>
      </c>
      <c r="O51" s="45">
        <v>0</v>
      </c>
      <c r="P51" s="45">
        <v>0</v>
      </c>
      <c r="Q51" s="25" t="e">
        <f t="shared" si="8"/>
        <v>#DIV/0!</v>
      </c>
      <c r="R51" s="45">
        <v>930092</v>
      </c>
      <c r="S51" s="45">
        <v>1371495</v>
      </c>
      <c r="T51" s="46">
        <f t="shared" si="9"/>
        <v>67.815923499538826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1512258</v>
      </c>
      <c r="E52" s="46">
        <f t="shared" si="10"/>
        <v>0</v>
      </c>
      <c r="F52" s="45">
        <v>0</v>
      </c>
      <c r="G52" s="45">
        <v>564833</v>
      </c>
      <c r="H52" s="46">
        <f t="shared" si="11"/>
        <v>0</v>
      </c>
      <c r="I52" s="45">
        <v>0</v>
      </c>
      <c r="J52" s="45">
        <v>0</v>
      </c>
      <c r="K52" s="46" t="e">
        <f t="shared" si="12"/>
        <v>#DIV/0!</v>
      </c>
      <c r="L52" s="45">
        <v>0</v>
      </c>
      <c r="M52" s="45">
        <v>0</v>
      </c>
      <c r="N52" s="25" t="e">
        <f t="shared" si="7"/>
        <v>#DIV/0!</v>
      </c>
      <c r="O52" s="45">
        <v>0</v>
      </c>
      <c r="P52" s="45">
        <v>0</v>
      </c>
      <c r="Q52" s="25" t="e">
        <f t="shared" si="8"/>
        <v>#DIV/0!</v>
      </c>
      <c r="R52" s="45">
        <v>0</v>
      </c>
      <c r="S52" s="45">
        <v>0</v>
      </c>
      <c r="T52" s="46" t="e">
        <f t="shared" si="9"/>
        <v>#DIV/0!</v>
      </c>
    </row>
    <row r="53" spans="1:20" s="24" customFormat="1" ht="18.75" customHeight="1">
      <c r="A53" s="63">
        <v>6</v>
      </c>
      <c r="B53" s="4" t="s">
        <v>227</v>
      </c>
      <c r="C53" s="45">
        <v>15926134</v>
      </c>
      <c r="D53" s="45">
        <v>10119407</v>
      </c>
      <c r="E53" s="25">
        <f t="shared" si="10"/>
        <v>157.38208770533689</v>
      </c>
      <c r="F53" s="45">
        <v>4627992</v>
      </c>
      <c r="G53" s="45">
        <v>5745672</v>
      </c>
      <c r="H53" s="25">
        <f t="shared" si="11"/>
        <v>80.547445103027115</v>
      </c>
      <c r="I53" s="45">
        <v>15345161</v>
      </c>
      <c r="J53" s="45">
        <v>8058204</v>
      </c>
      <c r="K53" s="25">
        <f t="shared" si="12"/>
        <v>190.42904597600162</v>
      </c>
      <c r="L53" s="45">
        <v>9765566</v>
      </c>
      <c r="M53" s="45">
        <v>8058204</v>
      </c>
      <c r="N53" s="25">
        <f t="shared" si="7"/>
        <v>121.18787263266107</v>
      </c>
      <c r="O53" s="45">
        <v>0</v>
      </c>
      <c r="P53" s="45">
        <v>1671025</v>
      </c>
      <c r="Q53" s="49">
        <f t="shared" si="8"/>
        <v>0</v>
      </c>
      <c r="R53" s="45">
        <v>9765566</v>
      </c>
      <c r="S53" s="45">
        <v>6387179</v>
      </c>
      <c r="T53" s="25">
        <f t="shared" si="9"/>
        <v>152.89325694488915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SUM(C56:C66)</f>
        <v>6858</v>
      </c>
      <c r="D55" s="42">
        <f>SUM(D56:D66)</f>
        <v>14275</v>
      </c>
      <c r="E55" s="51">
        <f>C55/D55*100</f>
        <v>48.042031523642734</v>
      </c>
      <c r="F55" s="42">
        <f>SUM(F56:F66)</f>
        <v>3847</v>
      </c>
      <c r="G55" s="42">
        <f>SUM(G56:G66)</f>
        <v>9081</v>
      </c>
      <c r="H55" s="51">
        <f>F55/G55*100</f>
        <v>42.363175861689243</v>
      </c>
      <c r="I55" s="42">
        <f>SUM(I56:I66)</f>
        <v>6858</v>
      </c>
      <c r="J55" s="42">
        <f>SUM(J56:J66)</f>
        <v>14275</v>
      </c>
      <c r="K55" s="51">
        <f>I55/J55*100</f>
        <v>48.042031523642734</v>
      </c>
      <c r="L55" s="42">
        <f>SUM(L56:L66)</f>
        <v>0</v>
      </c>
      <c r="M55" s="42">
        <f>SUM(M56:M66)</f>
        <v>0</v>
      </c>
      <c r="N55" s="6" t="e">
        <f t="shared" ref="N55" si="13">L55/M55*100</f>
        <v>#DIV/0!</v>
      </c>
      <c r="O55" s="42">
        <f>SUM(O56:O66)</f>
        <v>0</v>
      </c>
      <c r="P55" s="42">
        <f>SUM(P56:P66)</f>
        <v>0</v>
      </c>
      <c r="Q55" s="5" t="e">
        <f t="shared" ref="Q55" si="14">O55/P55*100</f>
        <v>#DIV/0!</v>
      </c>
      <c r="R55" s="42">
        <f>SUM(R56:R66)</f>
        <v>0</v>
      </c>
      <c r="S55" s="42">
        <f>SUM(S56:S66)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6858</v>
      </c>
      <c r="D56" s="47">
        <v>14275</v>
      </c>
      <c r="E56" s="45">
        <f>C56/D56*100</f>
        <v>48.042031523642734</v>
      </c>
      <c r="F56" s="47">
        <v>3847</v>
      </c>
      <c r="G56" s="47">
        <v>9081</v>
      </c>
      <c r="H56" s="45">
        <f>F56/G56*100</f>
        <v>42.363175861689243</v>
      </c>
      <c r="I56" s="47">
        <v>6858</v>
      </c>
      <c r="J56" s="47">
        <v>14275</v>
      </c>
      <c r="K56" s="45">
        <f>I56/J56*100</f>
        <v>48.042031523642734</v>
      </c>
      <c r="L56" s="47">
        <v>0</v>
      </c>
      <c r="M56" s="47"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ht="17.25">
      <c r="A57" s="64">
        <v>2</v>
      </c>
      <c r="B57" s="8" t="s">
        <v>105</v>
      </c>
      <c r="C57" s="47">
        <v>0</v>
      </c>
      <c r="D57" s="47">
        <v>0</v>
      </c>
      <c r="E57" s="1" t="e">
        <f t="shared" ref="E57" si="16">C57/D57*100</f>
        <v>#DIV/0!</v>
      </c>
      <c r="F57" s="47">
        <v>0</v>
      </c>
      <c r="G57" s="47">
        <v>0</v>
      </c>
      <c r="H57" s="1" t="e">
        <f t="shared" ref="H57" si="17">F57/G57*100</f>
        <v>#DIV/0!</v>
      </c>
      <c r="I57" s="47">
        <v>0</v>
      </c>
      <c r="J57" s="47">
        <v>0</v>
      </c>
      <c r="K57" s="1" t="e">
        <f t="shared" ref="K57" si="18">I57/J57*100</f>
        <v>#DIV/0!</v>
      </c>
      <c r="L57" s="47">
        <v>0</v>
      </c>
      <c r="M57" s="47">
        <v>0</v>
      </c>
      <c r="N57" s="1" t="e">
        <f t="shared" ref="N57" si="19">L57/M57*100</f>
        <v>#DIV/0!</v>
      </c>
      <c r="O57" s="47">
        <v>0</v>
      </c>
      <c r="P57" s="47">
        <v>0</v>
      </c>
      <c r="Q57" s="1" t="e">
        <f t="shared" ref="Q57" si="20">O57/P57*100</f>
        <v>#DIV/0!</v>
      </c>
      <c r="R57" s="47">
        <v>0</v>
      </c>
      <c r="S57" s="47">
        <v>0</v>
      </c>
      <c r="T57" s="1" t="e">
        <f t="shared" ref="T57" si="21">R57/S57*100</f>
        <v>#DIV/0!</v>
      </c>
    </row>
    <row r="58" spans="1:20" hidden="1">
      <c r="A58" s="64">
        <v>3</v>
      </c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 hidden="1">
      <c r="A59" s="64">
        <v>4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 hidden="1">
      <c r="A60" s="64">
        <v>5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 hidden="1">
      <c r="A61" s="64">
        <v>6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 hidden="1">
      <c r="A62" s="64">
        <v>7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 hidden="1">
      <c r="A63" s="64">
        <v>8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 hidden="1">
      <c r="A64" s="64">
        <v>9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 hidden="1">
      <c r="A65" s="64">
        <v>10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 hidden="1">
      <c r="A66" s="64">
        <v>11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376"/>
      <c r="B67" s="377"/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8"/>
    </row>
    <row r="68" spans="1:20" ht="59.25" customHeight="1">
      <c r="A68" s="369" t="s">
        <v>240</v>
      </c>
      <c r="B68" s="370" t="s">
        <v>13</v>
      </c>
      <c r="C68" s="128">
        <f>C69+C113+C143+C149+C162+C177+C186+C195+C201+C209+C217+C226+C233+C245+C254+C260+C274+C284+C305+C313+C321+C350</f>
        <v>113592466</v>
      </c>
      <c r="D68" s="128">
        <f>D69+D113+D143+D149+D162+D177+D186+D195+D201+D209+D217+D226+D233+D245+D254+D260+D274+D284+D305+D313+D321+D350</f>
        <v>110797522</v>
      </c>
      <c r="E68" s="129">
        <f>C68/D68*100</f>
        <v>102.5225690516797</v>
      </c>
      <c r="F68" s="128">
        <f>F69+F113+F143+F149+F162+F177+F186+F195+F201+F209+F217+F226+F233+F245+F254+F260+F274+F284+F305+F313+F321+F350</f>
        <v>44061446</v>
      </c>
      <c r="G68" s="128">
        <f>G69+G113+G143+G149+G162+G177+G186+G195+G201+G209+G217+G226+G233+G245+G254+G260+G274+G284+G305+G313+G321+G350</f>
        <v>38248454</v>
      </c>
      <c r="H68" s="129">
        <f>F68/G68*100</f>
        <v>115.19797898236619</v>
      </c>
      <c r="I68" s="128">
        <f>I69+I113+I143+I149+I162+I177+I186+I195+I201+I209+I217+I226+I233+I245+I254+I260+I274+I284+I305+I313+I321+I350</f>
        <v>112051589</v>
      </c>
      <c r="J68" s="128">
        <f>J69+J113+J143+J149+J162+J177+J186+J195+J201+J209+J217+J226+J233+J245+J254+J260+J274+J284+J305+J313+J321+J350</f>
        <v>106708482</v>
      </c>
      <c r="K68" s="129">
        <f>I68/J68*100</f>
        <v>105.00719989625567</v>
      </c>
      <c r="L68" s="128">
        <f>L69+L113+L143+L149+L162+L177+L186+L195+L201+L209+L217+L226+L233+L245+L254+L260+L274+L284+L305+L313+L321+L350</f>
        <v>70008557</v>
      </c>
      <c r="M68" s="128">
        <f>M69+M113+M143+M149+M162+M177+M186+M195+M201+M209+M217+M226+M233+M245+M254+M260+M274+M284+M305+M313+M321+M350</f>
        <v>65776019</v>
      </c>
      <c r="N68" s="131">
        <f t="shared" ref="N68:N134" si="22">L68/M68*100</f>
        <v>106.43477374329997</v>
      </c>
      <c r="O68" s="128">
        <f>O69+O113+O143+O149+O162+O177+O186+O195+O201+O209+O217+O226+O233+O245+O254+O260+O274+O284+O305+O313+O321+O350</f>
        <v>13684886</v>
      </c>
      <c r="P68" s="128">
        <f>P69+P113+P143+P149+P162+P177+P186+P195+P201+P209+P217+P226+P233+P245+P254+P260+P274+P284+P305+P313+P321+P350</f>
        <v>8265272</v>
      </c>
      <c r="Q68" s="132">
        <f t="shared" ref="Q68:Q134" si="23">O68/P68*100</f>
        <v>165.57090922113633</v>
      </c>
      <c r="R68" s="128">
        <f>R69+R113+R143+R149+R162+R177+R186+R195+R201+R209+R217+R226+R233+R245+R254+R260+R274+R284+R305+R313+R321+R350</f>
        <v>190383994</v>
      </c>
      <c r="S68" s="128">
        <f>S69+S113+S143+S149+S162+S177+S186+S195+S201+S209+S217+S226+S233+S245+S254+S260+S274+S284+S305+S313+S321+S350</f>
        <v>221272936</v>
      </c>
      <c r="T68" s="131">
        <f t="shared" ref="T68:T132" si="24">R68/S68*100</f>
        <v>86.040343406479678</v>
      </c>
    </row>
    <row r="69" spans="1:20" ht="39.75" customHeight="1">
      <c r="A69" s="383" t="s">
        <v>241</v>
      </c>
      <c r="B69" s="384" t="s">
        <v>117</v>
      </c>
      <c r="C69" s="42">
        <f>SUM(C70:C111)</f>
        <v>20249496</v>
      </c>
      <c r="D69" s="42">
        <f>SUM(D70:D111)</f>
        <v>23131314</v>
      </c>
      <c r="E69" s="51">
        <f>C69/D69*100</f>
        <v>87.541485970057735</v>
      </c>
      <c r="F69" s="42">
        <f>SUM(F70:F111)</f>
        <v>7377783</v>
      </c>
      <c r="G69" s="42">
        <f>SUM(G70:G111)</f>
        <v>8027149</v>
      </c>
      <c r="H69" s="51">
        <f>F69/G69*100</f>
        <v>91.910378142974551</v>
      </c>
      <c r="I69" s="42">
        <f>SUM(I70:I111)</f>
        <v>22368438</v>
      </c>
      <c r="J69" s="42">
        <f>SUM(J70:J111)</f>
        <v>21910199</v>
      </c>
      <c r="K69" s="51">
        <f>I69/J69*100</f>
        <v>102.09144152456125</v>
      </c>
      <c r="L69" s="36">
        <f>SUM(L70:L111)</f>
        <v>2228548</v>
      </c>
      <c r="M69" s="36">
        <f>SUM(M70:M111)</f>
        <v>1795585</v>
      </c>
      <c r="N69" s="6">
        <f t="shared" si="22"/>
        <v>124.11264295480302</v>
      </c>
      <c r="O69" s="5">
        <f>SUM(O70:O111)</f>
        <v>1532905</v>
      </c>
      <c r="P69" s="5">
        <f>SUM(P70:P111)</f>
        <v>1341159</v>
      </c>
      <c r="Q69" s="5">
        <f t="shared" si="23"/>
        <v>114.29703711491331</v>
      </c>
      <c r="R69" s="5">
        <f>SUM(R70:R111)</f>
        <v>746403</v>
      </c>
      <c r="S69" s="5">
        <f>SUM(S70:S111)</f>
        <v>454426</v>
      </c>
      <c r="T69" s="6">
        <f t="shared" si="24"/>
        <v>164.2518253797098</v>
      </c>
    </row>
    <row r="70" spans="1:20" ht="17.25">
      <c r="A70" s="66">
        <v>1</v>
      </c>
      <c r="B70" s="10" t="s">
        <v>150</v>
      </c>
      <c r="C70" s="47">
        <v>113</v>
      </c>
      <c r="D70" s="47">
        <v>13</v>
      </c>
      <c r="E70" s="46">
        <f t="shared" ref="E70:E104" si="25">C70/D70*100</f>
        <v>869.23076923076917</v>
      </c>
      <c r="F70" s="47">
        <v>7</v>
      </c>
      <c r="G70" s="47">
        <v>0</v>
      </c>
      <c r="H70" s="46" t="e">
        <f t="shared" ref="H70:H73" si="26">F70/G70*100</f>
        <v>#DIV/0!</v>
      </c>
      <c r="I70" s="47">
        <v>186</v>
      </c>
      <c r="J70" s="47">
        <v>54</v>
      </c>
      <c r="K70" s="46">
        <f t="shared" ref="K70:K91" si="27">I70/J70*100</f>
        <v>344.44444444444446</v>
      </c>
      <c r="L70" s="47">
        <v>0</v>
      </c>
      <c r="M70" s="47">
        <v>0</v>
      </c>
      <c r="N70" s="25" t="e">
        <f t="shared" si="22"/>
        <v>#DIV/0!</v>
      </c>
      <c r="O70" s="65">
        <v>0</v>
      </c>
      <c r="P70" s="65">
        <v>0</v>
      </c>
      <c r="Q70" s="25" t="e">
        <f t="shared" si="23"/>
        <v>#DIV/0!</v>
      </c>
      <c r="R70" s="45">
        <v>0</v>
      </c>
      <c r="S70" s="45">
        <v>0</v>
      </c>
      <c r="T70" s="46" t="e">
        <f t="shared" si="24"/>
        <v>#DIV/0!</v>
      </c>
    </row>
    <row r="71" spans="1:20" s="24" customFormat="1" ht="34.5">
      <c r="A71" s="63">
        <v>2</v>
      </c>
      <c r="B71" s="10" t="s">
        <v>151</v>
      </c>
      <c r="C71" s="47">
        <v>424205</v>
      </c>
      <c r="D71" s="47">
        <v>411412</v>
      </c>
      <c r="E71" s="25">
        <f t="shared" si="25"/>
        <v>103.10953496738063</v>
      </c>
      <c r="F71" s="47">
        <v>213503</v>
      </c>
      <c r="G71" s="47">
        <v>151779</v>
      </c>
      <c r="H71" s="25">
        <f t="shared" si="26"/>
        <v>140.66702244711061</v>
      </c>
      <c r="I71" s="47">
        <v>344440</v>
      </c>
      <c r="J71" s="47">
        <v>325335</v>
      </c>
      <c r="K71" s="25">
        <f t="shared" si="27"/>
        <v>105.87240844053053</v>
      </c>
      <c r="L71" s="47">
        <v>208020</v>
      </c>
      <c r="M71" s="47">
        <v>228117</v>
      </c>
      <c r="N71" s="25">
        <f t="shared" si="22"/>
        <v>91.190047212614573</v>
      </c>
      <c r="O71" s="65">
        <v>179746</v>
      </c>
      <c r="P71" s="65">
        <v>211215</v>
      </c>
      <c r="Q71" s="25">
        <f t="shared" si="23"/>
        <v>85.100963473238167</v>
      </c>
      <c r="R71" s="45">
        <v>28274</v>
      </c>
      <c r="S71" s="45">
        <v>16902</v>
      </c>
      <c r="T71" s="25">
        <f t="shared" si="24"/>
        <v>167.2819784640871</v>
      </c>
    </row>
    <row r="72" spans="1:20" s="23" customFormat="1" ht="17.25">
      <c r="A72" s="64">
        <v>3</v>
      </c>
      <c r="B72" s="10" t="s">
        <v>152</v>
      </c>
      <c r="C72" s="47">
        <v>74961</v>
      </c>
      <c r="D72" s="47">
        <v>49013</v>
      </c>
      <c r="E72" s="25">
        <f t="shared" si="25"/>
        <v>152.94105645441005</v>
      </c>
      <c r="F72" s="47">
        <v>34078</v>
      </c>
      <c r="G72" s="47">
        <v>24277</v>
      </c>
      <c r="H72" s="1">
        <f t="shared" si="26"/>
        <v>140.3715450838242</v>
      </c>
      <c r="I72" s="47">
        <v>140778</v>
      </c>
      <c r="J72" s="47">
        <v>214216</v>
      </c>
      <c r="K72" s="1">
        <f t="shared" si="27"/>
        <v>65.717780184486685</v>
      </c>
      <c r="L72" s="47">
        <v>118978</v>
      </c>
      <c r="M72" s="47">
        <v>130673</v>
      </c>
      <c r="N72" s="1">
        <f t="shared" si="22"/>
        <v>91.050178690318589</v>
      </c>
      <c r="O72" s="65">
        <v>53314</v>
      </c>
      <c r="P72" s="65">
        <v>130673</v>
      </c>
      <c r="Q72" s="1">
        <f t="shared" si="23"/>
        <v>40.799553082886284</v>
      </c>
      <c r="R72" s="45">
        <v>65664</v>
      </c>
      <c r="S72" s="45">
        <v>0</v>
      </c>
      <c r="T72" s="1" t="e">
        <f t="shared" si="24"/>
        <v>#DIV/0!</v>
      </c>
    </row>
    <row r="73" spans="1:20" s="23" customFormat="1" ht="17.25">
      <c r="A73" s="63">
        <v>4</v>
      </c>
      <c r="B73" s="10" t="s">
        <v>153</v>
      </c>
      <c r="C73" s="47">
        <v>391014</v>
      </c>
      <c r="D73" s="47">
        <v>645884</v>
      </c>
      <c r="E73" s="1">
        <f t="shared" si="25"/>
        <v>60.539353815855478</v>
      </c>
      <c r="F73" s="47">
        <v>213177</v>
      </c>
      <c r="G73" s="47">
        <v>272935</v>
      </c>
      <c r="H73" s="1">
        <f t="shared" si="26"/>
        <v>78.105409712935312</v>
      </c>
      <c r="I73" s="47">
        <v>434440</v>
      </c>
      <c r="J73" s="47">
        <v>574458</v>
      </c>
      <c r="K73" s="1">
        <f t="shared" si="27"/>
        <v>75.626068398385954</v>
      </c>
      <c r="L73" s="47">
        <v>316690</v>
      </c>
      <c r="M73" s="47">
        <v>359290</v>
      </c>
      <c r="N73" s="1">
        <f t="shared" si="22"/>
        <v>88.14328258509839</v>
      </c>
      <c r="O73" s="65">
        <v>228322</v>
      </c>
      <c r="P73" s="65">
        <v>320190</v>
      </c>
      <c r="Q73" s="1">
        <f t="shared" si="23"/>
        <v>71.308285705362437</v>
      </c>
      <c r="R73" s="45">
        <v>88368</v>
      </c>
      <c r="S73" s="45">
        <v>39100</v>
      </c>
      <c r="T73" s="1">
        <f t="shared" si="24"/>
        <v>226.00511508951405</v>
      </c>
    </row>
    <row r="74" spans="1:20" s="24" customFormat="1" ht="17.25">
      <c r="A74" s="64">
        <v>5</v>
      </c>
      <c r="B74" s="10" t="s">
        <v>154</v>
      </c>
      <c r="C74" s="47">
        <v>6381873</v>
      </c>
      <c r="D74" s="47">
        <v>8408484</v>
      </c>
      <c r="E74" s="25">
        <f t="shared" si="25"/>
        <v>75.898021569643234</v>
      </c>
      <c r="F74" s="47">
        <v>2099009</v>
      </c>
      <c r="G74" s="47">
        <v>2508310</v>
      </c>
      <c r="H74" s="25">
        <f>F74/G74*100</f>
        <v>83.682200365983476</v>
      </c>
      <c r="I74" s="47">
        <v>6519490</v>
      </c>
      <c r="J74" s="47">
        <v>5802707</v>
      </c>
      <c r="K74" s="25">
        <f t="shared" si="27"/>
        <v>112.35256234719418</v>
      </c>
      <c r="L74" s="47">
        <v>69573</v>
      </c>
      <c r="M74" s="47">
        <v>51949</v>
      </c>
      <c r="N74" s="25">
        <f t="shared" si="22"/>
        <v>133.92558085814935</v>
      </c>
      <c r="O74" s="65">
        <v>0</v>
      </c>
      <c r="P74" s="65">
        <v>51949</v>
      </c>
      <c r="Q74" s="1">
        <f t="shared" si="23"/>
        <v>0</v>
      </c>
      <c r="R74" s="45">
        <v>69573</v>
      </c>
      <c r="S74" s="45">
        <v>0</v>
      </c>
      <c r="T74" s="25" t="e">
        <f t="shared" si="24"/>
        <v>#DIV/0!</v>
      </c>
    </row>
    <row r="75" spans="1:20" ht="17.25">
      <c r="A75" s="63">
        <v>6</v>
      </c>
      <c r="B75" s="10" t="s">
        <v>155</v>
      </c>
      <c r="C75" s="47">
        <v>1132395</v>
      </c>
      <c r="D75" s="47">
        <v>1399371</v>
      </c>
      <c r="E75" s="46">
        <f t="shared" si="25"/>
        <v>80.921714112983622</v>
      </c>
      <c r="F75" s="47">
        <v>426790</v>
      </c>
      <c r="G75" s="47">
        <v>566516</v>
      </c>
      <c r="H75" s="46">
        <f t="shared" ref="H75:H87" si="28">F75/G75*100</f>
        <v>75.335912842708765</v>
      </c>
      <c r="I75" s="47">
        <v>1147026</v>
      </c>
      <c r="J75" s="47">
        <v>1246576</v>
      </c>
      <c r="K75" s="46">
        <f t="shared" si="27"/>
        <v>92.014125091450509</v>
      </c>
      <c r="L75" s="47">
        <v>1665</v>
      </c>
      <c r="M75" s="47">
        <v>0</v>
      </c>
      <c r="N75" s="25" t="e">
        <f t="shared" si="22"/>
        <v>#DIV/0!</v>
      </c>
      <c r="O75" s="65">
        <v>0</v>
      </c>
      <c r="P75" s="65">
        <v>0</v>
      </c>
      <c r="Q75" s="25" t="e">
        <f t="shared" si="23"/>
        <v>#DIV/0!</v>
      </c>
      <c r="R75" s="45">
        <v>1665</v>
      </c>
      <c r="S75" s="45">
        <v>0</v>
      </c>
      <c r="T75" s="46" t="e">
        <f t="shared" si="24"/>
        <v>#DIV/0!</v>
      </c>
    </row>
    <row r="76" spans="1:20" s="24" customFormat="1" ht="17.25">
      <c r="A76" s="66">
        <v>7</v>
      </c>
      <c r="B76" s="10" t="s">
        <v>156</v>
      </c>
      <c r="C76" s="47">
        <v>315635</v>
      </c>
      <c r="D76" s="47">
        <v>420213</v>
      </c>
      <c r="E76" s="25">
        <f t="shared" si="25"/>
        <v>75.113097405363476</v>
      </c>
      <c r="F76" s="47">
        <v>92459</v>
      </c>
      <c r="G76" s="47">
        <v>126936</v>
      </c>
      <c r="H76" s="25">
        <f t="shared" si="28"/>
        <v>72.839068506964139</v>
      </c>
      <c r="I76" s="47">
        <v>309549</v>
      </c>
      <c r="J76" s="47">
        <v>394961</v>
      </c>
      <c r="K76" s="25">
        <f t="shared" si="27"/>
        <v>78.374573692086059</v>
      </c>
      <c r="L76" s="47">
        <v>4252</v>
      </c>
      <c r="M76" s="47">
        <v>28836</v>
      </c>
      <c r="N76" s="25">
        <f t="shared" si="22"/>
        <v>14.745457067554446</v>
      </c>
      <c r="O76" s="65">
        <v>0</v>
      </c>
      <c r="P76" s="65">
        <v>27775</v>
      </c>
      <c r="Q76" s="25">
        <f t="shared" si="23"/>
        <v>0</v>
      </c>
      <c r="R76" s="45">
        <v>4252</v>
      </c>
      <c r="S76" s="45">
        <v>1061</v>
      </c>
      <c r="T76" s="25">
        <f t="shared" si="24"/>
        <v>400.75400565504242</v>
      </c>
    </row>
    <row r="77" spans="1:20" s="23" customFormat="1" ht="17.25">
      <c r="A77" s="63">
        <v>8</v>
      </c>
      <c r="B77" s="10" t="s">
        <v>157</v>
      </c>
      <c r="C77" s="47">
        <v>5218</v>
      </c>
      <c r="D77" s="47">
        <v>15505</v>
      </c>
      <c r="E77" s="1">
        <f t="shared" si="25"/>
        <v>33.653660109642054</v>
      </c>
      <c r="F77" s="47">
        <v>1798</v>
      </c>
      <c r="G77" s="47">
        <v>9678</v>
      </c>
      <c r="H77" s="1">
        <f t="shared" si="28"/>
        <v>18.578218640214921</v>
      </c>
      <c r="I77" s="47">
        <v>8640</v>
      </c>
      <c r="J77" s="47">
        <v>155989</v>
      </c>
      <c r="K77" s="1">
        <f t="shared" si="27"/>
        <v>5.5388520985454104</v>
      </c>
      <c r="L77" s="47">
        <v>8640</v>
      </c>
      <c r="M77" s="47">
        <v>6718</v>
      </c>
      <c r="N77" s="1">
        <f t="shared" si="22"/>
        <v>128.60970526942543</v>
      </c>
      <c r="O77" s="65">
        <v>0</v>
      </c>
      <c r="P77" s="65">
        <v>6718</v>
      </c>
      <c r="Q77" s="1">
        <f t="shared" si="23"/>
        <v>0</v>
      </c>
      <c r="R77" s="45">
        <v>0</v>
      </c>
      <c r="S77" s="45">
        <v>0</v>
      </c>
      <c r="T77" s="1" t="e">
        <f t="shared" si="24"/>
        <v>#DIV/0!</v>
      </c>
    </row>
    <row r="78" spans="1:20" s="24" customFormat="1" ht="17.25">
      <c r="A78" s="66">
        <v>9</v>
      </c>
      <c r="B78" s="10" t="s">
        <v>158</v>
      </c>
      <c r="C78" s="47">
        <v>669392</v>
      </c>
      <c r="D78" s="47">
        <v>592525</v>
      </c>
      <c r="E78" s="25">
        <f t="shared" si="25"/>
        <v>112.97278595839838</v>
      </c>
      <c r="F78" s="47">
        <v>258347</v>
      </c>
      <c r="G78" s="47">
        <v>234366</v>
      </c>
      <c r="H78" s="25">
        <f t="shared" si="28"/>
        <v>110.23228625312544</v>
      </c>
      <c r="I78" s="47">
        <v>662295</v>
      </c>
      <c r="J78" s="47">
        <v>587326</v>
      </c>
      <c r="K78" s="25">
        <f t="shared" si="27"/>
        <v>112.76446130428417</v>
      </c>
      <c r="L78" s="47">
        <v>30991</v>
      </c>
      <c r="M78" s="47">
        <v>27291</v>
      </c>
      <c r="N78" s="25">
        <f t="shared" si="22"/>
        <v>113.55758308599904</v>
      </c>
      <c r="O78" s="65">
        <v>0</v>
      </c>
      <c r="P78" s="65">
        <v>0</v>
      </c>
      <c r="Q78" s="25" t="e">
        <f t="shared" si="23"/>
        <v>#DIV/0!</v>
      </c>
      <c r="R78" s="45">
        <v>30991</v>
      </c>
      <c r="S78" s="45">
        <v>27291</v>
      </c>
      <c r="T78" s="25">
        <f t="shared" si="24"/>
        <v>113.55758308599904</v>
      </c>
    </row>
    <row r="79" spans="1:20" s="23" customFormat="1" ht="17.25">
      <c r="A79" s="63">
        <v>10</v>
      </c>
      <c r="B79" s="10" t="s">
        <v>159</v>
      </c>
      <c r="C79" s="47">
        <v>477611</v>
      </c>
      <c r="D79" s="47">
        <v>567572</v>
      </c>
      <c r="E79" s="1">
        <f t="shared" si="25"/>
        <v>84.149852353534001</v>
      </c>
      <c r="F79" s="47">
        <v>145901</v>
      </c>
      <c r="G79" s="47">
        <v>234164</v>
      </c>
      <c r="H79" s="1">
        <f t="shared" si="28"/>
        <v>62.307186416357766</v>
      </c>
      <c r="I79" s="47">
        <v>477611</v>
      </c>
      <c r="J79" s="47">
        <v>311201</v>
      </c>
      <c r="K79" s="1">
        <f t="shared" si="27"/>
        <v>153.47347855566017</v>
      </c>
      <c r="L79" s="47">
        <v>222157</v>
      </c>
      <c r="M79" s="47">
        <v>148394</v>
      </c>
      <c r="N79" s="1">
        <f t="shared" si="22"/>
        <v>149.70753534509481</v>
      </c>
      <c r="O79" s="65">
        <v>221553</v>
      </c>
      <c r="P79" s="65">
        <v>92939</v>
      </c>
      <c r="Q79" s="1">
        <f t="shared" si="23"/>
        <v>238.38539256931966</v>
      </c>
      <c r="R79" s="45">
        <v>60004</v>
      </c>
      <c r="S79" s="45">
        <v>55455</v>
      </c>
      <c r="T79" s="1">
        <f t="shared" si="24"/>
        <v>108.20304751600396</v>
      </c>
    </row>
    <row r="80" spans="1:20" s="24" customFormat="1" ht="17.25">
      <c r="A80" s="66">
        <v>11</v>
      </c>
      <c r="B80" s="10" t="s">
        <v>160</v>
      </c>
      <c r="C80" s="47">
        <v>50652</v>
      </c>
      <c r="D80" s="47">
        <v>47261</v>
      </c>
      <c r="E80" s="25">
        <f t="shared" si="25"/>
        <v>107.17504919489642</v>
      </c>
      <c r="F80" s="47">
        <v>22970</v>
      </c>
      <c r="G80" s="47">
        <v>18849</v>
      </c>
      <c r="H80" s="25">
        <f t="shared" si="28"/>
        <v>121.86322881850495</v>
      </c>
      <c r="I80" s="47">
        <v>50652</v>
      </c>
      <c r="J80" s="47">
        <v>47261</v>
      </c>
      <c r="K80" s="25">
        <f t="shared" si="27"/>
        <v>107.17504919489642</v>
      </c>
      <c r="L80" s="47">
        <v>0</v>
      </c>
      <c r="M80" s="47">
        <v>0</v>
      </c>
      <c r="N80" s="25" t="e">
        <f t="shared" si="22"/>
        <v>#DIV/0!</v>
      </c>
      <c r="O80" s="65">
        <v>0</v>
      </c>
      <c r="P80" s="65">
        <v>0</v>
      </c>
      <c r="Q80" s="25" t="e">
        <f t="shared" si="23"/>
        <v>#DIV/0!</v>
      </c>
      <c r="R80" s="45">
        <v>0</v>
      </c>
      <c r="S80" s="45">
        <v>0</v>
      </c>
      <c r="T80" s="25" t="e">
        <f t="shared" si="24"/>
        <v>#DIV/0!</v>
      </c>
    </row>
    <row r="81" spans="1:636" s="24" customFormat="1" ht="24" customHeight="1">
      <c r="A81" s="63">
        <v>12</v>
      </c>
      <c r="B81" s="10" t="s">
        <v>161</v>
      </c>
      <c r="C81" s="47">
        <v>316411</v>
      </c>
      <c r="D81" s="47">
        <v>445835</v>
      </c>
      <c r="E81" s="25">
        <f t="shared" si="25"/>
        <v>70.970426278780266</v>
      </c>
      <c r="F81" s="47">
        <v>137654</v>
      </c>
      <c r="G81" s="47">
        <v>167804</v>
      </c>
      <c r="H81" s="25">
        <f t="shared" si="28"/>
        <v>82.032609472956537</v>
      </c>
      <c r="I81" s="47">
        <v>392436</v>
      </c>
      <c r="J81" s="47">
        <v>445835</v>
      </c>
      <c r="K81" s="25">
        <f t="shared" si="27"/>
        <v>88.022698980564556</v>
      </c>
      <c r="L81" s="47">
        <v>40158</v>
      </c>
      <c r="M81" s="47">
        <v>58998</v>
      </c>
      <c r="N81" s="25">
        <f t="shared" si="22"/>
        <v>68.066714125902578</v>
      </c>
      <c r="O81" s="65">
        <v>40158</v>
      </c>
      <c r="P81" s="65">
        <v>58998</v>
      </c>
      <c r="Q81" s="25">
        <f t="shared" si="23"/>
        <v>68.066714125902578</v>
      </c>
      <c r="R81" s="45">
        <v>0</v>
      </c>
      <c r="S81" s="45">
        <v>0</v>
      </c>
      <c r="T81" s="25" t="e">
        <f t="shared" si="24"/>
        <v>#DIV/0!</v>
      </c>
    </row>
    <row r="82" spans="1:636" s="24" customFormat="1" ht="17.25">
      <c r="A82" s="66">
        <v>13</v>
      </c>
      <c r="B82" s="16" t="s">
        <v>162</v>
      </c>
      <c r="C82" s="47">
        <v>235263</v>
      </c>
      <c r="D82" s="47">
        <v>125050</v>
      </c>
      <c r="E82" s="25">
        <f t="shared" si="25"/>
        <v>188.13514594162336</v>
      </c>
      <c r="F82" s="47">
        <v>81518</v>
      </c>
      <c r="G82" s="47">
        <v>50110</v>
      </c>
      <c r="H82" s="25">
        <f t="shared" si="28"/>
        <v>162.67810816204351</v>
      </c>
      <c r="I82" s="47">
        <v>210321</v>
      </c>
      <c r="J82" s="47">
        <v>124124</v>
      </c>
      <c r="K82" s="25">
        <f t="shared" si="27"/>
        <v>169.44426541200735</v>
      </c>
      <c r="L82" s="47">
        <v>0</v>
      </c>
      <c r="M82" s="47">
        <v>0</v>
      </c>
      <c r="N82" s="25" t="e">
        <f t="shared" si="22"/>
        <v>#DIV/0!</v>
      </c>
      <c r="O82" s="65">
        <v>0</v>
      </c>
      <c r="P82" s="65">
        <v>0</v>
      </c>
      <c r="Q82" s="25" t="e">
        <f t="shared" si="23"/>
        <v>#DIV/0!</v>
      </c>
      <c r="R82" s="45">
        <v>0</v>
      </c>
      <c r="S82" s="45">
        <v>0</v>
      </c>
      <c r="T82" s="25" t="e">
        <f t="shared" si="24"/>
        <v>#DIV/0!</v>
      </c>
    </row>
    <row r="83" spans="1:636" s="24" customFormat="1" ht="17.25">
      <c r="A83" s="63">
        <v>14</v>
      </c>
      <c r="B83" s="10" t="s">
        <v>163</v>
      </c>
      <c r="C83" s="47">
        <v>10587</v>
      </c>
      <c r="D83" s="47">
        <v>15038</v>
      </c>
      <c r="E83" s="25">
        <f t="shared" si="25"/>
        <v>70.401649155472796</v>
      </c>
      <c r="F83" s="47">
        <v>1970</v>
      </c>
      <c r="G83" s="47">
        <v>3867</v>
      </c>
      <c r="H83" s="25">
        <f t="shared" si="28"/>
        <v>50.943884147918283</v>
      </c>
      <c r="I83" s="47">
        <v>17300</v>
      </c>
      <c r="J83" s="47">
        <v>16978</v>
      </c>
      <c r="K83" s="25">
        <f t="shared" si="27"/>
        <v>101.89657203439747</v>
      </c>
      <c r="L83" s="47">
        <v>0</v>
      </c>
      <c r="M83" s="47">
        <v>0</v>
      </c>
      <c r="N83" s="25" t="e">
        <f t="shared" si="22"/>
        <v>#DIV/0!</v>
      </c>
      <c r="O83" s="65">
        <v>0</v>
      </c>
      <c r="P83" s="65">
        <v>0</v>
      </c>
      <c r="Q83" s="25" t="e">
        <f t="shared" si="23"/>
        <v>#DIV/0!</v>
      </c>
      <c r="R83" s="45">
        <v>0</v>
      </c>
      <c r="S83" s="45">
        <v>0</v>
      </c>
      <c r="T83" s="25" t="e">
        <f t="shared" si="24"/>
        <v>#DIV/0!</v>
      </c>
    </row>
    <row r="84" spans="1:636" s="23" customFormat="1" ht="30.75" customHeight="1">
      <c r="A84" s="64">
        <v>15</v>
      </c>
      <c r="B84" s="16" t="s">
        <v>164</v>
      </c>
      <c r="C84" s="47">
        <v>535884</v>
      </c>
      <c r="D84" s="47">
        <v>401624</v>
      </c>
      <c r="E84" s="1">
        <f t="shared" si="25"/>
        <v>133.42927713483257</v>
      </c>
      <c r="F84" s="47">
        <v>190064</v>
      </c>
      <c r="G84" s="47">
        <v>56232</v>
      </c>
      <c r="H84" s="1">
        <f t="shared" si="28"/>
        <v>337.99971546450422</v>
      </c>
      <c r="I84" s="47">
        <v>505615</v>
      </c>
      <c r="J84" s="47">
        <v>390451</v>
      </c>
      <c r="K84" s="1">
        <f t="shared" si="27"/>
        <v>129.49512230728055</v>
      </c>
      <c r="L84" s="47">
        <v>0</v>
      </c>
      <c r="M84" s="47">
        <v>0</v>
      </c>
      <c r="N84" s="1" t="e">
        <f t="shared" si="22"/>
        <v>#DIV/0!</v>
      </c>
      <c r="O84" s="65">
        <v>0</v>
      </c>
      <c r="P84" s="65">
        <v>0</v>
      </c>
      <c r="Q84" s="1" t="e">
        <f t="shared" si="23"/>
        <v>#DIV/0!</v>
      </c>
      <c r="R84" s="45">
        <v>0</v>
      </c>
      <c r="S84" s="45">
        <v>0</v>
      </c>
      <c r="T84" s="1" t="e">
        <f t="shared" si="24"/>
        <v>#DIV/0!</v>
      </c>
    </row>
    <row r="85" spans="1:636" ht="17.25">
      <c r="A85" s="63">
        <v>16</v>
      </c>
      <c r="B85" s="10" t="s">
        <v>165</v>
      </c>
      <c r="C85" s="47">
        <v>3183552</v>
      </c>
      <c r="D85" s="47">
        <v>3501715</v>
      </c>
      <c r="E85" s="46">
        <f t="shared" si="25"/>
        <v>90.914080671899342</v>
      </c>
      <c r="F85" s="47">
        <v>1665465</v>
      </c>
      <c r="G85" s="47">
        <v>1801947</v>
      </c>
      <c r="H85" s="46">
        <f t="shared" si="28"/>
        <v>92.425859362123305</v>
      </c>
      <c r="I85" s="47">
        <v>3456974</v>
      </c>
      <c r="J85" s="47">
        <v>3667980</v>
      </c>
      <c r="K85" s="46">
        <f t="shared" si="27"/>
        <v>94.24735140322467</v>
      </c>
      <c r="L85" s="47">
        <v>312402</v>
      </c>
      <c r="M85" s="47">
        <v>280183</v>
      </c>
      <c r="N85" s="25">
        <f t="shared" si="22"/>
        <v>111.49927011988594</v>
      </c>
      <c r="O85" s="65">
        <v>32036</v>
      </c>
      <c r="P85" s="65">
        <v>0</v>
      </c>
      <c r="Q85" s="25" t="e">
        <f t="shared" si="23"/>
        <v>#DIV/0!</v>
      </c>
      <c r="R85" s="45">
        <v>280366</v>
      </c>
      <c r="S85" s="45">
        <v>280183</v>
      </c>
      <c r="T85" s="46">
        <f t="shared" si="24"/>
        <v>100.06531445519535</v>
      </c>
    </row>
    <row r="86" spans="1:636" s="23" customFormat="1" ht="17.25">
      <c r="A86" s="66">
        <v>17</v>
      </c>
      <c r="B86" s="16" t="s">
        <v>274</v>
      </c>
      <c r="C86" s="47">
        <v>4204</v>
      </c>
      <c r="D86" s="47">
        <v>12194</v>
      </c>
      <c r="E86" s="1">
        <f t="shared" si="25"/>
        <v>34.475971789404625</v>
      </c>
      <c r="F86" s="47">
        <v>2377</v>
      </c>
      <c r="G86" s="47">
        <v>5982</v>
      </c>
      <c r="H86" s="1">
        <f t="shared" si="28"/>
        <v>39.735874289535275</v>
      </c>
      <c r="I86" s="47">
        <v>23190</v>
      </c>
      <c r="J86" s="47">
        <v>15464</v>
      </c>
      <c r="K86" s="1">
        <f t="shared" si="27"/>
        <v>149.96120020693223</v>
      </c>
      <c r="L86" s="47">
        <v>0</v>
      </c>
      <c r="M86" s="47">
        <v>0</v>
      </c>
      <c r="N86" s="1" t="e">
        <f t="shared" si="22"/>
        <v>#DIV/0!</v>
      </c>
      <c r="O86" s="65">
        <v>0</v>
      </c>
      <c r="P86" s="65">
        <v>0</v>
      </c>
      <c r="Q86" s="1" t="e">
        <f t="shared" si="23"/>
        <v>#DIV/0!</v>
      </c>
      <c r="R86" s="45">
        <v>0</v>
      </c>
      <c r="S86" s="45">
        <v>0</v>
      </c>
      <c r="T86" s="1" t="e">
        <f t="shared" si="24"/>
        <v>#DIV/0!</v>
      </c>
    </row>
    <row r="87" spans="1:636" s="23" customFormat="1" ht="17.25">
      <c r="A87" s="64">
        <v>18</v>
      </c>
      <c r="B87" s="16" t="s">
        <v>166</v>
      </c>
      <c r="C87" s="47">
        <v>166705</v>
      </c>
      <c r="D87" s="47"/>
      <c r="E87" s="1" t="e">
        <f t="shared" si="25"/>
        <v>#DIV/0!</v>
      </c>
      <c r="F87" s="47"/>
      <c r="G87" s="47"/>
      <c r="H87" s="1" t="e">
        <f t="shared" si="28"/>
        <v>#DIV/0!</v>
      </c>
      <c r="I87" s="47">
        <v>127541</v>
      </c>
      <c r="J87" s="47"/>
      <c r="K87" s="1" t="e">
        <f t="shared" si="27"/>
        <v>#DIV/0!</v>
      </c>
      <c r="L87" s="47">
        <v>54964</v>
      </c>
      <c r="M87" s="47"/>
      <c r="N87" s="1" t="e">
        <f t="shared" si="22"/>
        <v>#DIV/0!</v>
      </c>
      <c r="O87" s="65">
        <v>0</v>
      </c>
      <c r="P87" s="65"/>
      <c r="Q87" s="1" t="e">
        <f t="shared" si="23"/>
        <v>#DIV/0!</v>
      </c>
      <c r="R87" s="45">
        <v>54964</v>
      </c>
      <c r="S87" s="45"/>
      <c r="T87" s="1" t="e">
        <f t="shared" si="24"/>
        <v>#DIV/0!</v>
      </c>
    </row>
    <row r="88" spans="1:636" s="23" customFormat="1" ht="17.25">
      <c r="A88" s="63">
        <v>19</v>
      </c>
      <c r="B88" s="10" t="s">
        <v>167</v>
      </c>
      <c r="C88" s="47">
        <v>2823625</v>
      </c>
      <c r="D88" s="47">
        <v>2749224</v>
      </c>
      <c r="E88" s="1">
        <f t="shared" si="25"/>
        <v>102.70625456492451</v>
      </c>
      <c r="F88" s="47">
        <v>591212</v>
      </c>
      <c r="G88" s="47">
        <v>587198</v>
      </c>
      <c r="H88" s="1">
        <f>F88/G88*100</f>
        <v>100.68358543455528</v>
      </c>
      <c r="I88" s="47">
        <v>4311734</v>
      </c>
      <c r="J88" s="47">
        <v>4093851</v>
      </c>
      <c r="K88" s="1">
        <f>I88/J88*100</f>
        <v>105.32220151637175</v>
      </c>
      <c r="L88" s="47">
        <v>0</v>
      </c>
      <c r="M88" s="47">
        <v>0</v>
      </c>
      <c r="N88" s="1" t="e">
        <f t="shared" si="22"/>
        <v>#DIV/0!</v>
      </c>
      <c r="O88" s="65">
        <v>0</v>
      </c>
      <c r="P88" s="65">
        <v>0</v>
      </c>
      <c r="Q88" s="1" t="e">
        <f t="shared" si="23"/>
        <v>#DIV/0!</v>
      </c>
      <c r="R88" s="45">
        <v>0</v>
      </c>
      <c r="S88" s="45">
        <v>0</v>
      </c>
      <c r="T88" s="1" t="e">
        <f t="shared" si="24"/>
        <v>#DIV/0!</v>
      </c>
    </row>
    <row r="89" spans="1:636" s="24" customFormat="1" ht="17.25">
      <c r="A89" s="63">
        <v>20</v>
      </c>
      <c r="B89" s="16" t="s">
        <v>168</v>
      </c>
      <c r="C89" s="47">
        <v>313776</v>
      </c>
      <c r="D89" s="47">
        <v>259271</v>
      </c>
      <c r="E89" s="25">
        <f t="shared" si="25"/>
        <v>121.0224051282249</v>
      </c>
      <c r="F89" s="47">
        <v>123834</v>
      </c>
      <c r="G89" s="47">
        <v>77641</v>
      </c>
      <c r="H89" s="25">
        <f t="shared" ref="H89:H107" si="29">F89/G89*100</f>
        <v>159.49562731031287</v>
      </c>
      <c r="I89" s="47">
        <v>302010</v>
      </c>
      <c r="J89" s="47">
        <v>365475</v>
      </c>
      <c r="K89" s="25">
        <f t="shared" si="27"/>
        <v>82.634927149599832</v>
      </c>
      <c r="L89" s="47">
        <v>0</v>
      </c>
      <c r="M89" s="47">
        <v>0</v>
      </c>
      <c r="N89" s="25" t="e">
        <f t="shared" si="22"/>
        <v>#DIV/0!</v>
      </c>
      <c r="O89" s="65">
        <v>0</v>
      </c>
      <c r="P89" s="65">
        <v>0</v>
      </c>
      <c r="Q89" s="25" t="e">
        <f t="shared" si="23"/>
        <v>#DIV/0!</v>
      </c>
      <c r="R89" s="45">
        <v>0</v>
      </c>
      <c r="S89" s="45">
        <v>0</v>
      </c>
      <c r="T89" s="25" t="e">
        <f t="shared" si="24"/>
        <v>#DIV/0!</v>
      </c>
    </row>
    <row r="90" spans="1:636" s="23" customFormat="1" ht="17.25">
      <c r="A90" s="63">
        <v>21</v>
      </c>
      <c r="B90" s="10" t="s">
        <v>169</v>
      </c>
      <c r="C90" s="47">
        <v>44507</v>
      </c>
      <c r="D90" s="47">
        <v>67886</v>
      </c>
      <c r="E90" s="1">
        <f t="shared" si="25"/>
        <v>65.561382317414484</v>
      </c>
      <c r="F90" s="47">
        <v>18765</v>
      </c>
      <c r="G90" s="47">
        <v>25577</v>
      </c>
      <c r="H90" s="1">
        <f t="shared" si="29"/>
        <v>73.366696641513869</v>
      </c>
      <c r="I90" s="47">
        <v>120840</v>
      </c>
      <c r="J90" s="47">
        <v>104998</v>
      </c>
      <c r="K90" s="1">
        <f t="shared" si="27"/>
        <v>115.08790643631308</v>
      </c>
      <c r="L90" s="47">
        <v>211000</v>
      </c>
      <c r="M90" s="47">
        <v>0</v>
      </c>
      <c r="N90" s="1" t="e">
        <f t="shared" si="22"/>
        <v>#DIV/0!</v>
      </c>
      <c r="O90" s="65">
        <v>211000</v>
      </c>
      <c r="P90" s="65">
        <v>0</v>
      </c>
      <c r="Q90" s="1" t="e">
        <f t="shared" si="23"/>
        <v>#DIV/0!</v>
      </c>
      <c r="R90" s="45">
        <v>0</v>
      </c>
      <c r="S90" s="45">
        <v>0</v>
      </c>
      <c r="T90" s="1" t="e">
        <f t="shared" si="24"/>
        <v>#DIV/0!</v>
      </c>
    </row>
    <row r="91" spans="1:636" ht="17.25">
      <c r="A91" s="63">
        <v>22</v>
      </c>
      <c r="B91" s="10" t="s">
        <v>170</v>
      </c>
      <c r="C91" s="47">
        <v>1065356</v>
      </c>
      <c r="D91" s="47">
        <v>1090269</v>
      </c>
      <c r="E91" s="25">
        <f t="shared" si="25"/>
        <v>97.714967590567099</v>
      </c>
      <c r="F91" s="47">
        <v>384840</v>
      </c>
      <c r="G91" s="47">
        <v>379958</v>
      </c>
      <c r="H91" s="25">
        <f t="shared" si="29"/>
        <v>101.28487885503135</v>
      </c>
      <c r="I91" s="47">
        <v>1065356</v>
      </c>
      <c r="J91" s="47">
        <v>1090269</v>
      </c>
      <c r="K91" s="25">
        <f t="shared" si="27"/>
        <v>97.714967590567099</v>
      </c>
      <c r="L91" s="47">
        <v>43590</v>
      </c>
      <c r="M91" s="47">
        <v>19329</v>
      </c>
      <c r="N91" s="25">
        <f t="shared" si="22"/>
        <v>225.51606394536705</v>
      </c>
      <c r="O91" s="65">
        <v>43590</v>
      </c>
      <c r="P91" s="65">
        <v>0</v>
      </c>
      <c r="Q91" s="25" t="e">
        <f>O91/P91*100</f>
        <v>#DIV/0!</v>
      </c>
      <c r="R91" s="45">
        <v>0</v>
      </c>
      <c r="S91" s="45">
        <v>19329</v>
      </c>
      <c r="T91" s="25">
        <f>R91/S91*100</f>
        <v>0</v>
      </c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  <c r="JH91" s="24"/>
      <c r="JI91" s="24"/>
      <c r="JJ91" s="24"/>
      <c r="JK91" s="24"/>
      <c r="JL91" s="24"/>
      <c r="JM91" s="24"/>
      <c r="JN91" s="24"/>
      <c r="JO91" s="24"/>
      <c r="JP91" s="24"/>
      <c r="JQ91" s="24"/>
      <c r="JR91" s="24"/>
      <c r="JS91" s="24"/>
      <c r="JT91" s="24"/>
      <c r="JU91" s="24"/>
      <c r="JV91" s="24"/>
      <c r="JW91" s="24"/>
      <c r="JX91" s="24"/>
      <c r="JY91" s="24"/>
      <c r="JZ91" s="24"/>
      <c r="KA91" s="24"/>
      <c r="KB91" s="24"/>
      <c r="KC91" s="24"/>
      <c r="KD91" s="24"/>
      <c r="KE91" s="24"/>
      <c r="KF91" s="24"/>
      <c r="KG91" s="24"/>
      <c r="KH91" s="24"/>
      <c r="KI91" s="24"/>
      <c r="KJ91" s="24"/>
      <c r="KK91" s="24"/>
      <c r="KL91" s="24"/>
      <c r="KM91" s="24"/>
      <c r="KN91" s="24"/>
      <c r="KO91" s="24"/>
      <c r="KP91" s="24"/>
      <c r="KQ91" s="24"/>
      <c r="KR91" s="24"/>
      <c r="KS91" s="24"/>
      <c r="KT91" s="24"/>
      <c r="KU91" s="24"/>
      <c r="KV91" s="24"/>
      <c r="KW91" s="24"/>
      <c r="KX91" s="24"/>
      <c r="KY91" s="24"/>
      <c r="KZ91" s="24"/>
      <c r="LA91" s="24"/>
      <c r="LB91" s="24"/>
      <c r="LC91" s="24"/>
      <c r="LD91" s="24"/>
      <c r="LE91" s="24"/>
      <c r="LF91" s="24"/>
      <c r="LG91" s="24"/>
      <c r="LH91" s="24"/>
      <c r="LI91" s="24"/>
      <c r="LJ91" s="24"/>
      <c r="LK91" s="24"/>
      <c r="LL91" s="24"/>
      <c r="LM91" s="24"/>
      <c r="LN91" s="24"/>
      <c r="LO91" s="24"/>
      <c r="LP91" s="24"/>
      <c r="LQ91" s="24"/>
      <c r="LR91" s="24"/>
      <c r="LS91" s="24"/>
      <c r="LT91" s="24"/>
      <c r="LU91" s="24"/>
      <c r="LV91" s="24"/>
      <c r="LW91" s="24"/>
      <c r="LX91" s="24"/>
      <c r="LY91" s="24"/>
      <c r="LZ91" s="24"/>
      <c r="MA91" s="24"/>
      <c r="MB91" s="24"/>
      <c r="MC91" s="24"/>
      <c r="MD91" s="24"/>
      <c r="ME91" s="24"/>
      <c r="MF91" s="24"/>
      <c r="MG91" s="24"/>
      <c r="MH91" s="24"/>
      <c r="MI91" s="24"/>
      <c r="MJ91" s="24"/>
      <c r="MK91" s="24"/>
      <c r="ML91" s="24"/>
      <c r="MM91" s="24"/>
      <c r="MN91" s="24"/>
      <c r="MO91" s="24"/>
      <c r="MP91" s="24"/>
      <c r="MQ91" s="24"/>
      <c r="MR91" s="24"/>
      <c r="MS91" s="24"/>
      <c r="MT91" s="24"/>
      <c r="MU91" s="24"/>
      <c r="MV91" s="24"/>
      <c r="MW91" s="24"/>
      <c r="MX91" s="24"/>
      <c r="MY91" s="24"/>
      <c r="MZ91" s="24"/>
      <c r="NA91" s="24"/>
      <c r="NB91" s="24"/>
      <c r="NC91" s="24"/>
      <c r="ND91" s="24"/>
      <c r="NE91" s="24"/>
      <c r="NF91" s="24"/>
      <c r="NG91" s="24"/>
      <c r="NH91" s="24"/>
      <c r="NI91" s="24"/>
      <c r="NJ91" s="24"/>
      <c r="NK91" s="24"/>
      <c r="NL91" s="24"/>
      <c r="NM91" s="24"/>
      <c r="NN91" s="24"/>
      <c r="NO91" s="24"/>
      <c r="NP91" s="24"/>
      <c r="NQ91" s="24"/>
      <c r="NR91" s="24"/>
      <c r="NS91" s="24"/>
      <c r="NT91" s="24"/>
      <c r="NU91" s="24"/>
      <c r="NV91" s="24"/>
      <c r="NW91" s="24"/>
      <c r="NX91" s="24"/>
      <c r="NY91" s="24"/>
      <c r="NZ91" s="24"/>
      <c r="OA91" s="24"/>
      <c r="OB91" s="24"/>
      <c r="OC91" s="24"/>
      <c r="OD91" s="24"/>
      <c r="OE91" s="24"/>
      <c r="OF91" s="24"/>
      <c r="OG91" s="24"/>
      <c r="OH91" s="24"/>
      <c r="OI91" s="24"/>
      <c r="OJ91" s="24"/>
      <c r="OK91" s="24"/>
      <c r="OL91" s="24"/>
      <c r="OM91" s="24"/>
      <c r="ON91" s="24"/>
      <c r="OO91" s="24"/>
      <c r="OP91" s="24"/>
      <c r="OQ91" s="24"/>
      <c r="OR91" s="24"/>
      <c r="OS91" s="24"/>
      <c r="OT91" s="24"/>
      <c r="OU91" s="24"/>
      <c r="OV91" s="24"/>
      <c r="OW91" s="24"/>
      <c r="OX91" s="24"/>
      <c r="OY91" s="24"/>
      <c r="OZ91" s="24"/>
      <c r="PA91" s="24"/>
      <c r="PB91" s="24"/>
      <c r="PC91" s="24"/>
      <c r="PD91" s="24"/>
      <c r="PE91" s="24"/>
      <c r="PF91" s="24"/>
      <c r="PG91" s="24"/>
      <c r="PH91" s="24"/>
      <c r="PI91" s="24"/>
      <c r="PJ91" s="24"/>
      <c r="PK91" s="24"/>
      <c r="PL91" s="24"/>
      <c r="PM91" s="24"/>
      <c r="PN91" s="24"/>
      <c r="PO91" s="24"/>
      <c r="PP91" s="24"/>
      <c r="PQ91" s="24"/>
      <c r="PR91" s="24"/>
      <c r="PS91" s="24"/>
      <c r="PT91" s="24"/>
      <c r="PU91" s="24"/>
      <c r="PV91" s="24"/>
      <c r="PW91" s="24"/>
      <c r="PX91" s="24"/>
      <c r="PY91" s="24"/>
      <c r="PZ91" s="24"/>
      <c r="QA91" s="24"/>
      <c r="QB91" s="24"/>
      <c r="QC91" s="24"/>
      <c r="QD91" s="24"/>
      <c r="QE91" s="24"/>
      <c r="QF91" s="24"/>
      <c r="QG91" s="24"/>
      <c r="QH91" s="24"/>
      <c r="QI91" s="24"/>
      <c r="QJ91" s="24"/>
      <c r="QK91" s="24"/>
      <c r="QL91" s="24"/>
      <c r="QM91" s="24"/>
      <c r="QN91" s="24"/>
      <c r="QO91" s="24"/>
      <c r="QP91" s="24"/>
      <c r="QQ91" s="24"/>
      <c r="QR91" s="24"/>
      <c r="QS91" s="24"/>
      <c r="QT91" s="24"/>
      <c r="QU91" s="24"/>
      <c r="QV91" s="24"/>
      <c r="QW91" s="24"/>
      <c r="QX91" s="24"/>
      <c r="QY91" s="24"/>
      <c r="QZ91" s="24"/>
      <c r="RA91" s="24"/>
      <c r="RB91" s="24"/>
      <c r="RC91" s="24"/>
      <c r="RD91" s="24"/>
      <c r="RE91" s="24"/>
      <c r="RF91" s="24"/>
      <c r="RG91" s="24"/>
      <c r="RH91" s="24"/>
      <c r="RI91" s="24"/>
      <c r="RJ91" s="24"/>
      <c r="RK91" s="24"/>
      <c r="RL91" s="24"/>
      <c r="RM91" s="24"/>
      <c r="RN91" s="24"/>
      <c r="RO91" s="24"/>
      <c r="RP91" s="24"/>
      <c r="RQ91" s="24"/>
      <c r="RR91" s="24"/>
      <c r="RS91" s="24"/>
      <c r="RT91" s="24"/>
      <c r="RU91" s="24"/>
      <c r="RV91" s="24"/>
      <c r="RW91" s="24"/>
      <c r="RX91" s="24"/>
      <c r="RY91" s="24"/>
      <c r="RZ91" s="24"/>
      <c r="SA91" s="24"/>
      <c r="SB91" s="24"/>
      <c r="SC91" s="24"/>
      <c r="SD91" s="24"/>
      <c r="SE91" s="24"/>
      <c r="SF91" s="24"/>
      <c r="SG91" s="24"/>
      <c r="SH91" s="24"/>
      <c r="SI91" s="24"/>
      <c r="SJ91" s="24"/>
      <c r="SK91" s="24"/>
      <c r="SL91" s="24"/>
      <c r="SM91" s="24"/>
      <c r="SN91" s="24"/>
      <c r="SO91" s="24"/>
      <c r="SP91" s="24"/>
      <c r="SQ91" s="24"/>
      <c r="SR91" s="24"/>
      <c r="SS91" s="24"/>
      <c r="ST91" s="24"/>
      <c r="SU91" s="24"/>
      <c r="SV91" s="24"/>
      <c r="SW91" s="24"/>
      <c r="SX91" s="24"/>
      <c r="SY91" s="24"/>
      <c r="SZ91" s="24"/>
      <c r="TA91" s="24"/>
      <c r="TB91" s="24"/>
      <c r="TC91" s="24"/>
      <c r="TD91" s="24"/>
      <c r="TE91" s="24"/>
      <c r="TF91" s="24"/>
      <c r="TG91" s="24"/>
      <c r="TH91" s="24"/>
      <c r="TI91" s="24"/>
      <c r="TJ91" s="24"/>
      <c r="TK91" s="24"/>
      <c r="TL91" s="24"/>
      <c r="TM91" s="24"/>
      <c r="TN91" s="24"/>
      <c r="TO91" s="24"/>
      <c r="TP91" s="24"/>
      <c r="TQ91" s="24"/>
      <c r="TR91" s="24"/>
      <c r="TS91" s="24"/>
      <c r="TT91" s="24"/>
      <c r="TU91" s="24"/>
      <c r="TV91" s="24"/>
      <c r="TW91" s="24"/>
      <c r="TX91" s="24"/>
      <c r="TY91" s="24"/>
      <c r="TZ91" s="24"/>
      <c r="UA91" s="24"/>
      <c r="UB91" s="24"/>
      <c r="UC91" s="24"/>
      <c r="UD91" s="24"/>
      <c r="UE91" s="24"/>
      <c r="UF91" s="24"/>
      <c r="UG91" s="24"/>
      <c r="UH91" s="24"/>
      <c r="UI91" s="24"/>
      <c r="UJ91" s="24"/>
      <c r="UK91" s="24"/>
      <c r="UL91" s="24"/>
      <c r="UM91" s="24"/>
      <c r="UN91" s="24"/>
      <c r="UO91" s="24"/>
      <c r="UP91" s="24"/>
      <c r="UQ91" s="24"/>
      <c r="UR91" s="24"/>
      <c r="US91" s="24"/>
      <c r="UT91" s="24"/>
      <c r="UU91" s="24"/>
      <c r="UV91" s="24"/>
      <c r="UW91" s="24"/>
      <c r="UX91" s="24"/>
      <c r="UY91" s="24"/>
      <c r="UZ91" s="24"/>
      <c r="VA91" s="24"/>
      <c r="VB91" s="24"/>
      <c r="VC91" s="24"/>
      <c r="VD91" s="24"/>
      <c r="VE91" s="24"/>
      <c r="VF91" s="24"/>
      <c r="VG91" s="24"/>
      <c r="VH91" s="24"/>
      <c r="VI91" s="24"/>
      <c r="VJ91" s="24"/>
      <c r="VK91" s="24"/>
      <c r="VL91" s="24"/>
      <c r="VM91" s="24"/>
      <c r="VN91" s="24"/>
      <c r="VO91" s="24"/>
      <c r="VP91" s="24"/>
      <c r="VQ91" s="24"/>
      <c r="VR91" s="24"/>
      <c r="VS91" s="24"/>
      <c r="VT91" s="24"/>
      <c r="VU91" s="24"/>
      <c r="VV91" s="24"/>
      <c r="VW91" s="24"/>
      <c r="VX91" s="24"/>
      <c r="VY91" s="24"/>
      <c r="VZ91" s="24"/>
      <c r="WA91" s="24"/>
      <c r="WB91" s="24"/>
      <c r="WC91" s="24"/>
      <c r="WD91" s="24"/>
      <c r="WE91" s="24"/>
      <c r="WF91" s="24"/>
      <c r="WG91" s="24"/>
      <c r="WH91" s="24"/>
      <c r="WI91" s="24"/>
      <c r="WJ91" s="24"/>
      <c r="WK91" s="24"/>
      <c r="WL91" s="24"/>
      <c r="WM91" s="24"/>
      <c r="WN91" s="24"/>
      <c r="WO91" s="24"/>
      <c r="WP91" s="24"/>
      <c r="WQ91" s="24"/>
      <c r="WR91" s="24"/>
      <c r="WS91" s="24"/>
      <c r="WT91" s="24"/>
      <c r="WU91" s="24"/>
      <c r="WV91" s="24"/>
      <c r="WW91" s="24"/>
      <c r="WX91" s="24"/>
      <c r="WY91" s="24"/>
      <c r="WZ91" s="24"/>
      <c r="XA91" s="24"/>
      <c r="XB91" s="24"/>
      <c r="XC91" s="24"/>
      <c r="XD91" s="24"/>
      <c r="XE91" s="24"/>
      <c r="XF91" s="24"/>
      <c r="XG91" s="24"/>
      <c r="XH91" s="24"/>
      <c r="XI91" s="24"/>
      <c r="XJ91" s="24"/>
      <c r="XK91" s="24"/>
      <c r="XL91" s="24"/>
    </row>
    <row r="92" spans="1:636" s="23" customFormat="1" ht="17.25">
      <c r="A92" s="63">
        <v>23</v>
      </c>
      <c r="B92" s="10" t="s">
        <v>171</v>
      </c>
      <c r="C92" s="47">
        <v>15058</v>
      </c>
      <c r="D92" s="47">
        <v>11867</v>
      </c>
      <c r="E92" s="1">
        <f t="shared" si="25"/>
        <v>126.88969410971602</v>
      </c>
      <c r="F92" s="47">
        <v>5780</v>
      </c>
      <c r="G92" s="47">
        <v>4128</v>
      </c>
      <c r="H92" s="1">
        <f t="shared" si="29"/>
        <v>140.01937984496124</v>
      </c>
      <c r="I92" s="47">
        <v>15092</v>
      </c>
      <c r="J92" s="47">
        <v>12119</v>
      </c>
      <c r="K92" s="1">
        <f>I92/J92*100</f>
        <v>124.53172704018482</v>
      </c>
      <c r="L92" s="47">
        <v>0</v>
      </c>
      <c r="M92" s="47">
        <v>0</v>
      </c>
      <c r="N92" s="1" t="e">
        <f t="shared" si="22"/>
        <v>#DIV/0!</v>
      </c>
      <c r="O92" s="65">
        <v>0</v>
      </c>
      <c r="P92" s="65">
        <v>0</v>
      </c>
      <c r="Q92" s="1" t="e">
        <f t="shared" si="23"/>
        <v>#DIV/0!</v>
      </c>
      <c r="R92" s="45">
        <v>0</v>
      </c>
      <c r="S92" s="45">
        <v>0</v>
      </c>
      <c r="T92" s="1" t="e">
        <f t="shared" si="24"/>
        <v>#DIV/0!</v>
      </c>
    </row>
    <row r="93" spans="1:636" s="23" customFormat="1" ht="17.25">
      <c r="A93" s="63">
        <v>24</v>
      </c>
      <c r="B93" s="16" t="s">
        <v>172</v>
      </c>
      <c r="C93" s="47">
        <v>50898</v>
      </c>
      <c r="D93" s="47">
        <v>66165</v>
      </c>
      <c r="E93" s="1">
        <f t="shared" si="25"/>
        <v>76.925867150306047</v>
      </c>
      <c r="F93" s="47">
        <v>22632</v>
      </c>
      <c r="G93" s="47">
        <v>30990</v>
      </c>
      <c r="H93" s="1">
        <f t="shared" si="29"/>
        <v>73.030009680542108</v>
      </c>
      <c r="I93" s="47">
        <v>122653</v>
      </c>
      <c r="J93" s="47">
        <v>131029</v>
      </c>
      <c r="K93" s="1">
        <f t="shared" ref="K93:K103" si="30">I93/J93*100</f>
        <v>93.607521998946794</v>
      </c>
      <c r="L93" s="47">
        <v>48002</v>
      </c>
      <c r="M93" s="47">
        <v>82677</v>
      </c>
      <c r="N93" s="1">
        <f t="shared" si="22"/>
        <v>58.059678024117957</v>
      </c>
      <c r="O93" s="65">
        <v>48002</v>
      </c>
      <c r="P93" s="65">
        <v>82677</v>
      </c>
      <c r="Q93" s="1">
        <f t="shared" si="23"/>
        <v>58.059678024117957</v>
      </c>
      <c r="R93" s="45">
        <v>0</v>
      </c>
      <c r="S93" s="45">
        <v>0</v>
      </c>
      <c r="T93" s="1" t="e">
        <f t="shared" si="24"/>
        <v>#DIV/0!</v>
      </c>
    </row>
    <row r="94" spans="1:636" s="23" customFormat="1" ht="34.5">
      <c r="A94" s="66">
        <v>25</v>
      </c>
      <c r="B94" s="16" t="s">
        <v>173</v>
      </c>
      <c r="C94" s="47">
        <v>170264</v>
      </c>
      <c r="D94" s="47">
        <v>112288</v>
      </c>
      <c r="E94" s="1">
        <f t="shared" si="25"/>
        <v>151.63151895126816</v>
      </c>
      <c r="F94" s="47">
        <v>82050</v>
      </c>
      <c r="G94" s="47">
        <v>44612</v>
      </c>
      <c r="H94" s="1">
        <f t="shared" si="29"/>
        <v>183.91912489913028</v>
      </c>
      <c r="I94" s="47">
        <v>215439</v>
      </c>
      <c r="J94" s="47">
        <v>112995</v>
      </c>
      <c r="K94" s="1">
        <f t="shared" si="30"/>
        <v>190.66241869109254</v>
      </c>
      <c r="L94" s="47">
        <v>80905</v>
      </c>
      <c r="M94" s="47">
        <v>21933</v>
      </c>
      <c r="N94" s="1">
        <f t="shared" si="22"/>
        <v>368.87338713354308</v>
      </c>
      <c r="O94" s="65">
        <v>23784</v>
      </c>
      <c r="P94" s="65">
        <v>6828</v>
      </c>
      <c r="Q94" s="1">
        <f t="shared" si="23"/>
        <v>348.33040421792617</v>
      </c>
      <c r="R94" s="45">
        <v>57121</v>
      </c>
      <c r="S94" s="45">
        <v>15105</v>
      </c>
      <c r="T94" s="1">
        <f t="shared" si="24"/>
        <v>378.15954981794107</v>
      </c>
    </row>
    <row r="95" spans="1:636" s="23" customFormat="1" ht="17.25">
      <c r="A95" s="63">
        <v>26</v>
      </c>
      <c r="B95" s="16" t="s">
        <v>174</v>
      </c>
      <c r="C95" s="47">
        <v>397587</v>
      </c>
      <c r="D95" s="47">
        <v>314948</v>
      </c>
      <c r="E95" s="1">
        <f t="shared" si="25"/>
        <v>126.23893468128071</v>
      </c>
      <c r="F95" s="47">
        <v>147613</v>
      </c>
      <c r="G95" s="47">
        <v>180850</v>
      </c>
      <c r="H95" s="1">
        <f t="shared" si="29"/>
        <v>81.621786010505943</v>
      </c>
      <c r="I95" s="47">
        <v>397587</v>
      </c>
      <c r="J95" s="47">
        <v>314948</v>
      </c>
      <c r="K95" s="1">
        <f t="shared" si="30"/>
        <v>126.23893468128071</v>
      </c>
      <c r="L95" s="47">
        <v>397587</v>
      </c>
      <c r="M95" s="47">
        <v>314948</v>
      </c>
      <c r="N95" s="1">
        <f t="shared" si="22"/>
        <v>126.23893468128071</v>
      </c>
      <c r="O95" s="65">
        <v>397587</v>
      </c>
      <c r="P95" s="65">
        <v>314948</v>
      </c>
      <c r="Q95" s="1">
        <f t="shared" si="23"/>
        <v>126.23893468128071</v>
      </c>
      <c r="R95" s="45">
        <v>0</v>
      </c>
      <c r="S95" s="45">
        <v>0</v>
      </c>
      <c r="T95" s="1" t="e">
        <f t="shared" si="24"/>
        <v>#DIV/0!</v>
      </c>
    </row>
    <row r="96" spans="1:636" s="23" customFormat="1" ht="17.25">
      <c r="A96" s="63">
        <v>27</v>
      </c>
      <c r="B96" s="10" t="s">
        <v>175</v>
      </c>
      <c r="C96" s="47"/>
      <c r="D96" s="47"/>
      <c r="E96" s="1" t="e">
        <f t="shared" si="25"/>
        <v>#DIV/0!</v>
      </c>
      <c r="F96" s="47"/>
      <c r="G96" s="47"/>
      <c r="H96" s="1" t="e">
        <f t="shared" si="29"/>
        <v>#DIV/0!</v>
      </c>
      <c r="I96" s="47"/>
      <c r="J96" s="47"/>
      <c r="K96" s="1" t="e">
        <f t="shared" si="30"/>
        <v>#DIV/0!</v>
      </c>
      <c r="L96" s="47"/>
      <c r="M96" s="47"/>
      <c r="N96" s="1" t="e">
        <f t="shared" si="22"/>
        <v>#DIV/0!</v>
      </c>
      <c r="O96" s="65"/>
      <c r="P96" s="65"/>
      <c r="Q96" s="1" t="e">
        <f t="shared" si="23"/>
        <v>#DIV/0!</v>
      </c>
      <c r="R96" s="45"/>
      <c r="S96" s="45"/>
      <c r="T96" s="1" t="e">
        <f t="shared" si="24"/>
        <v>#DIV/0!</v>
      </c>
    </row>
    <row r="97" spans="1:636" s="23" customFormat="1" ht="17.25">
      <c r="A97" s="64">
        <v>28</v>
      </c>
      <c r="B97" s="16" t="s">
        <v>176</v>
      </c>
      <c r="C97" s="47">
        <v>476787</v>
      </c>
      <c r="D97" s="47">
        <v>392221</v>
      </c>
      <c r="E97" s="1">
        <f t="shared" si="25"/>
        <v>121.56080373054988</v>
      </c>
      <c r="F97" s="47">
        <v>166475</v>
      </c>
      <c r="G97" s="47">
        <v>159733</v>
      </c>
      <c r="H97" s="1">
        <f t="shared" si="29"/>
        <v>104.22079344906814</v>
      </c>
      <c r="I97" s="47">
        <v>449029</v>
      </c>
      <c r="J97" s="47">
        <v>396677</v>
      </c>
      <c r="K97" s="1">
        <f t="shared" si="30"/>
        <v>113.197639389226</v>
      </c>
      <c r="L97" s="47">
        <v>3250</v>
      </c>
      <c r="M97" s="47">
        <v>0</v>
      </c>
      <c r="N97" s="1" t="e">
        <f t="shared" si="22"/>
        <v>#DIV/0!</v>
      </c>
      <c r="O97" s="65">
        <v>0</v>
      </c>
      <c r="P97" s="65">
        <v>0</v>
      </c>
      <c r="Q97" s="1" t="e">
        <f t="shared" si="23"/>
        <v>#DIV/0!</v>
      </c>
      <c r="R97" s="45">
        <v>3250</v>
      </c>
      <c r="S97" s="45">
        <v>0</v>
      </c>
      <c r="T97" s="1" t="e">
        <f t="shared" si="24"/>
        <v>#DIV/0!</v>
      </c>
    </row>
    <row r="98" spans="1:636" ht="38.25" customHeight="1">
      <c r="A98" s="66">
        <v>29</v>
      </c>
      <c r="B98" s="16" t="s">
        <v>177</v>
      </c>
      <c r="C98" s="47">
        <v>26994</v>
      </c>
      <c r="D98" s="47">
        <v>25240</v>
      </c>
      <c r="E98" s="46">
        <f t="shared" si="25"/>
        <v>106.94928684627575</v>
      </c>
      <c r="F98" s="47">
        <v>9200</v>
      </c>
      <c r="G98" s="47">
        <v>8158</v>
      </c>
      <c r="H98" s="46">
        <f t="shared" si="29"/>
        <v>112.7727384162785</v>
      </c>
      <c r="I98" s="47">
        <v>26994</v>
      </c>
      <c r="J98" s="47">
        <v>25240</v>
      </c>
      <c r="K98" s="46">
        <f t="shared" si="30"/>
        <v>106.94928684627575</v>
      </c>
      <c r="L98" s="47">
        <v>0</v>
      </c>
      <c r="M98" s="47">
        <v>0</v>
      </c>
      <c r="N98" s="25" t="e">
        <f t="shared" si="22"/>
        <v>#DIV/0!</v>
      </c>
      <c r="O98" s="65">
        <v>0</v>
      </c>
      <c r="P98" s="65">
        <v>0</v>
      </c>
      <c r="Q98" s="25" t="e">
        <f t="shared" si="23"/>
        <v>#DIV/0!</v>
      </c>
      <c r="R98" s="45">
        <v>0</v>
      </c>
      <c r="S98" s="45">
        <v>0</v>
      </c>
      <c r="T98" s="46" t="e">
        <f t="shared" si="24"/>
        <v>#DIV/0!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4"/>
      <c r="IF98" s="24"/>
      <c r="IG98" s="24"/>
      <c r="IH98" s="24"/>
      <c r="II98" s="24"/>
      <c r="IJ98" s="24"/>
      <c r="IK98" s="24"/>
      <c r="IL98" s="24"/>
      <c r="IM98" s="24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  <c r="JH98" s="24"/>
      <c r="JI98" s="24"/>
      <c r="JJ98" s="24"/>
      <c r="JK98" s="24"/>
      <c r="JL98" s="24"/>
      <c r="JM98" s="24"/>
      <c r="JN98" s="24"/>
      <c r="JO98" s="24"/>
      <c r="JP98" s="24"/>
      <c r="JQ98" s="24"/>
      <c r="JR98" s="24"/>
      <c r="JS98" s="24"/>
      <c r="JT98" s="24"/>
      <c r="JU98" s="24"/>
      <c r="JV98" s="24"/>
      <c r="JW98" s="24"/>
      <c r="JX98" s="24"/>
      <c r="JY98" s="24"/>
      <c r="JZ98" s="24"/>
      <c r="KA98" s="24"/>
      <c r="KB98" s="24"/>
      <c r="KC98" s="24"/>
      <c r="KD98" s="24"/>
      <c r="KE98" s="24"/>
      <c r="KF98" s="24"/>
      <c r="KG98" s="24"/>
      <c r="KH98" s="24"/>
      <c r="KI98" s="24"/>
      <c r="KJ98" s="24"/>
      <c r="KK98" s="24"/>
      <c r="KL98" s="24"/>
      <c r="KM98" s="24"/>
      <c r="KN98" s="24"/>
      <c r="KO98" s="24"/>
      <c r="KP98" s="24"/>
      <c r="KQ98" s="24"/>
      <c r="KR98" s="24"/>
      <c r="KS98" s="24"/>
      <c r="KT98" s="24"/>
      <c r="KU98" s="24"/>
      <c r="KV98" s="24"/>
      <c r="KW98" s="24"/>
      <c r="KX98" s="24"/>
      <c r="KY98" s="24"/>
      <c r="KZ98" s="24"/>
      <c r="LA98" s="24"/>
      <c r="LB98" s="24"/>
      <c r="LC98" s="24"/>
      <c r="LD98" s="24"/>
      <c r="LE98" s="24"/>
      <c r="LF98" s="24"/>
      <c r="LG98" s="24"/>
      <c r="LH98" s="24"/>
      <c r="LI98" s="24"/>
      <c r="LJ98" s="24"/>
      <c r="LK98" s="24"/>
      <c r="LL98" s="24"/>
      <c r="LM98" s="24"/>
      <c r="LN98" s="24"/>
      <c r="LO98" s="24"/>
      <c r="LP98" s="24"/>
      <c r="LQ98" s="24"/>
      <c r="LR98" s="24"/>
      <c r="LS98" s="24"/>
      <c r="LT98" s="24"/>
      <c r="LU98" s="24"/>
      <c r="LV98" s="24"/>
      <c r="LW98" s="24"/>
      <c r="LX98" s="24"/>
      <c r="LY98" s="24"/>
      <c r="LZ98" s="24"/>
      <c r="MA98" s="24"/>
      <c r="MB98" s="24"/>
      <c r="MC98" s="24"/>
      <c r="MD98" s="24"/>
      <c r="ME98" s="24"/>
      <c r="MF98" s="24"/>
      <c r="MG98" s="24"/>
      <c r="MH98" s="24"/>
      <c r="MI98" s="24"/>
      <c r="MJ98" s="24"/>
      <c r="MK98" s="24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4"/>
      <c r="ND98" s="24"/>
      <c r="NE98" s="24"/>
      <c r="NF98" s="24"/>
      <c r="NG98" s="24"/>
      <c r="NH98" s="24"/>
      <c r="NI98" s="24"/>
      <c r="NJ98" s="24"/>
      <c r="NK98" s="24"/>
      <c r="NL98" s="24"/>
      <c r="NM98" s="24"/>
      <c r="NN98" s="24"/>
      <c r="NO98" s="24"/>
      <c r="NP98" s="24"/>
      <c r="NQ98" s="24"/>
      <c r="NR98" s="24"/>
      <c r="NS98" s="24"/>
      <c r="NT98" s="24"/>
      <c r="NU98" s="24"/>
      <c r="NV98" s="24"/>
      <c r="NW98" s="24"/>
      <c r="NX98" s="24"/>
      <c r="NY98" s="24"/>
      <c r="NZ98" s="24"/>
      <c r="OA98" s="24"/>
      <c r="OB98" s="24"/>
      <c r="OC98" s="24"/>
      <c r="OD98" s="24"/>
      <c r="OE98" s="24"/>
      <c r="OF98" s="24"/>
      <c r="OG98" s="24"/>
      <c r="OH98" s="24"/>
      <c r="OI98" s="24"/>
      <c r="OJ98" s="24"/>
      <c r="OK98" s="24"/>
      <c r="OL98" s="24"/>
      <c r="OM98" s="24"/>
      <c r="ON98" s="24"/>
      <c r="OO98" s="24"/>
      <c r="OP98" s="24"/>
      <c r="OQ98" s="24"/>
      <c r="OR98" s="24"/>
      <c r="OS98" s="24"/>
      <c r="OT98" s="24"/>
      <c r="OU98" s="24"/>
      <c r="OV98" s="24"/>
      <c r="OW98" s="24"/>
      <c r="OX98" s="24"/>
      <c r="OY98" s="24"/>
      <c r="OZ98" s="24"/>
      <c r="PA98" s="24"/>
      <c r="PB98" s="24"/>
      <c r="PC98" s="24"/>
      <c r="PD98" s="24"/>
      <c r="PE98" s="24"/>
      <c r="PF98" s="24"/>
      <c r="PG98" s="24"/>
      <c r="PH98" s="24"/>
      <c r="PI98" s="24"/>
      <c r="PJ98" s="24"/>
      <c r="PK98" s="24"/>
      <c r="PL98" s="24"/>
      <c r="PM98" s="24"/>
      <c r="PN98" s="24"/>
      <c r="PO98" s="24"/>
      <c r="PP98" s="24"/>
      <c r="PQ98" s="24"/>
      <c r="PR98" s="24"/>
      <c r="PS98" s="24"/>
      <c r="PT98" s="24"/>
      <c r="PU98" s="24"/>
      <c r="PV98" s="24"/>
      <c r="PW98" s="24"/>
      <c r="PX98" s="24"/>
      <c r="PY98" s="24"/>
      <c r="PZ98" s="24"/>
      <c r="QA98" s="24"/>
      <c r="QB98" s="24"/>
      <c r="QC98" s="24"/>
      <c r="QD98" s="24"/>
      <c r="QE98" s="24"/>
      <c r="QF98" s="24"/>
      <c r="QG98" s="24"/>
      <c r="QH98" s="24"/>
      <c r="QI98" s="24"/>
      <c r="QJ98" s="24"/>
      <c r="QK98" s="24"/>
      <c r="QL98" s="24"/>
      <c r="QM98" s="24"/>
      <c r="QN98" s="24"/>
      <c r="QO98" s="24"/>
      <c r="QP98" s="24"/>
      <c r="QQ98" s="24"/>
      <c r="QR98" s="24"/>
      <c r="QS98" s="24"/>
      <c r="QT98" s="24"/>
      <c r="QU98" s="24"/>
      <c r="QV98" s="24"/>
      <c r="QW98" s="24"/>
      <c r="QX98" s="24"/>
      <c r="QY98" s="24"/>
      <c r="QZ98" s="24"/>
      <c r="RA98" s="24"/>
      <c r="RB98" s="24"/>
      <c r="RC98" s="24"/>
      <c r="RD98" s="24"/>
      <c r="RE98" s="24"/>
      <c r="RF98" s="24"/>
      <c r="RG98" s="24"/>
      <c r="RH98" s="24"/>
      <c r="RI98" s="24"/>
      <c r="RJ98" s="24"/>
      <c r="RK98" s="24"/>
      <c r="RL98" s="24"/>
      <c r="RM98" s="24"/>
      <c r="RN98" s="24"/>
      <c r="RO98" s="24"/>
      <c r="RP98" s="24"/>
      <c r="RQ98" s="24"/>
      <c r="RR98" s="24"/>
      <c r="RS98" s="24"/>
      <c r="RT98" s="24"/>
      <c r="RU98" s="24"/>
      <c r="RV98" s="24"/>
      <c r="RW98" s="24"/>
      <c r="RX98" s="24"/>
      <c r="RY98" s="24"/>
      <c r="RZ98" s="24"/>
      <c r="SA98" s="24"/>
      <c r="SB98" s="24"/>
      <c r="SC98" s="24"/>
      <c r="SD98" s="24"/>
      <c r="SE98" s="24"/>
      <c r="SF98" s="24"/>
      <c r="SG98" s="24"/>
      <c r="SH98" s="24"/>
      <c r="SI98" s="24"/>
      <c r="SJ98" s="24"/>
      <c r="SK98" s="24"/>
      <c r="SL98" s="24"/>
      <c r="SM98" s="24"/>
      <c r="SN98" s="24"/>
      <c r="SO98" s="24"/>
      <c r="SP98" s="24"/>
      <c r="SQ98" s="24"/>
      <c r="SR98" s="24"/>
      <c r="SS98" s="24"/>
      <c r="ST98" s="24"/>
      <c r="SU98" s="24"/>
      <c r="SV98" s="24"/>
      <c r="SW98" s="24"/>
      <c r="SX98" s="24"/>
      <c r="SY98" s="24"/>
      <c r="SZ98" s="24"/>
      <c r="TA98" s="24"/>
      <c r="TB98" s="24"/>
      <c r="TC98" s="24"/>
      <c r="TD98" s="24"/>
      <c r="TE98" s="24"/>
      <c r="TF98" s="24"/>
      <c r="TG98" s="24"/>
      <c r="TH98" s="24"/>
      <c r="TI98" s="24"/>
      <c r="TJ98" s="24"/>
      <c r="TK98" s="24"/>
      <c r="TL98" s="24"/>
      <c r="TM98" s="24"/>
      <c r="TN98" s="24"/>
      <c r="TO98" s="24"/>
      <c r="TP98" s="24"/>
      <c r="TQ98" s="24"/>
      <c r="TR98" s="24"/>
      <c r="TS98" s="24"/>
      <c r="TT98" s="24"/>
      <c r="TU98" s="24"/>
      <c r="TV98" s="24"/>
      <c r="TW98" s="24"/>
      <c r="TX98" s="24"/>
      <c r="TY98" s="24"/>
      <c r="TZ98" s="24"/>
      <c r="UA98" s="24"/>
      <c r="UB98" s="24"/>
      <c r="UC98" s="24"/>
      <c r="UD98" s="24"/>
      <c r="UE98" s="24"/>
      <c r="UF98" s="24"/>
      <c r="UG98" s="24"/>
      <c r="UH98" s="24"/>
      <c r="UI98" s="24"/>
      <c r="UJ98" s="24"/>
      <c r="UK98" s="24"/>
      <c r="UL98" s="24"/>
      <c r="UM98" s="24"/>
      <c r="UN98" s="24"/>
      <c r="UO98" s="24"/>
      <c r="UP98" s="24"/>
      <c r="UQ98" s="24"/>
      <c r="UR98" s="24"/>
      <c r="US98" s="24"/>
      <c r="UT98" s="24"/>
      <c r="UU98" s="24"/>
      <c r="UV98" s="24"/>
      <c r="UW98" s="24"/>
      <c r="UX98" s="24"/>
      <c r="UY98" s="24"/>
      <c r="UZ98" s="24"/>
      <c r="VA98" s="24"/>
      <c r="VB98" s="24"/>
      <c r="VC98" s="24"/>
      <c r="VD98" s="24"/>
      <c r="VE98" s="24"/>
      <c r="VF98" s="24"/>
      <c r="VG98" s="24"/>
      <c r="VH98" s="24"/>
      <c r="VI98" s="24"/>
      <c r="VJ98" s="24"/>
      <c r="VK98" s="24"/>
      <c r="VL98" s="24"/>
      <c r="VM98" s="24"/>
      <c r="VN98" s="24"/>
      <c r="VO98" s="24"/>
      <c r="VP98" s="24"/>
      <c r="VQ98" s="24"/>
      <c r="VR98" s="24"/>
      <c r="VS98" s="24"/>
      <c r="VT98" s="24"/>
      <c r="VU98" s="24"/>
      <c r="VV98" s="24"/>
      <c r="VW98" s="24"/>
      <c r="VX98" s="24"/>
      <c r="VY98" s="24"/>
      <c r="VZ98" s="24"/>
      <c r="WA98" s="24"/>
      <c r="WB98" s="24"/>
      <c r="WC98" s="24"/>
      <c r="WD98" s="24"/>
      <c r="WE98" s="24"/>
      <c r="WF98" s="24"/>
      <c r="WG98" s="24"/>
      <c r="WH98" s="24"/>
      <c r="WI98" s="24"/>
      <c r="WJ98" s="24"/>
      <c r="WK98" s="24"/>
      <c r="WL98" s="24"/>
      <c r="WM98" s="24"/>
      <c r="WN98" s="24"/>
      <c r="WO98" s="24"/>
      <c r="WP98" s="24"/>
      <c r="WQ98" s="24"/>
      <c r="WR98" s="24"/>
      <c r="WS98" s="24"/>
      <c r="WT98" s="24"/>
      <c r="WU98" s="24"/>
      <c r="WV98" s="24"/>
      <c r="WW98" s="24"/>
      <c r="WX98" s="24"/>
      <c r="WY98" s="24"/>
      <c r="WZ98" s="24"/>
      <c r="XA98" s="24"/>
      <c r="XB98" s="24"/>
      <c r="XC98" s="24"/>
      <c r="XD98" s="24"/>
      <c r="XE98" s="24"/>
      <c r="XF98" s="24"/>
      <c r="XG98" s="24"/>
      <c r="XH98" s="24"/>
      <c r="XI98" s="24"/>
      <c r="XJ98" s="24"/>
      <c r="XK98" s="24"/>
      <c r="XL98" s="24"/>
    </row>
    <row r="99" spans="1:636" ht="17.25">
      <c r="A99" s="63">
        <v>30</v>
      </c>
      <c r="B99" s="16" t="s">
        <v>178</v>
      </c>
      <c r="C99" s="47">
        <v>24226</v>
      </c>
      <c r="D99" s="47">
        <v>39035</v>
      </c>
      <c r="E99" s="46">
        <f t="shared" si="25"/>
        <v>62.062251825284996</v>
      </c>
      <c r="F99" s="47">
        <v>9304</v>
      </c>
      <c r="G99" s="47">
        <v>13389</v>
      </c>
      <c r="H99" s="46">
        <f t="shared" si="29"/>
        <v>69.48987975203525</v>
      </c>
      <c r="I99" s="47">
        <v>24226</v>
      </c>
      <c r="J99" s="47">
        <v>39035</v>
      </c>
      <c r="K99" s="46">
        <f t="shared" si="30"/>
        <v>62.062251825284996</v>
      </c>
      <c r="L99" s="47">
        <v>0</v>
      </c>
      <c r="M99" s="47">
        <v>0</v>
      </c>
      <c r="N99" s="25" t="e">
        <f t="shared" si="22"/>
        <v>#DIV/0!</v>
      </c>
      <c r="O99" s="65">
        <v>0</v>
      </c>
      <c r="P99" s="65">
        <v>0</v>
      </c>
      <c r="Q99" s="25" t="e">
        <f t="shared" si="23"/>
        <v>#DIV/0!</v>
      </c>
      <c r="R99" s="45">
        <v>0</v>
      </c>
      <c r="S99" s="45">
        <v>0</v>
      </c>
      <c r="T99" s="46" t="e">
        <f t="shared" si="24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s="23" customFormat="1" ht="34.5">
      <c r="A100" s="66">
        <v>31</v>
      </c>
      <c r="B100" s="16" t="s">
        <v>179</v>
      </c>
      <c r="C100" s="47">
        <v>7254</v>
      </c>
      <c r="D100" s="47">
        <v>5740</v>
      </c>
      <c r="E100" s="1">
        <f t="shared" si="25"/>
        <v>126.37630662020906</v>
      </c>
      <c r="F100" s="47">
        <v>3840</v>
      </c>
      <c r="G100" s="47">
        <v>2146</v>
      </c>
      <c r="H100" s="1">
        <f t="shared" si="29"/>
        <v>178.93755824790307</v>
      </c>
      <c r="I100" s="47">
        <v>13060</v>
      </c>
      <c r="J100" s="47">
        <v>9174</v>
      </c>
      <c r="K100" s="1">
        <f t="shared" si="30"/>
        <v>142.35884020056682</v>
      </c>
      <c r="L100" s="47">
        <v>1911</v>
      </c>
      <c r="M100" s="47">
        <v>0</v>
      </c>
      <c r="N100" s="1" t="e">
        <f t="shared" si="22"/>
        <v>#DIV/0!</v>
      </c>
      <c r="O100" s="65">
        <v>0</v>
      </c>
      <c r="P100" s="65">
        <v>0</v>
      </c>
      <c r="Q100" s="1" t="e">
        <f t="shared" si="23"/>
        <v>#DIV/0!</v>
      </c>
      <c r="R100" s="45">
        <v>1911</v>
      </c>
      <c r="S100" s="45">
        <v>0</v>
      </c>
      <c r="T100" s="1" t="e">
        <f t="shared" si="24"/>
        <v>#DIV/0!</v>
      </c>
    </row>
    <row r="101" spans="1:636" ht="34.5">
      <c r="A101" s="64">
        <v>32</v>
      </c>
      <c r="B101" s="16" t="s">
        <v>180</v>
      </c>
      <c r="C101" s="47">
        <v>28513</v>
      </c>
      <c r="D101" s="47">
        <v>82311</v>
      </c>
      <c r="E101" s="46">
        <f t="shared" si="25"/>
        <v>34.640570519128673</v>
      </c>
      <c r="F101" s="47">
        <v>20046</v>
      </c>
      <c r="G101" s="47">
        <v>49379</v>
      </c>
      <c r="H101" s="46">
        <f t="shared" si="29"/>
        <v>40.596204864416045</v>
      </c>
      <c r="I101" s="47">
        <v>23650</v>
      </c>
      <c r="J101" s="47">
        <v>48200</v>
      </c>
      <c r="K101" s="46">
        <f t="shared" si="30"/>
        <v>49.066390041493776</v>
      </c>
      <c r="L101" s="47">
        <v>0</v>
      </c>
      <c r="M101" s="47">
        <v>0</v>
      </c>
      <c r="N101" s="25" t="e">
        <f t="shared" si="22"/>
        <v>#DIV/0!</v>
      </c>
      <c r="O101" s="65">
        <v>0</v>
      </c>
      <c r="P101" s="65">
        <v>0</v>
      </c>
      <c r="Q101" s="1" t="e">
        <f t="shared" si="23"/>
        <v>#DIV/0!</v>
      </c>
      <c r="R101" s="45">
        <v>0</v>
      </c>
      <c r="S101" s="45">
        <v>0</v>
      </c>
      <c r="T101" s="46" t="e">
        <f t="shared" si="24"/>
        <v>#DIV/0!</v>
      </c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</row>
    <row r="102" spans="1:636" s="23" customFormat="1" ht="17.25">
      <c r="A102" s="64">
        <v>33</v>
      </c>
      <c r="B102" s="10" t="s">
        <v>237</v>
      </c>
      <c r="C102" s="47">
        <v>23198</v>
      </c>
      <c r="D102" s="47">
        <v>0</v>
      </c>
      <c r="E102" s="1" t="e">
        <f t="shared" si="25"/>
        <v>#DIV/0!</v>
      </c>
      <c r="F102" s="47">
        <v>8599</v>
      </c>
      <c r="G102" s="47">
        <v>0</v>
      </c>
      <c r="H102" s="1" t="e">
        <f t="shared" si="29"/>
        <v>#DIV/0!</v>
      </c>
      <c r="I102" s="47">
        <v>14419</v>
      </c>
      <c r="J102" s="47">
        <v>0</v>
      </c>
      <c r="K102" s="1" t="e">
        <f t="shared" si="30"/>
        <v>#DIV/0!</v>
      </c>
      <c r="L102" s="47">
        <v>0</v>
      </c>
      <c r="M102" s="47">
        <v>0</v>
      </c>
      <c r="N102" s="1" t="e">
        <f t="shared" si="22"/>
        <v>#DIV/0!</v>
      </c>
      <c r="O102" s="65">
        <v>0</v>
      </c>
      <c r="P102" s="65">
        <v>0</v>
      </c>
      <c r="Q102" s="1" t="e">
        <f t="shared" si="23"/>
        <v>#DIV/0!</v>
      </c>
      <c r="R102" s="45">
        <v>0</v>
      </c>
      <c r="S102" s="45">
        <v>0</v>
      </c>
      <c r="T102" s="1" t="e">
        <f t="shared" si="24"/>
        <v>#DIV/0!</v>
      </c>
    </row>
    <row r="103" spans="1:636" s="23" customFormat="1" ht="17.25">
      <c r="A103" s="64">
        <v>34</v>
      </c>
      <c r="B103" s="16" t="s">
        <v>181</v>
      </c>
      <c r="C103" s="47">
        <v>51281</v>
      </c>
      <c r="D103" s="47">
        <v>40020</v>
      </c>
      <c r="E103" s="1">
        <f t="shared" si="25"/>
        <v>128.13843078460769</v>
      </c>
      <c r="F103" s="47">
        <v>351</v>
      </c>
      <c r="G103" s="47">
        <v>13782</v>
      </c>
      <c r="H103" s="1">
        <f t="shared" si="29"/>
        <v>2.5468001741401829</v>
      </c>
      <c r="I103" s="47">
        <v>51281</v>
      </c>
      <c r="J103" s="47">
        <v>40020</v>
      </c>
      <c r="K103" s="1">
        <f t="shared" si="30"/>
        <v>128.13843078460769</v>
      </c>
      <c r="L103" s="47">
        <v>49930</v>
      </c>
      <c r="M103" s="47">
        <v>36249</v>
      </c>
      <c r="N103" s="1">
        <f t="shared" si="22"/>
        <v>137.74173080636706</v>
      </c>
      <c r="O103" s="65">
        <v>49930</v>
      </c>
      <c r="P103" s="65">
        <v>36249</v>
      </c>
      <c r="Q103" s="47">
        <f t="shared" si="23"/>
        <v>137.74173080636706</v>
      </c>
      <c r="R103" s="45">
        <v>0</v>
      </c>
      <c r="S103" s="45">
        <v>0</v>
      </c>
      <c r="T103" s="1" t="e">
        <f t="shared" si="24"/>
        <v>#DIV/0!</v>
      </c>
    </row>
    <row r="104" spans="1:636" ht="17.25">
      <c r="A104" s="64">
        <v>35</v>
      </c>
      <c r="B104" s="16" t="s">
        <v>182</v>
      </c>
      <c r="C104" s="47">
        <v>15713</v>
      </c>
      <c r="D104" s="47">
        <v>14980</v>
      </c>
      <c r="E104" s="46">
        <f t="shared" si="25"/>
        <v>104.89319092122831</v>
      </c>
      <c r="F104" s="47">
        <v>6669</v>
      </c>
      <c r="G104" s="47">
        <v>7370</v>
      </c>
      <c r="H104" s="46">
        <f t="shared" si="29"/>
        <v>90.488466757123476</v>
      </c>
      <c r="I104" s="47">
        <v>14422</v>
      </c>
      <c r="J104" s="47">
        <v>17978</v>
      </c>
      <c r="K104" s="46">
        <f>I104/J104*100</f>
        <v>80.220269217933023</v>
      </c>
      <c r="L104" s="47">
        <v>0</v>
      </c>
      <c r="M104" s="47">
        <v>0</v>
      </c>
      <c r="N104" s="25" t="e">
        <f t="shared" si="22"/>
        <v>#DIV/0!</v>
      </c>
      <c r="O104" s="65">
        <v>0</v>
      </c>
      <c r="P104" s="65">
        <v>0</v>
      </c>
      <c r="Q104" s="25" t="e">
        <f t="shared" si="23"/>
        <v>#DIV/0!</v>
      </c>
      <c r="R104" s="45">
        <v>0</v>
      </c>
      <c r="S104" s="45">
        <v>0</v>
      </c>
      <c r="T104" s="46" t="e">
        <f t="shared" si="24"/>
        <v>#DIV/0!</v>
      </c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>
      <c r="A105" s="64">
        <v>36</v>
      </c>
      <c r="B105" s="10" t="s">
        <v>183</v>
      </c>
      <c r="C105" s="47">
        <v>43091</v>
      </c>
      <c r="D105" s="47">
        <v>52448</v>
      </c>
      <c r="E105" s="1">
        <f>C105/D105*100</f>
        <v>82.159472239170228</v>
      </c>
      <c r="F105" s="47">
        <v>43091</v>
      </c>
      <c r="G105" s="47">
        <v>20518</v>
      </c>
      <c r="H105" s="1">
        <f t="shared" si="29"/>
        <v>210.01559606199436</v>
      </c>
      <c r="I105" s="47">
        <v>100674</v>
      </c>
      <c r="J105" s="47">
        <v>52448</v>
      </c>
      <c r="K105" s="1">
        <f t="shared" ref="K105:K111" si="31">I105/J105*100</f>
        <v>191.95012202562538</v>
      </c>
      <c r="L105" s="47">
        <v>0</v>
      </c>
      <c r="M105" s="47">
        <v>0</v>
      </c>
      <c r="N105" s="1" t="e">
        <f t="shared" si="22"/>
        <v>#DIV/0!</v>
      </c>
      <c r="O105" s="65">
        <v>0</v>
      </c>
      <c r="P105" s="65">
        <v>0</v>
      </c>
      <c r="Q105" s="1" t="e">
        <f t="shared" si="23"/>
        <v>#DIV/0!</v>
      </c>
      <c r="R105" s="45">
        <v>0</v>
      </c>
      <c r="S105" s="45">
        <v>0</v>
      </c>
      <c r="T105" s="1" t="e">
        <f t="shared" si="24"/>
        <v>#DIV/0!</v>
      </c>
    </row>
    <row r="106" spans="1:636" s="23" customFormat="1" ht="17.25">
      <c r="A106" s="64">
        <v>37</v>
      </c>
      <c r="B106" s="16" t="s">
        <v>283</v>
      </c>
      <c r="C106" s="47"/>
      <c r="D106" s="47"/>
      <c r="E106" s="1" t="e">
        <f>C106/D106*100</f>
        <v>#DIV/0!</v>
      </c>
      <c r="F106" s="47"/>
      <c r="G106" s="47"/>
      <c r="H106" s="1" t="e">
        <f t="shared" si="29"/>
        <v>#DIV/0!</v>
      </c>
      <c r="I106" s="47"/>
      <c r="J106" s="47"/>
      <c r="K106" s="1" t="e">
        <f t="shared" si="31"/>
        <v>#DIV/0!</v>
      </c>
      <c r="L106" s="47"/>
      <c r="M106" s="47"/>
      <c r="N106" s="1" t="e">
        <f t="shared" si="22"/>
        <v>#DIV/0!</v>
      </c>
      <c r="O106" s="65"/>
      <c r="P106" s="65"/>
      <c r="Q106" s="1" t="e">
        <f t="shared" si="23"/>
        <v>#DIV/0!</v>
      </c>
      <c r="R106" s="45"/>
      <c r="S106" s="45"/>
      <c r="T106" s="1" t="e">
        <f t="shared" si="24"/>
        <v>#DIV/0!</v>
      </c>
    </row>
    <row r="107" spans="1:636" ht="17.25">
      <c r="A107" s="66">
        <v>38</v>
      </c>
      <c r="B107" s="16" t="s">
        <v>184</v>
      </c>
      <c r="C107" s="47">
        <v>0</v>
      </c>
      <c r="D107" s="47">
        <v>520461</v>
      </c>
      <c r="E107" s="46">
        <f>C107/D107*100</f>
        <v>0</v>
      </c>
      <c r="F107" s="47">
        <v>0</v>
      </c>
      <c r="G107" s="47">
        <v>80413</v>
      </c>
      <c r="H107" s="1">
        <f t="shared" si="29"/>
        <v>0</v>
      </c>
      <c r="I107" s="47">
        <v>9063</v>
      </c>
      <c r="J107" s="47">
        <v>549821</v>
      </c>
      <c r="K107" s="1">
        <f t="shared" si="31"/>
        <v>1.6483546463303511</v>
      </c>
      <c r="L107" s="47">
        <v>0</v>
      </c>
      <c r="M107" s="47">
        <v>0</v>
      </c>
      <c r="N107" s="25" t="e">
        <f t="shared" si="22"/>
        <v>#DIV/0!</v>
      </c>
      <c r="O107" s="65">
        <v>0</v>
      </c>
      <c r="P107" s="65">
        <v>0</v>
      </c>
      <c r="Q107" s="25" t="e">
        <f t="shared" si="23"/>
        <v>#DIV/0!</v>
      </c>
      <c r="R107" s="45">
        <v>0</v>
      </c>
      <c r="S107" s="45">
        <v>0</v>
      </c>
      <c r="T107" s="1" t="e">
        <f t="shared" si="24"/>
        <v>#DIV/0!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47" customFormat="1" ht="21" customHeight="1">
      <c r="A108" s="49">
        <v>39</v>
      </c>
      <c r="B108" s="10" t="s">
        <v>185</v>
      </c>
      <c r="C108" s="47">
        <v>166626</v>
      </c>
      <c r="D108" s="47">
        <v>204666</v>
      </c>
      <c r="E108" s="46">
        <f>C108/D108*100</f>
        <v>81.41362023980534</v>
      </c>
      <c r="F108" s="47">
        <v>101332</v>
      </c>
      <c r="G108" s="47">
        <v>99497</v>
      </c>
      <c r="H108" s="47">
        <f>F108/G108*100</f>
        <v>101.84427671186064</v>
      </c>
      <c r="I108" s="47">
        <v>153031</v>
      </c>
      <c r="J108" s="47">
        <v>160678</v>
      </c>
      <c r="K108" s="47">
        <f t="shared" si="31"/>
        <v>95.240792143292794</v>
      </c>
      <c r="L108" s="47">
        <v>3883</v>
      </c>
      <c r="M108" s="47">
        <v>0</v>
      </c>
      <c r="N108" s="47" t="e">
        <f t="shared" si="22"/>
        <v>#DIV/0!</v>
      </c>
      <c r="O108" s="65">
        <v>3883</v>
      </c>
      <c r="P108" s="65">
        <v>0</v>
      </c>
      <c r="Q108" s="47" t="e">
        <f t="shared" si="23"/>
        <v>#DIV/0!</v>
      </c>
      <c r="R108" s="45">
        <v>0</v>
      </c>
      <c r="S108" s="45">
        <v>0</v>
      </c>
      <c r="T108" s="47" t="e">
        <f t="shared" si="24"/>
        <v>#DIV/0!</v>
      </c>
    </row>
    <row r="109" spans="1:636" s="24" customFormat="1" ht="17.25">
      <c r="A109" s="64">
        <v>40</v>
      </c>
      <c r="B109" s="16" t="s">
        <v>186</v>
      </c>
      <c r="C109" s="240"/>
      <c r="D109" s="47">
        <v>15315</v>
      </c>
      <c r="E109" s="25">
        <f>C109/D109*100</f>
        <v>0</v>
      </c>
      <c r="F109" s="47"/>
      <c r="G109" s="47">
        <v>4138</v>
      </c>
      <c r="H109" s="25">
        <f>F109/G109*100</f>
        <v>0</v>
      </c>
      <c r="I109" s="47"/>
      <c r="J109" s="47">
        <v>15315</v>
      </c>
      <c r="K109" s="25">
        <f t="shared" si="31"/>
        <v>0</v>
      </c>
      <c r="L109" s="47"/>
      <c r="M109" s="47">
        <v>0</v>
      </c>
      <c r="N109" s="25" t="e">
        <f t="shared" si="22"/>
        <v>#DIV/0!</v>
      </c>
      <c r="O109" s="65"/>
      <c r="P109" s="65">
        <v>0</v>
      </c>
      <c r="Q109" s="25" t="e">
        <f t="shared" si="23"/>
        <v>#DIV/0!</v>
      </c>
      <c r="R109" s="45"/>
      <c r="S109" s="45">
        <v>0</v>
      </c>
      <c r="T109" s="25" t="e">
        <f t="shared" si="24"/>
        <v>#DIV/0!</v>
      </c>
    </row>
    <row r="110" spans="1:636" s="23" customFormat="1" ht="17.25">
      <c r="A110" s="49">
        <v>41</v>
      </c>
      <c r="B110" s="227" t="s">
        <v>139</v>
      </c>
      <c r="C110" s="47">
        <v>0</v>
      </c>
      <c r="D110" s="47">
        <v>8250</v>
      </c>
      <c r="E110" s="1">
        <f t="shared" ref="E110" si="32">C110/D110*100</f>
        <v>0</v>
      </c>
      <c r="F110" s="47">
        <v>0</v>
      </c>
      <c r="G110" s="47">
        <v>3920</v>
      </c>
      <c r="H110" s="1">
        <f t="shared" ref="H110:H111" si="33">F110/G110*100</f>
        <v>0</v>
      </c>
      <c r="I110" s="47">
        <v>1240</v>
      </c>
      <c r="J110" s="47">
        <v>9013</v>
      </c>
      <c r="K110" s="1">
        <f t="shared" si="31"/>
        <v>13.757905247975147</v>
      </c>
      <c r="L110" s="47">
        <v>0</v>
      </c>
      <c r="M110" s="47">
        <v>0</v>
      </c>
      <c r="N110" s="1" t="e">
        <f t="shared" si="22"/>
        <v>#DIV/0!</v>
      </c>
      <c r="O110" s="65">
        <v>0</v>
      </c>
      <c r="P110" s="65">
        <v>0</v>
      </c>
      <c r="Q110" s="1" t="e">
        <f t="shared" si="23"/>
        <v>#DIV/0!</v>
      </c>
      <c r="R110" s="45">
        <v>0</v>
      </c>
      <c r="S110" s="45">
        <v>0</v>
      </c>
      <c r="T110" s="1" t="e">
        <f t="shared" si="24"/>
        <v>#DIV/0!</v>
      </c>
    </row>
    <row r="111" spans="1:636" s="23" customFormat="1" ht="17.25">
      <c r="A111" s="66">
        <v>42</v>
      </c>
      <c r="B111" s="16" t="s">
        <v>230</v>
      </c>
      <c r="C111" s="47">
        <v>129067</v>
      </c>
      <c r="D111" s="47">
        <v>0</v>
      </c>
      <c r="E111" s="1" t="e">
        <f>C111/D111*100</f>
        <v>#DIV/0!</v>
      </c>
      <c r="F111" s="47">
        <v>45063</v>
      </c>
      <c r="G111" s="47">
        <v>0</v>
      </c>
      <c r="H111" s="1" t="e">
        <f t="shared" si="33"/>
        <v>#DIV/0!</v>
      </c>
      <c r="I111" s="47">
        <v>108154</v>
      </c>
      <c r="J111" s="47">
        <v>0</v>
      </c>
      <c r="K111" s="1" t="e">
        <f t="shared" si="31"/>
        <v>#DIV/0!</v>
      </c>
      <c r="L111" s="47">
        <v>0</v>
      </c>
      <c r="M111" s="47">
        <v>0</v>
      </c>
      <c r="N111" s="1" t="e">
        <f t="shared" si="22"/>
        <v>#DIV/0!</v>
      </c>
      <c r="O111" s="65">
        <v>0</v>
      </c>
      <c r="P111" s="65">
        <v>0</v>
      </c>
      <c r="Q111" s="1" t="e">
        <f t="shared" si="23"/>
        <v>#DIV/0!</v>
      </c>
      <c r="R111" s="45">
        <v>0</v>
      </c>
      <c r="S111" s="45">
        <v>0</v>
      </c>
      <c r="T111" s="1" t="e">
        <f t="shared" si="24"/>
        <v>#DIV/0!</v>
      </c>
    </row>
    <row r="112" spans="1:636" s="23" customFormat="1" ht="17.25" customHeight="1">
      <c r="A112" s="385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7"/>
    </row>
    <row r="113" spans="1:20" ht="29.25" customHeight="1">
      <c r="A113" s="388" t="s">
        <v>242</v>
      </c>
      <c r="B113" s="389" t="s">
        <v>117</v>
      </c>
      <c r="C113" s="42">
        <f>SUM(C114:C141)</f>
        <v>14207894</v>
      </c>
      <c r="D113" s="42">
        <f>SUM(D114:D141)</f>
        <v>10495992</v>
      </c>
      <c r="E113" s="51">
        <f>C113/D113*100</f>
        <v>135.36494692450222</v>
      </c>
      <c r="F113" s="42">
        <f>SUM(F114:F141)</f>
        <v>6349197</v>
      </c>
      <c r="G113" s="42">
        <f>SUM(G114:G141)</f>
        <v>4035856</v>
      </c>
      <c r="H113" s="51">
        <f>F113/G113*100</f>
        <v>157.31971110961342</v>
      </c>
      <c r="I113" s="42">
        <f>SUM(I114:I141)</f>
        <v>14383939</v>
      </c>
      <c r="J113" s="42">
        <f>SUM(J114:J141)</f>
        <v>10504258</v>
      </c>
      <c r="K113" s="51">
        <f>I113/J113*100</f>
        <v>136.93436509270811</v>
      </c>
      <c r="L113" s="42">
        <f>SUM(L114:L141)</f>
        <v>9763620</v>
      </c>
      <c r="M113" s="42">
        <f>SUM(M114:M141)</f>
        <v>6160852</v>
      </c>
      <c r="N113" s="6">
        <f t="shared" si="22"/>
        <v>158.47840525953231</v>
      </c>
      <c r="O113" s="42">
        <f>SUM(O114:O141)</f>
        <v>7905730</v>
      </c>
      <c r="P113" s="42">
        <f>SUM(P114:P141)</f>
        <v>4487440</v>
      </c>
      <c r="Q113" s="5">
        <f t="shared" si="23"/>
        <v>176.17461180539462</v>
      </c>
      <c r="R113" s="42">
        <f>SUM(R114:R141)</f>
        <v>1940684</v>
      </c>
      <c r="S113" s="42">
        <f>SUM(S114:S141)</f>
        <v>1673412</v>
      </c>
      <c r="T113" s="6">
        <f t="shared" si="24"/>
        <v>115.97167941905519</v>
      </c>
    </row>
    <row r="114" spans="1:20" ht="36.75" customHeight="1">
      <c r="A114" s="2">
        <v>1</v>
      </c>
      <c r="B114" s="11" t="s">
        <v>118</v>
      </c>
      <c r="C114" s="47">
        <v>4179162</v>
      </c>
      <c r="D114" s="47">
        <v>2725135</v>
      </c>
      <c r="E114" s="46">
        <f t="shared" ref="E114:E139" si="34">C114/D114*100</f>
        <v>153.35614565883893</v>
      </c>
      <c r="F114" s="47">
        <v>1782893</v>
      </c>
      <c r="G114" s="47">
        <v>629514</v>
      </c>
      <c r="H114" s="46">
        <f t="shared" ref="H114:H139" si="35">F114/G114*100</f>
        <v>283.21737086069572</v>
      </c>
      <c r="I114" s="47">
        <v>4225486</v>
      </c>
      <c r="J114" s="47">
        <v>2873737</v>
      </c>
      <c r="K114" s="46">
        <f t="shared" ref="K114:K122" si="36">I114/J114*100</f>
        <v>147.0380205286705</v>
      </c>
      <c r="L114" s="47">
        <v>3983873</v>
      </c>
      <c r="M114" s="47">
        <v>2596835</v>
      </c>
      <c r="N114" s="25">
        <f t="shared" si="22"/>
        <v>153.41263499606254</v>
      </c>
      <c r="O114" s="45">
        <v>3618291</v>
      </c>
      <c r="P114" s="45">
        <v>2113898</v>
      </c>
      <c r="Q114" s="25">
        <f t="shared" si="23"/>
        <v>171.16677342047723</v>
      </c>
      <c r="R114" s="45">
        <v>365582</v>
      </c>
      <c r="S114" s="45">
        <v>482937</v>
      </c>
      <c r="T114" s="46">
        <f t="shared" si="24"/>
        <v>75.699728950152917</v>
      </c>
    </row>
    <row r="115" spans="1:20" ht="17.25">
      <c r="A115" s="2">
        <v>2</v>
      </c>
      <c r="B115" s="9" t="s">
        <v>119</v>
      </c>
      <c r="C115" s="47">
        <v>378192</v>
      </c>
      <c r="D115" s="47">
        <v>371041</v>
      </c>
      <c r="E115" s="1">
        <f t="shared" si="34"/>
        <v>101.92728027360857</v>
      </c>
      <c r="F115" s="47">
        <v>247313</v>
      </c>
      <c r="G115" s="47">
        <v>231968</v>
      </c>
      <c r="H115" s="1">
        <f t="shared" si="35"/>
        <v>106.61513657056145</v>
      </c>
      <c r="I115" s="47">
        <v>240007</v>
      </c>
      <c r="J115" s="47">
        <v>478735</v>
      </c>
      <c r="K115" s="1">
        <f t="shared" si="36"/>
        <v>50.133581208810718</v>
      </c>
      <c r="L115" s="47">
        <v>190049</v>
      </c>
      <c r="M115" s="47">
        <v>116936</v>
      </c>
      <c r="N115" s="25">
        <f t="shared" si="22"/>
        <v>162.52394472189914</v>
      </c>
      <c r="O115" s="45">
        <v>133037</v>
      </c>
      <c r="P115" s="45">
        <v>84990</v>
      </c>
      <c r="Q115" s="25">
        <f t="shared" si="23"/>
        <v>156.53253323920461</v>
      </c>
      <c r="R115" s="45">
        <v>57012</v>
      </c>
      <c r="S115" s="45">
        <v>31946</v>
      </c>
      <c r="T115" s="1">
        <f t="shared" si="24"/>
        <v>178.46365742189946</v>
      </c>
    </row>
    <row r="116" spans="1:20" s="24" customFormat="1" ht="21.75" customHeight="1">
      <c r="A116" s="161">
        <v>3</v>
      </c>
      <c r="B116" s="12" t="s">
        <v>120</v>
      </c>
      <c r="C116" s="47">
        <v>341210</v>
      </c>
      <c r="D116" s="47">
        <v>87127</v>
      </c>
      <c r="E116" s="25">
        <f t="shared" si="34"/>
        <v>391.6237216936197</v>
      </c>
      <c r="F116" s="47">
        <v>191771</v>
      </c>
      <c r="G116" s="47">
        <v>0</v>
      </c>
      <c r="H116" s="25" t="e">
        <f t="shared" si="35"/>
        <v>#DIV/0!</v>
      </c>
      <c r="I116" s="47">
        <v>550784</v>
      </c>
      <c r="J116" s="47">
        <v>140944</v>
      </c>
      <c r="K116" s="25">
        <f t="shared" si="36"/>
        <v>390.78215461459871</v>
      </c>
      <c r="L116" s="47">
        <v>550784</v>
      </c>
      <c r="M116" s="47">
        <v>140521</v>
      </c>
      <c r="N116" s="25">
        <f t="shared" si="22"/>
        <v>391.95849730645239</v>
      </c>
      <c r="O116" s="45">
        <v>550784</v>
      </c>
      <c r="P116" s="45">
        <v>140521</v>
      </c>
      <c r="Q116" s="25">
        <f t="shared" si="23"/>
        <v>391.95849730645239</v>
      </c>
      <c r="R116" s="45">
        <v>0</v>
      </c>
      <c r="S116" s="45">
        <v>0</v>
      </c>
      <c r="T116" s="25" t="e">
        <f t="shared" si="24"/>
        <v>#DIV/0!</v>
      </c>
    </row>
    <row r="117" spans="1:20" s="23" customFormat="1" ht="17.25">
      <c r="A117" s="161">
        <v>4</v>
      </c>
      <c r="B117" s="9" t="s">
        <v>121</v>
      </c>
      <c r="C117" s="47">
        <v>290710</v>
      </c>
      <c r="D117" s="47">
        <v>297996</v>
      </c>
      <c r="E117" s="1">
        <f t="shared" si="34"/>
        <v>97.555000738264937</v>
      </c>
      <c r="F117" s="47">
        <v>132300</v>
      </c>
      <c r="G117" s="47">
        <v>76643</v>
      </c>
      <c r="H117" s="1">
        <f t="shared" si="35"/>
        <v>172.61850397296556</v>
      </c>
      <c r="I117" s="47">
        <v>391165</v>
      </c>
      <c r="J117" s="47">
        <v>219723</v>
      </c>
      <c r="K117" s="1">
        <f t="shared" si="36"/>
        <v>178.02642417953513</v>
      </c>
      <c r="L117" s="47">
        <v>210263</v>
      </c>
      <c r="M117" s="47">
        <v>167526</v>
      </c>
      <c r="N117" s="1">
        <f t="shared" si="22"/>
        <v>125.51066700094313</v>
      </c>
      <c r="O117" s="45">
        <v>86488</v>
      </c>
      <c r="P117" s="45">
        <v>97601</v>
      </c>
      <c r="Q117" s="1">
        <f t="shared" si="23"/>
        <v>88.613846169608919</v>
      </c>
      <c r="R117" s="45">
        <v>123775</v>
      </c>
      <c r="S117" s="45">
        <v>69925</v>
      </c>
      <c r="T117" s="1">
        <f t="shared" si="24"/>
        <v>177.01108330353949</v>
      </c>
    </row>
    <row r="118" spans="1:20" s="24" customFormat="1" ht="33.75" customHeight="1">
      <c r="A118" s="161">
        <v>5</v>
      </c>
      <c r="B118" s="10" t="s">
        <v>122</v>
      </c>
      <c r="C118" s="47">
        <v>885746</v>
      </c>
      <c r="D118" s="47">
        <v>353760</v>
      </c>
      <c r="E118" s="25">
        <f t="shared" si="34"/>
        <v>250.38048394391677</v>
      </c>
      <c r="F118" s="47">
        <v>521977</v>
      </c>
      <c r="G118" s="47">
        <v>98286</v>
      </c>
      <c r="H118" s="25">
        <f t="shared" si="35"/>
        <v>531.07970616364491</v>
      </c>
      <c r="I118" s="47">
        <v>758991</v>
      </c>
      <c r="J118" s="47">
        <v>148320</v>
      </c>
      <c r="K118" s="25">
        <f t="shared" si="36"/>
        <v>511.72532362459549</v>
      </c>
      <c r="L118" s="47">
        <v>724240</v>
      </c>
      <c r="M118" s="47">
        <v>117671</v>
      </c>
      <c r="N118" s="25">
        <f t="shared" si="22"/>
        <v>615.47875007435982</v>
      </c>
      <c r="O118" s="45">
        <v>681630</v>
      </c>
      <c r="P118" s="45">
        <v>104912</v>
      </c>
      <c r="Q118" s="25">
        <f t="shared" si="23"/>
        <v>649.71595241726402</v>
      </c>
      <c r="R118" s="45">
        <v>42610</v>
      </c>
      <c r="S118" s="45">
        <v>12759</v>
      </c>
      <c r="T118" s="25">
        <f t="shared" si="24"/>
        <v>333.96034171957052</v>
      </c>
    </row>
    <row r="119" spans="1:20" ht="42.75" customHeight="1">
      <c r="A119" s="2">
        <v>6</v>
      </c>
      <c r="B119" s="10" t="s">
        <v>123</v>
      </c>
      <c r="C119" s="47">
        <v>1240083</v>
      </c>
      <c r="D119" s="47">
        <v>922628</v>
      </c>
      <c r="E119" s="25">
        <f t="shared" si="34"/>
        <v>134.40769194084723</v>
      </c>
      <c r="F119" s="47">
        <v>480981</v>
      </c>
      <c r="G119" s="47">
        <v>382379</v>
      </c>
      <c r="H119" s="25">
        <f t="shared" si="35"/>
        <v>125.78645793832821</v>
      </c>
      <c r="I119" s="47">
        <v>1240083</v>
      </c>
      <c r="J119" s="47">
        <v>922628</v>
      </c>
      <c r="K119" s="25">
        <f t="shared" si="36"/>
        <v>134.40769194084723</v>
      </c>
      <c r="L119" s="47">
        <v>842203</v>
      </c>
      <c r="M119" s="47">
        <v>568166</v>
      </c>
      <c r="N119" s="25">
        <f t="shared" si="22"/>
        <v>148.23185477483693</v>
      </c>
      <c r="O119" s="45">
        <v>384323</v>
      </c>
      <c r="P119" s="45">
        <v>214520</v>
      </c>
      <c r="Q119" s="25">
        <f t="shared" si="23"/>
        <v>179.15485735595749</v>
      </c>
      <c r="R119" s="45">
        <v>457880</v>
      </c>
      <c r="S119" s="45">
        <v>353646</v>
      </c>
      <c r="T119" s="25">
        <f t="shared" si="24"/>
        <v>129.47410687523683</v>
      </c>
    </row>
    <row r="120" spans="1:20" s="160" customFormat="1" ht="16.5" customHeight="1">
      <c r="A120" s="160">
        <v>7</v>
      </c>
      <c r="B120" s="10" t="s">
        <v>124</v>
      </c>
      <c r="C120" s="47">
        <v>1283521</v>
      </c>
      <c r="D120" s="47">
        <v>1251486</v>
      </c>
      <c r="E120" s="47">
        <f t="shared" si="34"/>
        <v>102.55975696092486</v>
      </c>
      <c r="F120" s="47">
        <v>552868</v>
      </c>
      <c r="G120" s="47">
        <v>401343</v>
      </c>
      <c r="H120" s="47">
        <f t="shared" si="35"/>
        <v>137.75448930216797</v>
      </c>
      <c r="I120" s="47">
        <v>1254212</v>
      </c>
      <c r="J120" s="47">
        <v>1145529</v>
      </c>
      <c r="K120" s="47">
        <f t="shared" si="36"/>
        <v>109.48758171988662</v>
      </c>
      <c r="L120" s="47">
        <v>576027</v>
      </c>
      <c r="M120" s="47">
        <v>651807</v>
      </c>
      <c r="N120" s="47">
        <f t="shared" si="22"/>
        <v>88.373859133148315</v>
      </c>
      <c r="O120" s="45">
        <v>0</v>
      </c>
      <c r="P120" s="45">
        <v>0</v>
      </c>
      <c r="Q120" s="47" t="e">
        <f t="shared" si="23"/>
        <v>#DIV/0!</v>
      </c>
      <c r="R120" s="45">
        <v>576027</v>
      </c>
      <c r="S120" s="45">
        <v>651807</v>
      </c>
      <c r="T120" s="47">
        <f t="shared" si="24"/>
        <v>88.373859133148315</v>
      </c>
    </row>
    <row r="121" spans="1:20" ht="21.75" customHeight="1">
      <c r="A121" s="2">
        <v>8</v>
      </c>
      <c r="B121" s="13" t="s">
        <v>125</v>
      </c>
      <c r="C121" s="47">
        <v>346346</v>
      </c>
      <c r="D121" s="47">
        <v>326552</v>
      </c>
      <c r="E121" s="25">
        <f t="shared" si="34"/>
        <v>106.06151547073665</v>
      </c>
      <c r="F121" s="47">
        <v>151644</v>
      </c>
      <c r="G121" s="47">
        <v>157616</v>
      </c>
      <c r="H121" s="25">
        <f t="shared" si="35"/>
        <v>96.211044564003657</v>
      </c>
      <c r="I121" s="47">
        <v>349476</v>
      </c>
      <c r="J121" s="47">
        <v>324258</v>
      </c>
      <c r="K121" s="25">
        <f t="shared" si="36"/>
        <v>107.77714042521696</v>
      </c>
      <c r="L121" s="47">
        <v>0</v>
      </c>
      <c r="M121" s="47">
        <v>6870</v>
      </c>
      <c r="N121" s="25">
        <f t="shared" si="22"/>
        <v>0</v>
      </c>
      <c r="O121" s="45">
        <v>0</v>
      </c>
      <c r="P121" s="45">
        <v>0</v>
      </c>
      <c r="Q121" s="25" t="e">
        <f t="shared" si="23"/>
        <v>#DIV/0!</v>
      </c>
      <c r="R121" s="45">
        <v>0</v>
      </c>
      <c r="S121" s="45">
        <v>6870</v>
      </c>
      <c r="T121" s="25">
        <f t="shared" si="24"/>
        <v>0</v>
      </c>
    </row>
    <row r="122" spans="1:20" ht="35.25" customHeight="1">
      <c r="A122" s="2">
        <v>9</v>
      </c>
      <c r="B122" s="14" t="s">
        <v>126</v>
      </c>
      <c r="C122" s="47">
        <v>661125</v>
      </c>
      <c r="D122" s="47">
        <v>341063</v>
      </c>
      <c r="E122" s="46">
        <f t="shared" si="34"/>
        <v>193.84248657872593</v>
      </c>
      <c r="F122" s="47">
        <v>269783</v>
      </c>
      <c r="G122" s="47">
        <v>66796</v>
      </c>
      <c r="H122" s="46">
        <f t="shared" si="35"/>
        <v>403.8909515539853</v>
      </c>
      <c r="I122" s="47">
        <v>661125</v>
      </c>
      <c r="J122" s="47">
        <v>341063</v>
      </c>
      <c r="K122" s="46">
        <f t="shared" si="36"/>
        <v>193.84248657872593</v>
      </c>
      <c r="L122" s="47">
        <v>413658</v>
      </c>
      <c r="M122" s="47">
        <v>336045</v>
      </c>
      <c r="N122" s="25">
        <f t="shared" si="22"/>
        <v>123.09601392670623</v>
      </c>
      <c r="O122" s="45">
        <v>387454</v>
      </c>
      <c r="P122" s="45">
        <v>336045</v>
      </c>
      <c r="Q122" s="25">
        <f t="shared" si="23"/>
        <v>115.29824874644765</v>
      </c>
      <c r="R122" s="45">
        <v>26204</v>
      </c>
      <c r="S122" s="45">
        <v>0</v>
      </c>
      <c r="T122" s="46" t="e">
        <f t="shared" si="24"/>
        <v>#DIV/0!</v>
      </c>
    </row>
    <row r="123" spans="1:20" ht="31.5" customHeight="1">
      <c r="A123" s="2">
        <v>10</v>
      </c>
      <c r="B123" s="14" t="s">
        <v>127</v>
      </c>
      <c r="C123" s="47">
        <v>169834</v>
      </c>
      <c r="D123" s="47">
        <v>85026</v>
      </c>
      <c r="E123" s="46">
        <f t="shared" si="34"/>
        <v>199.74360783760261</v>
      </c>
      <c r="F123" s="47">
        <v>138352</v>
      </c>
      <c r="G123" s="47">
        <v>43914</v>
      </c>
      <c r="H123" s="46">
        <f t="shared" si="35"/>
        <v>315.05214737896796</v>
      </c>
      <c r="I123" s="47">
        <v>183470</v>
      </c>
      <c r="J123" s="47">
        <v>103593</v>
      </c>
      <c r="K123" s="46">
        <f>I123/J123*100</f>
        <v>177.1065612541388</v>
      </c>
      <c r="L123" s="47">
        <v>93879</v>
      </c>
      <c r="M123" s="47">
        <v>20257</v>
      </c>
      <c r="N123" s="25">
        <f t="shared" si="22"/>
        <v>463.43979858814237</v>
      </c>
      <c r="O123" s="45">
        <v>93879</v>
      </c>
      <c r="P123" s="45">
        <v>20257</v>
      </c>
      <c r="Q123" s="25">
        <f t="shared" si="23"/>
        <v>463.43979858814237</v>
      </c>
      <c r="R123" s="45">
        <v>0</v>
      </c>
      <c r="S123" s="45">
        <v>0</v>
      </c>
      <c r="T123" s="46" t="e">
        <f t="shared" si="24"/>
        <v>#DIV/0!</v>
      </c>
    </row>
    <row r="124" spans="1:20" s="23" customFormat="1" ht="34.5">
      <c r="A124" s="2">
        <v>11</v>
      </c>
      <c r="B124" s="163" t="s">
        <v>128</v>
      </c>
      <c r="C124" s="47">
        <v>13849</v>
      </c>
      <c r="D124" s="47">
        <v>4012</v>
      </c>
      <c r="E124" s="1">
        <f t="shared" si="34"/>
        <v>345.18943170488535</v>
      </c>
      <c r="F124" s="47">
        <v>2243</v>
      </c>
      <c r="G124" s="47">
        <v>1966</v>
      </c>
      <c r="H124" s="1">
        <f t="shared" si="35"/>
        <v>114.08952187182095</v>
      </c>
      <c r="I124" s="47">
        <v>13849</v>
      </c>
      <c r="J124" s="47">
        <v>4012</v>
      </c>
      <c r="K124" s="1">
        <f t="shared" ref="K124:K139" si="37">I124/J124*100</f>
        <v>345.18943170488535</v>
      </c>
      <c r="L124" s="47">
        <v>8486</v>
      </c>
      <c r="M124" s="47">
        <v>0</v>
      </c>
      <c r="N124" s="1" t="e">
        <f t="shared" si="22"/>
        <v>#DIV/0!</v>
      </c>
      <c r="O124" s="47">
        <v>8486</v>
      </c>
      <c r="P124" s="47">
        <v>0</v>
      </c>
      <c r="Q124" s="1" t="e">
        <f t="shared" si="23"/>
        <v>#DIV/0!</v>
      </c>
      <c r="R124" s="47">
        <v>0</v>
      </c>
      <c r="S124" s="47">
        <v>0</v>
      </c>
      <c r="T124" s="1" t="e">
        <f>R124/S124*100</f>
        <v>#DIV/0!</v>
      </c>
    </row>
    <row r="125" spans="1:20" s="24" customFormat="1" ht="29.25" customHeight="1">
      <c r="A125" s="161">
        <v>12</v>
      </c>
      <c r="B125" s="13" t="s">
        <v>129</v>
      </c>
      <c r="C125" s="47">
        <v>640063</v>
      </c>
      <c r="D125" s="47">
        <v>582091</v>
      </c>
      <c r="E125" s="25">
        <f t="shared" si="34"/>
        <v>109.95926753720637</v>
      </c>
      <c r="F125" s="47">
        <v>280541</v>
      </c>
      <c r="G125" s="47">
        <v>271595</v>
      </c>
      <c r="H125" s="25">
        <f t="shared" si="35"/>
        <v>103.29387507133785</v>
      </c>
      <c r="I125" s="47">
        <v>695087</v>
      </c>
      <c r="J125" s="47">
        <v>593417</v>
      </c>
      <c r="K125" s="25">
        <f t="shared" si="37"/>
        <v>117.13297731612002</v>
      </c>
      <c r="L125" s="47">
        <v>166280</v>
      </c>
      <c r="M125" s="47">
        <v>73748</v>
      </c>
      <c r="N125" s="25">
        <f t="shared" si="22"/>
        <v>225.47052123447418</v>
      </c>
      <c r="O125" s="45">
        <v>134626</v>
      </c>
      <c r="P125" s="45">
        <v>73748</v>
      </c>
      <c r="Q125" s="25">
        <f t="shared" si="23"/>
        <v>182.54867928621795</v>
      </c>
      <c r="R125" s="45">
        <v>31654</v>
      </c>
      <c r="S125" s="45">
        <v>0</v>
      </c>
      <c r="T125" s="25" t="e">
        <f t="shared" si="24"/>
        <v>#DIV/0!</v>
      </c>
    </row>
    <row r="126" spans="1:20" s="23" customFormat="1" ht="34.5">
      <c r="A126" s="2">
        <v>13</v>
      </c>
      <c r="B126" s="163" t="s">
        <v>130</v>
      </c>
      <c r="C126" s="47">
        <v>4129</v>
      </c>
      <c r="D126" s="47">
        <v>5401</v>
      </c>
      <c r="E126" s="1">
        <f t="shared" si="34"/>
        <v>76.448805776708014</v>
      </c>
      <c r="F126" s="47">
        <v>2227</v>
      </c>
      <c r="G126" s="47">
        <v>3767</v>
      </c>
      <c r="H126" s="1">
        <f t="shared" si="35"/>
        <v>59.118662065303951</v>
      </c>
      <c r="I126" s="47">
        <v>4129</v>
      </c>
      <c r="J126" s="47">
        <v>5401</v>
      </c>
      <c r="K126" s="1">
        <f t="shared" si="37"/>
        <v>76.448805776708014</v>
      </c>
      <c r="L126" s="47">
        <v>0</v>
      </c>
      <c r="M126" s="47">
        <v>0</v>
      </c>
      <c r="N126" s="1" t="e">
        <f t="shared" si="22"/>
        <v>#DIV/0!</v>
      </c>
      <c r="O126" s="47">
        <v>0</v>
      </c>
      <c r="P126" s="47">
        <v>0</v>
      </c>
      <c r="Q126" s="1" t="e">
        <f t="shared" si="23"/>
        <v>#DIV/0!</v>
      </c>
      <c r="R126" s="47">
        <v>0</v>
      </c>
      <c r="S126" s="47">
        <v>0</v>
      </c>
      <c r="T126" s="1" t="e">
        <f>R126/S126*100</f>
        <v>#DIV/0!</v>
      </c>
    </row>
    <row r="127" spans="1:20" s="24" customFormat="1" ht="24.75" customHeight="1">
      <c r="A127" s="161">
        <v>14</v>
      </c>
      <c r="B127" s="13" t="s">
        <v>131</v>
      </c>
      <c r="C127" s="47">
        <v>297892</v>
      </c>
      <c r="D127" s="47">
        <v>142142</v>
      </c>
      <c r="E127" s="25">
        <f t="shared" si="34"/>
        <v>209.5735250664828</v>
      </c>
      <c r="F127" s="47">
        <v>147594</v>
      </c>
      <c r="G127" s="47">
        <v>71058</v>
      </c>
      <c r="H127" s="25">
        <f t="shared" si="35"/>
        <v>207.70919530524358</v>
      </c>
      <c r="I127" s="47">
        <v>297892</v>
      </c>
      <c r="J127" s="47">
        <v>142142</v>
      </c>
      <c r="K127" s="25">
        <f t="shared" si="37"/>
        <v>209.5735250664828</v>
      </c>
      <c r="L127" s="47">
        <v>243561</v>
      </c>
      <c r="M127" s="47">
        <v>123257</v>
      </c>
      <c r="N127" s="25">
        <f t="shared" si="22"/>
        <v>197.60419286531393</v>
      </c>
      <c r="O127" s="45">
        <v>231029</v>
      </c>
      <c r="P127" s="45">
        <v>90479</v>
      </c>
      <c r="Q127" s="25">
        <f t="shared" si="23"/>
        <v>255.33991312901335</v>
      </c>
      <c r="R127" s="45">
        <v>35326</v>
      </c>
      <c r="S127" s="45">
        <v>32778</v>
      </c>
      <c r="T127" s="25">
        <f t="shared" si="24"/>
        <v>107.7735066202941</v>
      </c>
    </row>
    <row r="128" spans="1:20" ht="27" customHeight="1">
      <c r="A128" s="2">
        <v>15</v>
      </c>
      <c r="B128" s="15" t="s">
        <v>132</v>
      </c>
      <c r="C128" s="47">
        <v>1251070</v>
      </c>
      <c r="D128" s="47">
        <v>1200130</v>
      </c>
      <c r="E128" s="25">
        <f t="shared" si="34"/>
        <v>104.24454017481439</v>
      </c>
      <c r="F128" s="47">
        <v>547525</v>
      </c>
      <c r="G128" s="47">
        <v>687692</v>
      </c>
      <c r="H128" s="25">
        <f t="shared" si="35"/>
        <v>79.617764929648743</v>
      </c>
      <c r="I128" s="47">
        <v>1186014</v>
      </c>
      <c r="J128" s="47">
        <v>1179057</v>
      </c>
      <c r="K128" s="25">
        <f t="shared" si="37"/>
        <v>100.59004780939344</v>
      </c>
      <c r="L128" s="47">
        <v>414356</v>
      </c>
      <c r="M128" s="47">
        <v>379361</v>
      </c>
      <c r="N128" s="25">
        <f t="shared" si="22"/>
        <v>109.22472262567844</v>
      </c>
      <c r="O128" s="45">
        <v>399236</v>
      </c>
      <c r="P128" s="45">
        <v>370291</v>
      </c>
      <c r="Q128" s="25">
        <f t="shared" si="23"/>
        <v>107.81682514562871</v>
      </c>
      <c r="R128" s="47">
        <v>15120</v>
      </c>
      <c r="S128" s="47">
        <v>9070</v>
      </c>
      <c r="T128" s="25">
        <f t="shared" si="24"/>
        <v>166.70341786108048</v>
      </c>
    </row>
    <row r="129" spans="1:20" ht="34.5">
      <c r="A129" s="2">
        <v>16</v>
      </c>
      <c r="B129" s="16" t="s">
        <v>133</v>
      </c>
      <c r="C129" s="47">
        <v>362453</v>
      </c>
      <c r="D129" s="49">
        <v>348534</v>
      </c>
      <c r="E129" s="46">
        <f t="shared" si="34"/>
        <v>103.99358455703029</v>
      </c>
      <c r="F129" s="47">
        <v>137627</v>
      </c>
      <c r="G129" s="47">
        <v>138997</v>
      </c>
      <c r="H129" s="46">
        <f t="shared" si="35"/>
        <v>99.014367216558625</v>
      </c>
      <c r="I129" s="47">
        <v>473378</v>
      </c>
      <c r="J129" s="47">
        <v>462258</v>
      </c>
      <c r="K129" s="46">
        <f t="shared" si="37"/>
        <v>102.40558302939051</v>
      </c>
      <c r="L129" s="47">
        <v>10501</v>
      </c>
      <c r="M129" s="47">
        <v>3693</v>
      </c>
      <c r="N129" s="25">
        <f t="shared" si="22"/>
        <v>284.34876793934467</v>
      </c>
      <c r="O129" s="45">
        <v>0</v>
      </c>
      <c r="P129" s="45">
        <v>0</v>
      </c>
      <c r="Q129" s="25" t="e">
        <f t="shared" si="23"/>
        <v>#DIV/0!</v>
      </c>
      <c r="R129" s="47">
        <v>70501</v>
      </c>
      <c r="S129" s="157">
        <v>3693</v>
      </c>
      <c r="T129" s="46">
        <f t="shared" si="24"/>
        <v>1909.0441375575413</v>
      </c>
    </row>
    <row r="130" spans="1:20" s="23" customFormat="1" ht="17.25">
      <c r="A130" s="2">
        <v>17</v>
      </c>
      <c r="B130" s="9" t="s">
        <v>134</v>
      </c>
      <c r="C130" s="45">
        <v>59873</v>
      </c>
      <c r="D130" s="49">
        <v>40400</v>
      </c>
      <c r="E130" s="1">
        <f t="shared" si="34"/>
        <v>148.20049504950495</v>
      </c>
      <c r="F130" s="45">
        <v>59873</v>
      </c>
      <c r="G130" s="45">
        <v>40400</v>
      </c>
      <c r="H130" s="1">
        <f t="shared" si="35"/>
        <v>148.20049504950495</v>
      </c>
      <c r="I130" s="45">
        <v>59873</v>
      </c>
      <c r="J130" s="45">
        <v>40400</v>
      </c>
      <c r="K130" s="1">
        <f t="shared" si="37"/>
        <v>148.20049504950495</v>
      </c>
      <c r="L130" s="47">
        <v>59873</v>
      </c>
      <c r="M130" s="47">
        <v>0</v>
      </c>
      <c r="N130" s="1" t="e">
        <f t="shared" si="22"/>
        <v>#DIV/0!</v>
      </c>
      <c r="O130" s="45">
        <v>16857</v>
      </c>
      <c r="P130" s="45">
        <v>0</v>
      </c>
      <c r="Q130" s="1" t="e">
        <f t="shared" si="23"/>
        <v>#DIV/0!</v>
      </c>
      <c r="R130" s="47">
        <v>43016</v>
      </c>
      <c r="S130" s="47">
        <v>0</v>
      </c>
      <c r="T130" s="1" t="e">
        <f t="shared" si="24"/>
        <v>#DIV/0!</v>
      </c>
    </row>
    <row r="131" spans="1:20" s="23" customFormat="1" ht="34.5">
      <c r="A131" s="2">
        <v>18</v>
      </c>
      <c r="B131" s="16" t="s">
        <v>135</v>
      </c>
      <c r="C131" s="45">
        <v>479406</v>
      </c>
      <c r="D131" s="49">
        <v>407280</v>
      </c>
      <c r="E131" s="1">
        <f t="shared" si="34"/>
        <v>117.70919269298763</v>
      </c>
      <c r="F131" s="45">
        <v>167943</v>
      </c>
      <c r="G131" s="45">
        <v>210793</v>
      </c>
      <c r="H131" s="1">
        <f t="shared" si="35"/>
        <v>79.672000493375023</v>
      </c>
      <c r="I131" s="45">
        <v>440246</v>
      </c>
      <c r="J131" s="45">
        <v>380520</v>
      </c>
      <c r="K131" s="1">
        <f t="shared" si="37"/>
        <v>115.69588983496268</v>
      </c>
      <c r="L131" s="47">
        <v>43485</v>
      </c>
      <c r="M131" s="47">
        <v>4609</v>
      </c>
      <c r="N131" s="1">
        <f t="shared" si="22"/>
        <v>943.48014753742677</v>
      </c>
      <c r="O131" s="49">
        <v>32366</v>
      </c>
      <c r="P131" s="49">
        <v>4609</v>
      </c>
      <c r="Q131" s="1">
        <f t="shared" si="23"/>
        <v>702.2347580820134</v>
      </c>
      <c r="R131" s="47">
        <v>11119</v>
      </c>
      <c r="S131" s="47">
        <v>0</v>
      </c>
      <c r="T131" s="1" t="e">
        <f t="shared" si="24"/>
        <v>#DIV/0!</v>
      </c>
    </row>
    <row r="132" spans="1:20" s="23" customFormat="1" ht="34.5">
      <c r="A132" s="161">
        <v>19</v>
      </c>
      <c r="B132" s="162" t="s">
        <v>136</v>
      </c>
      <c r="C132" s="45"/>
      <c r="D132" s="25"/>
      <c r="E132" s="1" t="e">
        <f t="shared" si="34"/>
        <v>#DIV/0!</v>
      </c>
      <c r="F132" s="45"/>
      <c r="G132" s="45"/>
      <c r="H132" s="1" t="e">
        <f t="shared" si="35"/>
        <v>#DIV/0!</v>
      </c>
      <c r="I132" s="45"/>
      <c r="J132" s="45"/>
      <c r="K132" s="1" t="e">
        <f t="shared" si="37"/>
        <v>#DIV/0!</v>
      </c>
      <c r="L132" s="47"/>
      <c r="M132" s="47"/>
      <c r="N132" s="1" t="e">
        <f t="shared" si="22"/>
        <v>#DIV/0!</v>
      </c>
      <c r="O132" s="49"/>
      <c r="P132" s="47"/>
      <c r="Q132" s="1" t="e">
        <f t="shared" si="23"/>
        <v>#DIV/0!</v>
      </c>
      <c r="R132" s="47"/>
      <c r="S132" s="47"/>
      <c r="T132" s="1" t="e">
        <f t="shared" si="24"/>
        <v>#DIV/0!</v>
      </c>
    </row>
    <row r="133" spans="1:20" s="23" customFormat="1" ht="34.5">
      <c r="A133" s="161">
        <v>20</v>
      </c>
      <c r="B133" s="162" t="s">
        <v>137</v>
      </c>
      <c r="C133" s="45">
        <v>39417</v>
      </c>
      <c r="D133" s="49">
        <v>98688</v>
      </c>
      <c r="E133" s="1">
        <f t="shared" si="34"/>
        <v>39.941026264591443</v>
      </c>
      <c r="F133" s="45">
        <v>0</v>
      </c>
      <c r="G133" s="45">
        <v>46602</v>
      </c>
      <c r="H133" s="1">
        <f t="shared" si="35"/>
        <v>0</v>
      </c>
      <c r="I133" s="45">
        <v>39417</v>
      </c>
      <c r="J133" s="45">
        <v>98688</v>
      </c>
      <c r="K133" s="1">
        <f t="shared" si="37"/>
        <v>39.941026264591443</v>
      </c>
      <c r="L133" s="45">
        <v>39417</v>
      </c>
      <c r="M133" s="47">
        <v>98688</v>
      </c>
      <c r="N133" s="1">
        <f t="shared" si="22"/>
        <v>39.941026264591443</v>
      </c>
      <c r="O133" s="45">
        <v>39417</v>
      </c>
      <c r="P133" s="47">
        <v>98688</v>
      </c>
      <c r="Q133" s="1">
        <f t="shared" si="23"/>
        <v>39.941026264591443</v>
      </c>
      <c r="R133" s="47">
        <v>0</v>
      </c>
      <c r="S133" s="47">
        <v>0</v>
      </c>
      <c r="T133" s="1" t="e">
        <f t="shared" ref="T133:T141" si="38">R133/S133*100</f>
        <v>#DIV/0!</v>
      </c>
    </row>
    <row r="134" spans="1:20" s="23" customFormat="1" ht="17.25">
      <c r="A134" s="161">
        <v>21</v>
      </c>
      <c r="B134" s="162" t="s">
        <v>138</v>
      </c>
      <c r="C134" s="45">
        <v>49575</v>
      </c>
      <c r="D134" s="45">
        <v>42186</v>
      </c>
      <c r="E134" s="25">
        <f t="shared" si="34"/>
        <v>117.51528943251314</v>
      </c>
      <c r="F134" s="45">
        <v>24468</v>
      </c>
      <c r="G134" s="45">
        <v>31427</v>
      </c>
      <c r="H134" s="25">
        <f t="shared" si="35"/>
        <v>77.856620103732453</v>
      </c>
      <c r="I134" s="45">
        <v>49575</v>
      </c>
      <c r="J134" s="45">
        <v>42186</v>
      </c>
      <c r="K134" s="25">
        <f t="shared" si="37"/>
        <v>117.51528943251314</v>
      </c>
      <c r="L134" s="47">
        <v>41254</v>
      </c>
      <c r="M134" s="47">
        <v>32892</v>
      </c>
      <c r="N134" s="25">
        <f t="shared" si="22"/>
        <v>125.42259515991732</v>
      </c>
      <c r="O134" s="49">
        <v>41254</v>
      </c>
      <c r="P134" s="47">
        <v>32892</v>
      </c>
      <c r="Q134" s="25">
        <f t="shared" si="23"/>
        <v>125.42259515991732</v>
      </c>
      <c r="R134" s="47">
        <v>0</v>
      </c>
      <c r="S134" s="47">
        <v>0</v>
      </c>
      <c r="T134" s="25" t="e">
        <f t="shared" si="38"/>
        <v>#DIV/0!</v>
      </c>
    </row>
    <row r="135" spans="1:20" ht="34.5">
      <c r="A135" s="2">
        <v>22</v>
      </c>
      <c r="B135" s="17" t="s">
        <v>140</v>
      </c>
      <c r="C135" s="45">
        <v>1020295</v>
      </c>
      <c r="D135" s="45">
        <v>627232</v>
      </c>
      <c r="E135" s="46">
        <f t="shared" si="34"/>
        <v>162.66628615886944</v>
      </c>
      <c r="F135" s="45">
        <v>429276</v>
      </c>
      <c r="G135" s="45">
        <v>319785</v>
      </c>
      <c r="H135" s="46">
        <f t="shared" si="35"/>
        <v>134.23894178901449</v>
      </c>
      <c r="I135" s="45">
        <v>1020295</v>
      </c>
      <c r="J135" s="45">
        <v>627232</v>
      </c>
      <c r="K135" s="46">
        <f t="shared" si="37"/>
        <v>162.66628615886944</v>
      </c>
      <c r="L135" s="47">
        <v>1019760</v>
      </c>
      <c r="M135" s="47">
        <v>627146</v>
      </c>
      <c r="N135" s="25">
        <f t="shared" ref="N135:N141" si="39">L135/M135*100</f>
        <v>162.60328535938999</v>
      </c>
      <c r="O135" s="49">
        <v>1019760</v>
      </c>
      <c r="P135" s="49">
        <v>627146</v>
      </c>
      <c r="Q135" s="25">
        <f t="shared" ref="Q135:Q141" si="40">O135/P135*100</f>
        <v>162.60328535938999</v>
      </c>
      <c r="R135" s="47">
        <v>0</v>
      </c>
      <c r="S135" s="47">
        <v>0</v>
      </c>
      <c r="T135" s="46" t="e">
        <f t="shared" si="38"/>
        <v>#DIV/0!</v>
      </c>
    </row>
    <row r="136" spans="1:20" ht="34.5">
      <c r="A136" s="2">
        <v>23</v>
      </c>
      <c r="B136" s="17" t="s">
        <v>141</v>
      </c>
      <c r="C136" s="45">
        <v>42331</v>
      </c>
      <c r="D136" s="45">
        <v>75447</v>
      </c>
      <c r="E136" s="25">
        <f t="shared" si="34"/>
        <v>56.106935994804296</v>
      </c>
      <c r="F136" s="45">
        <v>605</v>
      </c>
      <c r="G136" s="45">
        <v>48416</v>
      </c>
      <c r="H136" s="25">
        <f t="shared" si="35"/>
        <v>1.2495869134170521</v>
      </c>
      <c r="I136" s="45">
        <v>42331</v>
      </c>
      <c r="J136" s="45">
        <v>75447</v>
      </c>
      <c r="K136" s="25">
        <f t="shared" si="37"/>
        <v>56.106935994804296</v>
      </c>
      <c r="L136" s="95">
        <v>40978</v>
      </c>
      <c r="M136" s="47">
        <v>73929</v>
      </c>
      <c r="N136" s="25">
        <f t="shared" si="39"/>
        <v>55.428857417251685</v>
      </c>
      <c r="O136" s="95">
        <v>40978</v>
      </c>
      <c r="P136" s="47">
        <v>73929</v>
      </c>
      <c r="Q136" s="25">
        <f t="shared" si="40"/>
        <v>55.428857417251685</v>
      </c>
      <c r="R136" s="45">
        <v>0</v>
      </c>
      <c r="S136" s="45">
        <v>0</v>
      </c>
      <c r="T136" s="25" t="e">
        <f t="shared" si="38"/>
        <v>#DIV/0!</v>
      </c>
    </row>
    <row r="137" spans="1:20" ht="17.25">
      <c r="A137" s="161">
        <v>24</v>
      </c>
      <c r="B137" s="17" t="s">
        <v>142</v>
      </c>
      <c r="C137" s="45"/>
      <c r="D137" s="45">
        <v>35939</v>
      </c>
      <c r="E137" s="25">
        <f t="shared" si="34"/>
        <v>0</v>
      </c>
      <c r="F137" s="45"/>
      <c r="G137" s="45">
        <v>13821</v>
      </c>
      <c r="H137" s="25">
        <f t="shared" si="35"/>
        <v>0</v>
      </c>
      <c r="I137" s="45"/>
      <c r="J137" s="45">
        <v>35939</v>
      </c>
      <c r="K137" s="25">
        <f t="shared" si="37"/>
        <v>0</v>
      </c>
      <c r="L137" s="95"/>
      <c r="M137" s="47">
        <v>0</v>
      </c>
      <c r="N137" s="25" t="e">
        <f t="shared" si="39"/>
        <v>#DIV/0!</v>
      </c>
      <c r="O137" s="45"/>
      <c r="P137" s="45">
        <v>0</v>
      </c>
      <c r="Q137" s="25" t="e">
        <f t="shared" si="40"/>
        <v>#DIV/0!</v>
      </c>
      <c r="R137" s="45"/>
      <c r="S137" s="45">
        <v>0</v>
      </c>
      <c r="T137" s="25" t="e">
        <f t="shared" si="38"/>
        <v>#DIV/0!</v>
      </c>
    </row>
    <row r="138" spans="1:20" s="23" customFormat="1" ht="17.25">
      <c r="A138" s="2">
        <v>25</v>
      </c>
      <c r="B138" s="17" t="s">
        <v>143</v>
      </c>
      <c r="C138" s="45">
        <v>111479</v>
      </c>
      <c r="D138" s="45">
        <v>105923</v>
      </c>
      <c r="E138" s="1">
        <f t="shared" si="34"/>
        <v>105.24531971337669</v>
      </c>
      <c r="F138" s="45">
        <v>47607</v>
      </c>
      <c r="G138" s="45">
        <v>57336</v>
      </c>
      <c r="H138" s="1">
        <f t="shared" si="35"/>
        <v>83.031603181247377</v>
      </c>
      <c r="I138" s="45">
        <v>150534</v>
      </c>
      <c r="J138" s="45">
        <v>105923</v>
      </c>
      <c r="K138" s="1">
        <f t="shared" si="37"/>
        <v>142.11644307657448</v>
      </c>
      <c r="L138" s="95">
        <v>76461</v>
      </c>
      <c r="M138" s="47">
        <v>17981</v>
      </c>
      <c r="N138" s="1">
        <f t="shared" si="39"/>
        <v>425.23218953339637</v>
      </c>
      <c r="O138" s="45">
        <v>0</v>
      </c>
      <c r="P138" s="45">
        <v>0</v>
      </c>
      <c r="Q138" s="1" t="e">
        <f t="shared" si="40"/>
        <v>#DIV/0!</v>
      </c>
      <c r="R138" s="45">
        <v>76461</v>
      </c>
      <c r="S138" s="45">
        <v>17981</v>
      </c>
      <c r="T138" s="1">
        <f t="shared" si="38"/>
        <v>425.23218953339637</v>
      </c>
    </row>
    <row r="139" spans="1:20" s="23" customFormat="1" ht="34.5">
      <c r="A139" s="2">
        <v>26</v>
      </c>
      <c r="B139" s="16" t="s">
        <v>144</v>
      </c>
      <c r="C139" s="47">
        <v>16797</v>
      </c>
      <c r="D139" s="47">
        <v>18773</v>
      </c>
      <c r="E139" s="1">
        <f t="shared" si="34"/>
        <v>89.474244926223832</v>
      </c>
      <c r="F139" s="47">
        <v>7977</v>
      </c>
      <c r="G139" s="47">
        <v>3742</v>
      </c>
      <c r="H139" s="1">
        <f t="shared" si="35"/>
        <v>213.174772848744</v>
      </c>
      <c r="I139" s="47">
        <v>5835</v>
      </c>
      <c r="J139" s="47">
        <v>13106</v>
      </c>
      <c r="K139" s="1">
        <f t="shared" si="37"/>
        <v>44.521593163436599</v>
      </c>
      <c r="L139" s="47">
        <v>5835</v>
      </c>
      <c r="M139" s="47">
        <v>2914</v>
      </c>
      <c r="N139" s="1">
        <f t="shared" si="39"/>
        <v>200.24021962937542</v>
      </c>
      <c r="O139" s="47">
        <v>5835</v>
      </c>
      <c r="P139" s="47">
        <v>2914</v>
      </c>
      <c r="Q139" s="1">
        <f t="shared" si="40"/>
        <v>200.24021962937542</v>
      </c>
      <c r="R139" s="47">
        <v>0</v>
      </c>
      <c r="S139" s="47">
        <v>0</v>
      </c>
      <c r="T139" s="1" t="e">
        <f t="shared" si="38"/>
        <v>#DIV/0!</v>
      </c>
    </row>
    <row r="140" spans="1:20" ht="17.25">
      <c r="A140" s="161">
        <v>27</v>
      </c>
      <c r="B140" s="10" t="s">
        <v>228</v>
      </c>
      <c r="C140" s="45">
        <v>9980</v>
      </c>
      <c r="D140" s="45">
        <v>0</v>
      </c>
      <c r="E140" s="25" t="e">
        <f>C140/D140*100</f>
        <v>#DIV/0!</v>
      </c>
      <c r="F140" s="45">
        <v>6092</v>
      </c>
      <c r="G140" s="45">
        <v>0</v>
      </c>
      <c r="H140" s="25" t="e">
        <f>F140/G140*100</f>
        <v>#DIV/0!</v>
      </c>
      <c r="I140" s="45">
        <v>9980</v>
      </c>
      <c r="J140" s="45">
        <v>0</v>
      </c>
      <c r="K140" s="25" t="e">
        <f>I140/J140*100</f>
        <v>#DIV/0!</v>
      </c>
      <c r="L140" s="95">
        <v>0</v>
      </c>
      <c r="M140" s="47">
        <v>0</v>
      </c>
      <c r="N140" s="25" t="e">
        <f t="shared" si="39"/>
        <v>#DIV/0!</v>
      </c>
      <c r="O140" s="45">
        <v>0</v>
      </c>
      <c r="P140" s="45">
        <v>0</v>
      </c>
      <c r="Q140" s="25" t="e">
        <f t="shared" si="40"/>
        <v>#DIV/0!</v>
      </c>
      <c r="R140" s="45"/>
      <c r="S140" s="45"/>
      <c r="T140" s="25" t="e">
        <f t="shared" si="38"/>
        <v>#DIV/0!</v>
      </c>
    </row>
    <row r="141" spans="1:20" s="23" customFormat="1" ht="34.5">
      <c r="A141" s="2">
        <v>28</v>
      </c>
      <c r="B141" s="16" t="s">
        <v>235</v>
      </c>
      <c r="C141" s="47">
        <v>33356</v>
      </c>
      <c r="D141" s="47">
        <v>0</v>
      </c>
      <c r="E141" s="1" t="e">
        <f>C141/D141*100</f>
        <v>#DIV/0!</v>
      </c>
      <c r="F141" s="47">
        <v>17717</v>
      </c>
      <c r="G141" s="47">
        <v>0</v>
      </c>
      <c r="H141" s="1" t="e">
        <f>F141/G141*100</f>
        <v>#DIV/0!</v>
      </c>
      <c r="I141" s="47">
        <v>40705</v>
      </c>
      <c r="J141" s="47">
        <v>0</v>
      </c>
      <c r="K141" s="1" t="e">
        <f>I141/J141*100</f>
        <v>#DIV/0!</v>
      </c>
      <c r="L141" s="95">
        <v>8397</v>
      </c>
      <c r="M141" s="47">
        <v>0</v>
      </c>
      <c r="N141" s="1" t="e">
        <f t="shared" si="39"/>
        <v>#DIV/0!</v>
      </c>
      <c r="O141" s="47">
        <v>0</v>
      </c>
      <c r="P141" s="47">
        <v>0</v>
      </c>
      <c r="Q141" s="1" t="e">
        <f t="shared" si="40"/>
        <v>#DIV/0!</v>
      </c>
      <c r="R141" s="47">
        <v>8397</v>
      </c>
      <c r="S141" s="47">
        <v>0</v>
      </c>
      <c r="T141" s="1" t="e">
        <f t="shared" si="38"/>
        <v>#DIV/0!</v>
      </c>
    </row>
    <row r="142" spans="1:20" s="23" customFormat="1" ht="17.25" customHeight="1">
      <c r="A142" s="385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7"/>
    </row>
    <row r="143" spans="1:20" ht="24" customHeight="1">
      <c r="A143" s="383" t="s">
        <v>243</v>
      </c>
      <c r="B143" s="384" t="s">
        <v>145</v>
      </c>
      <c r="C143" s="42">
        <f>SUM(C144:C147)</f>
        <v>32094043</v>
      </c>
      <c r="D143" s="42">
        <f>SUM(D144:D147)</f>
        <v>20837791</v>
      </c>
      <c r="E143" s="51">
        <f t="shared" ref="E143:E144" si="41">C143/D143*100</f>
        <v>154.01845137999513</v>
      </c>
      <c r="F143" s="42">
        <f>SUM(F144:F147)</f>
        <v>11273617</v>
      </c>
      <c r="G143" s="42">
        <f>SUM(G144:G147)</f>
        <v>6939566</v>
      </c>
      <c r="H143" s="51">
        <f t="shared" ref="H143:H147" si="42">F143/G143*100</f>
        <v>162.45420823146577</v>
      </c>
      <c r="I143" s="42">
        <f>SUM(I144:I147)</f>
        <v>30614223</v>
      </c>
      <c r="J143" s="42">
        <f>SUM(J144:J147)</f>
        <v>23671217</v>
      </c>
      <c r="K143" s="51">
        <f t="shared" ref="K143:K147" si="43">I143/J143*100</f>
        <v>129.33100566819189</v>
      </c>
      <c r="L143" s="36">
        <f>SUM(L144:L147)</f>
        <v>22391706</v>
      </c>
      <c r="M143" s="36">
        <f>SUM(M144:M147)</f>
        <v>16616775</v>
      </c>
      <c r="N143" s="6">
        <f t="shared" ref="N143:N147" si="44">L143/M143*100</f>
        <v>134.7536209643568</v>
      </c>
      <c r="O143" s="5">
        <f>SUM(O144:O147)</f>
        <v>381885</v>
      </c>
      <c r="P143" s="5">
        <f>SUM(P144:P147)</f>
        <v>796874</v>
      </c>
      <c r="Q143" s="5">
        <f>O143/P143*100</f>
        <v>47.922883667932446</v>
      </c>
      <c r="R143" s="5">
        <f>SUM(R144:R147)</f>
        <v>22009821</v>
      </c>
      <c r="S143" s="5">
        <f>SUM(S144:S147)</f>
        <v>15819901</v>
      </c>
      <c r="T143" s="6">
        <f>R143/S143*100</f>
        <v>139.12742563938926</v>
      </c>
    </row>
    <row r="144" spans="1:20" s="24" customFormat="1" ht="17.25">
      <c r="A144" s="63">
        <v>1</v>
      </c>
      <c r="B144" s="18" t="s">
        <v>146</v>
      </c>
      <c r="C144" s="47">
        <v>19117613</v>
      </c>
      <c r="D144" s="47">
        <v>10839800</v>
      </c>
      <c r="E144" s="25">
        <f t="shared" si="41"/>
        <v>176.36499750917915</v>
      </c>
      <c r="F144" s="49">
        <v>6715513</v>
      </c>
      <c r="G144" s="49">
        <v>3970585</v>
      </c>
      <c r="H144" s="25">
        <f t="shared" si="42"/>
        <v>169.13157632943256</v>
      </c>
      <c r="I144" s="49">
        <v>16996319</v>
      </c>
      <c r="J144" s="49">
        <v>10431290</v>
      </c>
      <c r="K144" s="25">
        <f t="shared" si="43"/>
        <v>162.93592642904184</v>
      </c>
      <c r="L144" s="95">
        <v>11582239</v>
      </c>
      <c r="M144" s="95">
        <v>6096253</v>
      </c>
      <c r="N144" s="25">
        <f t="shared" si="44"/>
        <v>189.98947386205919</v>
      </c>
      <c r="O144" s="49">
        <v>269887</v>
      </c>
      <c r="P144" s="49">
        <v>574685</v>
      </c>
      <c r="Q144" s="25">
        <f>O144/P144*100</f>
        <v>46.962596900910938</v>
      </c>
      <c r="R144" s="49">
        <v>11312352</v>
      </c>
      <c r="S144" s="49">
        <v>5521568</v>
      </c>
      <c r="T144" s="25">
        <f>R144/S144*100</f>
        <v>204.87571646314962</v>
      </c>
    </row>
    <row r="145" spans="1:20" s="24" customFormat="1" ht="17.25">
      <c r="A145" s="63">
        <v>2</v>
      </c>
      <c r="B145" s="18" t="s">
        <v>147</v>
      </c>
      <c r="C145" s="47">
        <v>979378</v>
      </c>
      <c r="D145" s="47">
        <v>1280340</v>
      </c>
      <c r="E145" s="25">
        <f>C145/D145*100</f>
        <v>76.493587640782906</v>
      </c>
      <c r="F145" s="49">
        <v>201906</v>
      </c>
      <c r="G145" s="49">
        <v>489557</v>
      </c>
      <c r="H145" s="25">
        <f t="shared" si="42"/>
        <v>41.242592793076192</v>
      </c>
      <c r="I145" s="49">
        <v>1369314</v>
      </c>
      <c r="J145" s="49">
        <v>1323620</v>
      </c>
      <c r="K145" s="25">
        <f t="shared" si="43"/>
        <v>103.45219927169428</v>
      </c>
      <c r="L145" s="95">
        <v>0</v>
      </c>
      <c r="M145" s="95">
        <v>0</v>
      </c>
      <c r="N145" s="25" t="e">
        <f t="shared" si="44"/>
        <v>#DIV/0!</v>
      </c>
      <c r="O145" s="49">
        <v>0</v>
      </c>
      <c r="P145" s="49">
        <v>0</v>
      </c>
      <c r="Q145" s="25" t="e">
        <f>O145/P145*100</f>
        <v>#DIV/0!</v>
      </c>
      <c r="R145" s="49">
        <v>0</v>
      </c>
      <c r="S145" s="49">
        <v>0</v>
      </c>
      <c r="T145" s="25" t="e">
        <f>R145/S145*100</f>
        <v>#DIV/0!</v>
      </c>
    </row>
    <row r="146" spans="1:20" s="24" customFormat="1" ht="17.25">
      <c r="A146" s="63">
        <v>3</v>
      </c>
      <c r="B146" s="18" t="s">
        <v>148</v>
      </c>
      <c r="C146" s="47">
        <v>569160</v>
      </c>
      <c r="D146" s="47">
        <v>205164</v>
      </c>
      <c r="E146" s="25">
        <f t="shared" ref="E146:E147" si="45">C146/D146*100</f>
        <v>277.41709071766974</v>
      </c>
      <c r="F146" s="49">
        <v>217608</v>
      </c>
      <c r="G146" s="49">
        <v>50097</v>
      </c>
      <c r="H146" s="25">
        <f t="shared" si="42"/>
        <v>434.37331576741121</v>
      </c>
      <c r="I146" s="49">
        <v>537238</v>
      </c>
      <c r="J146" s="49">
        <v>212716</v>
      </c>
      <c r="K146" s="25">
        <f t="shared" si="43"/>
        <v>252.56116136068746</v>
      </c>
      <c r="L146" s="95">
        <v>207635</v>
      </c>
      <c r="M146" s="95">
        <v>50632</v>
      </c>
      <c r="N146" s="25">
        <f t="shared" si="44"/>
        <v>410.08650655711801</v>
      </c>
      <c r="O146" s="49">
        <v>107448</v>
      </c>
      <c r="P146" s="49">
        <v>26149</v>
      </c>
      <c r="Q146" s="25">
        <f>O146/P146*100</f>
        <v>410.90672683467818</v>
      </c>
      <c r="R146" s="49">
        <v>100187</v>
      </c>
      <c r="S146" s="49">
        <v>24483</v>
      </c>
      <c r="T146" s="25">
        <f>R146/S146*100</f>
        <v>409.21047257280566</v>
      </c>
    </row>
    <row r="147" spans="1:20" ht="34.5">
      <c r="A147" s="63">
        <v>4</v>
      </c>
      <c r="B147" s="19" t="s">
        <v>149</v>
      </c>
      <c r="C147" s="47">
        <v>11427892</v>
      </c>
      <c r="D147" s="47">
        <v>8512487</v>
      </c>
      <c r="E147" s="46">
        <f t="shared" si="45"/>
        <v>134.2485691901791</v>
      </c>
      <c r="F147" s="49">
        <v>4138590</v>
      </c>
      <c r="G147" s="49">
        <v>2429327</v>
      </c>
      <c r="H147" s="46">
        <f t="shared" si="42"/>
        <v>170.35952755639732</v>
      </c>
      <c r="I147" s="49">
        <v>11711352</v>
      </c>
      <c r="J147" s="49">
        <v>11703591</v>
      </c>
      <c r="K147" s="46">
        <f t="shared" si="43"/>
        <v>100.06631298034935</v>
      </c>
      <c r="L147" s="95">
        <v>10601832</v>
      </c>
      <c r="M147" s="95">
        <v>10469890</v>
      </c>
      <c r="N147" s="25">
        <f t="shared" si="44"/>
        <v>101.2602042619359</v>
      </c>
      <c r="O147" s="49">
        <v>4550</v>
      </c>
      <c r="P147" s="49">
        <v>196040</v>
      </c>
      <c r="Q147" s="25">
        <f>O147/P147*100</f>
        <v>2.3209549071618039</v>
      </c>
      <c r="R147" s="47">
        <v>10597282</v>
      </c>
      <c r="S147" s="47">
        <v>10273850</v>
      </c>
      <c r="T147" s="46">
        <f>R147/S147*100</f>
        <v>103.14810903410114</v>
      </c>
    </row>
    <row r="148" spans="1:20" s="23" customFormat="1" ht="17.25" customHeight="1">
      <c r="A148" s="385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7"/>
    </row>
    <row r="149" spans="1:20" ht="54.75" customHeight="1">
      <c r="A149" s="383" t="s">
        <v>244</v>
      </c>
      <c r="B149" s="384"/>
      <c r="C149" s="42">
        <f>SUM(C150:C160)</f>
        <v>26531</v>
      </c>
      <c r="D149" s="42">
        <f>SUM(D150:D160)</f>
        <v>46169</v>
      </c>
      <c r="E149" s="51">
        <f>C149/D149*100</f>
        <v>57.464965669605149</v>
      </c>
      <c r="F149" s="42">
        <f>SUM(F150:F160)</f>
        <v>17187</v>
      </c>
      <c r="G149" s="42">
        <f>SUM(G150:G160)</f>
        <v>19392</v>
      </c>
      <c r="H149" s="51">
        <f>F149/G149*100</f>
        <v>88.629331683168317</v>
      </c>
      <c r="I149" s="42">
        <f>SUM(I150:I160)</f>
        <v>46750</v>
      </c>
      <c r="J149" s="42">
        <f>SUM(J150:J160)</f>
        <v>84708</v>
      </c>
      <c r="K149" s="51">
        <f>I149/J149*100</f>
        <v>55.189592482410163</v>
      </c>
      <c r="L149" s="34">
        <f>SUM(L150:L160)</f>
        <v>0</v>
      </c>
      <c r="M149" s="34">
        <f>SUM(M150:M160)</f>
        <v>0</v>
      </c>
      <c r="N149" s="6" t="e">
        <f t="shared" ref="N149:N160" si="46">L149/M149*100</f>
        <v>#DIV/0!</v>
      </c>
      <c r="O149" s="5">
        <f>SUM(O150:O160)</f>
        <v>0</v>
      </c>
      <c r="P149" s="5">
        <f>SUM(P150:P160)</f>
        <v>0</v>
      </c>
      <c r="Q149" s="5" t="e">
        <f t="shared" ref="Q149:Q160" si="47">O149/P149*100</f>
        <v>#DIV/0!</v>
      </c>
      <c r="R149" s="5">
        <f>SUM(R150:R160)</f>
        <v>0</v>
      </c>
      <c r="S149" s="5">
        <f>SUM(S150:S160)</f>
        <v>0</v>
      </c>
      <c r="T149" s="6" t="e">
        <f t="shared" ref="T149:T160" si="48">R149/S149*100</f>
        <v>#DIV/0!</v>
      </c>
    </row>
    <row r="151" spans="1:20" ht="20.25" customHeight="1">
      <c r="A151" s="56">
        <v>1</v>
      </c>
      <c r="B151" s="3" t="s">
        <v>67</v>
      </c>
      <c r="C151" s="45">
        <v>0</v>
      </c>
      <c r="D151" s="45">
        <v>0</v>
      </c>
      <c r="E151" s="46" t="e">
        <f t="shared" ref="E151:E160" si="49">C151/D151*100</f>
        <v>#DIV/0!</v>
      </c>
      <c r="F151" s="45">
        <v>0</v>
      </c>
      <c r="G151" s="45">
        <v>0</v>
      </c>
      <c r="H151" s="46" t="e">
        <f t="shared" ref="H151:H157" si="50">F151/G151*100</f>
        <v>#DIV/0!</v>
      </c>
      <c r="I151" s="45">
        <v>0</v>
      </c>
      <c r="J151" s="45">
        <v>0</v>
      </c>
      <c r="K151" s="46" t="e">
        <f t="shared" ref="K151:K160" si="51">I151/J151*100</f>
        <v>#DIV/0!</v>
      </c>
      <c r="L151" s="95">
        <v>0</v>
      </c>
      <c r="M151" s="47">
        <v>0</v>
      </c>
      <c r="N151" s="25" t="e">
        <f t="shared" si="46"/>
        <v>#DIV/0!</v>
      </c>
      <c r="O151" s="45">
        <v>0</v>
      </c>
      <c r="P151" s="45">
        <v>0</v>
      </c>
      <c r="Q151" s="25" t="e">
        <f t="shared" si="47"/>
        <v>#DIV/0!</v>
      </c>
      <c r="R151" s="45">
        <v>0</v>
      </c>
      <c r="S151" s="45">
        <v>0</v>
      </c>
      <c r="T151" s="46" t="e">
        <f t="shared" si="48"/>
        <v>#DIV/0!</v>
      </c>
    </row>
    <row r="152" spans="1:20" ht="19.5" customHeight="1">
      <c r="A152" s="56">
        <v>2</v>
      </c>
      <c r="B152" s="3" t="s">
        <v>68</v>
      </c>
      <c r="C152" s="45">
        <v>0</v>
      </c>
      <c r="D152" s="45">
        <v>0</v>
      </c>
      <c r="E152" s="46" t="e">
        <f>C152/D152*100</f>
        <v>#DIV/0!</v>
      </c>
      <c r="F152" s="45">
        <v>0</v>
      </c>
      <c r="G152" s="45">
        <v>0</v>
      </c>
      <c r="H152" s="46" t="e">
        <f t="shared" si="50"/>
        <v>#DIV/0!</v>
      </c>
      <c r="I152" s="45">
        <v>0</v>
      </c>
      <c r="J152" s="45">
        <v>0</v>
      </c>
      <c r="K152" s="46" t="e">
        <f t="shared" si="51"/>
        <v>#DIV/0!</v>
      </c>
      <c r="L152" s="95">
        <v>0</v>
      </c>
      <c r="M152" s="47">
        <v>0</v>
      </c>
      <c r="N152" s="25" t="e">
        <f t="shared" si="46"/>
        <v>#DIV/0!</v>
      </c>
      <c r="O152" s="45">
        <v>0</v>
      </c>
      <c r="P152" s="45">
        <v>0</v>
      </c>
      <c r="Q152" s="25" t="e">
        <f t="shared" si="47"/>
        <v>#DIV/0!</v>
      </c>
      <c r="R152" s="45">
        <v>0</v>
      </c>
      <c r="S152" s="45">
        <v>0</v>
      </c>
      <c r="T152" s="46" t="e">
        <f t="shared" si="48"/>
        <v>#DIV/0!</v>
      </c>
    </row>
    <row r="153" spans="1:20" ht="20.25" customHeight="1">
      <c r="A153" s="56">
        <v>3</v>
      </c>
      <c r="B153" s="3" t="s">
        <v>69</v>
      </c>
      <c r="C153" s="45">
        <v>4538</v>
      </c>
      <c r="D153" s="45">
        <v>15868</v>
      </c>
      <c r="E153" s="46">
        <f t="shared" si="49"/>
        <v>28.598437106125534</v>
      </c>
      <c r="F153" s="45">
        <v>4538</v>
      </c>
      <c r="G153" s="45">
        <v>5247</v>
      </c>
      <c r="H153" s="46">
        <f t="shared" si="50"/>
        <v>86.487516676195924</v>
      </c>
      <c r="I153" s="45">
        <v>6119</v>
      </c>
      <c r="J153" s="45">
        <v>36312</v>
      </c>
      <c r="K153" s="46">
        <f t="shared" si="51"/>
        <v>16.851178673716678</v>
      </c>
      <c r="L153" s="95">
        <v>0</v>
      </c>
      <c r="M153" s="47">
        <v>0</v>
      </c>
      <c r="N153" s="25" t="e">
        <f t="shared" si="46"/>
        <v>#DIV/0!</v>
      </c>
      <c r="O153" s="45">
        <v>0</v>
      </c>
      <c r="P153" s="45">
        <v>0</v>
      </c>
      <c r="Q153" s="25" t="e">
        <f t="shared" si="47"/>
        <v>#DIV/0!</v>
      </c>
      <c r="R153" s="45">
        <v>0</v>
      </c>
      <c r="S153" s="45">
        <v>0</v>
      </c>
      <c r="T153" s="46" t="e">
        <f t="shared" si="48"/>
        <v>#DIV/0!</v>
      </c>
    </row>
    <row r="154" spans="1:20" ht="21.75" customHeight="1">
      <c r="A154" s="56">
        <v>4</v>
      </c>
      <c r="B154" s="3" t="s">
        <v>71</v>
      </c>
      <c r="C154" s="45">
        <v>0</v>
      </c>
      <c r="D154" s="45">
        <v>0</v>
      </c>
      <c r="E154" s="46" t="e">
        <f t="shared" si="49"/>
        <v>#DIV/0!</v>
      </c>
      <c r="F154" s="45">
        <v>0</v>
      </c>
      <c r="G154" s="45">
        <v>0</v>
      </c>
      <c r="H154" s="46" t="e">
        <f t="shared" si="50"/>
        <v>#DIV/0!</v>
      </c>
      <c r="I154" s="45">
        <v>0</v>
      </c>
      <c r="J154" s="45">
        <v>0</v>
      </c>
      <c r="K154" s="46" t="e">
        <f t="shared" si="51"/>
        <v>#DIV/0!</v>
      </c>
      <c r="L154" s="95">
        <v>0</v>
      </c>
      <c r="M154" s="47">
        <v>0</v>
      </c>
      <c r="N154" s="25" t="e">
        <f t="shared" si="46"/>
        <v>#DIV/0!</v>
      </c>
      <c r="O154" s="45">
        <v>0</v>
      </c>
      <c r="P154" s="45">
        <v>0</v>
      </c>
      <c r="Q154" s="25" t="e">
        <f t="shared" si="47"/>
        <v>#DIV/0!</v>
      </c>
      <c r="R154" s="45">
        <v>0</v>
      </c>
      <c r="S154" s="45">
        <v>0</v>
      </c>
      <c r="T154" s="46" t="e">
        <f t="shared" si="48"/>
        <v>#DIV/0!</v>
      </c>
    </row>
    <row r="155" spans="1:20" ht="19.5" customHeight="1">
      <c r="A155" s="56">
        <v>5</v>
      </c>
      <c r="B155" s="3" t="s">
        <v>72</v>
      </c>
      <c r="C155" s="45">
        <v>0</v>
      </c>
      <c r="D155" s="45">
        <v>0</v>
      </c>
      <c r="E155" s="46" t="e">
        <f t="shared" si="49"/>
        <v>#DIV/0!</v>
      </c>
      <c r="F155" s="45">
        <v>0</v>
      </c>
      <c r="G155" s="45">
        <v>0</v>
      </c>
      <c r="H155" s="46" t="e">
        <f t="shared" si="50"/>
        <v>#DIV/0!</v>
      </c>
      <c r="I155" s="45">
        <v>0</v>
      </c>
      <c r="J155" s="45">
        <v>0</v>
      </c>
      <c r="K155" s="46" t="e">
        <f t="shared" si="51"/>
        <v>#DIV/0!</v>
      </c>
      <c r="L155" s="95">
        <v>0</v>
      </c>
      <c r="M155" s="47">
        <v>0</v>
      </c>
      <c r="N155" s="25" t="e">
        <f t="shared" si="46"/>
        <v>#DIV/0!</v>
      </c>
      <c r="O155" s="45">
        <v>0</v>
      </c>
      <c r="P155" s="45">
        <v>0</v>
      </c>
      <c r="Q155" s="25" t="e">
        <f t="shared" si="47"/>
        <v>#DIV/0!</v>
      </c>
      <c r="R155" s="45">
        <v>0</v>
      </c>
      <c r="S155" s="45">
        <v>0</v>
      </c>
      <c r="T155" s="46" t="e">
        <f t="shared" si="48"/>
        <v>#DIV/0!</v>
      </c>
    </row>
    <row r="156" spans="1:20" ht="20.25" customHeight="1">
      <c r="A156" s="58">
        <v>6</v>
      </c>
      <c r="B156" s="4" t="s">
        <v>74</v>
      </c>
      <c r="C156" s="45">
        <v>0</v>
      </c>
      <c r="D156" s="45">
        <v>0</v>
      </c>
      <c r="E156" s="25" t="e">
        <f t="shared" si="49"/>
        <v>#DIV/0!</v>
      </c>
      <c r="F156" s="45">
        <v>0</v>
      </c>
      <c r="G156" s="45">
        <v>0</v>
      </c>
      <c r="H156" s="25" t="e">
        <f t="shared" si="50"/>
        <v>#DIV/0!</v>
      </c>
      <c r="I156" s="45">
        <v>0</v>
      </c>
      <c r="J156" s="45">
        <v>0</v>
      </c>
      <c r="K156" s="25" t="e">
        <f t="shared" si="51"/>
        <v>#DIV/0!</v>
      </c>
      <c r="L156" s="95">
        <v>0</v>
      </c>
      <c r="M156" s="47">
        <v>0</v>
      </c>
      <c r="N156" s="25" t="e">
        <f t="shared" si="46"/>
        <v>#DIV/0!</v>
      </c>
      <c r="O156" s="49">
        <v>0</v>
      </c>
      <c r="P156" s="49">
        <v>0</v>
      </c>
      <c r="Q156" s="25" t="e">
        <f t="shared" si="47"/>
        <v>#DIV/0!</v>
      </c>
      <c r="R156" s="49">
        <v>0</v>
      </c>
      <c r="S156" s="49">
        <v>0</v>
      </c>
      <c r="T156" s="25" t="e">
        <f t="shared" si="48"/>
        <v>#DIV/0!</v>
      </c>
    </row>
    <row r="157" spans="1:20" s="23" customFormat="1" ht="18" customHeight="1">
      <c r="A157" s="57">
        <v>7</v>
      </c>
      <c r="B157" s="8" t="s">
        <v>76</v>
      </c>
      <c r="C157" s="45">
        <v>0</v>
      </c>
      <c r="D157" s="45">
        <v>0</v>
      </c>
      <c r="E157" s="1" t="e">
        <f t="shared" si="49"/>
        <v>#DIV/0!</v>
      </c>
      <c r="F157" s="45">
        <v>0</v>
      </c>
      <c r="G157" s="45">
        <v>0</v>
      </c>
      <c r="H157" s="1" t="e">
        <f t="shared" si="50"/>
        <v>#DIV/0!</v>
      </c>
      <c r="I157" s="45">
        <v>0</v>
      </c>
      <c r="J157" s="45">
        <v>0</v>
      </c>
      <c r="K157" s="1" t="e">
        <f t="shared" si="51"/>
        <v>#DIV/0!</v>
      </c>
      <c r="L157" s="95">
        <v>0</v>
      </c>
      <c r="M157" s="47">
        <v>0</v>
      </c>
      <c r="N157" s="1" t="e">
        <f t="shared" si="46"/>
        <v>#DIV/0!</v>
      </c>
      <c r="O157" s="47">
        <v>0</v>
      </c>
      <c r="P157" s="47">
        <v>0</v>
      </c>
      <c r="Q157" s="1" t="e">
        <f t="shared" si="47"/>
        <v>#DIV/0!</v>
      </c>
      <c r="R157" s="47">
        <v>0</v>
      </c>
      <c r="S157" s="47">
        <v>0</v>
      </c>
      <c r="T157" s="1" t="e">
        <f t="shared" si="48"/>
        <v>#DIV/0!</v>
      </c>
    </row>
    <row r="158" spans="1:20" ht="18.75" customHeight="1">
      <c r="A158" s="56">
        <v>8</v>
      </c>
      <c r="B158" s="4" t="s">
        <v>79</v>
      </c>
      <c r="C158" s="45">
        <v>0</v>
      </c>
      <c r="D158" s="45">
        <v>0</v>
      </c>
      <c r="E158" s="46" t="e">
        <f t="shared" si="49"/>
        <v>#DIV/0!</v>
      </c>
      <c r="F158" s="45">
        <v>0</v>
      </c>
      <c r="G158" s="45">
        <v>0</v>
      </c>
      <c r="H158" s="46" t="e">
        <f>F158/G158*100</f>
        <v>#DIV/0!</v>
      </c>
      <c r="I158" s="45">
        <v>0</v>
      </c>
      <c r="J158" s="45">
        <v>0</v>
      </c>
      <c r="K158" s="46" t="e">
        <f t="shared" si="51"/>
        <v>#DIV/0!</v>
      </c>
      <c r="L158" s="95">
        <v>0</v>
      </c>
      <c r="M158" s="47">
        <v>0</v>
      </c>
      <c r="N158" s="25" t="e">
        <f t="shared" si="46"/>
        <v>#DIV/0!</v>
      </c>
      <c r="O158" s="45">
        <v>0</v>
      </c>
      <c r="P158" s="45">
        <v>0</v>
      </c>
      <c r="Q158" s="25" t="e">
        <f t="shared" si="47"/>
        <v>#DIV/0!</v>
      </c>
      <c r="R158" s="45">
        <v>0</v>
      </c>
      <c r="S158" s="45">
        <v>0</v>
      </c>
      <c r="T158" s="46" t="e">
        <f t="shared" si="48"/>
        <v>#DIV/0!</v>
      </c>
    </row>
    <row r="159" spans="1:20" s="23" customFormat="1" ht="16.5" customHeight="1">
      <c r="A159" s="56">
        <v>9</v>
      </c>
      <c r="B159" s="8" t="s">
        <v>81</v>
      </c>
      <c r="C159" s="45">
        <v>3339</v>
      </c>
      <c r="D159" s="45">
        <v>14373</v>
      </c>
      <c r="E159" s="1">
        <f t="shared" si="49"/>
        <v>23.231058234189106</v>
      </c>
      <c r="F159" s="45">
        <v>3167</v>
      </c>
      <c r="G159" s="45">
        <v>9525</v>
      </c>
      <c r="H159" s="1">
        <f t="shared" ref="H159:H160" si="52">F159/G159*100</f>
        <v>33.249343832020998</v>
      </c>
      <c r="I159" s="45">
        <v>3339</v>
      </c>
      <c r="J159" s="45">
        <v>14373</v>
      </c>
      <c r="K159" s="46">
        <f t="shared" si="51"/>
        <v>23.231058234189106</v>
      </c>
      <c r="L159" s="95">
        <v>0</v>
      </c>
      <c r="M159" s="47">
        <v>0</v>
      </c>
      <c r="N159" s="1" t="e">
        <f t="shared" si="46"/>
        <v>#DIV/0!</v>
      </c>
      <c r="O159" s="47">
        <v>0</v>
      </c>
      <c r="P159" s="47">
        <v>0</v>
      </c>
      <c r="Q159" s="1" t="e">
        <f t="shared" si="47"/>
        <v>#DIV/0!</v>
      </c>
      <c r="R159" s="47">
        <v>0</v>
      </c>
      <c r="S159" s="47">
        <v>0</v>
      </c>
      <c r="T159" s="1" t="e">
        <f t="shared" si="48"/>
        <v>#DIV/0!</v>
      </c>
    </row>
    <row r="160" spans="1:20" ht="22.5" customHeight="1">
      <c r="A160" s="56">
        <v>10</v>
      </c>
      <c r="B160" s="3" t="s">
        <v>88</v>
      </c>
      <c r="C160" s="45">
        <v>18654</v>
      </c>
      <c r="D160" s="45">
        <v>15928</v>
      </c>
      <c r="E160" s="46">
        <f t="shared" si="49"/>
        <v>117.11451531893522</v>
      </c>
      <c r="F160" s="45">
        <v>9482</v>
      </c>
      <c r="G160" s="45">
        <v>4620</v>
      </c>
      <c r="H160" s="46">
        <f t="shared" si="52"/>
        <v>205.23809523809521</v>
      </c>
      <c r="I160" s="45">
        <v>37292</v>
      </c>
      <c r="J160" s="45">
        <v>34023</v>
      </c>
      <c r="K160" s="46">
        <f t="shared" si="51"/>
        <v>109.60820621344385</v>
      </c>
      <c r="L160" s="95">
        <v>0</v>
      </c>
      <c r="M160" s="47">
        <v>0</v>
      </c>
      <c r="N160" s="25" t="e">
        <f t="shared" si="46"/>
        <v>#DIV/0!</v>
      </c>
      <c r="O160" s="45">
        <v>0</v>
      </c>
      <c r="P160" s="45">
        <v>0</v>
      </c>
      <c r="Q160" s="25" t="e">
        <f t="shared" si="47"/>
        <v>#DIV/0!</v>
      </c>
      <c r="R160" s="45">
        <v>0</v>
      </c>
      <c r="S160" s="45">
        <v>0</v>
      </c>
      <c r="T160" s="46" t="e">
        <f t="shared" si="48"/>
        <v>#DIV/0!</v>
      </c>
    </row>
    <row r="161" spans="1:20" s="23" customFormat="1" ht="17.25" customHeight="1">
      <c r="A161" s="385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7"/>
    </row>
    <row r="162" spans="1:20" s="23" customFormat="1" ht="32.25" customHeight="1">
      <c r="A162" s="383" t="s">
        <v>245</v>
      </c>
      <c r="B162" s="384"/>
      <c r="C162" s="42">
        <f>SUM(C163:C175)</f>
        <v>2878857</v>
      </c>
      <c r="D162" s="42">
        <f>SUM(D163:D175)</f>
        <v>815150</v>
      </c>
      <c r="E162" s="51">
        <f t="shared" ref="E162:E175" si="53">C162/D162*100</f>
        <v>353.16898730295037</v>
      </c>
      <c r="F162" s="42">
        <f>SUM(F163:F175)</f>
        <v>648210</v>
      </c>
      <c r="G162" s="42">
        <f>SUM(G163:G175)</f>
        <v>382447</v>
      </c>
      <c r="H162" s="51">
        <f t="shared" ref="H162:H175" si="54">F162/G162*100</f>
        <v>169.4901515765583</v>
      </c>
      <c r="I162" s="42">
        <f>SUM(I163:I175)</f>
        <v>1167621</v>
      </c>
      <c r="J162" s="42">
        <f>SUM(J163:J175)</f>
        <v>768441</v>
      </c>
      <c r="K162" s="51">
        <f t="shared" ref="K162:K175" si="55">I162/J162*100</f>
        <v>151.94673371150159</v>
      </c>
      <c r="L162" s="42">
        <f>SUM(L163:L175)</f>
        <v>989050</v>
      </c>
      <c r="M162" s="42">
        <f>SUM(M163:M175)</f>
        <v>388809</v>
      </c>
      <c r="N162" s="6">
        <f t="shared" ref="N162:N175" si="56">L162/M162*100</f>
        <v>254.37939965381463</v>
      </c>
      <c r="O162" s="42">
        <f>SUM(O163:O175)</f>
        <v>125843</v>
      </c>
      <c r="P162" s="42">
        <f>SUM(P163:P175)</f>
        <v>0</v>
      </c>
      <c r="Q162" s="5" t="e">
        <f t="shared" ref="Q162:Q175" si="57">O162/P162*100</f>
        <v>#DIV/0!</v>
      </c>
      <c r="R162" s="42">
        <f>SUM(R163:R175)</f>
        <v>863207</v>
      </c>
      <c r="S162" s="42">
        <f>SUM(S163:S175)</f>
        <v>388809</v>
      </c>
      <c r="T162" s="6">
        <f t="shared" ref="T162:T175" si="58">R162/S162*100</f>
        <v>222.01312212423065</v>
      </c>
    </row>
    <row r="163" spans="1:20" ht="20.25" customHeight="1">
      <c r="A163" s="56">
        <v>1</v>
      </c>
      <c r="B163" s="3" t="s">
        <v>66</v>
      </c>
      <c r="C163" s="45">
        <v>103788</v>
      </c>
      <c r="D163" s="45">
        <v>105828</v>
      </c>
      <c r="E163" s="46">
        <f t="shared" si="53"/>
        <v>98.072343803152279</v>
      </c>
      <c r="F163" s="45">
        <v>55731</v>
      </c>
      <c r="G163" s="45">
        <v>46448</v>
      </c>
      <c r="H163" s="46">
        <f t="shared" si="54"/>
        <v>119.98579056148813</v>
      </c>
      <c r="I163" s="45">
        <v>65018</v>
      </c>
      <c r="J163" s="45">
        <v>105633</v>
      </c>
      <c r="K163" s="46">
        <f t="shared" si="55"/>
        <v>61.550841119725838</v>
      </c>
      <c r="L163" s="47">
        <v>65018</v>
      </c>
      <c r="M163" s="47">
        <v>105633</v>
      </c>
      <c r="N163" s="25">
        <f t="shared" si="56"/>
        <v>61.550841119725838</v>
      </c>
      <c r="O163" s="45">
        <v>0</v>
      </c>
      <c r="P163" s="45">
        <v>0</v>
      </c>
      <c r="Q163" s="25" t="e">
        <f t="shared" si="57"/>
        <v>#DIV/0!</v>
      </c>
      <c r="R163" s="65">
        <v>65018</v>
      </c>
      <c r="S163" s="65">
        <v>105633</v>
      </c>
      <c r="T163" s="46">
        <f t="shared" si="58"/>
        <v>61.550841119725838</v>
      </c>
    </row>
    <row r="164" spans="1:20" s="23" customFormat="1" ht="18.75" customHeight="1">
      <c r="A164" s="57">
        <v>2</v>
      </c>
      <c r="B164" s="4" t="s">
        <v>70</v>
      </c>
      <c r="C164" s="45">
        <v>92524</v>
      </c>
      <c r="D164" s="45">
        <v>64739</v>
      </c>
      <c r="E164" s="1">
        <f t="shared" si="53"/>
        <v>142.91848808291755</v>
      </c>
      <c r="F164" s="45">
        <v>39765</v>
      </c>
      <c r="G164" s="45">
        <v>33857</v>
      </c>
      <c r="H164" s="1">
        <f t="shared" si="54"/>
        <v>117.44986265764834</v>
      </c>
      <c r="I164" s="45">
        <v>91107</v>
      </c>
      <c r="J164" s="45">
        <v>58681</v>
      </c>
      <c r="K164" s="1">
        <f t="shared" si="55"/>
        <v>155.25809035292514</v>
      </c>
      <c r="L164" s="47">
        <v>91107</v>
      </c>
      <c r="M164" s="47">
        <v>58681</v>
      </c>
      <c r="N164" s="1">
        <f t="shared" si="56"/>
        <v>155.25809035292514</v>
      </c>
      <c r="O164" s="45">
        <v>0</v>
      </c>
      <c r="P164" s="45">
        <v>0</v>
      </c>
      <c r="Q164" s="1" t="e">
        <f t="shared" si="57"/>
        <v>#DIV/0!</v>
      </c>
      <c r="R164" s="65">
        <v>91107</v>
      </c>
      <c r="S164" s="65">
        <v>58681</v>
      </c>
      <c r="T164" s="1">
        <f t="shared" si="58"/>
        <v>155.25809035292514</v>
      </c>
    </row>
    <row r="165" spans="1:20" ht="20.25" customHeight="1">
      <c r="A165" s="56">
        <v>3</v>
      </c>
      <c r="B165" s="4" t="s">
        <v>73</v>
      </c>
      <c r="C165" s="45">
        <v>35792</v>
      </c>
      <c r="D165" s="45">
        <v>26504</v>
      </c>
      <c r="E165" s="25">
        <f t="shared" si="53"/>
        <v>135.04376697856927</v>
      </c>
      <c r="F165" s="45">
        <v>12691</v>
      </c>
      <c r="G165" s="45">
        <v>9583</v>
      </c>
      <c r="H165" s="25">
        <f t="shared" si="54"/>
        <v>132.43243243243242</v>
      </c>
      <c r="I165" s="45">
        <v>72086</v>
      </c>
      <c r="J165" s="45">
        <v>43084</v>
      </c>
      <c r="K165" s="25">
        <f t="shared" si="55"/>
        <v>167.31501253365519</v>
      </c>
      <c r="L165" s="47">
        <v>48027</v>
      </c>
      <c r="M165" s="47">
        <v>14791</v>
      </c>
      <c r="N165" s="25">
        <f t="shared" si="56"/>
        <v>324.70421202082349</v>
      </c>
      <c r="O165" s="45">
        <v>0</v>
      </c>
      <c r="P165" s="45">
        <v>0</v>
      </c>
      <c r="Q165" s="25" t="e">
        <f t="shared" si="57"/>
        <v>#DIV/0!</v>
      </c>
      <c r="R165" s="65">
        <v>48027</v>
      </c>
      <c r="S165" s="65">
        <v>14791</v>
      </c>
      <c r="T165" s="25">
        <f t="shared" si="58"/>
        <v>324.70421202082349</v>
      </c>
    </row>
    <row r="166" spans="1:20" ht="18.75" customHeight="1">
      <c r="A166" s="57">
        <v>4</v>
      </c>
      <c r="B166" s="8" t="s">
        <v>75</v>
      </c>
      <c r="C166" s="45">
        <v>165618</v>
      </c>
      <c r="D166" s="45">
        <v>70519</v>
      </c>
      <c r="E166" s="25">
        <f t="shared" si="53"/>
        <v>234.85585445057362</v>
      </c>
      <c r="F166" s="45">
        <v>114204</v>
      </c>
      <c r="G166" s="45">
        <v>47419</v>
      </c>
      <c r="H166" s="25">
        <f t="shared" si="54"/>
        <v>240.84016955228918</v>
      </c>
      <c r="I166" s="45">
        <v>165618</v>
      </c>
      <c r="J166" s="45">
        <v>70519</v>
      </c>
      <c r="K166" s="25">
        <f t="shared" si="55"/>
        <v>234.85585445057362</v>
      </c>
      <c r="L166" s="47">
        <v>165618</v>
      </c>
      <c r="M166" s="47">
        <v>0</v>
      </c>
      <c r="N166" s="25" t="e">
        <f t="shared" si="56"/>
        <v>#DIV/0!</v>
      </c>
      <c r="O166" s="45">
        <v>0</v>
      </c>
      <c r="P166" s="45">
        <v>0</v>
      </c>
      <c r="Q166" s="25" t="e">
        <f t="shared" si="57"/>
        <v>#DIV/0!</v>
      </c>
      <c r="R166" s="65">
        <v>165618</v>
      </c>
      <c r="S166" s="65">
        <v>0</v>
      </c>
      <c r="T166" s="25" t="e">
        <f t="shared" si="58"/>
        <v>#DIV/0!</v>
      </c>
    </row>
    <row r="167" spans="1:20" ht="18.75" customHeight="1">
      <c r="A167" s="56">
        <v>5</v>
      </c>
      <c r="B167" s="8" t="s">
        <v>222</v>
      </c>
      <c r="C167" s="45">
        <v>0</v>
      </c>
      <c r="D167" s="45">
        <v>0</v>
      </c>
      <c r="E167" s="25" t="e">
        <f t="shared" si="53"/>
        <v>#DIV/0!</v>
      </c>
      <c r="F167" s="45">
        <v>0</v>
      </c>
      <c r="G167" s="45">
        <v>0</v>
      </c>
      <c r="H167" s="25" t="e">
        <f t="shared" si="54"/>
        <v>#DIV/0!</v>
      </c>
      <c r="I167" s="45">
        <v>0</v>
      </c>
      <c r="J167" s="45">
        <v>0</v>
      </c>
      <c r="K167" s="25" t="e">
        <f t="shared" si="55"/>
        <v>#DIV/0!</v>
      </c>
      <c r="L167" s="47">
        <v>0</v>
      </c>
      <c r="M167" s="47">
        <v>0</v>
      </c>
      <c r="N167" s="25" t="e">
        <f t="shared" si="56"/>
        <v>#DIV/0!</v>
      </c>
      <c r="O167" s="45">
        <v>0</v>
      </c>
      <c r="P167" s="45">
        <v>0</v>
      </c>
      <c r="Q167" s="25" t="e">
        <f t="shared" si="57"/>
        <v>#DIV/0!</v>
      </c>
      <c r="R167" s="65">
        <v>0</v>
      </c>
      <c r="S167" s="65">
        <v>0</v>
      </c>
      <c r="T167" s="25" t="e">
        <f t="shared" si="58"/>
        <v>#DIV/0!</v>
      </c>
    </row>
    <row r="168" spans="1:20" ht="22.5" customHeight="1">
      <c r="A168" s="57">
        <v>6</v>
      </c>
      <c r="B168" s="3" t="s">
        <v>78</v>
      </c>
      <c r="C168" s="45">
        <v>1462</v>
      </c>
      <c r="D168" s="45">
        <v>9333</v>
      </c>
      <c r="E168" s="46">
        <f t="shared" si="53"/>
        <v>15.664845173041893</v>
      </c>
      <c r="F168" s="45">
        <v>1462</v>
      </c>
      <c r="G168" s="45">
        <v>7049</v>
      </c>
      <c r="H168" s="46">
        <f t="shared" si="54"/>
        <v>20.740530571712299</v>
      </c>
      <c r="I168" s="45">
        <v>62</v>
      </c>
      <c r="J168" s="45">
        <v>8237</v>
      </c>
      <c r="K168" s="46">
        <f t="shared" si="55"/>
        <v>0.75270122617457813</v>
      </c>
      <c r="L168" s="47">
        <v>0</v>
      </c>
      <c r="M168" s="47">
        <v>6881</v>
      </c>
      <c r="N168" s="25">
        <f t="shared" si="56"/>
        <v>0</v>
      </c>
      <c r="O168" s="45">
        <v>0</v>
      </c>
      <c r="P168" s="45">
        <v>0</v>
      </c>
      <c r="Q168" s="25" t="e">
        <f t="shared" si="57"/>
        <v>#DIV/0!</v>
      </c>
      <c r="R168" s="65">
        <v>0</v>
      </c>
      <c r="S168" s="65">
        <v>6881</v>
      </c>
      <c r="T168" s="46">
        <f t="shared" si="58"/>
        <v>0</v>
      </c>
    </row>
    <row r="169" spans="1:20" s="23" customFormat="1" ht="19.5" customHeight="1">
      <c r="A169" s="57">
        <v>7</v>
      </c>
      <c r="B169" s="8" t="s">
        <v>80</v>
      </c>
      <c r="C169" s="45">
        <v>0</v>
      </c>
      <c r="D169" s="45">
        <v>9065</v>
      </c>
      <c r="E169" s="1">
        <f t="shared" si="53"/>
        <v>0</v>
      </c>
      <c r="F169" s="45">
        <v>0</v>
      </c>
      <c r="G169" s="45">
        <v>0</v>
      </c>
      <c r="H169" s="1" t="e">
        <f t="shared" si="54"/>
        <v>#DIV/0!</v>
      </c>
      <c r="I169" s="45">
        <v>0</v>
      </c>
      <c r="J169" s="45">
        <v>9065</v>
      </c>
      <c r="K169" s="1">
        <f t="shared" si="55"/>
        <v>0</v>
      </c>
      <c r="L169" s="47">
        <v>0</v>
      </c>
      <c r="M169" s="47">
        <v>9065</v>
      </c>
      <c r="N169" s="1">
        <f t="shared" si="56"/>
        <v>0</v>
      </c>
      <c r="O169" s="45">
        <v>0</v>
      </c>
      <c r="P169" s="45">
        <v>0</v>
      </c>
      <c r="Q169" s="1" t="e">
        <f t="shared" si="57"/>
        <v>#DIV/0!</v>
      </c>
      <c r="R169" s="65">
        <v>0</v>
      </c>
      <c r="S169" s="65">
        <v>9065</v>
      </c>
      <c r="T169" s="1">
        <f t="shared" si="58"/>
        <v>0</v>
      </c>
    </row>
    <row r="170" spans="1:20" ht="30" customHeight="1">
      <c r="A170" s="57">
        <v>8</v>
      </c>
      <c r="B170" s="3" t="s">
        <v>82</v>
      </c>
      <c r="C170" s="45">
        <v>521399</v>
      </c>
      <c r="D170" s="45">
        <v>193758</v>
      </c>
      <c r="E170" s="1">
        <f t="shared" si="53"/>
        <v>269.09805014502626</v>
      </c>
      <c r="F170" s="45">
        <v>219215</v>
      </c>
      <c r="G170" s="45">
        <v>83903</v>
      </c>
      <c r="H170" s="46">
        <f t="shared" si="54"/>
        <v>261.2719449840888</v>
      </c>
      <c r="I170" s="45">
        <v>521399</v>
      </c>
      <c r="J170" s="45">
        <v>193758</v>
      </c>
      <c r="K170" s="46">
        <f t="shared" si="55"/>
        <v>269.09805014502626</v>
      </c>
      <c r="L170" s="47">
        <v>493437</v>
      </c>
      <c r="M170" s="47">
        <v>193758</v>
      </c>
      <c r="N170" s="25">
        <f t="shared" si="56"/>
        <v>254.66664602235781</v>
      </c>
      <c r="O170" s="45">
        <v>0</v>
      </c>
      <c r="P170" s="45">
        <v>0</v>
      </c>
      <c r="Q170" s="25" t="e">
        <f t="shared" si="57"/>
        <v>#DIV/0!</v>
      </c>
      <c r="R170" s="65">
        <v>493437</v>
      </c>
      <c r="S170" s="65">
        <v>193758</v>
      </c>
      <c r="T170" s="46">
        <f t="shared" si="58"/>
        <v>254.66664602235781</v>
      </c>
    </row>
    <row r="171" spans="1:20" ht="22.5" customHeight="1">
      <c r="A171" s="56">
        <v>9</v>
      </c>
      <c r="B171" s="4" t="s">
        <v>90</v>
      </c>
      <c r="C171" s="45">
        <v>0</v>
      </c>
      <c r="D171" s="45">
        <v>0</v>
      </c>
      <c r="E171" s="25" t="e">
        <f t="shared" si="53"/>
        <v>#DIV/0!</v>
      </c>
      <c r="F171" s="45">
        <v>0</v>
      </c>
      <c r="G171" s="45">
        <v>0</v>
      </c>
      <c r="H171" s="25" t="e">
        <f t="shared" si="54"/>
        <v>#DIV/0!</v>
      </c>
      <c r="I171" s="45">
        <v>2528</v>
      </c>
      <c r="J171" s="45">
        <v>6360</v>
      </c>
      <c r="K171" s="25">
        <f t="shared" si="55"/>
        <v>39.748427672955977</v>
      </c>
      <c r="L171" s="47">
        <v>0</v>
      </c>
      <c r="M171" s="47">
        <v>0</v>
      </c>
      <c r="N171" s="25" t="e">
        <f t="shared" si="56"/>
        <v>#DIV/0!</v>
      </c>
      <c r="O171" s="45">
        <v>0</v>
      </c>
      <c r="P171" s="45">
        <v>0</v>
      </c>
      <c r="Q171" s="25" t="e">
        <f t="shared" si="57"/>
        <v>#DIV/0!</v>
      </c>
      <c r="R171" s="65">
        <v>0</v>
      </c>
      <c r="S171" s="65">
        <v>0</v>
      </c>
      <c r="T171" s="25" t="e">
        <f t="shared" si="58"/>
        <v>#DIV/0!</v>
      </c>
    </row>
    <row r="172" spans="1:20" s="24" customFormat="1" ht="18" customHeight="1">
      <c r="A172" s="57">
        <v>10</v>
      </c>
      <c r="B172" s="4" t="s">
        <v>91</v>
      </c>
      <c r="C172" s="45">
        <v>17783</v>
      </c>
      <c r="D172" s="45">
        <v>21596</v>
      </c>
      <c r="E172" s="25">
        <f t="shared" si="53"/>
        <v>82.343952583811813</v>
      </c>
      <c r="F172" s="45">
        <v>4297</v>
      </c>
      <c r="G172" s="45">
        <v>13797</v>
      </c>
      <c r="H172" s="25">
        <f t="shared" si="54"/>
        <v>31.144451692396895</v>
      </c>
      <c r="I172" s="45">
        <v>17783</v>
      </c>
      <c r="J172" s="45">
        <v>21596</v>
      </c>
      <c r="K172" s="25">
        <f t="shared" si="55"/>
        <v>82.343952583811813</v>
      </c>
      <c r="L172" s="47">
        <v>0</v>
      </c>
      <c r="M172" s="47">
        <v>0</v>
      </c>
      <c r="N172" s="25" t="e">
        <f t="shared" si="56"/>
        <v>#DIV/0!</v>
      </c>
      <c r="O172" s="45">
        <v>0</v>
      </c>
      <c r="P172" s="45">
        <v>0</v>
      </c>
      <c r="Q172" s="25" t="e">
        <f t="shared" si="57"/>
        <v>#DIV/0!</v>
      </c>
      <c r="R172" s="65">
        <v>0</v>
      </c>
      <c r="S172" s="65">
        <v>0</v>
      </c>
      <c r="T172" s="25" t="e">
        <f t="shared" si="58"/>
        <v>#DIV/0!</v>
      </c>
    </row>
    <row r="173" spans="1:20" s="24" customFormat="1" ht="17.25" customHeight="1">
      <c r="A173" s="58">
        <v>11</v>
      </c>
      <c r="B173" s="4" t="s">
        <v>247</v>
      </c>
      <c r="C173" s="45">
        <v>1677089</v>
      </c>
      <c r="D173" s="45">
        <v>0</v>
      </c>
      <c r="E173" s="46" t="e">
        <f t="shared" si="53"/>
        <v>#DIV/0!</v>
      </c>
      <c r="F173" s="45">
        <v>94683</v>
      </c>
      <c r="G173" s="45">
        <v>0</v>
      </c>
      <c r="H173" s="46" t="e">
        <f t="shared" si="54"/>
        <v>#DIV/0!</v>
      </c>
      <c r="I173" s="45">
        <v>129830</v>
      </c>
      <c r="J173" s="45">
        <v>0</v>
      </c>
      <c r="K173" s="46" t="e">
        <f t="shared" si="55"/>
        <v>#DIV/0!</v>
      </c>
      <c r="L173" s="47">
        <v>125843</v>
      </c>
      <c r="M173" s="47">
        <v>0</v>
      </c>
      <c r="N173" s="25" t="e">
        <f t="shared" si="56"/>
        <v>#DIV/0!</v>
      </c>
      <c r="O173" s="45">
        <v>125843</v>
      </c>
      <c r="P173" s="45">
        <v>0</v>
      </c>
      <c r="Q173" s="25" t="e">
        <f t="shared" si="57"/>
        <v>#DIV/0!</v>
      </c>
      <c r="R173" s="65">
        <v>0</v>
      </c>
      <c r="S173" s="65">
        <v>0</v>
      </c>
      <c r="T173" s="46" t="e">
        <f t="shared" si="58"/>
        <v>#DIV/0!</v>
      </c>
    </row>
    <row r="174" spans="1:20" s="24" customFormat="1" ht="17.25" customHeight="1">
      <c r="A174" s="57">
        <v>12</v>
      </c>
      <c r="B174" s="4" t="s">
        <v>229</v>
      </c>
      <c r="C174" s="45">
        <v>65705</v>
      </c>
      <c r="D174" s="45">
        <v>0</v>
      </c>
      <c r="E174" s="25" t="e">
        <f t="shared" si="53"/>
        <v>#DIV/0!</v>
      </c>
      <c r="F174" s="45">
        <v>29635</v>
      </c>
      <c r="G174" s="45">
        <v>0</v>
      </c>
      <c r="H174" s="25" t="e">
        <f t="shared" si="54"/>
        <v>#DIV/0!</v>
      </c>
      <c r="I174" s="45">
        <v>10731</v>
      </c>
      <c r="J174" s="45">
        <v>0</v>
      </c>
      <c r="K174" s="25" t="e">
        <f t="shared" si="55"/>
        <v>#DIV/0!</v>
      </c>
      <c r="L174" s="47">
        <v>0</v>
      </c>
      <c r="M174" s="47">
        <v>0</v>
      </c>
      <c r="N174" s="25" t="e">
        <f t="shared" si="56"/>
        <v>#DIV/0!</v>
      </c>
      <c r="O174" s="45">
        <v>0</v>
      </c>
      <c r="P174" s="45">
        <v>0</v>
      </c>
      <c r="Q174" s="25" t="e">
        <f t="shared" si="57"/>
        <v>#DIV/0!</v>
      </c>
      <c r="R174" s="65">
        <v>0</v>
      </c>
      <c r="S174" s="65">
        <v>0</v>
      </c>
      <c r="T174" s="25" t="e">
        <f t="shared" si="58"/>
        <v>#DIV/0!</v>
      </c>
    </row>
    <row r="175" spans="1:20" ht="19.5" customHeight="1">
      <c r="A175" s="56">
        <v>13</v>
      </c>
      <c r="B175" s="3" t="s">
        <v>223</v>
      </c>
      <c r="C175" s="45">
        <v>197697</v>
      </c>
      <c r="D175" s="45">
        <v>313808</v>
      </c>
      <c r="E175" s="46">
        <f t="shared" si="53"/>
        <v>62.999349920970779</v>
      </c>
      <c r="F175" s="45">
        <v>76527</v>
      </c>
      <c r="G175" s="45">
        <v>140391</v>
      </c>
      <c r="H175" s="46">
        <f t="shared" si="54"/>
        <v>54.509904481056481</v>
      </c>
      <c r="I175" s="45">
        <v>91459</v>
      </c>
      <c r="J175" s="45">
        <v>251508</v>
      </c>
      <c r="K175" s="46">
        <f t="shared" si="55"/>
        <v>36.364250838939519</v>
      </c>
      <c r="L175" s="47">
        <v>0</v>
      </c>
      <c r="M175" s="47">
        <v>0</v>
      </c>
      <c r="N175" s="25" t="e">
        <f t="shared" si="56"/>
        <v>#DIV/0!</v>
      </c>
      <c r="O175" s="45">
        <v>0</v>
      </c>
      <c r="P175" s="45">
        <v>0</v>
      </c>
      <c r="Q175" s="25" t="e">
        <f t="shared" si="57"/>
        <v>#DIV/0!</v>
      </c>
      <c r="R175" s="65">
        <v>0</v>
      </c>
      <c r="S175" s="65">
        <v>0</v>
      </c>
      <c r="T175" s="46" t="e">
        <f t="shared" si="58"/>
        <v>#DIV/0!</v>
      </c>
    </row>
    <row r="176" spans="1:20" s="23" customFormat="1" ht="17.25" customHeight="1">
      <c r="A176" s="385"/>
      <c r="B176" s="386"/>
      <c r="C176" s="386"/>
      <c r="D176" s="386"/>
      <c r="E176" s="386"/>
      <c r="F176" s="386"/>
      <c r="G176" s="386"/>
      <c r="H176" s="386"/>
      <c r="I176" s="386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7"/>
    </row>
    <row r="177" spans="1:20" s="23" customFormat="1" ht="57.75" customHeight="1">
      <c r="A177" s="383" t="s">
        <v>246</v>
      </c>
      <c r="B177" s="384"/>
      <c r="C177" s="42">
        <f>SUM(C178:C184)</f>
        <v>36861</v>
      </c>
      <c r="D177" s="42">
        <f>SUM(D178:D184)</f>
        <v>40263</v>
      </c>
      <c r="E177" s="51">
        <f t="shared" ref="E177:E184" si="59">C177/D177*100</f>
        <v>91.550555100216087</v>
      </c>
      <c r="F177" s="42">
        <f>SUM(F178:F184)</f>
        <v>15164</v>
      </c>
      <c r="G177" s="42">
        <f>SUM(G178:G184)</f>
        <v>18013</v>
      </c>
      <c r="H177" s="51">
        <f t="shared" ref="H177:H184" si="60">F177/G177*100</f>
        <v>84.183645145172932</v>
      </c>
      <c r="I177" s="42">
        <f>SUM(I178:I184)</f>
        <v>99495</v>
      </c>
      <c r="J177" s="42">
        <f>SUM(J178:J184)</f>
        <v>47118</v>
      </c>
      <c r="K177" s="51">
        <f t="shared" ref="K177:K184" si="61">I177/J177*100</f>
        <v>211.16133961543358</v>
      </c>
      <c r="L177" s="42">
        <f>SUM(L178:L184)</f>
        <v>11968</v>
      </c>
      <c r="M177" s="42">
        <f>SUM(M178:M184)</f>
        <v>6575</v>
      </c>
      <c r="N177" s="6">
        <f t="shared" ref="N177:N184" si="62">L177/M177*100</f>
        <v>182.02281368821295</v>
      </c>
      <c r="O177" s="42">
        <f>SUM(O178:O184)</f>
        <v>11968</v>
      </c>
      <c r="P177" s="42">
        <f>SUM(P178:P184)</f>
        <v>6575</v>
      </c>
      <c r="Q177" s="5">
        <f t="shared" ref="Q177:Q182" si="63">O177/P177*100</f>
        <v>182.02281368821295</v>
      </c>
      <c r="R177" s="42">
        <f>SUM(R178:R184)</f>
        <v>0</v>
      </c>
      <c r="S177" s="42">
        <f>SUM(S178:S184)</f>
        <v>0</v>
      </c>
      <c r="T177" s="6" t="e">
        <f t="shared" ref="T177:T184" si="64">R177/S177*100</f>
        <v>#DIV/0!</v>
      </c>
    </row>
    <row r="178" spans="1:20" s="24" customFormat="1" ht="19.5" customHeight="1">
      <c r="A178" s="57">
        <v>1</v>
      </c>
      <c r="B178" s="8" t="s">
        <v>83</v>
      </c>
      <c r="C178" s="49">
        <v>0</v>
      </c>
      <c r="D178" s="49">
        <v>0</v>
      </c>
      <c r="E178" s="25" t="e">
        <f t="shared" si="59"/>
        <v>#DIV/0!</v>
      </c>
      <c r="F178" s="49">
        <v>0</v>
      </c>
      <c r="G178" s="49">
        <v>0</v>
      </c>
      <c r="H178" s="25" t="e">
        <f t="shared" si="60"/>
        <v>#DIV/0!</v>
      </c>
      <c r="I178" s="49"/>
      <c r="J178" s="49"/>
      <c r="K178" s="25" t="e">
        <f t="shared" si="61"/>
        <v>#DIV/0!</v>
      </c>
      <c r="L178" s="47">
        <v>0</v>
      </c>
      <c r="M178" s="47">
        <v>0</v>
      </c>
      <c r="N178" s="25" t="e">
        <f t="shared" si="62"/>
        <v>#DIV/0!</v>
      </c>
      <c r="O178" s="49">
        <v>0</v>
      </c>
      <c r="P178" s="49">
        <v>0</v>
      </c>
      <c r="Q178" s="25" t="e">
        <f t="shared" si="63"/>
        <v>#DIV/0!</v>
      </c>
      <c r="R178" s="49">
        <v>0</v>
      </c>
      <c r="S178" s="49">
        <v>0</v>
      </c>
      <c r="T178" s="25" t="e">
        <f t="shared" si="64"/>
        <v>#DIV/0!</v>
      </c>
    </row>
    <row r="179" spans="1:20" ht="33.75" customHeight="1">
      <c r="A179" s="56">
        <v>2</v>
      </c>
      <c r="B179" s="3" t="s">
        <v>84</v>
      </c>
      <c r="C179" s="49">
        <v>0</v>
      </c>
      <c r="D179" s="49">
        <v>0</v>
      </c>
      <c r="E179" s="46" t="e">
        <f t="shared" si="59"/>
        <v>#DIV/0!</v>
      </c>
      <c r="F179" s="49">
        <v>0</v>
      </c>
      <c r="G179" s="49">
        <v>0</v>
      </c>
      <c r="H179" s="46" t="e">
        <f t="shared" si="60"/>
        <v>#DIV/0!</v>
      </c>
      <c r="I179" s="49">
        <v>0</v>
      </c>
      <c r="J179" s="49">
        <v>0</v>
      </c>
      <c r="K179" s="46" t="e">
        <f t="shared" si="61"/>
        <v>#DIV/0!</v>
      </c>
      <c r="L179" s="47">
        <v>0</v>
      </c>
      <c r="M179" s="47">
        <v>0</v>
      </c>
      <c r="N179" s="25" t="e">
        <f t="shared" si="62"/>
        <v>#DIV/0!</v>
      </c>
      <c r="O179" s="49">
        <v>0</v>
      </c>
      <c r="P179" s="49">
        <v>0</v>
      </c>
      <c r="Q179" s="25" t="e">
        <f t="shared" si="63"/>
        <v>#DIV/0!</v>
      </c>
      <c r="R179" s="49">
        <v>0</v>
      </c>
      <c r="S179" s="49">
        <v>0</v>
      </c>
      <c r="T179" s="46" t="e">
        <f t="shared" si="64"/>
        <v>#DIV/0!</v>
      </c>
    </row>
    <row r="180" spans="1:20" ht="18.75" customHeight="1">
      <c r="A180" s="58">
        <v>3</v>
      </c>
      <c r="B180" s="3" t="s">
        <v>85</v>
      </c>
      <c r="C180" s="49">
        <v>4851</v>
      </c>
      <c r="D180" s="49">
        <v>3729</v>
      </c>
      <c r="E180" s="46">
        <f t="shared" si="59"/>
        <v>130.08849557522123</v>
      </c>
      <c r="F180" s="49">
        <v>2273</v>
      </c>
      <c r="G180" s="49">
        <v>2180</v>
      </c>
      <c r="H180" s="46">
        <f t="shared" si="60"/>
        <v>104.26605504587157</v>
      </c>
      <c r="I180" s="49">
        <v>4851</v>
      </c>
      <c r="J180" s="49">
        <v>3750</v>
      </c>
      <c r="K180" s="46">
        <f t="shared" si="61"/>
        <v>129.36000000000001</v>
      </c>
      <c r="L180" s="47">
        <v>4851</v>
      </c>
      <c r="M180" s="47">
        <v>3729</v>
      </c>
      <c r="N180" s="25">
        <f t="shared" si="62"/>
        <v>130.08849557522123</v>
      </c>
      <c r="O180" s="49">
        <v>4851</v>
      </c>
      <c r="P180" s="49">
        <v>3729</v>
      </c>
      <c r="Q180" s="25">
        <f t="shared" si="63"/>
        <v>130.08849557522123</v>
      </c>
      <c r="R180" s="49">
        <v>0</v>
      </c>
      <c r="S180" s="49">
        <v>0</v>
      </c>
      <c r="T180" s="46" t="e">
        <f t="shared" si="64"/>
        <v>#DIV/0!</v>
      </c>
    </row>
    <row r="181" spans="1:20" ht="24.75" customHeight="1">
      <c r="A181" s="56">
        <v>4</v>
      </c>
      <c r="B181" s="3" t="s">
        <v>86</v>
      </c>
      <c r="C181" s="49">
        <v>2520</v>
      </c>
      <c r="D181" s="49">
        <v>2520</v>
      </c>
      <c r="E181" s="46">
        <f t="shared" si="59"/>
        <v>100</v>
      </c>
      <c r="F181" s="49">
        <v>2520</v>
      </c>
      <c r="G181" s="49">
        <v>2520</v>
      </c>
      <c r="H181" s="46">
        <f t="shared" si="60"/>
        <v>100</v>
      </c>
      <c r="I181" s="49">
        <v>26462</v>
      </c>
      <c r="J181" s="49">
        <v>6965</v>
      </c>
      <c r="K181" s="46">
        <f t="shared" si="61"/>
        <v>379.92821249102656</v>
      </c>
      <c r="L181" s="47">
        <v>0</v>
      </c>
      <c r="M181" s="47">
        <v>0</v>
      </c>
      <c r="N181" s="25" t="e">
        <f t="shared" si="62"/>
        <v>#DIV/0!</v>
      </c>
      <c r="O181" s="49">
        <v>0</v>
      </c>
      <c r="P181" s="49">
        <v>0</v>
      </c>
      <c r="Q181" s="25" t="e">
        <f t="shared" si="63"/>
        <v>#DIV/0!</v>
      </c>
      <c r="R181" s="49">
        <v>0</v>
      </c>
      <c r="S181" s="49">
        <v>0</v>
      </c>
      <c r="T181" s="46" t="e">
        <f t="shared" si="64"/>
        <v>#DIV/0!</v>
      </c>
    </row>
    <row r="182" spans="1:20" ht="48" customHeight="1">
      <c r="A182" s="58">
        <v>5</v>
      </c>
      <c r="B182" s="4" t="s">
        <v>284</v>
      </c>
      <c r="C182" s="49">
        <v>29490</v>
      </c>
      <c r="D182" s="49">
        <v>34014</v>
      </c>
      <c r="E182" s="25">
        <f t="shared" si="59"/>
        <v>86.699594284706293</v>
      </c>
      <c r="F182" s="49">
        <v>10371</v>
      </c>
      <c r="G182" s="49">
        <v>13313</v>
      </c>
      <c r="H182" s="25">
        <f t="shared" si="60"/>
        <v>77.9012994817096</v>
      </c>
      <c r="I182" s="49">
        <v>68182</v>
      </c>
      <c r="J182" s="49">
        <v>36403</v>
      </c>
      <c r="K182" s="25">
        <f t="shared" si="61"/>
        <v>187.29775018542426</v>
      </c>
      <c r="L182" s="47">
        <v>7117</v>
      </c>
      <c r="M182" s="47">
        <v>2846</v>
      </c>
      <c r="N182" s="25">
        <f t="shared" si="62"/>
        <v>250.0702740688686</v>
      </c>
      <c r="O182" s="49">
        <v>7117</v>
      </c>
      <c r="P182" s="49">
        <v>2846</v>
      </c>
      <c r="Q182" s="25">
        <f t="shared" si="63"/>
        <v>250.0702740688686</v>
      </c>
      <c r="R182" s="49">
        <v>0</v>
      </c>
      <c r="S182" s="49">
        <v>0</v>
      </c>
      <c r="T182" s="25" t="e">
        <f t="shared" si="64"/>
        <v>#DIV/0!</v>
      </c>
    </row>
    <row r="183" spans="1:20" ht="18.75" customHeight="1">
      <c r="A183" s="58">
        <v>6</v>
      </c>
      <c r="B183" s="4" t="s">
        <v>275</v>
      </c>
      <c r="C183" s="49"/>
      <c r="D183" s="49"/>
      <c r="E183" s="25" t="e">
        <f t="shared" si="59"/>
        <v>#DIV/0!</v>
      </c>
      <c r="F183" s="49"/>
      <c r="G183" s="49"/>
      <c r="H183" s="25" t="e">
        <f t="shared" si="60"/>
        <v>#DIV/0!</v>
      </c>
      <c r="I183" s="49"/>
      <c r="J183" s="49"/>
      <c r="K183" s="25" t="e">
        <f t="shared" si="61"/>
        <v>#DIV/0!</v>
      </c>
      <c r="L183" s="47"/>
      <c r="M183" s="47"/>
      <c r="N183" s="25" t="e">
        <f t="shared" si="62"/>
        <v>#DIV/0!</v>
      </c>
      <c r="O183" s="49"/>
      <c r="P183" s="49"/>
      <c r="Q183" s="25" t="e">
        <f>O183/P183*100</f>
        <v>#DIV/0!</v>
      </c>
      <c r="R183" s="49">
        <v>0</v>
      </c>
      <c r="S183" s="49"/>
      <c r="T183" s="25" t="e">
        <f t="shared" si="64"/>
        <v>#DIV/0!</v>
      </c>
    </row>
    <row r="184" spans="1:20" s="23" customFormat="1" ht="21" customHeight="1">
      <c r="A184" s="57">
        <v>7</v>
      </c>
      <c r="B184" s="8" t="s">
        <v>77</v>
      </c>
      <c r="C184" s="49">
        <v>0</v>
      </c>
      <c r="D184" s="49">
        <v>0</v>
      </c>
      <c r="E184" s="1" t="e">
        <f t="shared" si="59"/>
        <v>#DIV/0!</v>
      </c>
      <c r="F184" s="49">
        <v>0</v>
      </c>
      <c r="G184" s="49">
        <v>0</v>
      </c>
      <c r="H184" s="1" t="e">
        <f t="shared" si="60"/>
        <v>#DIV/0!</v>
      </c>
      <c r="I184" s="49">
        <v>0</v>
      </c>
      <c r="J184" s="49">
        <v>0</v>
      </c>
      <c r="K184" s="1" t="e">
        <f t="shared" si="61"/>
        <v>#DIV/0!</v>
      </c>
      <c r="L184" s="47">
        <v>0</v>
      </c>
      <c r="M184" s="47">
        <v>0</v>
      </c>
      <c r="N184" s="1" t="e">
        <f t="shared" si="62"/>
        <v>#DIV/0!</v>
      </c>
      <c r="O184" s="49">
        <v>0</v>
      </c>
      <c r="P184" s="49">
        <v>0</v>
      </c>
      <c r="Q184" s="1" t="e">
        <f>O184/P184*100</f>
        <v>#DIV/0!</v>
      </c>
      <c r="R184" s="49">
        <v>0</v>
      </c>
      <c r="S184" s="49">
        <v>0</v>
      </c>
      <c r="T184" s="1" t="e">
        <f t="shared" si="64"/>
        <v>#DIV/0!</v>
      </c>
    </row>
    <row r="185" spans="1:20" s="23" customFormat="1" ht="17.25" hidden="1">
      <c r="A185" s="111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7"/>
    </row>
    <row r="186" spans="1:20" s="23" customFormat="1" ht="102" hidden="1" customHeight="1">
      <c r="A186" s="383" t="s">
        <v>248</v>
      </c>
      <c r="B186" s="384"/>
      <c r="C186" s="42">
        <f>SUM(C187:C193)</f>
        <v>0</v>
      </c>
      <c r="D186" s="42">
        <f>SUM(D187:D193)</f>
        <v>0</v>
      </c>
      <c r="E186" s="51" t="e">
        <f>C186/D186*100</f>
        <v>#DIV/0!</v>
      </c>
      <c r="F186" s="42">
        <f>SUM(F187:F193)</f>
        <v>0</v>
      </c>
      <c r="G186" s="42">
        <f>SUM(G187:G193)</f>
        <v>0</v>
      </c>
      <c r="H186" s="51" t="e">
        <f>F186/G186*100</f>
        <v>#DIV/0!</v>
      </c>
      <c r="I186" s="42">
        <f>SUM(I187:I193)</f>
        <v>0</v>
      </c>
      <c r="J186" s="42">
        <f>SUM(J187:J193)</f>
        <v>0</v>
      </c>
      <c r="K186" s="51" t="e">
        <f>I186/J186*100</f>
        <v>#DIV/0!</v>
      </c>
      <c r="L186" s="42">
        <f>SUM(L187:L193)</f>
        <v>0</v>
      </c>
      <c r="M186" s="42">
        <f>SUM(M187:M193)</f>
        <v>0</v>
      </c>
      <c r="N186" s="6" t="e">
        <f t="shared" ref="N186" si="65">L186/M186*100</f>
        <v>#DIV/0!</v>
      </c>
      <c r="O186" s="42">
        <f>SUM(O187:O193)</f>
        <v>0</v>
      </c>
      <c r="P186" s="42">
        <f>SUM(P187:P193)</f>
        <v>0</v>
      </c>
      <c r="Q186" s="5" t="e">
        <f t="shared" ref="Q186" si="66">O186/P186*100</f>
        <v>#DIV/0!</v>
      </c>
      <c r="R186" s="42">
        <f>SUM(R187:R193)</f>
        <v>0</v>
      </c>
      <c r="S186" s="42">
        <f>SUM(S187:S193)</f>
        <v>0</v>
      </c>
      <c r="T186" s="6" t="e">
        <f t="shared" ref="T186" si="67">R186/S186*100</f>
        <v>#DIV/0!</v>
      </c>
    </row>
    <row r="187" spans="1:20" s="23" customFormat="1" ht="17.25" hidden="1">
      <c r="A187" s="64"/>
      <c r="B187" s="16"/>
      <c r="C187" s="47"/>
      <c r="D187" s="47"/>
      <c r="E187" s="1"/>
      <c r="F187" s="47"/>
      <c r="G187" s="47"/>
      <c r="H187" s="1"/>
      <c r="I187" s="47"/>
      <c r="J187" s="47"/>
      <c r="K187" s="1"/>
      <c r="L187" s="47"/>
      <c r="M187" s="47"/>
      <c r="N187" s="1"/>
      <c r="O187" s="47"/>
      <c r="P187" s="47"/>
      <c r="Q187" s="1"/>
      <c r="R187" s="47"/>
      <c r="S187" s="47"/>
      <c r="T187" s="1"/>
    </row>
    <row r="188" spans="1:20" s="23" customFormat="1" ht="17.25" hidden="1">
      <c r="A188" s="64"/>
      <c r="B188" s="16"/>
      <c r="C188" s="47"/>
      <c r="D188" s="47"/>
      <c r="E188" s="1"/>
      <c r="F188" s="47"/>
      <c r="G188" s="47"/>
      <c r="H188" s="1"/>
      <c r="I188" s="47"/>
      <c r="J188" s="47"/>
      <c r="K188" s="1"/>
      <c r="L188" s="47"/>
      <c r="M188" s="47"/>
      <c r="N188" s="1"/>
      <c r="O188" s="47"/>
      <c r="P188" s="47"/>
      <c r="Q188" s="1"/>
      <c r="R188" s="47"/>
      <c r="S188" s="47"/>
      <c r="T188" s="1"/>
    </row>
    <row r="189" spans="1:20" s="23" customFormat="1" ht="17.25" hidden="1">
      <c r="A189" s="64"/>
      <c r="B189" s="16"/>
      <c r="C189" s="47"/>
      <c r="D189" s="47"/>
      <c r="E189" s="1"/>
      <c r="F189" s="47"/>
      <c r="G189" s="47"/>
      <c r="H189" s="1"/>
      <c r="I189" s="47"/>
      <c r="J189" s="47"/>
      <c r="K189" s="1"/>
      <c r="L189" s="47"/>
      <c r="M189" s="47"/>
      <c r="N189" s="1"/>
      <c r="O189" s="47"/>
      <c r="P189" s="47"/>
      <c r="Q189" s="1"/>
      <c r="R189" s="47"/>
      <c r="S189" s="47"/>
      <c r="T189" s="1"/>
    </row>
    <row r="190" spans="1:20" s="23" customFormat="1" ht="17.25" hidden="1">
      <c r="A190" s="64"/>
      <c r="B190" s="16"/>
      <c r="C190" s="47"/>
      <c r="D190" s="47"/>
      <c r="E190" s="1"/>
      <c r="F190" s="47"/>
      <c r="G190" s="47"/>
      <c r="H190" s="1"/>
      <c r="I190" s="47"/>
      <c r="J190" s="47"/>
      <c r="K190" s="1"/>
      <c r="L190" s="47"/>
      <c r="M190" s="47"/>
      <c r="N190" s="1"/>
      <c r="O190" s="47"/>
      <c r="P190" s="47"/>
      <c r="Q190" s="1"/>
      <c r="R190" s="47"/>
      <c r="S190" s="47"/>
      <c r="T190" s="1"/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 customHeight="1">
      <c r="A194" s="390"/>
      <c r="B194" s="391"/>
      <c r="C194" s="391"/>
      <c r="D194" s="391"/>
      <c r="E194" s="391"/>
      <c r="F194" s="391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1"/>
      <c r="R194" s="391"/>
      <c r="S194" s="391"/>
      <c r="T194" s="392"/>
    </row>
    <row r="195" spans="1:20" s="23" customFormat="1" ht="118.5" hidden="1" customHeight="1">
      <c r="A195" s="383" t="s">
        <v>249</v>
      </c>
      <c r="B195" s="384"/>
      <c r="C195" s="42">
        <f>SUM(C196:C199)</f>
        <v>0</v>
      </c>
      <c r="D195" s="42">
        <f>SUM(D196:D199)</f>
        <v>0</v>
      </c>
      <c r="E195" s="51" t="e">
        <f>C195/D195*100</f>
        <v>#DIV/0!</v>
      </c>
      <c r="F195" s="42">
        <f>SUM(F196:F199)</f>
        <v>0</v>
      </c>
      <c r="G195" s="42">
        <f>SUM(G196:G199)</f>
        <v>0</v>
      </c>
      <c r="H195" s="51" t="e">
        <f>F195/G195*100</f>
        <v>#DIV/0!</v>
      </c>
      <c r="I195" s="42">
        <f>SUM(I196:I199)</f>
        <v>0</v>
      </c>
      <c r="J195" s="42">
        <f>SUM(J196:J199)</f>
        <v>0</v>
      </c>
      <c r="K195" s="51" t="e">
        <f>I195/J195*100</f>
        <v>#DIV/0!</v>
      </c>
      <c r="L195" s="42">
        <f>SUM(L196:L199)</f>
        <v>0</v>
      </c>
      <c r="M195" s="42">
        <f>SUM(M196:M199)</f>
        <v>0</v>
      </c>
      <c r="N195" s="6" t="e">
        <f t="shared" ref="N195" si="68">L195/M195*100</f>
        <v>#DIV/0!</v>
      </c>
      <c r="O195" s="42">
        <f>SUM(O196:O199)</f>
        <v>0</v>
      </c>
      <c r="P195" s="42">
        <f>SUM(P196:P199)</f>
        <v>0</v>
      </c>
      <c r="Q195" s="5" t="e">
        <f t="shared" ref="Q195" si="69">O195/P195*100</f>
        <v>#DIV/0!</v>
      </c>
      <c r="R195" s="42">
        <f>SUM(R196:R199)</f>
        <v>0</v>
      </c>
      <c r="S195" s="42">
        <f>SUM(S196:S199)</f>
        <v>0</v>
      </c>
      <c r="T195" s="6" t="e">
        <f t="shared" ref="T195" si="70">R195/S195*100</f>
        <v>#DIV/0!</v>
      </c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>
      <c r="A199" s="64"/>
      <c r="B199" s="16"/>
      <c r="C199" s="47"/>
      <c r="D199" s="47"/>
      <c r="E199" s="1"/>
      <c r="F199" s="47"/>
      <c r="G199" s="47"/>
      <c r="H199" s="1"/>
      <c r="I199" s="47"/>
      <c r="J199" s="47"/>
      <c r="K199" s="1"/>
      <c r="L199" s="47"/>
      <c r="M199" s="47"/>
      <c r="N199" s="1"/>
      <c r="O199" s="47"/>
      <c r="P199" s="47"/>
      <c r="Q199" s="1"/>
      <c r="R199" s="47"/>
      <c r="S199" s="47"/>
      <c r="T199" s="1"/>
    </row>
    <row r="200" spans="1:20" s="23" customFormat="1" ht="17.25" customHeight="1">
      <c r="A200" s="390"/>
      <c r="B200" s="391"/>
      <c r="C200" s="391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</row>
    <row r="201" spans="1:20" s="23" customFormat="1" ht="69" customHeight="1">
      <c r="A201" s="383" t="s">
        <v>250</v>
      </c>
      <c r="B201" s="384"/>
      <c r="C201" s="42">
        <f>SUM(C202:C207)</f>
        <v>115578</v>
      </c>
      <c r="D201" s="42">
        <f>SUM(D202:D207)</f>
        <v>0</v>
      </c>
      <c r="E201" s="51" t="e">
        <f>C201/D201*100</f>
        <v>#DIV/0!</v>
      </c>
      <c r="F201" s="42">
        <f>SUM(F202:F207)</f>
        <v>42707</v>
      </c>
      <c r="G201" s="42">
        <f>SUM(G202:G207)</f>
        <v>0</v>
      </c>
      <c r="H201" s="51" t="e">
        <f>F201/G201*100</f>
        <v>#DIV/0!</v>
      </c>
      <c r="I201" s="42">
        <f>SUM(I202:I207)</f>
        <v>104297</v>
      </c>
      <c r="J201" s="42">
        <f>SUM(J202:J207)</f>
        <v>0</v>
      </c>
      <c r="K201" s="51" t="e">
        <f>I201/J201*100</f>
        <v>#DIV/0!</v>
      </c>
      <c r="L201" s="42">
        <f>SUM(L202:L207)</f>
        <v>0</v>
      </c>
      <c r="M201" s="42">
        <f>SUM(M202:M207)</f>
        <v>0</v>
      </c>
      <c r="N201" s="6" t="e">
        <f t="shared" ref="N201:N204" si="71">L201/M201*100</f>
        <v>#DIV/0!</v>
      </c>
      <c r="O201" s="42">
        <f>SUM(O202:O207)</f>
        <v>0</v>
      </c>
      <c r="P201" s="42">
        <f>SUM(P202:P207)</f>
        <v>0</v>
      </c>
      <c r="Q201" s="217"/>
      <c r="R201" s="42">
        <f>SUM(R202:R207)</f>
        <v>0</v>
      </c>
      <c r="S201" s="42">
        <f>SUM(S202:S207)</f>
        <v>0</v>
      </c>
      <c r="T201" s="6" t="e">
        <f t="shared" ref="T201:T205" si="72">R201/S201*100</f>
        <v>#DIV/0!</v>
      </c>
    </row>
    <row r="202" spans="1:20" s="23" customFormat="1" ht="17.25">
      <c r="A202" s="63">
        <v>1</v>
      </c>
      <c r="B202" s="10" t="s">
        <v>285</v>
      </c>
      <c r="C202" s="47">
        <v>34879</v>
      </c>
      <c r="D202" s="47">
        <v>0</v>
      </c>
      <c r="E202" s="49" t="e">
        <f>C202/D202*100</f>
        <v>#DIV/0!</v>
      </c>
      <c r="F202" s="47">
        <v>22341</v>
      </c>
      <c r="G202" s="47">
        <v>0</v>
      </c>
      <c r="H202" s="49" t="e">
        <f>F202/G202*100</f>
        <v>#DIV/0!</v>
      </c>
      <c r="I202" s="47">
        <v>23598</v>
      </c>
      <c r="J202" s="47">
        <v>0</v>
      </c>
      <c r="K202" s="49" t="e">
        <f>I202/J202*100</f>
        <v>#DIV/0!</v>
      </c>
      <c r="L202" s="47">
        <v>0</v>
      </c>
      <c r="M202" s="47">
        <v>0</v>
      </c>
      <c r="N202" s="228" t="e">
        <f t="shared" si="71"/>
        <v>#DIV/0!</v>
      </c>
      <c r="O202" s="47">
        <v>0</v>
      </c>
      <c r="P202" s="47">
        <v>0</v>
      </c>
      <c r="Q202" s="229" t="e">
        <f>O201/P201*100</f>
        <v>#DIV/0!</v>
      </c>
      <c r="R202" s="47">
        <v>0</v>
      </c>
      <c r="S202" s="47">
        <v>0</v>
      </c>
      <c r="T202" s="1" t="e">
        <f t="shared" si="72"/>
        <v>#DIV/0!</v>
      </c>
    </row>
    <row r="203" spans="1:20" s="23" customFormat="1" ht="17.25">
      <c r="A203" s="64">
        <v>2</v>
      </c>
      <c r="B203" s="16" t="s">
        <v>286</v>
      </c>
      <c r="C203" s="47">
        <v>55408</v>
      </c>
      <c r="D203" s="47">
        <v>0</v>
      </c>
      <c r="E203" s="49" t="e">
        <f t="shared" ref="E203:E204" si="73">C203/D203*100</f>
        <v>#DIV/0!</v>
      </c>
      <c r="F203" s="47">
        <v>11794</v>
      </c>
      <c r="G203" s="47">
        <v>0</v>
      </c>
      <c r="H203" s="49" t="e">
        <f t="shared" ref="H203:H204" si="74">F203/G203*100</f>
        <v>#DIV/0!</v>
      </c>
      <c r="I203" s="47">
        <v>55408</v>
      </c>
      <c r="J203" s="47">
        <v>0</v>
      </c>
      <c r="K203" s="49" t="e">
        <f t="shared" ref="K203:K204" si="75">I203/J203*100</f>
        <v>#DIV/0!</v>
      </c>
      <c r="L203" s="47">
        <v>0</v>
      </c>
      <c r="M203" s="47">
        <v>0</v>
      </c>
      <c r="N203" s="228" t="e">
        <f t="shared" si="71"/>
        <v>#DIV/0!</v>
      </c>
      <c r="O203" s="47">
        <v>0</v>
      </c>
      <c r="P203" s="47">
        <v>0</v>
      </c>
      <c r="Q203" s="229" t="e">
        <f>O202/P202*100</f>
        <v>#DIV/0!</v>
      </c>
      <c r="R203" s="47">
        <v>0</v>
      </c>
      <c r="S203" s="47">
        <v>0</v>
      </c>
      <c r="T203" s="1" t="e">
        <f t="shared" si="72"/>
        <v>#DIV/0!</v>
      </c>
    </row>
    <row r="204" spans="1:20" s="23" customFormat="1" ht="17.25">
      <c r="A204" s="63">
        <v>3</v>
      </c>
      <c r="B204" s="10" t="s">
        <v>287</v>
      </c>
      <c r="C204" s="47">
        <v>25291</v>
      </c>
      <c r="D204" s="47"/>
      <c r="E204" s="49" t="e">
        <f t="shared" si="73"/>
        <v>#DIV/0!</v>
      </c>
      <c r="F204" s="47">
        <v>8572</v>
      </c>
      <c r="G204" s="47"/>
      <c r="H204" s="49" t="e">
        <f t="shared" si="74"/>
        <v>#DIV/0!</v>
      </c>
      <c r="I204" s="47">
        <v>25291</v>
      </c>
      <c r="J204" s="47"/>
      <c r="K204" s="49" t="e">
        <f t="shared" si="75"/>
        <v>#DIV/0!</v>
      </c>
      <c r="L204" s="47">
        <v>0</v>
      </c>
      <c r="M204" s="47"/>
      <c r="N204" s="228" t="e">
        <f t="shared" si="71"/>
        <v>#DIV/0!</v>
      </c>
      <c r="O204" s="47">
        <v>0</v>
      </c>
      <c r="P204" s="47"/>
      <c r="Q204" s="229" t="e">
        <f>O203/P203*100</f>
        <v>#DIV/0!</v>
      </c>
      <c r="R204" s="47">
        <v>0</v>
      </c>
      <c r="S204" s="47">
        <v>0</v>
      </c>
      <c r="T204" s="1" t="e">
        <f t="shared" si="72"/>
        <v>#DIV/0!</v>
      </c>
    </row>
    <row r="205" spans="1:20" s="23" customFormat="1" ht="17.25">
      <c r="A205" s="64"/>
      <c r="B205" s="16"/>
      <c r="C205" s="47"/>
      <c r="D205" s="47"/>
      <c r="E205" s="1"/>
      <c r="F205" s="47"/>
      <c r="G205" s="47"/>
      <c r="H205" s="1"/>
      <c r="I205" s="47"/>
      <c r="J205" s="47"/>
      <c r="K205" s="1"/>
      <c r="L205" s="47"/>
      <c r="M205" s="47"/>
      <c r="N205" s="1"/>
      <c r="O205" s="47"/>
      <c r="P205" s="47"/>
      <c r="Q205" s="1"/>
      <c r="R205" s="47"/>
      <c r="S205" s="47"/>
      <c r="T205" s="1" t="e">
        <f t="shared" si="72"/>
        <v>#DIV/0!</v>
      </c>
    </row>
    <row r="206" spans="1:20" s="23" customFormat="1" ht="17.25">
      <c r="A206" s="64"/>
      <c r="B206" s="16"/>
      <c r="C206" s="47"/>
      <c r="D206" s="47"/>
      <c r="E206" s="1"/>
      <c r="F206" s="47"/>
      <c r="G206" s="47"/>
      <c r="H206" s="1"/>
      <c r="I206" s="47"/>
      <c r="J206" s="47"/>
      <c r="K206" s="1"/>
      <c r="L206" s="47"/>
      <c r="M206" s="47"/>
      <c r="N206" s="1"/>
      <c r="O206" s="47"/>
      <c r="P206" s="47"/>
      <c r="Q206" s="1"/>
      <c r="R206" s="47"/>
      <c r="S206" s="47"/>
      <c r="T206" s="1"/>
    </row>
    <row r="207" spans="1:20" s="23" customFormat="1" ht="17.25">
      <c r="A207" s="64"/>
      <c r="B207" s="16"/>
      <c r="C207" s="47"/>
      <c r="D207" s="47"/>
      <c r="E207" s="1"/>
      <c r="F207" s="47"/>
      <c r="G207" s="47"/>
      <c r="H207" s="1"/>
      <c r="I207" s="47"/>
      <c r="J207" s="47"/>
      <c r="K207" s="1"/>
      <c r="L207" s="47"/>
      <c r="M207" s="47"/>
      <c r="N207" s="1"/>
      <c r="O207" s="47"/>
      <c r="P207" s="47"/>
      <c r="Q207" s="1"/>
      <c r="R207" s="47"/>
      <c r="S207" s="47"/>
      <c r="T207" s="1"/>
    </row>
    <row r="208" spans="1:20" s="23" customFormat="1" ht="17.25" customHeight="1">
      <c r="A208" s="385"/>
      <c r="B208" s="386"/>
      <c r="C208" s="386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7"/>
    </row>
    <row r="209" spans="1:20" s="23" customFormat="1" ht="75.75" customHeight="1">
      <c r="A209" s="383" t="s">
        <v>251</v>
      </c>
      <c r="B209" s="384"/>
      <c r="C209" s="42">
        <f>SUM(C210:C215)</f>
        <v>140018</v>
      </c>
      <c r="D209" s="42">
        <f>SUM(D210:D215)</f>
        <v>185434</v>
      </c>
      <c r="E209" s="51">
        <f>C209/D209*100</f>
        <v>75.508267092334734</v>
      </c>
      <c r="F209" s="42">
        <f>SUM(F210:F215)</f>
        <v>75157</v>
      </c>
      <c r="G209" s="42">
        <f>SUM(G210:G215)</f>
        <v>88062</v>
      </c>
      <c r="H209" s="51">
        <f>F209/G209*100</f>
        <v>85.34555199745634</v>
      </c>
      <c r="I209" s="42">
        <f>SUM(I210:I215)</f>
        <v>152396</v>
      </c>
      <c r="J209" s="42">
        <f>SUM(J210:J215)</f>
        <v>204122</v>
      </c>
      <c r="K209" s="51">
        <f>I209/J209*100</f>
        <v>74.659272395920084</v>
      </c>
      <c r="L209" s="42">
        <f>SUM(L210:L215)</f>
        <v>46530</v>
      </c>
      <c r="M209" s="42">
        <f>SUM(M210:M215)</f>
        <v>56591</v>
      </c>
      <c r="N209" s="6">
        <f t="shared" ref="N209:N215" si="76">L209/M209*100</f>
        <v>82.221554664169219</v>
      </c>
      <c r="O209" s="42">
        <f>SUM(O210:O215)</f>
        <v>19067</v>
      </c>
      <c r="P209" s="42">
        <f>SUM(P210:P215)</f>
        <v>22135</v>
      </c>
      <c r="Q209" s="5">
        <f t="shared" ref="Q209:Q215" si="77">O209/P209*100</f>
        <v>86.139597921843233</v>
      </c>
      <c r="R209" s="42">
        <f>SUM(R210:R215)</f>
        <v>27463</v>
      </c>
      <c r="S209" s="42">
        <f>SUM(S210:S215)</f>
        <v>34456</v>
      </c>
      <c r="T209" s="6">
        <f t="shared" ref="T209:T215" si="78">R209/S209*100</f>
        <v>79.704550731367547</v>
      </c>
    </row>
    <row r="210" spans="1:20" s="23" customFormat="1" ht="17.25">
      <c r="A210" s="53">
        <v>1</v>
      </c>
      <c r="B210" s="3" t="s">
        <v>52</v>
      </c>
      <c r="C210" s="49">
        <v>95</v>
      </c>
      <c r="D210" s="49">
        <v>0</v>
      </c>
      <c r="E210" s="46" t="e">
        <f>C210/D210*100</f>
        <v>#DIV/0!</v>
      </c>
      <c r="F210" s="49">
        <v>95</v>
      </c>
      <c r="G210" s="49">
        <v>0</v>
      </c>
      <c r="H210" s="46" t="e">
        <f t="shared" ref="H210:H211" si="79">F210/G210*100</f>
        <v>#DIV/0!</v>
      </c>
      <c r="I210" s="45">
        <v>95</v>
      </c>
      <c r="J210" s="49">
        <v>0</v>
      </c>
      <c r="K210" s="46" t="e">
        <f t="shared" ref="K210:K211" si="80">I210/J210*100</f>
        <v>#DIV/0!</v>
      </c>
      <c r="L210" s="95">
        <v>0</v>
      </c>
      <c r="M210" s="49">
        <v>0</v>
      </c>
      <c r="N210" s="25" t="e">
        <f t="shared" si="76"/>
        <v>#DIV/0!</v>
      </c>
      <c r="O210" s="49">
        <v>0</v>
      </c>
      <c r="P210" s="49">
        <v>0</v>
      </c>
      <c r="Q210" s="25" t="e">
        <f t="shared" si="77"/>
        <v>#DIV/0!</v>
      </c>
      <c r="R210" s="49">
        <v>0</v>
      </c>
      <c r="S210" s="49">
        <v>0</v>
      </c>
      <c r="T210" s="45" t="e">
        <f t="shared" si="78"/>
        <v>#DIV/0!</v>
      </c>
    </row>
    <row r="211" spans="1:20" s="23" customFormat="1" ht="17.25">
      <c r="A211" s="71">
        <v>2</v>
      </c>
      <c r="B211" s="8" t="s">
        <v>53</v>
      </c>
      <c r="C211" s="49">
        <v>0</v>
      </c>
      <c r="D211" s="49">
        <v>19380</v>
      </c>
      <c r="E211" s="25">
        <f t="shared" ref="E211" si="81">C211/D211*100</f>
        <v>0</v>
      </c>
      <c r="F211" s="49">
        <v>0</v>
      </c>
      <c r="G211" s="49">
        <v>5856</v>
      </c>
      <c r="H211" s="25">
        <f t="shared" si="79"/>
        <v>0</v>
      </c>
      <c r="I211" s="49">
        <v>600</v>
      </c>
      <c r="J211" s="49">
        <v>18674</v>
      </c>
      <c r="K211" s="25">
        <f t="shared" si="80"/>
        <v>3.2130234550712218</v>
      </c>
      <c r="L211" s="95">
        <v>0</v>
      </c>
      <c r="M211" s="49">
        <v>0</v>
      </c>
      <c r="N211" s="25" t="e">
        <f t="shared" si="76"/>
        <v>#DIV/0!</v>
      </c>
      <c r="O211" s="49">
        <v>0</v>
      </c>
      <c r="P211" s="49">
        <v>0</v>
      </c>
      <c r="Q211" s="25" t="e">
        <f t="shared" si="77"/>
        <v>#DIV/0!</v>
      </c>
      <c r="R211" s="49">
        <v>0</v>
      </c>
      <c r="S211" s="49">
        <v>0</v>
      </c>
      <c r="T211" s="49" t="e">
        <f t="shared" si="78"/>
        <v>#DIV/0!</v>
      </c>
    </row>
    <row r="212" spans="1:20" s="23" customFormat="1" ht="17.25">
      <c r="A212" s="53">
        <v>3</v>
      </c>
      <c r="B212" s="4" t="s">
        <v>55</v>
      </c>
      <c r="C212" s="49">
        <v>16990</v>
      </c>
      <c r="D212" s="49">
        <v>13223</v>
      </c>
      <c r="E212" s="1">
        <f>C212/D212*100</f>
        <v>128.48824018755198</v>
      </c>
      <c r="F212" s="47">
        <v>11459</v>
      </c>
      <c r="G212" s="49">
        <v>8440</v>
      </c>
      <c r="H212" s="1">
        <f>F212/G212*100</f>
        <v>135.77014218009478</v>
      </c>
      <c r="I212" s="47">
        <v>16990</v>
      </c>
      <c r="J212" s="49">
        <v>13223</v>
      </c>
      <c r="K212" s="1">
        <f>I212/J212*100</f>
        <v>128.48824018755198</v>
      </c>
      <c r="L212" s="95">
        <v>16990</v>
      </c>
      <c r="M212" s="49">
        <v>13223</v>
      </c>
      <c r="N212" s="1">
        <f t="shared" si="76"/>
        <v>128.48824018755198</v>
      </c>
      <c r="O212" s="47">
        <v>0</v>
      </c>
      <c r="P212" s="47">
        <v>0</v>
      </c>
      <c r="Q212" s="1" t="e">
        <f t="shared" si="77"/>
        <v>#DIV/0!</v>
      </c>
      <c r="R212" s="47">
        <v>16990</v>
      </c>
      <c r="S212" s="47">
        <v>13223</v>
      </c>
      <c r="T212" s="47">
        <f t="shared" si="78"/>
        <v>128.48824018755198</v>
      </c>
    </row>
    <row r="213" spans="1:20" s="23" customFormat="1" ht="17.25">
      <c r="A213" s="71">
        <v>4</v>
      </c>
      <c r="B213" s="8" t="s">
        <v>56</v>
      </c>
      <c r="C213" s="49">
        <v>61483</v>
      </c>
      <c r="D213" s="49">
        <v>67061</v>
      </c>
      <c r="E213" s="1">
        <f t="shared" ref="E213:E215" si="82">C213/D213*100</f>
        <v>91.68219978825249</v>
      </c>
      <c r="F213" s="47">
        <v>25574</v>
      </c>
      <c r="G213" s="49">
        <v>30789</v>
      </c>
      <c r="H213" s="1">
        <f t="shared" ref="H213:H215" si="83">F213/G213*100</f>
        <v>83.062132579817472</v>
      </c>
      <c r="I213" s="47">
        <v>60826</v>
      </c>
      <c r="J213" s="49">
        <v>55496</v>
      </c>
      <c r="K213" s="1">
        <f t="shared" ref="K213:K215" si="84">I213/J213*100</f>
        <v>109.60429580510306</v>
      </c>
      <c r="L213" s="95">
        <v>10473</v>
      </c>
      <c r="M213" s="49">
        <v>21233</v>
      </c>
      <c r="N213" s="1">
        <f t="shared" si="76"/>
        <v>49.324165214524562</v>
      </c>
      <c r="O213" s="47">
        <v>0</v>
      </c>
      <c r="P213" s="47">
        <v>0</v>
      </c>
      <c r="Q213" s="1" t="e">
        <f t="shared" si="77"/>
        <v>#DIV/0!</v>
      </c>
      <c r="R213" s="47">
        <v>10473</v>
      </c>
      <c r="S213" s="159">
        <v>21233</v>
      </c>
      <c r="T213" s="47">
        <f t="shared" si="78"/>
        <v>49.324165214524562</v>
      </c>
    </row>
    <row r="214" spans="1:20" s="23" customFormat="1" ht="17.25">
      <c r="A214" s="53">
        <v>5</v>
      </c>
      <c r="B214" s="8" t="s">
        <v>57</v>
      </c>
      <c r="C214" s="49">
        <v>0</v>
      </c>
      <c r="D214" s="49">
        <v>0</v>
      </c>
      <c r="E214" s="1" t="e">
        <f t="shared" si="82"/>
        <v>#DIV/0!</v>
      </c>
      <c r="F214" s="47">
        <v>0</v>
      </c>
      <c r="G214" s="49">
        <v>0</v>
      </c>
      <c r="H214" s="1" t="e">
        <f t="shared" si="83"/>
        <v>#DIV/0!</v>
      </c>
      <c r="I214" s="47">
        <v>0</v>
      </c>
      <c r="J214" s="49">
        <v>0</v>
      </c>
      <c r="K214" s="1" t="e">
        <f t="shared" si="84"/>
        <v>#DIV/0!</v>
      </c>
      <c r="L214" s="95">
        <v>0</v>
      </c>
      <c r="M214" s="49">
        <v>0</v>
      </c>
      <c r="N214" s="1" t="e">
        <f t="shared" si="76"/>
        <v>#DIV/0!</v>
      </c>
      <c r="O214" s="47">
        <v>0</v>
      </c>
      <c r="P214" s="47">
        <v>0</v>
      </c>
      <c r="Q214" s="1" t="e">
        <f t="shared" si="77"/>
        <v>#DIV/0!</v>
      </c>
      <c r="R214" s="47">
        <v>0</v>
      </c>
      <c r="S214" s="47">
        <v>0</v>
      </c>
      <c r="T214" s="47" t="e">
        <f t="shared" si="78"/>
        <v>#DIV/0!</v>
      </c>
    </row>
    <row r="215" spans="1:20" s="23" customFormat="1" ht="17.25">
      <c r="A215" s="54">
        <v>6</v>
      </c>
      <c r="B215" s="4" t="s">
        <v>58</v>
      </c>
      <c r="C215" s="49">
        <v>61450</v>
      </c>
      <c r="D215" s="49">
        <v>85770</v>
      </c>
      <c r="E215" s="25">
        <f t="shared" si="82"/>
        <v>71.645097353386973</v>
      </c>
      <c r="F215" s="49">
        <v>38029</v>
      </c>
      <c r="G215" s="45">
        <v>42977</v>
      </c>
      <c r="H215" s="25">
        <f t="shared" si="83"/>
        <v>88.486865067361606</v>
      </c>
      <c r="I215" s="49">
        <v>73885</v>
      </c>
      <c r="J215" s="45">
        <v>116729</v>
      </c>
      <c r="K215" s="25">
        <f t="shared" si="84"/>
        <v>63.296181754319832</v>
      </c>
      <c r="L215" s="95">
        <v>19067</v>
      </c>
      <c r="M215" s="47">
        <v>22135</v>
      </c>
      <c r="N215" s="25">
        <f t="shared" si="76"/>
        <v>86.139597921843233</v>
      </c>
      <c r="O215" s="49">
        <v>19067</v>
      </c>
      <c r="P215" s="45">
        <v>22135</v>
      </c>
      <c r="Q215" s="25">
        <f t="shared" si="77"/>
        <v>86.139597921843233</v>
      </c>
      <c r="R215" s="49">
        <v>0</v>
      </c>
      <c r="S215" s="49">
        <v>0</v>
      </c>
      <c r="T215" s="49" t="e">
        <f t="shared" si="78"/>
        <v>#DIV/0!</v>
      </c>
    </row>
    <row r="216" spans="1:20" s="23" customFormat="1" ht="17.25" customHeight="1">
      <c r="A216" s="385"/>
      <c r="B216" s="386"/>
      <c r="C216" s="386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7"/>
    </row>
    <row r="217" spans="1:20" s="23" customFormat="1" ht="36" customHeight="1">
      <c r="A217" s="383" t="s">
        <v>252</v>
      </c>
      <c r="B217" s="384"/>
      <c r="C217" s="42">
        <f>SUM(C218:C224)</f>
        <v>1465528</v>
      </c>
      <c r="D217" s="42">
        <f>SUM(D218:D224)</f>
        <v>1490579</v>
      </c>
      <c r="E217" s="51">
        <f t="shared" ref="E217:E224" si="85">C217/D217*100</f>
        <v>98.31937790616935</v>
      </c>
      <c r="F217" s="42">
        <f>SUM(F218:F224)</f>
        <v>547872</v>
      </c>
      <c r="G217" s="42">
        <f>SUM(G218:G224)</f>
        <v>616253</v>
      </c>
      <c r="H217" s="51">
        <f t="shared" ref="H217:H224" si="86">F217/G217*100</f>
        <v>88.903745701846475</v>
      </c>
      <c r="I217" s="42">
        <f>SUM(I218:I224)</f>
        <v>1361065</v>
      </c>
      <c r="J217" s="42">
        <f>SUM(J218:J224)</f>
        <v>1368409</v>
      </c>
      <c r="K217" s="51">
        <f t="shared" ref="K217:K224" si="87">I217/J217*100</f>
        <v>99.463318349996229</v>
      </c>
      <c r="L217" s="42">
        <f>SUM(L218:L224)</f>
        <v>771904</v>
      </c>
      <c r="M217" s="42">
        <f>SUM(M218:M224)</f>
        <v>700123</v>
      </c>
      <c r="N217" s="6">
        <f t="shared" ref="N217:N224" si="88">L217/M217*100</f>
        <v>110.25262703839182</v>
      </c>
      <c r="O217" s="42">
        <f>SUM(O218:O224)</f>
        <v>410776</v>
      </c>
      <c r="P217" s="42">
        <f>SUM(P218:P224)</f>
        <v>437457</v>
      </c>
      <c r="Q217" s="5">
        <f t="shared" ref="Q217:Q224" si="89">O217/P217*100</f>
        <v>93.900886258535124</v>
      </c>
      <c r="R217" s="42">
        <f>SUM(R218:R224)</f>
        <v>361128</v>
      </c>
      <c r="S217" s="42">
        <f>SUM(S218:S224)</f>
        <v>262666</v>
      </c>
      <c r="T217" s="6">
        <f t="shared" ref="T217:T224" si="90">R217/S217*100</f>
        <v>137.48562813611201</v>
      </c>
    </row>
    <row r="218" spans="1:20" s="23" customFormat="1" ht="17.25">
      <c r="A218" s="54">
        <v>1</v>
      </c>
      <c r="B218" s="4" t="s">
        <v>59</v>
      </c>
      <c r="C218" s="49">
        <v>539199</v>
      </c>
      <c r="D218" s="49">
        <v>576092</v>
      </c>
      <c r="E218" s="25">
        <f t="shared" si="85"/>
        <v>93.595988140783078</v>
      </c>
      <c r="F218" s="49">
        <v>248756</v>
      </c>
      <c r="G218" s="49">
        <v>226991</v>
      </c>
      <c r="H218" s="25">
        <f t="shared" si="86"/>
        <v>109.58848588710566</v>
      </c>
      <c r="I218" s="49">
        <v>503630</v>
      </c>
      <c r="J218" s="49">
        <v>525658</v>
      </c>
      <c r="K218" s="25">
        <f t="shared" si="87"/>
        <v>95.809442641413227</v>
      </c>
      <c r="L218" s="95">
        <v>326188</v>
      </c>
      <c r="M218" s="95">
        <v>355812</v>
      </c>
      <c r="N218" s="25">
        <f t="shared" si="88"/>
        <v>91.674254943621918</v>
      </c>
      <c r="O218" s="49">
        <v>171224</v>
      </c>
      <c r="P218" s="49">
        <v>184486</v>
      </c>
      <c r="Q218" s="25">
        <f t="shared" si="89"/>
        <v>92.811378641197706</v>
      </c>
      <c r="R218" s="49">
        <v>154964</v>
      </c>
      <c r="S218" s="49">
        <v>171326</v>
      </c>
      <c r="T218" s="49">
        <f t="shared" si="90"/>
        <v>90.449785788496783</v>
      </c>
    </row>
    <row r="219" spans="1:20" s="23" customFormat="1" ht="17.25">
      <c r="A219" s="55">
        <v>2</v>
      </c>
      <c r="B219" s="4" t="s">
        <v>60</v>
      </c>
      <c r="C219" s="49">
        <v>236417</v>
      </c>
      <c r="D219" s="49">
        <v>270234</v>
      </c>
      <c r="E219" s="25">
        <f t="shared" si="85"/>
        <v>87.486030625309922</v>
      </c>
      <c r="F219" s="49">
        <v>91211</v>
      </c>
      <c r="G219" s="49">
        <v>126546</v>
      </c>
      <c r="H219" s="25">
        <f t="shared" si="86"/>
        <v>72.077347367755593</v>
      </c>
      <c r="I219" s="49">
        <v>208430</v>
      </c>
      <c r="J219" s="49">
        <v>199236</v>
      </c>
      <c r="K219" s="25">
        <f t="shared" si="87"/>
        <v>104.61462787849585</v>
      </c>
      <c r="L219" s="95">
        <v>77441</v>
      </c>
      <c r="M219" s="95">
        <v>50824</v>
      </c>
      <c r="N219" s="1">
        <f t="shared" si="88"/>
        <v>152.37092712104518</v>
      </c>
      <c r="O219" s="49">
        <v>46073</v>
      </c>
      <c r="P219" s="49">
        <v>26568</v>
      </c>
      <c r="Q219" s="1">
        <f t="shared" si="89"/>
        <v>173.41538693164708</v>
      </c>
      <c r="R219" s="49">
        <v>31368</v>
      </c>
      <c r="S219" s="49">
        <v>24256</v>
      </c>
      <c r="T219" s="49">
        <f t="shared" si="90"/>
        <v>129.32058047493405</v>
      </c>
    </row>
    <row r="220" spans="1:20" s="23" customFormat="1" ht="17.25">
      <c r="A220" s="54">
        <v>3</v>
      </c>
      <c r="B220" s="4" t="s">
        <v>61</v>
      </c>
      <c r="C220" s="49">
        <v>0</v>
      </c>
      <c r="D220" s="49">
        <v>0</v>
      </c>
      <c r="E220" s="25" t="e">
        <f t="shared" si="85"/>
        <v>#DIV/0!</v>
      </c>
      <c r="F220" s="49">
        <v>0</v>
      </c>
      <c r="G220" s="49">
        <v>0</v>
      </c>
      <c r="H220" s="25" t="e">
        <f t="shared" si="86"/>
        <v>#DIV/0!</v>
      </c>
      <c r="I220" s="49">
        <v>0</v>
      </c>
      <c r="J220" s="49">
        <v>0</v>
      </c>
      <c r="K220" s="25" t="e">
        <f t="shared" si="87"/>
        <v>#DIV/0!</v>
      </c>
      <c r="L220" s="95">
        <v>0</v>
      </c>
      <c r="M220" s="95">
        <v>0</v>
      </c>
      <c r="N220" s="25" t="e">
        <f t="shared" si="88"/>
        <v>#DIV/0!</v>
      </c>
      <c r="O220" s="49">
        <v>0</v>
      </c>
      <c r="P220" s="49">
        <v>0</v>
      </c>
      <c r="Q220" s="25" t="e">
        <f t="shared" si="89"/>
        <v>#DIV/0!</v>
      </c>
      <c r="R220" s="49">
        <v>0</v>
      </c>
      <c r="S220" s="49">
        <v>0</v>
      </c>
      <c r="T220" s="49" t="e">
        <f t="shared" si="90"/>
        <v>#DIV/0!</v>
      </c>
    </row>
    <row r="221" spans="1:20" s="23" customFormat="1" ht="17.25">
      <c r="A221" s="55">
        <v>4</v>
      </c>
      <c r="B221" s="8" t="s">
        <v>62</v>
      </c>
      <c r="C221" s="49">
        <v>346505</v>
      </c>
      <c r="D221" s="49">
        <v>235454</v>
      </c>
      <c r="E221" s="1">
        <f t="shared" si="85"/>
        <v>147.16462663620072</v>
      </c>
      <c r="F221" s="49">
        <v>69271</v>
      </c>
      <c r="G221" s="49">
        <v>108202</v>
      </c>
      <c r="H221" s="25">
        <f t="shared" si="86"/>
        <v>64.02007356610784</v>
      </c>
      <c r="I221" s="49">
        <v>346505</v>
      </c>
      <c r="J221" s="49">
        <v>235454</v>
      </c>
      <c r="K221" s="1">
        <f t="shared" si="87"/>
        <v>147.16462663620072</v>
      </c>
      <c r="L221" s="95">
        <v>174796</v>
      </c>
      <c r="M221" s="95">
        <v>67084</v>
      </c>
      <c r="N221" s="1">
        <f t="shared" si="88"/>
        <v>260.56287639377496</v>
      </c>
      <c r="O221" s="49">
        <v>0</v>
      </c>
      <c r="P221" s="49">
        <v>0</v>
      </c>
      <c r="Q221" s="1" t="e">
        <f t="shared" si="89"/>
        <v>#DIV/0!</v>
      </c>
      <c r="R221" s="49">
        <v>174796</v>
      </c>
      <c r="S221" s="49">
        <v>67084</v>
      </c>
      <c r="T221" s="96">
        <f t="shared" si="90"/>
        <v>260.56287639377496</v>
      </c>
    </row>
    <row r="222" spans="1:20" s="23" customFormat="1" ht="17.25">
      <c r="A222" s="54">
        <v>5</v>
      </c>
      <c r="B222" s="4" t="s">
        <v>63</v>
      </c>
      <c r="C222" s="49">
        <v>174</v>
      </c>
      <c r="D222" s="49">
        <v>25912</v>
      </c>
      <c r="E222" s="1">
        <f t="shared" si="85"/>
        <v>0.67150355047854271</v>
      </c>
      <c r="F222" s="49">
        <v>54</v>
      </c>
      <c r="G222" s="49">
        <v>11483</v>
      </c>
      <c r="H222" s="1">
        <f t="shared" si="86"/>
        <v>0.47026038491683358</v>
      </c>
      <c r="I222" s="49">
        <v>154</v>
      </c>
      <c r="J222" s="49">
        <v>41158</v>
      </c>
      <c r="K222" s="1">
        <f t="shared" si="87"/>
        <v>0.37416784100296419</v>
      </c>
      <c r="L222" s="95">
        <v>0</v>
      </c>
      <c r="M222" s="95">
        <v>28507</v>
      </c>
      <c r="N222" s="25">
        <f t="shared" si="88"/>
        <v>0</v>
      </c>
      <c r="O222" s="49">
        <v>0</v>
      </c>
      <c r="P222" s="49">
        <v>28507</v>
      </c>
      <c r="Q222" s="25">
        <f t="shared" si="89"/>
        <v>0</v>
      </c>
      <c r="R222" s="49">
        <v>0</v>
      </c>
      <c r="S222" s="49">
        <v>0</v>
      </c>
      <c r="T222" s="47" t="e">
        <f t="shared" si="90"/>
        <v>#DIV/0!</v>
      </c>
    </row>
    <row r="223" spans="1:20" s="23" customFormat="1" ht="17.25">
      <c r="A223" s="55">
        <v>6</v>
      </c>
      <c r="B223" s="4" t="s">
        <v>64</v>
      </c>
      <c r="C223" s="49">
        <v>52199</v>
      </c>
      <c r="D223" s="49">
        <v>36915</v>
      </c>
      <c r="E223" s="25">
        <f t="shared" si="85"/>
        <v>141.40322362183394</v>
      </c>
      <c r="F223" s="49">
        <v>28465</v>
      </c>
      <c r="G223" s="49">
        <v>11584</v>
      </c>
      <c r="H223" s="25">
        <f t="shared" si="86"/>
        <v>245.72686464088397</v>
      </c>
      <c r="I223" s="49">
        <v>67585</v>
      </c>
      <c r="J223" s="49">
        <v>53623</v>
      </c>
      <c r="K223" s="25">
        <f t="shared" si="87"/>
        <v>126.03733472577065</v>
      </c>
      <c r="L223" s="95">
        <v>28397</v>
      </c>
      <c r="M223" s="95">
        <v>0</v>
      </c>
      <c r="N223" s="25" t="e">
        <f t="shared" si="88"/>
        <v>#DIV/0!</v>
      </c>
      <c r="O223" s="49">
        <v>28397</v>
      </c>
      <c r="P223" s="49">
        <v>0</v>
      </c>
      <c r="Q223" s="25" t="e">
        <f t="shared" si="89"/>
        <v>#DIV/0!</v>
      </c>
      <c r="R223" s="49">
        <v>0</v>
      </c>
      <c r="S223" s="49">
        <v>0</v>
      </c>
      <c r="T223" s="49" t="e">
        <f t="shared" si="90"/>
        <v>#DIV/0!</v>
      </c>
    </row>
    <row r="224" spans="1:20" s="23" customFormat="1" ht="17.25">
      <c r="A224" s="54">
        <v>7</v>
      </c>
      <c r="B224" s="4" t="s">
        <v>65</v>
      </c>
      <c r="C224" s="49">
        <v>291034</v>
      </c>
      <c r="D224" s="49">
        <v>345972</v>
      </c>
      <c r="E224" s="46">
        <f t="shared" si="85"/>
        <v>84.120680286265937</v>
      </c>
      <c r="F224" s="49">
        <v>110115</v>
      </c>
      <c r="G224" s="49">
        <v>131447</v>
      </c>
      <c r="H224" s="46">
        <f t="shared" si="86"/>
        <v>83.771405965902616</v>
      </c>
      <c r="I224" s="49">
        <v>234761</v>
      </c>
      <c r="J224" s="49">
        <v>313280</v>
      </c>
      <c r="K224" s="46">
        <f t="shared" si="87"/>
        <v>74.93647854954034</v>
      </c>
      <c r="L224" s="95">
        <v>165082</v>
      </c>
      <c r="M224" s="95">
        <v>197896</v>
      </c>
      <c r="N224" s="25">
        <f t="shared" si="88"/>
        <v>83.418563285766254</v>
      </c>
      <c r="O224" s="49">
        <v>165082</v>
      </c>
      <c r="P224" s="49">
        <v>197896</v>
      </c>
      <c r="Q224" s="25">
        <f t="shared" si="89"/>
        <v>83.418563285766254</v>
      </c>
      <c r="R224" s="49">
        <v>0</v>
      </c>
      <c r="S224" s="49">
        <v>0</v>
      </c>
      <c r="T224" s="45" t="e">
        <f t="shared" si="90"/>
        <v>#DIV/0!</v>
      </c>
    </row>
    <row r="225" spans="1:20" s="23" customFormat="1" ht="17.25" customHeight="1">
      <c r="A225" s="385"/>
      <c r="B225" s="386"/>
      <c r="C225" s="386"/>
      <c r="D225" s="386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7"/>
    </row>
    <row r="226" spans="1:20" s="23" customFormat="1" ht="54" customHeight="1">
      <c r="A226" s="383" t="s">
        <v>253</v>
      </c>
      <c r="B226" s="384"/>
      <c r="C226" s="42">
        <f>SUM(C227:C231)</f>
        <v>175531</v>
      </c>
      <c r="D226" s="42">
        <f>SUM(D227:D231)</f>
        <v>135628</v>
      </c>
      <c r="E226" s="51">
        <f>C226/D226*100</f>
        <v>129.42091603503701</v>
      </c>
      <c r="F226" s="42">
        <f>SUM(F227:F231)</f>
        <v>84002</v>
      </c>
      <c r="G226" s="42">
        <f>SUM(G227:G231)</f>
        <v>101919</v>
      </c>
      <c r="H226" s="51">
        <f>F226/G226*100</f>
        <v>82.420353417910292</v>
      </c>
      <c r="I226" s="42">
        <f>SUM(I227:I231)</f>
        <v>202212</v>
      </c>
      <c r="J226" s="42">
        <f>SUM(J227:J231)</f>
        <v>170181</v>
      </c>
      <c r="K226" s="51">
        <f>I226/J226*100</f>
        <v>118.82172510444762</v>
      </c>
      <c r="L226" s="42">
        <f>SUM(L227:L231)</f>
        <v>0</v>
      </c>
      <c r="M226" s="42">
        <f>SUM(M227:M231)</f>
        <v>21002</v>
      </c>
      <c r="N226" s="6">
        <f t="shared" ref="N226:N229" si="91">L226/M226*100</f>
        <v>0</v>
      </c>
      <c r="O226" s="42">
        <f>SUM(O227:O231)</f>
        <v>0</v>
      </c>
      <c r="P226" s="42">
        <f>SUM(P227:P231)</f>
        <v>0</v>
      </c>
      <c r="Q226" s="5" t="e">
        <f t="shared" ref="Q226:Q229" si="92">O226/P226*100</f>
        <v>#DIV/0!</v>
      </c>
      <c r="R226" s="42">
        <f>SUM(R227:R231)</f>
        <v>0</v>
      </c>
      <c r="S226" s="42">
        <f>SUM(S227:S231)</f>
        <v>21002</v>
      </c>
      <c r="T226" s="6">
        <f t="shared" ref="T226:T229" si="93">R226/S226*100</f>
        <v>0</v>
      </c>
    </row>
    <row r="227" spans="1:20" s="23" customFormat="1" ht="17.25">
      <c r="A227" s="57">
        <v>1</v>
      </c>
      <c r="B227" s="8" t="s">
        <v>87</v>
      </c>
      <c r="C227" s="47">
        <v>27583</v>
      </c>
      <c r="D227" s="47">
        <v>53592</v>
      </c>
      <c r="E227" s="1">
        <f t="shared" ref="E227:E229" si="94">C227/D227*100</f>
        <v>51.468502761606203</v>
      </c>
      <c r="F227" s="47">
        <v>13068</v>
      </c>
      <c r="G227" s="47">
        <v>28898</v>
      </c>
      <c r="H227" s="1">
        <f t="shared" ref="H227:H229" si="95">F227/G227*100</f>
        <v>45.22112256903592</v>
      </c>
      <c r="I227" s="47">
        <v>29191</v>
      </c>
      <c r="J227" s="47">
        <v>55099</v>
      </c>
      <c r="K227" s="1">
        <f t="shared" ref="K227:K229" si="96">I227/J227*100</f>
        <v>52.979182925279957</v>
      </c>
      <c r="L227" s="95">
        <v>0</v>
      </c>
      <c r="M227" s="95">
        <v>5476</v>
      </c>
      <c r="N227" s="1">
        <f t="shared" si="91"/>
        <v>0</v>
      </c>
      <c r="O227" s="47">
        <v>0</v>
      </c>
      <c r="P227" s="47">
        <v>0</v>
      </c>
      <c r="Q227" s="1" t="e">
        <f t="shared" si="92"/>
        <v>#DIV/0!</v>
      </c>
      <c r="R227" s="47">
        <v>0</v>
      </c>
      <c r="S227" s="47">
        <v>5476</v>
      </c>
      <c r="T227" s="1">
        <f t="shared" si="93"/>
        <v>0</v>
      </c>
    </row>
    <row r="228" spans="1:20" s="23" customFormat="1" ht="17.25">
      <c r="A228" s="63">
        <v>2</v>
      </c>
      <c r="B228" s="4" t="s">
        <v>54</v>
      </c>
      <c r="C228" s="47">
        <v>136098</v>
      </c>
      <c r="D228" s="47">
        <v>67007</v>
      </c>
      <c r="E228" s="25">
        <f t="shared" si="94"/>
        <v>203.11012282298867</v>
      </c>
      <c r="F228" s="47">
        <v>64046</v>
      </c>
      <c r="G228" s="47">
        <v>67007</v>
      </c>
      <c r="H228" s="25">
        <f t="shared" si="95"/>
        <v>95.581058695360184</v>
      </c>
      <c r="I228" s="47">
        <v>161171</v>
      </c>
      <c r="J228" s="47">
        <v>100053</v>
      </c>
      <c r="K228" s="25">
        <f t="shared" si="96"/>
        <v>161.08562461895195</v>
      </c>
      <c r="L228" s="95">
        <v>0</v>
      </c>
      <c r="M228" s="95">
        <v>15526</v>
      </c>
      <c r="N228" s="25">
        <f t="shared" si="91"/>
        <v>0</v>
      </c>
      <c r="O228" s="49">
        <v>0</v>
      </c>
      <c r="P228" s="49">
        <v>0</v>
      </c>
      <c r="Q228" s="25" t="e">
        <f t="shared" si="92"/>
        <v>#DIV/0!</v>
      </c>
      <c r="R228" s="49">
        <v>0</v>
      </c>
      <c r="S228" s="159">
        <v>15526</v>
      </c>
      <c r="T228" s="49">
        <f t="shared" si="93"/>
        <v>0</v>
      </c>
    </row>
    <row r="229" spans="1:20" s="23" customFormat="1" ht="17.25">
      <c r="A229" s="63">
        <v>3</v>
      </c>
      <c r="B229" s="10" t="s">
        <v>334</v>
      </c>
      <c r="C229" s="47">
        <v>11850</v>
      </c>
      <c r="D229" s="47">
        <v>15029</v>
      </c>
      <c r="E229" s="25">
        <f t="shared" si="94"/>
        <v>78.847561381329427</v>
      </c>
      <c r="F229" s="47">
        <v>6888</v>
      </c>
      <c r="G229" s="47">
        <v>6014</v>
      </c>
      <c r="H229" s="25">
        <f t="shared" si="95"/>
        <v>114.53275690056535</v>
      </c>
      <c r="I229" s="47">
        <v>11850</v>
      </c>
      <c r="J229" s="47">
        <v>15029</v>
      </c>
      <c r="K229" s="25">
        <f t="shared" si="96"/>
        <v>78.847561381329427</v>
      </c>
      <c r="L229" s="95">
        <v>0</v>
      </c>
      <c r="M229" s="95">
        <v>0</v>
      </c>
      <c r="N229" s="25" t="e">
        <f t="shared" si="91"/>
        <v>#DIV/0!</v>
      </c>
      <c r="O229" s="47">
        <v>0</v>
      </c>
      <c r="P229" s="47">
        <v>0</v>
      </c>
      <c r="Q229" s="25" t="e">
        <f t="shared" si="92"/>
        <v>#DIV/0!</v>
      </c>
      <c r="R229" s="47">
        <v>0</v>
      </c>
      <c r="S229" s="47">
        <v>0</v>
      </c>
      <c r="T229" s="49" t="e">
        <f t="shared" si="93"/>
        <v>#DIV/0!</v>
      </c>
    </row>
    <row r="230" spans="1:20" s="23" customFormat="1" ht="17.25">
      <c r="A230" s="64"/>
      <c r="B230" s="16"/>
      <c r="C230" s="47"/>
      <c r="D230" s="47"/>
      <c r="E230" s="1"/>
      <c r="F230" s="47"/>
      <c r="G230" s="47"/>
      <c r="H230" s="1"/>
      <c r="I230" s="47"/>
      <c r="J230" s="47"/>
      <c r="K230" s="1"/>
      <c r="L230" s="47"/>
      <c r="M230" s="47"/>
      <c r="N230" s="1"/>
      <c r="O230" s="47"/>
      <c r="P230" s="47"/>
      <c r="Q230" s="1"/>
      <c r="R230" s="47"/>
      <c r="S230" s="47"/>
      <c r="T230" s="1"/>
    </row>
    <row r="231" spans="1:20" s="23" customFormat="1" ht="17.25">
      <c r="A231" s="64"/>
      <c r="B231" s="16"/>
      <c r="C231" s="47"/>
      <c r="D231" s="47"/>
      <c r="E231" s="1"/>
      <c r="F231" s="47"/>
      <c r="G231" s="47"/>
      <c r="H231" s="1"/>
      <c r="I231" s="47"/>
      <c r="J231" s="47"/>
      <c r="K231" s="1"/>
      <c r="L231" s="47"/>
      <c r="M231" s="47"/>
      <c r="N231" s="1"/>
      <c r="O231" s="47"/>
      <c r="P231" s="47"/>
      <c r="Q231" s="1"/>
      <c r="R231" s="47"/>
      <c r="S231" s="47"/>
      <c r="T231" s="1"/>
    </row>
    <row r="232" spans="1:20" s="23" customFormat="1" ht="17.25" customHeight="1">
      <c r="A232" s="385"/>
      <c r="B232" s="386"/>
      <c r="C232" s="386"/>
      <c r="D232" s="386"/>
      <c r="E232" s="386"/>
      <c r="F232" s="386"/>
      <c r="G232" s="386"/>
      <c r="H232" s="386"/>
      <c r="I232" s="386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7"/>
    </row>
    <row r="233" spans="1:20" s="23" customFormat="1" ht="71.25" customHeight="1">
      <c r="A233" s="383" t="s">
        <v>254</v>
      </c>
      <c r="B233" s="384"/>
      <c r="C233" s="42">
        <f>SUM(C234:C243)</f>
        <v>5261788</v>
      </c>
      <c r="D233" s="42">
        <f>SUM(D234:D243)</f>
        <v>5298825</v>
      </c>
      <c r="E233" s="51">
        <f>C233/D233*100</f>
        <v>99.301033719739749</v>
      </c>
      <c r="F233" s="42">
        <f>SUM(F234:F243)</f>
        <v>4357153</v>
      </c>
      <c r="G233" s="42">
        <f>SUM(G234:G243)</f>
        <v>1276353</v>
      </c>
      <c r="H233" s="51">
        <f>F233/G233*100</f>
        <v>341.37523083347634</v>
      </c>
      <c r="I233" s="42">
        <f>SUM(I234:I243)</f>
        <v>5696052</v>
      </c>
      <c r="J233" s="42">
        <f>SUM(J234:J243)</f>
        <v>4193089</v>
      </c>
      <c r="K233" s="51">
        <f>I233/J233*100</f>
        <v>135.84381347498228</v>
      </c>
      <c r="L233" s="42">
        <f>SUM(L234:L243)</f>
        <v>2374188</v>
      </c>
      <c r="M233" s="42">
        <f>SUM(M234:M243)</f>
        <v>532222</v>
      </c>
      <c r="N233" s="6">
        <f t="shared" ref="N233:N243" si="97">L233/M233*100</f>
        <v>446.08978959907705</v>
      </c>
      <c r="O233" s="42">
        <f>SUM(O234:O243)</f>
        <v>2342534</v>
      </c>
      <c r="P233" s="42">
        <f>SUM(P234:P243)</f>
        <v>500280</v>
      </c>
      <c r="Q233" s="5">
        <f t="shared" ref="Q233:Q243" si="98">O233/P233*100</f>
        <v>468.24458303350127</v>
      </c>
      <c r="R233" s="42">
        <f>SUM(R234:R243)</f>
        <v>31654</v>
      </c>
      <c r="S233" s="42">
        <f>SUM(S234:S243)</f>
        <v>31942</v>
      </c>
      <c r="T233" s="6">
        <f t="shared" ref="T233:T243" si="99">R233/S233*100</f>
        <v>99.098365787990744</v>
      </c>
    </row>
    <row r="234" spans="1:20" s="24" customFormat="1" ht="18.75" customHeight="1">
      <c r="A234" s="63">
        <v>1</v>
      </c>
      <c r="B234" s="4" t="s">
        <v>104</v>
      </c>
      <c r="C234" s="49">
        <v>545573</v>
      </c>
      <c r="D234" s="49">
        <v>493184</v>
      </c>
      <c r="E234" s="25">
        <f>C234/D234*100</f>
        <v>110.62260738385675</v>
      </c>
      <c r="F234" s="49">
        <v>472637</v>
      </c>
      <c r="G234" s="49">
        <v>493184</v>
      </c>
      <c r="H234" s="25">
        <f>F234/G234*100</f>
        <v>95.833806449519855</v>
      </c>
      <c r="I234" s="49">
        <v>536437</v>
      </c>
      <c r="J234" s="49">
        <v>607224</v>
      </c>
      <c r="K234" s="25">
        <f>I234/J234*100</f>
        <v>88.342522693437672</v>
      </c>
      <c r="L234" s="49">
        <v>0</v>
      </c>
      <c r="M234" s="49">
        <v>0</v>
      </c>
      <c r="N234" s="25" t="e">
        <f t="shared" si="97"/>
        <v>#DIV/0!</v>
      </c>
      <c r="O234" s="49">
        <v>0</v>
      </c>
      <c r="P234" s="49">
        <v>0</v>
      </c>
      <c r="Q234" s="25" t="e">
        <f t="shared" si="98"/>
        <v>#DIV/0!</v>
      </c>
      <c r="R234" s="49">
        <v>0</v>
      </c>
      <c r="S234" s="49">
        <v>0</v>
      </c>
      <c r="T234" s="25" t="e">
        <f t="shared" si="99"/>
        <v>#DIV/0!</v>
      </c>
    </row>
    <row r="235" spans="1:20" s="24" customFormat="1" ht="18.75" customHeight="1">
      <c r="A235" s="63">
        <v>2</v>
      </c>
      <c r="B235" s="4" t="s">
        <v>277</v>
      </c>
      <c r="C235" s="49">
        <v>115217</v>
      </c>
      <c r="D235" s="49">
        <v>0</v>
      </c>
      <c r="E235" s="25" t="e">
        <f>C235/D235*100</f>
        <v>#DIV/0!</v>
      </c>
      <c r="F235" s="49">
        <v>40447</v>
      </c>
      <c r="G235" s="49">
        <v>0</v>
      </c>
      <c r="H235" s="25" t="e">
        <f>F235/G235*100</f>
        <v>#DIV/0!</v>
      </c>
      <c r="I235" s="49">
        <v>115217</v>
      </c>
      <c r="J235" s="49">
        <v>0</v>
      </c>
      <c r="K235" s="25" t="e">
        <f>I235/J235*100</f>
        <v>#DIV/0!</v>
      </c>
      <c r="L235" s="49">
        <v>18908</v>
      </c>
      <c r="M235" s="49">
        <v>0</v>
      </c>
      <c r="N235" s="25" t="e">
        <f t="shared" si="97"/>
        <v>#DIV/0!</v>
      </c>
      <c r="O235" s="49">
        <v>4292</v>
      </c>
      <c r="P235" s="49">
        <v>0</v>
      </c>
      <c r="Q235" s="25" t="e">
        <f t="shared" si="98"/>
        <v>#DIV/0!</v>
      </c>
      <c r="R235" s="49">
        <v>14616</v>
      </c>
      <c r="S235" s="49">
        <v>0</v>
      </c>
      <c r="T235" s="25" t="e">
        <f t="shared" si="99"/>
        <v>#DIV/0!</v>
      </c>
    </row>
    <row r="236" spans="1:20" s="23" customFormat="1" ht="18.75" customHeight="1">
      <c r="A236" s="63">
        <v>3</v>
      </c>
      <c r="B236" s="4" t="s">
        <v>234</v>
      </c>
      <c r="C236" s="49">
        <v>1563677</v>
      </c>
      <c r="D236" s="49">
        <v>0</v>
      </c>
      <c r="E236" s="1" t="e">
        <f>C236/D236*100</f>
        <v>#DIV/0!</v>
      </c>
      <c r="F236" s="49">
        <v>1310115</v>
      </c>
      <c r="G236" s="49">
        <v>0</v>
      </c>
      <c r="H236" s="1" t="e">
        <f>F236/G236*100</f>
        <v>#DIV/0!</v>
      </c>
      <c r="I236" s="49">
        <v>1789065</v>
      </c>
      <c r="J236" s="49">
        <v>0</v>
      </c>
      <c r="K236" s="1" t="e">
        <f>I236/J236*100</f>
        <v>#DIV/0!</v>
      </c>
      <c r="L236" s="49">
        <v>1759315</v>
      </c>
      <c r="M236" s="49">
        <v>0</v>
      </c>
      <c r="N236" s="1" t="e">
        <f t="shared" si="97"/>
        <v>#DIV/0!</v>
      </c>
      <c r="O236" s="49">
        <v>1759315</v>
      </c>
      <c r="P236" s="49">
        <v>0</v>
      </c>
      <c r="Q236" s="1" t="e">
        <f t="shared" si="98"/>
        <v>#DIV/0!</v>
      </c>
      <c r="R236" s="49">
        <v>0</v>
      </c>
      <c r="S236" s="49">
        <v>0</v>
      </c>
      <c r="T236" s="1" t="e">
        <f t="shared" si="99"/>
        <v>#DIV/0!</v>
      </c>
    </row>
    <row r="237" spans="1:20" s="23" customFormat="1" ht="17.25">
      <c r="A237" s="64">
        <v>4</v>
      </c>
      <c r="B237" s="9" t="s">
        <v>115</v>
      </c>
      <c r="C237" s="49">
        <v>713006</v>
      </c>
      <c r="D237" s="49">
        <v>2146791</v>
      </c>
      <c r="E237" s="1">
        <f t="shared" ref="E237:E238" si="100">C237/D237*100</f>
        <v>33.212641565946569</v>
      </c>
      <c r="F237" s="49">
        <v>247919</v>
      </c>
      <c r="G237" s="49">
        <v>543802</v>
      </c>
      <c r="H237" s="1">
        <f t="shared" ref="H237:H238" si="101">F237/G237*100</f>
        <v>45.589938985145331</v>
      </c>
      <c r="I237" s="49">
        <v>901959</v>
      </c>
      <c r="J237" s="49">
        <v>1197948</v>
      </c>
      <c r="K237" s="1">
        <f t="shared" ref="K237:K238" si="102">I237/J237*100</f>
        <v>75.291999318835209</v>
      </c>
      <c r="L237" s="49">
        <v>453332</v>
      </c>
      <c r="M237" s="49">
        <v>500280</v>
      </c>
      <c r="N237" s="1">
        <f t="shared" si="97"/>
        <v>90.615655233069475</v>
      </c>
      <c r="O237" s="49">
        <v>453332</v>
      </c>
      <c r="P237" s="49">
        <v>500280</v>
      </c>
      <c r="Q237" s="1">
        <f t="shared" si="98"/>
        <v>90.615655233069475</v>
      </c>
      <c r="R237" s="49">
        <v>0</v>
      </c>
      <c r="S237" s="49">
        <v>0</v>
      </c>
      <c r="T237" s="1" t="e">
        <f t="shared" si="99"/>
        <v>#DIV/0!</v>
      </c>
    </row>
    <row r="238" spans="1:20" s="23" customFormat="1" ht="17.25">
      <c r="A238" s="64">
        <v>5</v>
      </c>
      <c r="B238" s="16" t="s">
        <v>116</v>
      </c>
      <c r="C238" s="49">
        <v>0</v>
      </c>
      <c r="D238" s="49">
        <v>239367</v>
      </c>
      <c r="E238" s="1">
        <f t="shared" si="100"/>
        <v>0</v>
      </c>
      <c r="F238" s="49">
        <v>0</v>
      </c>
      <c r="G238" s="49">
        <v>239367</v>
      </c>
      <c r="H238" s="1">
        <f t="shared" si="101"/>
        <v>0</v>
      </c>
      <c r="I238" s="49">
        <v>0</v>
      </c>
      <c r="J238" s="49">
        <v>10218</v>
      </c>
      <c r="K238" s="1">
        <f t="shared" si="102"/>
        <v>0</v>
      </c>
      <c r="L238" s="49">
        <v>0</v>
      </c>
      <c r="M238" s="49">
        <v>0</v>
      </c>
      <c r="N238" s="1" t="e">
        <f t="shared" si="97"/>
        <v>#DIV/0!</v>
      </c>
      <c r="O238" s="49">
        <v>0</v>
      </c>
      <c r="P238" s="49">
        <v>0</v>
      </c>
      <c r="Q238" s="1" t="e">
        <f t="shared" si="98"/>
        <v>#DIV/0!</v>
      </c>
      <c r="R238" s="49">
        <v>0</v>
      </c>
      <c r="S238" s="49">
        <v>0</v>
      </c>
      <c r="T238" s="1" t="e">
        <f t="shared" si="99"/>
        <v>#DIV/0!</v>
      </c>
    </row>
    <row r="239" spans="1:20" s="23" customFormat="1" ht="18.75" customHeight="1">
      <c r="A239" s="64">
        <v>6</v>
      </c>
      <c r="B239" s="158" t="s">
        <v>114</v>
      </c>
      <c r="C239" s="49">
        <v>2267157</v>
      </c>
      <c r="D239" s="49">
        <v>2419483</v>
      </c>
      <c r="E239" s="1">
        <f>C239/D239*100</f>
        <v>93.704192176593111</v>
      </c>
      <c r="F239" s="49">
        <v>2267157</v>
      </c>
      <c r="G239" s="49">
        <v>0</v>
      </c>
      <c r="H239" s="1" t="e">
        <f>F239/G239*100</f>
        <v>#DIV/0!</v>
      </c>
      <c r="I239" s="49">
        <v>2296216</v>
      </c>
      <c r="J239" s="49">
        <v>2377699</v>
      </c>
      <c r="K239" s="1">
        <f>I239/J239*100</f>
        <v>96.573031321458274</v>
      </c>
      <c r="L239" s="49">
        <v>85475</v>
      </c>
      <c r="M239" s="49">
        <v>31942</v>
      </c>
      <c r="N239" s="1">
        <f t="shared" si="97"/>
        <v>267.59438983156969</v>
      </c>
      <c r="O239" s="49">
        <v>68437</v>
      </c>
      <c r="P239" s="49">
        <v>0</v>
      </c>
      <c r="Q239" s="1" t="e">
        <f t="shared" si="98"/>
        <v>#DIV/0!</v>
      </c>
      <c r="R239" s="49">
        <v>17038</v>
      </c>
      <c r="S239" s="49">
        <v>31942</v>
      </c>
      <c r="T239" s="1">
        <f t="shared" si="99"/>
        <v>53.340429528520438</v>
      </c>
    </row>
    <row r="240" spans="1:20" s="23" customFormat="1" ht="17.25">
      <c r="A240" s="64">
        <v>7</v>
      </c>
      <c r="B240" s="16" t="s">
        <v>280</v>
      </c>
      <c r="C240" s="49">
        <v>0</v>
      </c>
      <c r="D240" s="49">
        <v>0</v>
      </c>
      <c r="E240" s="1" t="e">
        <f>C240/D240*100</f>
        <v>#DIV/0!</v>
      </c>
      <c r="F240" s="49">
        <v>0</v>
      </c>
      <c r="G240" s="49">
        <v>0</v>
      </c>
      <c r="H240" s="1" t="e">
        <f>F240/G240*100</f>
        <v>#DIV/0!</v>
      </c>
      <c r="I240" s="49"/>
      <c r="J240" s="49"/>
      <c r="K240" s="1" t="e">
        <f>I240/J240*100</f>
        <v>#DIV/0!</v>
      </c>
      <c r="L240" s="49">
        <v>0</v>
      </c>
      <c r="M240" s="49">
        <v>0</v>
      </c>
      <c r="N240" s="1" t="e">
        <f t="shared" si="97"/>
        <v>#DIV/0!</v>
      </c>
      <c r="O240" s="49">
        <v>0</v>
      </c>
      <c r="P240" s="49">
        <v>0</v>
      </c>
      <c r="Q240" s="1" t="e">
        <f t="shared" si="98"/>
        <v>#DIV/0!</v>
      </c>
      <c r="R240" s="49">
        <v>0</v>
      </c>
      <c r="S240" s="49">
        <v>0</v>
      </c>
      <c r="T240" s="1" t="e">
        <f t="shared" si="99"/>
        <v>#DIV/0!</v>
      </c>
    </row>
    <row r="241" spans="1:20" s="23" customFormat="1" ht="17.25">
      <c r="A241" s="63">
        <v>8</v>
      </c>
      <c r="B241" s="10" t="s">
        <v>281</v>
      </c>
      <c r="C241" s="49">
        <v>0</v>
      </c>
      <c r="D241" s="49">
        <v>0</v>
      </c>
      <c r="E241" s="1" t="e">
        <f>C241/D241*100</f>
        <v>#DIV/0!</v>
      </c>
      <c r="F241" s="49">
        <v>0</v>
      </c>
      <c r="G241" s="49">
        <v>0</v>
      </c>
      <c r="H241" s="1" t="e">
        <f>F241/G241*100</f>
        <v>#DIV/0!</v>
      </c>
      <c r="I241" s="49">
        <v>0</v>
      </c>
      <c r="J241" s="49">
        <v>0</v>
      </c>
      <c r="K241" s="1" t="e">
        <f>I241/J241*100</f>
        <v>#DIV/0!</v>
      </c>
      <c r="L241" s="49">
        <v>0</v>
      </c>
      <c r="M241" s="49">
        <v>0</v>
      </c>
      <c r="N241" s="1" t="e">
        <f t="shared" si="97"/>
        <v>#DIV/0!</v>
      </c>
      <c r="O241" s="49">
        <v>0</v>
      </c>
      <c r="P241" s="49">
        <v>0</v>
      </c>
      <c r="Q241" s="1" t="e">
        <f t="shared" si="98"/>
        <v>#DIV/0!</v>
      </c>
      <c r="R241" s="49">
        <v>0</v>
      </c>
      <c r="S241" s="49">
        <v>0</v>
      </c>
      <c r="T241" s="1" t="e">
        <f t="shared" si="99"/>
        <v>#DIV/0!</v>
      </c>
    </row>
    <row r="242" spans="1:20" s="23" customFormat="1" ht="17.25">
      <c r="A242" s="63">
        <v>9</v>
      </c>
      <c r="B242" s="10" t="s">
        <v>290</v>
      </c>
      <c r="C242" s="49">
        <v>0</v>
      </c>
      <c r="D242" s="49">
        <v>0</v>
      </c>
      <c r="E242" s="1" t="e">
        <f>C242/D242*100</f>
        <v>#DIV/0!</v>
      </c>
      <c r="F242" s="49">
        <v>0</v>
      </c>
      <c r="G242" s="49">
        <v>0</v>
      </c>
      <c r="H242" s="1" t="e">
        <f>F242/G242*100</f>
        <v>#DIV/0!</v>
      </c>
      <c r="I242" s="49">
        <v>0</v>
      </c>
      <c r="J242" s="49">
        <v>0</v>
      </c>
      <c r="K242" s="1" t="e">
        <f>I242/J242*100</f>
        <v>#DIV/0!</v>
      </c>
      <c r="L242" s="49">
        <v>0</v>
      </c>
      <c r="M242" s="49">
        <v>0</v>
      </c>
      <c r="N242" s="1" t="e">
        <f t="shared" si="97"/>
        <v>#DIV/0!</v>
      </c>
      <c r="O242" s="49">
        <v>0</v>
      </c>
      <c r="P242" s="49">
        <v>0</v>
      </c>
      <c r="Q242" s="1" t="e">
        <f t="shared" si="98"/>
        <v>#DIV/0!</v>
      </c>
      <c r="R242" s="49">
        <v>0</v>
      </c>
      <c r="S242" s="49">
        <v>0</v>
      </c>
      <c r="T242" s="1" t="e">
        <f t="shared" si="99"/>
        <v>#DIV/0!</v>
      </c>
    </row>
    <row r="243" spans="1:20" s="23" customFormat="1" ht="17.25">
      <c r="A243" s="63">
        <v>10</v>
      </c>
      <c r="B243" s="10" t="s">
        <v>282</v>
      </c>
      <c r="C243" s="49">
        <v>57158</v>
      </c>
      <c r="D243" s="49">
        <v>0</v>
      </c>
      <c r="E243" s="1" t="e">
        <f>C243/D243*100</f>
        <v>#DIV/0!</v>
      </c>
      <c r="F243" s="49">
        <v>18878</v>
      </c>
      <c r="G243" s="49">
        <v>0</v>
      </c>
      <c r="H243" s="1" t="e">
        <f>F243/G243*100</f>
        <v>#DIV/0!</v>
      </c>
      <c r="I243" s="49">
        <v>57158</v>
      </c>
      <c r="J243" s="49">
        <v>0</v>
      </c>
      <c r="K243" s="1" t="e">
        <f>I243/J243*100</f>
        <v>#DIV/0!</v>
      </c>
      <c r="L243" s="49">
        <v>57158</v>
      </c>
      <c r="M243" s="49">
        <v>0</v>
      </c>
      <c r="N243" s="1" t="e">
        <f t="shared" si="97"/>
        <v>#DIV/0!</v>
      </c>
      <c r="O243" s="49">
        <v>57158</v>
      </c>
      <c r="P243" s="49">
        <v>0</v>
      </c>
      <c r="Q243" s="1" t="e">
        <f t="shared" si="98"/>
        <v>#DIV/0!</v>
      </c>
      <c r="R243" s="49">
        <v>0</v>
      </c>
      <c r="S243" s="49">
        <v>0</v>
      </c>
      <c r="T243" s="1" t="e">
        <f t="shared" si="99"/>
        <v>#DIV/0!</v>
      </c>
    </row>
    <row r="244" spans="1:20" s="23" customFormat="1" ht="17.25" customHeight="1">
      <c r="A244" s="385"/>
      <c r="B244" s="386"/>
      <c r="C244" s="386"/>
      <c r="D244" s="386"/>
      <c r="E244" s="386"/>
      <c r="F244" s="386"/>
      <c r="G244" s="386"/>
      <c r="H244" s="386"/>
      <c r="I244" s="386"/>
      <c r="J244" s="386"/>
      <c r="K244" s="386"/>
      <c r="L244" s="386"/>
      <c r="M244" s="386"/>
      <c r="N244" s="386"/>
      <c r="O244" s="386"/>
      <c r="P244" s="386"/>
      <c r="Q244" s="386"/>
      <c r="R244" s="386"/>
      <c r="S244" s="386"/>
      <c r="T244" s="387"/>
    </row>
    <row r="245" spans="1:20" s="23" customFormat="1" ht="52.5" customHeight="1">
      <c r="A245" s="383" t="s">
        <v>255</v>
      </c>
      <c r="B245" s="384"/>
      <c r="C245" s="42">
        <f>SUM(C246:C252)</f>
        <v>31239474</v>
      </c>
      <c r="D245" s="42">
        <f>SUM(D246:D252)</f>
        <v>42576096</v>
      </c>
      <c r="E245" s="51">
        <f>C245/D245*100</f>
        <v>73.373270297023012</v>
      </c>
      <c r="F245" s="42">
        <f>SUM(F246:F252)</f>
        <v>10840555</v>
      </c>
      <c r="G245" s="42">
        <f>SUM(G246:G252)</f>
        <v>14383357</v>
      </c>
      <c r="H245" s="51">
        <f>F245/G245*100</f>
        <v>75.368740412964783</v>
      </c>
      <c r="I245" s="42">
        <f>SUM(I246:I252)</f>
        <v>30700848</v>
      </c>
      <c r="J245" s="42">
        <f>SUM(J246:J252)</f>
        <v>38281540</v>
      </c>
      <c r="K245" s="51">
        <f>I245/J245*100</f>
        <v>80.197526013843742</v>
      </c>
      <c r="L245" s="36">
        <f>SUM(L246:L252)</f>
        <v>28253379</v>
      </c>
      <c r="M245" s="36">
        <f>SUM(M246:M252)</f>
        <v>36254459</v>
      </c>
      <c r="N245" s="6">
        <f t="shared" ref="N245:N252" si="103">L245/M245*100</f>
        <v>77.930769839925077</v>
      </c>
      <c r="O245" s="5">
        <f>SUM(O246:O252)</f>
        <v>0</v>
      </c>
      <c r="P245" s="5">
        <f>SUM(P246:P252)</f>
        <v>0</v>
      </c>
      <c r="Q245" s="5" t="e">
        <f t="shared" ref="Q245:Q252" si="104">O245/P245*100</f>
        <v>#DIV/0!</v>
      </c>
      <c r="R245" s="5">
        <f>SUM(R246:R252)</f>
        <v>28253379</v>
      </c>
      <c r="S245" s="5">
        <f>SUM(S246:S252)</f>
        <v>36254459</v>
      </c>
      <c r="T245" s="6">
        <f t="shared" ref="T245:T252" si="105">R245/S245*100</f>
        <v>77.930769839925077</v>
      </c>
    </row>
    <row r="246" spans="1:20" s="23" customFormat="1" ht="19.5" customHeight="1">
      <c r="A246" s="64">
        <v>1</v>
      </c>
      <c r="B246" s="8" t="s">
        <v>106</v>
      </c>
      <c r="C246" s="45">
        <v>964686</v>
      </c>
      <c r="D246" s="45">
        <v>4555821</v>
      </c>
      <c r="E246" s="46">
        <f t="shared" ref="E246:E252" si="106">C246/D246*100</f>
        <v>21.174800326878515</v>
      </c>
      <c r="F246" s="45">
        <v>358269</v>
      </c>
      <c r="G246" s="45">
        <v>1505367</v>
      </c>
      <c r="H246" s="46">
        <f t="shared" ref="H246:H252" si="107">F246/G246*100</f>
        <v>23.799445583701516</v>
      </c>
      <c r="I246" s="45">
        <v>964686</v>
      </c>
      <c r="J246" s="45">
        <v>4077826</v>
      </c>
      <c r="K246" s="46">
        <f t="shared" ref="K246:K252" si="108">I246/J246*100</f>
        <v>23.656870106767673</v>
      </c>
      <c r="L246" s="95">
        <v>0</v>
      </c>
      <c r="M246" s="95">
        <v>4077826</v>
      </c>
      <c r="N246" s="25">
        <f t="shared" si="103"/>
        <v>0</v>
      </c>
      <c r="O246" s="45">
        <v>0</v>
      </c>
      <c r="P246" s="45">
        <v>0</v>
      </c>
      <c r="Q246" s="25">
        <f>O246/S246*100</f>
        <v>0</v>
      </c>
      <c r="R246" s="65">
        <v>0</v>
      </c>
      <c r="S246" s="65">
        <v>4077826</v>
      </c>
      <c r="T246" s="46">
        <f t="shared" si="105"/>
        <v>0</v>
      </c>
    </row>
    <row r="247" spans="1:20" s="23" customFormat="1" ht="34.5">
      <c r="A247" s="63">
        <v>2</v>
      </c>
      <c r="B247" s="4" t="s">
        <v>107</v>
      </c>
      <c r="C247" s="45">
        <v>8028803</v>
      </c>
      <c r="D247" s="45">
        <v>7245627</v>
      </c>
      <c r="E247" s="46">
        <f t="shared" si="106"/>
        <v>110.80894724500723</v>
      </c>
      <c r="F247" s="45">
        <v>2636417</v>
      </c>
      <c r="G247" s="45">
        <v>2527130</v>
      </c>
      <c r="H247" s="46">
        <f t="shared" si="107"/>
        <v>104.32454998357821</v>
      </c>
      <c r="I247" s="45">
        <v>7936557</v>
      </c>
      <c r="J247" s="45">
        <v>6666446</v>
      </c>
      <c r="K247" s="46">
        <f t="shared" si="108"/>
        <v>119.05229563098538</v>
      </c>
      <c r="L247" s="95">
        <v>7933027</v>
      </c>
      <c r="M247" s="95">
        <v>6646875</v>
      </c>
      <c r="N247" s="25">
        <f t="shared" si="103"/>
        <v>119.34972449459333</v>
      </c>
      <c r="O247" s="45">
        <v>0</v>
      </c>
      <c r="P247" s="45">
        <v>0</v>
      </c>
      <c r="Q247" s="25" t="e">
        <f t="shared" si="104"/>
        <v>#DIV/0!</v>
      </c>
      <c r="R247" s="65">
        <v>7933027</v>
      </c>
      <c r="S247" s="65">
        <v>6646875</v>
      </c>
      <c r="T247" s="46">
        <f t="shared" si="105"/>
        <v>119.34972449459333</v>
      </c>
    </row>
    <row r="248" spans="1:20" s="23" customFormat="1" ht="18" customHeight="1">
      <c r="A248" s="63">
        <v>3</v>
      </c>
      <c r="B248" s="8" t="s">
        <v>108</v>
      </c>
      <c r="C248" s="45">
        <v>1755635</v>
      </c>
      <c r="D248" s="45">
        <v>6774181</v>
      </c>
      <c r="E248" s="46">
        <f t="shared" si="106"/>
        <v>25.916564674017422</v>
      </c>
      <c r="F248" s="45">
        <v>573448</v>
      </c>
      <c r="G248" s="45">
        <v>2200895</v>
      </c>
      <c r="H248" s="46">
        <f t="shared" si="107"/>
        <v>26.055218445223421</v>
      </c>
      <c r="I248" s="45">
        <v>570503</v>
      </c>
      <c r="J248" s="45">
        <v>6094052</v>
      </c>
      <c r="K248" s="46">
        <f t="shared" si="108"/>
        <v>9.3616365597142916</v>
      </c>
      <c r="L248" s="95">
        <v>0</v>
      </c>
      <c r="M248" s="95">
        <v>6094052</v>
      </c>
      <c r="N248" s="25">
        <f t="shared" si="103"/>
        <v>0</v>
      </c>
      <c r="O248" s="45">
        <v>0</v>
      </c>
      <c r="P248" s="45">
        <v>0</v>
      </c>
      <c r="Q248" s="25" t="e">
        <f t="shared" si="104"/>
        <v>#DIV/0!</v>
      </c>
      <c r="R248" s="65">
        <v>0</v>
      </c>
      <c r="S248" s="45">
        <v>6094052</v>
      </c>
      <c r="T248" s="46">
        <f t="shared" si="105"/>
        <v>0</v>
      </c>
    </row>
    <row r="249" spans="1:20" s="23" customFormat="1" ht="17.25" customHeight="1">
      <c r="A249" s="63">
        <v>4</v>
      </c>
      <c r="B249" s="4" t="s">
        <v>109</v>
      </c>
      <c r="C249" s="45">
        <v>456341</v>
      </c>
      <c r="D249" s="45">
        <v>1273643</v>
      </c>
      <c r="E249" s="25">
        <f t="shared" si="106"/>
        <v>35.829584899379178</v>
      </c>
      <c r="F249" s="45">
        <v>150240</v>
      </c>
      <c r="G249" s="45">
        <v>409484</v>
      </c>
      <c r="H249" s="25">
        <f t="shared" si="107"/>
        <v>36.690078244815425</v>
      </c>
      <c r="I249" s="45">
        <v>444297</v>
      </c>
      <c r="J249" s="45">
        <v>1329928</v>
      </c>
      <c r="K249" s="25">
        <f t="shared" si="108"/>
        <v>33.407598005305552</v>
      </c>
      <c r="L249" s="95">
        <v>0</v>
      </c>
      <c r="M249" s="95">
        <v>0</v>
      </c>
      <c r="N249" s="25" t="e">
        <f t="shared" si="103"/>
        <v>#DIV/0!</v>
      </c>
      <c r="O249" s="45">
        <v>0</v>
      </c>
      <c r="P249" s="45">
        <v>0</v>
      </c>
      <c r="Q249" s="25" t="e">
        <f t="shared" si="104"/>
        <v>#DIV/0!</v>
      </c>
      <c r="R249" s="65">
        <v>0</v>
      </c>
      <c r="S249" s="65">
        <v>0</v>
      </c>
      <c r="T249" s="25" t="e">
        <f t="shared" si="105"/>
        <v>#DIV/0!</v>
      </c>
    </row>
    <row r="250" spans="1:20" s="23" customFormat="1" ht="17.25" customHeight="1">
      <c r="A250" s="63">
        <v>5</v>
      </c>
      <c r="B250" s="4" t="s">
        <v>110</v>
      </c>
      <c r="C250" s="45">
        <v>10300119</v>
      </c>
      <c r="D250" s="45">
        <v>10715843</v>
      </c>
      <c r="E250" s="46">
        <f t="shared" si="106"/>
        <v>96.120473209620556</v>
      </c>
      <c r="F250" s="45">
        <v>3680344</v>
      </c>
      <c r="G250" s="45">
        <v>3689034</v>
      </c>
      <c r="H250" s="46">
        <f t="shared" si="107"/>
        <v>99.764436977268304</v>
      </c>
      <c r="I250" s="45">
        <v>11423072</v>
      </c>
      <c r="J250" s="45">
        <v>9235078</v>
      </c>
      <c r="K250" s="46">
        <f t="shared" si="108"/>
        <v>123.69220920494661</v>
      </c>
      <c r="L250" s="95">
        <v>11423072</v>
      </c>
      <c r="M250" s="95">
        <v>9235078</v>
      </c>
      <c r="N250" s="25">
        <f t="shared" si="103"/>
        <v>123.69220920494661</v>
      </c>
      <c r="O250" s="45">
        <v>0</v>
      </c>
      <c r="P250" s="45">
        <v>0</v>
      </c>
      <c r="Q250" s="25" t="e">
        <f t="shared" si="104"/>
        <v>#DIV/0!</v>
      </c>
      <c r="R250" s="95">
        <v>11423072</v>
      </c>
      <c r="S250" s="95">
        <v>9235078</v>
      </c>
      <c r="T250" s="46">
        <f t="shared" si="105"/>
        <v>123.69220920494661</v>
      </c>
    </row>
    <row r="251" spans="1:20" s="23" customFormat="1" ht="15" customHeight="1">
      <c r="A251" s="64">
        <v>6</v>
      </c>
      <c r="B251" s="8" t="s">
        <v>111</v>
      </c>
      <c r="C251" s="45">
        <v>9359465</v>
      </c>
      <c r="D251" s="45">
        <v>11006942</v>
      </c>
      <c r="E251" s="1">
        <f t="shared" si="106"/>
        <v>85.03238229110319</v>
      </c>
      <c r="F251" s="45">
        <v>3233569</v>
      </c>
      <c r="G251" s="45">
        <v>3645492</v>
      </c>
      <c r="H251" s="1">
        <f t="shared" si="107"/>
        <v>88.700482678332577</v>
      </c>
      <c r="I251" s="45">
        <v>8901129</v>
      </c>
      <c r="J251" s="45">
        <v>10214108</v>
      </c>
      <c r="K251" s="1">
        <f t="shared" si="108"/>
        <v>87.145436488433447</v>
      </c>
      <c r="L251" s="95">
        <v>8897280</v>
      </c>
      <c r="M251" s="95">
        <v>10200628</v>
      </c>
      <c r="N251" s="1">
        <f t="shared" si="103"/>
        <v>87.22286510203098</v>
      </c>
      <c r="O251" s="45">
        <v>0</v>
      </c>
      <c r="P251" s="45">
        <v>0</v>
      </c>
      <c r="Q251" s="1" t="e">
        <f t="shared" si="104"/>
        <v>#DIV/0!</v>
      </c>
      <c r="R251" s="65">
        <v>8897280</v>
      </c>
      <c r="S251" s="65">
        <v>10200628</v>
      </c>
      <c r="T251" s="1">
        <f t="shared" si="105"/>
        <v>87.22286510203098</v>
      </c>
    </row>
    <row r="252" spans="1:20" s="23" customFormat="1" ht="19.5" customHeight="1">
      <c r="A252" s="64">
        <v>7</v>
      </c>
      <c r="B252" s="3" t="s">
        <v>112</v>
      </c>
      <c r="C252" s="45">
        <v>374425</v>
      </c>
      <c r="D252" s="45">
        <v>1004039</v>
      </c>
      <c r="E252" s="46">
        <f t="shared" si="106"/>
        <v>37.291878104336583</v>
      </c>
      <c r="F252" s="45">
        <v>208268</v>
      </c>
      <c r="G252" s="45">
        <v>405955</v>
      </c>
      <c r="H252" s="46">
        <f t="shared" si="107"/>
        <v>51.303223263662225</v>
      </c>
      <c r="I252" s="45">
        <v>460604</v>
      </c>
      <c r="J252" s="45">
        <v>664102</v>
      </c>
      <c r="K252" s="46">
        <f t="shared" si="108"/>
        <v>69.357417986995969</v>
      </c>
      <c r="L252" s="95">
        <v>0</v>
      </c>
      <c r="M252" s="95">
        <v>0</v>
      </c>
      <c r="N252" s="25" t="e">
        <f t="shared" si="103"/>
        <v>#DIV/0!</v>
      </c>
      <c r="O252" s="45">
        <v>0</v>
      </c>
      <c r="P252" s="45">
        <v>0</v>
      </c>
      <c r="Q252" s="25" t="e">
        <f t="shared" si="104"/>
        <v>#DIV/0!</v>
      </c>
      <c r="R252" s="65">
        <v>0</v>
      </c>
      <c r="S252" s="65">
        <v>0</v>
      </c>
      <c r="T252" s="46" t="e">
        <f t="shared" si="105"/>
        <v>#DIV/0!</v>
      </c>
    </row>
    <row r="253" spans="1:20" s="23" customFormat="1" ht="17.25" customHeight="1">
      <c r="A253" s="385"/>
      <c r="B253" s="386"/>
      <c r="C253" s="386"/>
      <c r="D253" s="386"/>
      <c r="E253" s="386"/>
      <c r="F253" s="386"/>
      <c r="G253" s="386"/>
      <c r="H253" s="386"/>
      <c r="I253" s="386"/>
      <c r="J253" s="386"/>
      <c r="K253" s="386"/>
      <c r="L253" s="386"/>
      <c r="M253" s="386"/>
      <c r="N253" s="386"/>
      <c r="O253" s="386"/>
      <c r="P253" s="386"/>
      <c r="Q253" s="386"/>
      <c r="R253" s="386"/>
      <c r="S253" s="386"/>
      <c r="T253" s="387"/>
    </row>
    <row r="254" spans="1:20" s="23" customFormat="1" ht="91.5" customHeight="1">
      <c r="A254" s="383" t="s">
        <v>256</v>
      </c>
      <c r="B254" s="384"/>
      <c r="C254" s="42">
        <f>SUM(C255:C258)</f>
        <v>1469231</v>
      </c>
      <c r="D254" s="42">
        <f>SUM(D255:D258)</f>
        <v>1644318</v>
      </c>
      <c r="E254" s="51">
        <f>C254/D254*100</f>
        <v>89.35199882261216</v>
      </c>
      <c r="F254" s="42">
        <f>SUM(F255:F258)</f>
        <v>620200</v>
      </c>
      <c r="G254" s="42">
        <f>SUM(G255:G258)</f>
        <v>557470</v>
      </c>
      <c r="H254" s="51">
        <f>F254/G254*100</f>
        <v>111.25262345955835</v>
      </c>
      <c r="I254" s="42">
        <f>SUM(I255:I258)</f>
        <v>1385285</v>
      </c>
      <c r="J254" s="42">
        <f>SUM(J255:J258)</f>
        <v>1584258</v>
      </c>
      <c r="K254" s="51">
        <f>I254/J254*100</f>
        <v>87.440618889095092</v>
      </c>
      <c r="L254" s="42">
        <f>SUM(L255:L258)</f>
        <v>0</v>
      </c>
      <c r="M254" s="42">
        <f>SUM(M255:M258)</f>
        <v>0</v>
      </c>
      <c r="N254" s="6" t="e">
        <f t="shared" ref="N254:N256" si="109">L254/M254*100</f>
        <v>#DIV/0!</v>
      </c>
      <c r="O254" s="42">
        <f>SUM(O255:O258)</f>
        <v>0</v>
      </c>
      <c r="P254" s="42">
        <f>SUM(P255:P258)</f>
        <v>0</v>
      </c>
      <c r="Q254" s="5" t="e">
        <f t="shared" ref="Q254:Q256" si="110">O254/P254*100</f>
        <v>#DIV/0!</v>
      </c>
      <c r="R254" s="42">
        <f>SUM(R255:R258)</f>
        <v>0</v>
      </c>
      <c r="S254" s="42">
        <f>SUM(S255:S258)</f>
        <v>0</v>
      </c>
      <c r="T254" s="6" t="e">
        <f t="shared" ref="T254:T256" si="111">R254/S254*100</f>
        <v>#DIV/0!</v>
      </c>
    </row>
    <row r="255" spans="1:20" s="23" customFormat="1" ht="42" customHeight="1">
      <c r="A255" s="57">
        <v>1</v>
      </c>
      <c r="B255" s="8" t="s">
        <v>89</v>
      </c>
      <c r="C255" s="47">
        <v>2499</v>
      </c>
      <c r="D255" s="47">
        <v>3205</v>
      </c>
      <c r="E255" s="1">
        <f t="shared" ref="E255:E256" si="112">C255/D255*100</f>
        <v>77.971918876755069</v>
      </c>
      <c r="F255" s="47">
        <v>1346</v>
      </c>
      <c r="G255" s="47">
        <v>1720</v>
      </c>
      <c r="H255" s="1">
        <f t="shared" ref="H255:H256" si="113">F255/G255*100</f>
        <v>78.255813953488371</v>
      </c>
      <c r="I255" s="47">
        <v>2507</v>
      </c>
      <c r="J255" s="47">
        <v>3189</v>
      </c>
      <c r="K255" s="1">
        <f t="shared" ref="K255:K256" si="114">I255/J255*100</f>
        <v>78.613985575415484</v>
      </c>
      <c r="L255" s="95">
        <v>0</v>
      </c>
      <c r="M255" s="95">
        <v>0</v>
      </c>
      <c r="N255" s="1" t="e">
        <f t="shared" si="109"/>
        <v>#DIV/0!</v>
      </c>
      <c r="O255" s="47">
        <v>0</v>
      </c>
      <c r="P255" s="47">
        <v>0</v>
      </c>
      <c r="Q255" s="1" t="e">
        <f t="shared" si="110"/>
        <v>#DIV/0!</v>
      </c>
      <c r="R255" s="47">
        <v>0</v>
      </c>
      <c r="S255" s="47">
        <v>0</v>
      </c>
      <c r="T255" s="1" t="e">
        <f t="shared" si="111"/>
        <v>#DIV/0!</v>
      </c>
    </row>
    <row r="256" spans="1:20" s="23" customFormat="1" ht="17.25">
      <c r="A256" s="63">
        <v>2</v>
      </c>
      <c r="B256" s="4" t="s">
        <v>113</v>
      </c>
      <c r="C256" s="47">
        <v>1466732</v>
      </c>
      <c r="D256" s="47">
        <v>1641113</v>
      </c>
      <c r="E256" s="25">
        <f t="shared" si="112"/>
        <v>89.374223469072518</v>
      </c>
      <c r="F256" s="47">
        <v>618854</v>
      </c>
      <c r="G256" s="47">
        <v>555750</v>
      </c>
      <c r="H256" s="25">
        <f t="shared" si="113"/>
        <v>111.35474583895638</v>
      </c>
      <c r="I256" s="47">
        <v>1382778</v>
      </c>
      <c r="J256" s="47">
        <v>1581069</v>
      </c>
      <c r="K256" s="25">
        <f t="shared" si="114"/>
        <v>87.458422118199778</v>
      </c>
      <c r="L256" s="95">
        <v>0</v>
      </c>
      <c r="M256" s="95">
        <v>0</v>
      </c>
      <c r="N256" s="25" t="e">
        <f t="shared" si="109"/>
        <v>#DIV/0!</v>
      </c>
      <c r="O256" s="49">
        <v>0</v>
      </c>
      <c r="P256" s="49">
        <v>0</v>
      </c>
      <c r="Q256" s="25" t="e">
        <f t="shared" si="110"/>
        <v>#DIV/0!</v>
      </c>
      <c r="R256" s="49">
        <v>0</v>
      </c>
      <c r="S256" s="49">
        <v>0</v>
      </c>
      <c r="T256" s="25" t="e">
        <f t="shared" si="111"/>
        <v>#DIV/0!</v>
      </c>
    </row>
    <row r="257" spans="1:20" s="23" customFormat="1" ht="17.25">
      <c r="A257" s="63"/>
      <c r="B257" s="4"/>
      <c r="C257" s="49"/>
      <c r="D257" s="49"/>
      <c r="E257" s="25"/>
      <c r="F257" s="49"/>
      <c r="G257" s="49"/>
      <c r="H257" s="25"/>
      <c r="I257" s="49"/>
      <c r="J257" s="49"/>
      <c r="K257" s="25"/>
      <c r="L257" s="95"/>
      <c r="M257" s="47"/>
      <c r="N257" s="25"/>
      <c r="O257" s="49"/>
      <c r="P257" s="49"/>
      <c r="Q257" s="25"/>
      <c r="R257" s="49"/>
      <c r="S257" s="49"/>
      <c r="T257" s="25"/>
    </row>
    <row r="258" spans="1:20" s="23" customFormat="1" ht="17.25">
      <c r="A258" s="64"/>
      <c r="B258" s="16"/>
      <c r="C258" s="47"/>
      <c r="D258" s="47"/>
      <c r="E258" s="1"/>
      <c r="F258" s="47"/>
      <c r="G258" s="47"/>
      <c r="H258" s="1"/>
      <c r="I258" s="47"/>
      <c r="J258" s="47"/>
      <c r="K258" s="1"/>
      <c r="L258" s="47"/>
      <c r="M258" s="47"/>
      <c r="N258" s="1"/>
      <c r="O258" s="47"/>
      <c r="P258" s="47"/>
      <c r="Q258" s="1"/>
      <c r="R258" s="47"/>
      <c r="S258" s="47"/>
      <c r="T258" s="1"/>
    </row>
    <row r="259" spans="1:20" s="23" customFormat="1" ht="17.25" customHeight="1">
      <c r="A259" s="385"/>
      <c r="B259" s="386"/>
      <c r="C259" s="386"/>
      <c r="D259" s="386"/>
      <c r="E259" s="386"/>
      <c r="F259" s="386"/>
      <c r="G259" s="386"/>
      <c r="H259" s="386"/>
      <c r="I259" s="386"/>
      <c r="J259" s="386"/>
      <c r="K259" s="386"/>
      <c r="L259" s="386"/>
      <c r="M259" s="386"/>
      <c r="N259" s="386"/>
      <c r="O259" s="386"/>
      <c r="P259" s="386"/>
      <c r="Q259" s="386"/>
      <c r="R259" s="386"/>
      <c r="S259" s="386"/>
      <c r="T259" s="387"/>
    </row>
    <row r="260" spans="1:20" s="23" customFormat="1" ht="72.75" customHeight="1">
      <c r="A260" s="383" t="s">
        <v>257</v>
      </c>
      <c r="B260" s="384"/>
      <c r="C260" s="42">
        <f>SUM(C261:C272)</f>
        <v>352746</v>
      </c>
      <c r="D260" s="42">
        <f>SUM(D261:D272)</f>
        <v>356714</v>
      </c>
      <c r="E260" s="51">
        <f>C260/D260*100</f>
        <v>98.887624259210455</v>
      </c>
      <c r="F260" s="42">
        <f>SUM(F261:F272)</f>
        <v>122278</v>
      </c>
      <c r="G260" s="42">
        <f>SUM(G261:G272)</f>
        <v>128194</v>
      </c>
      <c r="H260" s="51">
        <f>F260/G260*100</f>
        <v>95.38511942836638</v>
      </c>
      <c r="I260" s="42">
        <f>SUM(I261:I272)</f>
        <v>265612</v>
      </c>
      <c r="J260" s="42">
        <f>SUM(J261:J272)</f>
        <v>270036</v>
      </c>
      <c r="K260" s="51">
        <f>I260/J260*100</f>
        <v>98.361699921491947</v>
      </c>
      <c r="L260" s="42">
        <f>SUM(L261:L272)</f>
        <v>112485</v>
      </c>
      <c r="M260" s="42">
        <f>SUM(M261:M272)</f>
        <v>142575</v>
      </c>
      <c r="N260" s="6">
        <f t="shared" ref="N260:N272" si="115">L260/M260*100</f>
        <v>78.895318253550755</v>
      </c>
      <c r="O260" s="42">
        <f>SUM(O261:O272)</f>
        <v>95401</v>
      </c>
      <c r="P260" s="42">
        <f>SUM(P261:P272)</f>
        <v>57079</v>
      </c>
      <c r="Q260" s="5">
        <f t="shared" ref="Q260:Q272" si="116">O260/P260*100</f>
        <v>167.13852730426251</v>
      </c>
      <c r="R260" s="42">
        <f>SUM(R261:R272)</f>
        <v>17084</v>
      </c>
      <c r="S260" s="42">
        <f>SUM(S261:S272)</f>
        <v>85496</v>
      </c>
      <c r="T260" s="6">
        <f t="shared" ref="T260:T272" si="117">R260/S260*100</f>
        <v>19.982221390474407</v>
      </c>
    </row>
    <row r="261" spans="1:20" s="23" customFormat="1" ht="17.25">
      <c r="A261" s="44">
        <v>1</v>
      </c>
      <c r="B261" s="3" t="s">
        <v>32</v>
      </c>
      <c r="C261" s="45">
        <v>9406</v>
      </c>
      <c r="D261" s="45">
        <v>45490</v>
      </c>
      <c r="E261" s="46">
        <f t="shared" ref="E261:E269" si="118">C261/D261*100</f>
        <v>20.677071883930534</v>
      </c>
      <c r="F261" s="45">
        <v>6523</v>
      </c>
      <c r="G261" s="45">
        <v>17940</v>
      </c>
      <c r="H261" s="46">
        <f t="shared" ref="H261:H272" si="119">F261/G261*100</f>
        <v>36.36008918617614</v>
      </c>
      <c r="I261" s="45">
        <v>2937</v>
      </c>
      <c r="J261" s="45">
        <v>23580</v>
      </c>
      <c r="K261" s="46">
        <f t="shared" ref="K261:K272" si="120">I261/J261*100</f>
        <v>12.455470737913487</v>
      </c>
      <c r="L261" s="95">
        <v>0</v>
      </c>
      <c r="M261" s="95">
        <v>23580</v>
      </c>
      <c r="N261" s="25">
        <f t="shared" si="115"/>
        <v>0</v>
      </c>
      <c r="O261" s="45">
        <v>0</v>
      </c>
      <c r="P261" s="45">
        <v>23580</v>
      </c>
      <c r="Q261" s="25">
        <f t="shared" si="116"/>
        <v>0</v>
      </c>
      <c r="R261" s="45">
        <v>0</v>
      </c>
      <c r="S261" s="45">
        <v>0</v>
      </c>
      <c r="T261" s="45" t="e">
        <f t="shared" si="117"/>
        <v>#DIV/0!</v>
      </c>
    </row>
    <row r="262" spans="1:20" s="23" customFormat="1" ht="17.25">
      <c r="A262" s="52">
        <v>2</v>
      </c>
      <c r="B262" s="8" t="s">
        <v>33</v>
      </c>
      <c r="C262" s="45">
        <v>6672</v>
      </c>
      <c r="D262" s="45">
        <v>0</v>
      </c>
      <c r="E262" s="1" t="e">
        <f t="shared" si="118"/>
        <v>#DIV/0!</v>
      </c>
      <c r="F262" s="45">
        <v>2384</v>
      </c>
      <c r="G262" s="156">
        <v>0</v>
      </c>
      <c r="H262" s="1" t="e">
        <f t="shared" si="119"/>
        <v>#DIV/0!</v>
      </c>
      <c r="I262" s="45">
        <v>6909</v>
      </c>
      <c r="J262" s="156">
        <v>0</v>
      </c>
      <c r="K262" s="1" t="e">
        <f t="shared" si="120"/>
        <v>#DIV/0!</v>
      </c>
      <c r="L262" s="95">
        <v>0</v>
      </c>
      <c r="M262" s="156">
        <v>0</v>
      </c>
      <c r="N262" s="25" t="e">
        <f t="shared" si="115"/>
        <v>#DIV/0!</v>
      </c>
      <c r="O262" s="45">
        <v>0</v>
      </c>
      <c r="P262" s="45">
        <v>0</v>
      </c>
      <c r="Q262" s="25" t="e">
        <f t="shared" si="116"/>
        <v>#DIV/0!</v>
      </c>
      <c r="R262" s="47">
        <v>0</v>
      </c>
      <c r="S262" s="47">
        <v>0</v>
      </c>
      <c r="T262" s="47" t="e">
        <f t="shared" si="117"/>
        <v>#DIV/0!</v>
      </c>
    </row>
    <row r="263" spans="1:20" s="23" customFormat="1" ht="17.25">
      <c r="A263" s="44">
        <v>3</v>
      </c>
      <c r="B263" s="3" t="s">
        <v>34</v>
      </c>
      <c r="C263" s="45">
        <v>18123</v>
      </c>
      <c r="D263" s="45">
        <v>24913</v>
      </c>
      <c r="E263" s="46">
        <f t="shared" si="118"/>
        <v>72.745153132902502</v>
      </c>
      <c r="F263" s="45">
        <v>6996</v>
      </c>
      <c r="G263" s="156">
        <v>13563</v>
      </c>
      <c r="H263" s="46">
        <f t="shared" si="119"/>
        <v>51.581508515815088</v>
      </c>
      <c r="I263" s="45">
        <v>18123</v>
      </c>
      <c r="J263" s="156">
        <v>24913</v>
      </c>
      <c r="K263" s="46">
        <f t="shared" si="120"/>
        <v>72.745153132902502</v>
      </c>
      <c r="L263" s="95">
        <v>0</v>
      </c>
      <c r="M263" s="95">
        <v>0</v>
      </c>
      <c r="N263" s="25" t="e">
        <f t="shared" si="115"/>
        <v>#DIV/0!</v>
      </c>
      <c r="O263" s="45">
        <v>0</v>
      </c>
      <c r="P263" s="45">
        <v>0</v>
      </c>
      <c r="Q263" s="25" t="e">
        <f t="shared" si="116"/>
        <v>#DIV/0!</v>
      </c>
      <c r="R263" s="45">
        <v>0</v>
      </c>
      <c r="S263" s="45">
        <v>0</v>
      </c>
      <c r="T263" s="45" t="e">
        <f t="shared" si="117"/>
        <v>#DIV/0!</v>
      </c>
    </row>
    <row r="264" spans="1:20" s="23" customFormat="1" ht="17.25">
      <c r="A264" s="44">
        <v>4</v>
      </c>
      <c r="B264" s="3" t="s">
        <v>35</v>
      </c>
      <c r="C264" s="45">
        <v>109885</v>
      </c>
      <c r="D264" s="45">
        <v>47822</v>
      </c>
      <c r="E264" s="46">
        <f t="shared" si="118"/>
        <v>229.77918113002383</v>
      </c>
      <c r="F264" s="45">
        <v>38287</v>
      </c>
      <c r="G264" s="156">
        <v>14528</v>
      </c>
      <c r="H264" s="46">
        <f t="shared" si="119"/>
        <v>263.53937224669602</v>
      </c>
      <c r="I264" s="45">
        <v>109836</v>
      </c>
      <c r="J264" s="156">
        <v>48461</v>
      </c>
      <c r="K264" s="46">
        <f t="shared" si="120"/>
        <v>226.64823259940982</v>
      </c>
      <c r="L264" s="95">
        <v>26999</v>
      </c>
      <c r="M264" s="156">
        <v>0</v>
      </c>
      <c r="N264" s="25" t="e">
        <f t="shared" si="115"/>
        <v>#DIV/0!</v>
      </c>
      <c r="O264" s="45">
        <v>26999</v>
      </c>
      <c r="P264" s="45">
        <v>0</v>
      </c>
      <c r="Q264" s="25" t="e">
        <f t="shared" si="116"/>
        <v>#DIV/0!</v>
      </c>
      <c r="R264" s="45">
        <v>0</v>
      </c>
      <c r="S264" s="45">
        <v>0</v>
      </c>
      <c r="T264" s="45" t="e">
        <f t="shared" si="117"/>
        <v>#DIV/0!</v>
      </c>
    </row>
    <row r="265" spans="1:20" s="23" customFormat="1" ht="17.25">
      <c r="A265" s="44">
        <v>5</v>
      </c>
      <c r="B265" s="3" t="s">
        <v>36</v>
      </c>
      <c r="C265" s="45">
        <v>0</v>
      </c>
      <c r="D265" s="45">
        <v>0</v>
      </c>
      <c r="E265" s="46" t="e">
        <f>C268/D265*100</f>
        <v>#DIV/0!</v>
      </c>
      <c r="F265" s="45">
        <v>0</v>
      </c>
      <c r="G265" s="45">
        <v>0</v>
      </c>
      <c r="H265" s="46" t="e">
        <f>F268/G265*100</f>
        <v>#DIV/0!</v>
      </c>
      <c r="I265" s="45">
        <v>0</v>
      </c>
      <c r="J265" s="45">
        <v>0</v>
      </c>
      <c r="K265" s="46" t="e">
        <f>I268/J265*100</f>
        <v>#DIV/0!</v>
      </c>
      <c r="L265" s="95">
        <v>0</v>
      </c>
      <c r="M265" s="95">
        <v>0</v>
      </c>
      <c r="N265" s="25" t="e">
        <f>L268/M265*100</f>
        <v>#DIV/0!</v>
      </c>
      <c r="O265" s="45">
        <v>0</v>
      </c>
      <c r="P265" s="45">
        <v>0</v>
      </c>
      <c r="Q265" s="25" t="e">
        <f>O268/P265*100</f>
        <v>#DIV/0!</v>
      </c>
      <c r="R265" s="45">
        <v>0</v>
      </c>
      <c r="S265" s="45">
        <v>0</v>
      </c>
      <c r="T265" s="45" t="e">
        <f t="shared" si="117"/>
        <v>#DIV/0!</v>
      </c>
    </row>
    <row r="266" spans="1:20" s="23" customFormat="1" ht="17.25">
      <c r="A266" s="50">
        <v>6</v>
      </c>
      <c r="B266" s="4" t="s">
        <v>37</v>
      </c>
      <c r="C266" s="45">
        <v>12581</v>
      </c>
      <c r="D266" s="45">
        <v>8681</v>
      </c>
      <c r="E266" s="46">
        <f t="shared" si="118"/>
        <v>144.92569980417002</v>
      </c>
      <c r="F266" s="45">
        <v>3528</v>
      </c>
      <c r="G266" s="45">
        <v>5910</v>
      </c>
      <c r="H266" s="46">
        <f t="shared" si="119"/>
        <v>59.695431472081218</v>
      </c>
      <c r="I266" s="45">
        <v>7344</v>
      </c>
      <c r="J266" s="45">
        <v>14198</v>
      </c>
      <c r="K266" s="46">
        <f t="shared" si="120"/>
        <v>51.725595154247074</v>
      </c>
      <c r="L266" s="95">
        <v>7344</v>
      </c>
      <c r="M266" s="95">
        <v>14198</v>
      </c>
      <c r="N266" s="25">
        <f t="shared" si="115"/>
        <v>51.725595154247074</v>
      </c>
      <c r="O266" s="45">
        <v>7344</v>
      </c>
      <c r="P266" s="45">
        <v>14198</v>
      </c>
      <c r="Q266" s="25">
        <f t="shared" si="116"/>
        <v>51.725595154247074</v>
      </c>
      <c r="R266" s="45">
        <v>0</v>
      </c>
      <c r="S266" s="45">
        <v>0</v>
      </c>
      <c r="T266" s="45" t="e">
        <f t="shared" si="117"/>
        <v>#DIV/0!</v>
      </c>
    </row>
    <row r="267" spans="1:20" s="23" customFormat="1" ht="17.25">
      <c r="A267" s="44">
        <v>7</v>
      </c>
      <c r="B267" s="3" t="s">
        <v>38</v>
      </c>
      <c r="C267" s="45">
        <v>34037</v>
      </c>
      <c r="D267" s="45">
        <v>20046</v>
      </c>
      <c r="E267" s="46">
        <f t="shared" si="118"/>
        <v>169.79447271276064</v>
      </c>
      <c r="F267" s="45">
        <v>10888</v>
      </c>
      <c r="G267" s="156">
        <v>18392</v>
      </c>
      <c r="H267" s="46">
        <f t="shared" si="119"/>
        <v>59.19965202261853</v>
      </c>
      <c r="I267" s="45">
        <v>40563</v>
      </c>
      <c r="J267" s="156">
        <v>17322</v>
      </c>
      <c r="K267" s="46">
        <f t="shared" si="120"/>
        <v>234.17041912019397</v>
      </c>
      <c r="L267" s="95">
        <v>0</v>
      </c>
      <c r="M267" s="156">
        <v>17322</v>
      </c>
      <c r="N267" s="25">
        <f t="shared" si="115"/>
        <v>0</v>
      </c>
      <c r="O267" s="45">
        <v>0</v>
      </c>
      <c r="P267" s="156">
        <v>17322</v>
      </c>
      <c r="Q267" s="25">
        <f t="shared" si="116"/>
        <v>0</v>
      </c>
      <c r="R267" s="45">
        <v>0</v>
      </c>
      <c r="S267" s="45">
        <v>0</v>
      </c>
      <c r="T267" s="45" t="e">
        <f t="shared" si="117"/>
        <v>#DIV/0!</v>
      </c>
    </row>
    <row r="268" spans="1:20" s="23" customFormat="1" ht="17.25">
      <c r="A268" s="44">
        <v>8</v>
      </c>
      <c r="B268" s="3" t="s">
        <v>39</v>
      </c>
      <c r="C268" s="45">
        <v>141800</v>
      </c>
      <c r="D268" s="45">
        <v>68200</v>
      </c>
      <c r="E268" s="46">
        <f t="shared" si="118"/>
        <v>207.91788856304984</v>
      </c>
      <c r="F268" s="45">
        <v>45700</v>
      </c>
      <c r="G268" s="45">
        <v>0</v>
      </c>
      <c r="H268" s="46" t="e">
        <f t="shared" si="119"/>
        <v>#DIV/0!</v>
      </c>
      <c r="I268" s="45">
        <v>59658</v>
      </c>
      <c r="J268" s="45">
        <v>0</v>
      </c>
      <c r="K268" s="46" t="e">
        <f t="shared" si="120"/>
        <v>#DIV/0!</v>
      </c>
      <c r="L268" s="95">
        <v>59658</v>
      </c>
      <c r="M268" s="95">
        <v>0</v>
      </c>
      <c r="N268" s="25" t="e">
        <f t="shared" si="115"/>
        <v>#DIV/0!</v>
      </c>
      <c r="O268" s="45">
        <v>59658</v>
      </c>
      <c r="P268" s="95">
        <v>0</v>
      </c>
      <c r="Q268" s="25" t="e">
        <f t="shared" si="116"/>
        <v>#DIV/0!</v>
      </c>
      <c r="R268" s="45">
        <v>0</v>
      </c>
      <c r="S268" s="45">
        <v>0</v>
      </c>
      <c r="T268" s="45" t="e">
        <f t="shared" si="117"/>
        <v>#DIV/0!</v>
      </c>
    </row>
    <row r="269" spans="1:20" s="23" customFormat="1" ht="17.25">
      <c r="A269" s="44">
        <v>9</v>
      </c>
      <c r="B269" s="3" t="s">
        <v>40</v>
      </c>
      <c r="C269" s="45">
        <v>0</v>
      </c>
      <c r="D269" s="45">
        <v>0</v>
      </c>
      <c r="E269" s="46" t="e">
        <f t="shared" si="118"/>
        <v>#DIV/0!</v>
      </c>
      <c r="F269" s="45">
        <v>0</v>
      </c>
      <c r="G269" s="45">
        <v>0</v>
      </c>
      <c r="H269" s="46" t="e">
        <f t="shared" si="119"/>
        <v>#DIV/0!</v>
      </c>
      <c r="I269" s="45">
        <v>0</v>
      </c>
      <c r="J269" s="45">
        <v>0</v>
      </c>
      <c r="K269" s="46" t="e">
        <f t="shared" si="120"/>
        <v>#DIV/0!</v>
      </c>
      <c r="L269" s="95">
        <v>0</v>
      </c>
      <c r="M269" s="95">
        <v>0</v>
      </c>
      <c r="N269" s="25" t="e">
        <f t="shared" si="115"/>
        <v>#DIV/0!</v>
      </c>
      <c r="O269" s="45">
        <v>0</v>
      </c>
      <c r="P269" s="45">
        <v>0</v>
      </c>
      <c r="Q269" s="25" t="e">
        <f t="shared" si="116"/>
        <v>#DIV/0!</v>
      </c>
      <c r="R269" s="45">
        <v>0</v>
      </c>
      <c r="S269" s="45">
        <v>0</v>
      </c>
      <c r="T269" s="45" t="e">
        <f t="shared" si="117"/>
        <v>#DIV/0!</v>
      </c>
    </row>
    <row r="270" spans="1:20" s="23" customFormat="1" ht="17.25">
      <c r="A270" s="50">
        <v>10</v>
      </c>
      <c r="B270" s="4" t="s">
        <v>41</v>
      </c>
      <c r="C270" s="45">
        <v>0</v>
      </c>
      <c r="D270" s="45">
        <v>45833</v>
      </c>
      <c r="E270" s="46">
        <f>C270/D270*100</f>
        <v>0</v>
      </c>
      <c r="F270" s="45">
        <v>0</v>
      </c>
      <c r="G270" s="156">
        <v>45833</v>
      </c>
      <c r="H270" s="46">
        <f t="shared" si="119"/>
        <v>0</v>
      </c>
      <c r="I270" s="45">
        <v>0</v>
      </c>
      <c r="J270" s="156">
        <v>45833</v>
      </c>
      <c r="K270" s="46">
        <f t="shared" si="120"/>
        <v>0</v>
      </c>
      <c r="L270" s="95">
        <v>0</v>
      </c>
      <c r="M270" s="156">
        <v>0</v>
      </c>
      <c r="N270" s="25" t="e">
        <f t="shared" si="115"/>
        <v>#DIV/0!</v>
      </c>
      <c r="O270" s="45">
        <v>0</v>
      </c>
      <c r="P270" s="156">
        <v>0</v>
      </c>
      <c r="Q270" s="25" t="e">
        <f t="shared" si="116"/>
        <v>#DIV/0!</v>
      </c>
      <c r="R270" s="45">
        <v>0</v>
      </c>
      <c r="S270" s="45">
        <v>0</v>
      </c>
      <c r="T270" s="45" t="e">
        <f t="shared" si="117"/>
        <v>#DIV/0!</v>
      </c>
    </row>
    <row r="271" spans="1:20" s="23" customFormat="1" ht="17.25">
      <c r="A271" s="52">
        <v>11</v>
      </c>
      <c r="B271" s="8" t="s">
        <v>42</v>
      </c>
      <c r="C271" s="45">
        <v>18484</v>
      </c>
      <c r="D271" s="45">
        <v>13811</v>
      </c>
      <c r="E271" s="25">
        <f>C271/D271*100</f>
        <v>133.83534863514589</v>
      </c>
      <c r="F271" s="45">
        <v>6967</v>
      </c>
      <c r="G271" s="156">
        <v>7778</v>
      </c>
      <c r="H271" s="25">
        <f t="shared" si="119"/>
        <v>89.573155052712778</v>
      </c>
      <c r="I271" s="45">
        <v>18484</v>
      </c>
      <c r="J271" s="156">
        <v>13811</v>
      </c>
      <c r="K271" s="25">
        <f t="shared" si="120"/>
        <v>133.83534863514589</v>
      </c>
      <c r="L271" s="95">
        <v>18484</v>
      </c>
      <c r="M271" s="156">
        <v>13811</v>
      </c>
      <c r="N271" s="25">
        <f t="shared" si="115"/>
        <v>133.83534863514589</v>
      </c>
      <c r="O271" s="45">
        <v>1400</v>
      </c>
      <c r="P271" s="45">
        <v>1979</v>
      </c>
      <c r="Q271" s="25">
        <f t="shared" si="116"/>
        <v>70.742799393633149</v>
      </c>
      <c r="R271" s="49">
        <v>17084</v>
      </c>
      <c r="S271" s="49">
        <v>11832</v>
      </c>
      <c r="T271" s="49">
        <f t="shared" si="117"/>
        <v>144.38810006761324</v>
      </c>
    </row>
    <row r="272" spans="1:20" s="23" customFormat="1" ht="34.5">
      <c r="A272" s="52">
        <v>12</v>
      </c>
      <c r="B272" s="8" t="s">
        <v>43</v>
      </c>
      <c r="C272" s="45">
        <v>1758</v>
      </c>
      <c r="D272" s="45">
        <v>81918</v>
      </c>
      <c r="E272" s="1">
        <f>C272/D272*100</f>
        <v>2.1460484875119019</v>
      </c>
      <c r="F272" s="45">
        <v>1005</v>
      </c>
      <c r="G272" s="45">
        <v>4250</v>
      </c>
      <c r="H272" s="1">
        <f t="shared" si="119"/>
        <v>23.647058823529413</v>
      </c>
      <c r="I272" s="45">
        <v>1758</v>
      </c>
      <c r="J272" s="45">
        <v>81918</v>
      </c>
      <c r="K272" s="1">
        <f t="shared" si="120"/>
        <v>2.1460484875119019</v>
      </c>
      <c r="L272" s="95">
        <v>0</v>
      </c>
      <c r="M272" s="95">
        <v>73664</v>
      </c>
      <c r="N272" s="1">
        <f t="shared" si="115"/>
        <v>0</v>
      </c>
      <c r="O272" s="45">
        <v>0</v>
      </c>
      <c r="P272" s="45">
        <v>0</v>
      </c>
      <c r="Q272" s="1" t="e">
        <f t="shared" si="116"/>
        <v>#DIV/0!</v>
      </c>
      <c r="R272" s="47">
        <v>0</v>
      </c>
      <c r="S272" s="47">
        <v>73664</v>
      </c>
      <c r="T272" s="47">
        <f t="shared" si="117"/>
        <v>0</v>
      </c>
    </row>
    <row r="273" spans="1:20" s="23" customFormat="1" ht="17.25" customHeight="1">
      <c r="A273" s="385"/>
      <c r="B273" s="386"/>
      <c r="C273" s="386"/>
      <c r="D273" s="386"/>
      <c r="E273" s="386"/>
      <c r="F273" s="386"/>
      <c r="G273" s="386"/>
      <c r="H273" s="386"/>
      <c r="I273" s="386"/>
      <c r="J273" s="386"/>
      <c r="K273" s="386"/>
      <c r="L273" s="386"/>
      <c r="M273" s="386"/>
      <c r="N273" s="386"/>
      <c r="O273" s="386"/>
      <c r="P273" s="386"/>
      <c r="Q273" s="386"/>
      <c r="R273" s="386"/>
      <c r="S273" s="386"/>
      <c r="T273" s="387"/>
    </row>
    <row r="274" spans="1:20" s="23" customFormat="1" ht="58.5" customHeight="1">
      <c r="A274" s="383" t="s">
        <v>258</v>
      </c>
      <c r="B274" s="384"/>
      <c r="C274" s="42">
        <f>SUM(C275:C282)</f>
        <v>86443</v>
      </c>
      <c r="D274" s="42">
        <f>SUM(D275:D282)</f>
        <v>296175</v>
      </c>
      <c r="E274" s="51">
        <f>C274/D274*100</f>
        <v>29.186460707352076</v>
      </c>
      <c r="F274" s="42">
        <f>SUM(F275:F282)</f>
        <v>23903</v>
      </c>
      <c r="G274" s="42">
        <f>SUM(G275:G282)</f>
        <v>68446</v>
      </c>
      <c r="H274" s="51">
        <f>F274/G274*100</f>
        <v>34.92242059433714</v>
      </c>
      <c r="I274" s="42">
        <f>SUM(I275:I282)</f>
        <v>90152</v>
      </c>
      <c r="J274" s="42">
        <f>SUM(J275:J282)</f>
        <v>283139</v>
      </c>
      <c r="K274" s="51">
        <f>I274/J274*100</f>
        <v>31.840191566686325</v>
      </c>
      <c r="L274" s="34">
        <f>SUM(L275:L282)</f>
        <v>480</v>
      </c>
      <c r="M274" s="34">
        <f>SUM(M275:M282)</f>
        <v>161620</v>
      </c>
      <c r="N274" s="6">
        <f t="shared" ref="N274:N282" si="121">L274/M274*100</f>
        <v>0.29699294641752255</v>
      </c>
      <c r="O274" s="5">
        <f>SUM(O275:O282)</f>
        <v>480</v>
      </c>
      <c r="P274" s="5">
        <f>SUM(P275:P282)</f>
        <v>0</v>
      </c>
      <c r="Q274" s="5" t="e">
        <f t="shared" ref="Q274:Q277" si="122">O274/P274*100</f>
        <v>#DIV/0!</v>
      </c>
      <c r="R274" s="5">
        <f>SUM(R275:R282)</f>
        <v>0</v>
      </c>
      <c r="S274" s="5">
        <f>SUM(S275:S282)</f>
        <v>161620</v>
      </c>
      <c r="T274" s="6">
        <f>R274/S274*100</f>
        <v>0</v>
      </c>
    </row>
    <row r="275" spans="1:20" s="23" customFormat="1" ht="17.25">
      <c r="A275" s="44">
        <v>1</v>
      </c>
      <c r="B275" s="4" t="s">
        <v>44</v>
      </c>
      <c r="C275" s="45">
        <v>1042</v>
      </c>
      <c r="D275" s="45">
        <v>100</v>
      </c>
      <c r="E275" s="45">
        <f t="shared" ref="E275:E282" si="123">C275/D275*100</f>
        <v>1042</v>
      </c>
      <c r="F275" s="45">
        <v>1042</v>
      </c>
      <c r="G275" s="45">
        <v>0</v>
      </c>
      <c r="H275" s="45" t="e">
        <f t="shared" ref="H275:H282" si="124">F275/G275*100</f>
        <v>#DIV/0!</v>
      </c>
      <c r="I275" s="45">
        <v>1042</v>
      </c>
      <c r="J275" s="45">
        <v>100</v>
      </c>
      <c r="K275" s="45">
        <f t="shared" ref="K275:K282" si="125">I275/J275*100</f>
        <v>1042</v>
      </c>
      <c r="L275" s="45">
        <v>0</v>
      </c>
      <c r="M275" s="45">
        <v>0</v>
      </c>
      <c r="N275" s="45" t="e">
        <f t="shared" si="121"/>
        <v>#DIV/0!</v>
      </c>
      <c r="O275" s="45">
        <v>0</v>
      </c>
      <c r="P275" s="45">
        <v>0</v>
      </c>
      <c r="Q275" s="45" t="e">
        <f t="shared" si="122"/>
        <v>#DIV/0!</v>
      </c>
      <c r="R275" s="45">
        <v>0</v>
      </c>
      <c r="S275" s="45">
        <v>0</v>
      </c>
      <c r="T275" s="45" t="e">
        <f t="shared" ref="T275:T282" si="126">R275/S275*100</f>
        <v>#DIV/0!</v>
      </c>
    </row>
    <row r="276" spans="1:20" s="23" customFormat="1" ht="17.25">
      <c r="A276" s="50">
        <v>2</v>
      </c>
      <c r="B276" s="4" t="s">
        <v>45</v>
      </c>
      <c r="C276" s="45">
        <v>0</v>
      </c>
      <c r="D276" s="45">
        <v>0</v>
      </c>
      <c r="E276" s="45" t="e">
        <f t="shared" si="123"/>
        <v>#DIV/0!</v>
      </c>
      <c r="F276" s="45">
        <v>0</v>
      </c>
      <c r="G276" s="45">
        <v>0</v>
      </c>
      <c r="H276" s="45" t="e">
        <f t="shared" si="124"/>
        <v>#DIV/0!</v>
      </c>
      <c r="I276" s="45">
        <v>0</v>
      </c>
      <c r="J276" s="45">
        <v>0</v>
      </c>
      <c r="K276" s="45" t="e">
        <f t="shared" si="125"/>
        <v>#DIV/0!</v>
      </c>
      <c r="L276" s="45">
        <v>0</v>
      </c>
      <c r="M276" s="45">
        <v>0</v>
      </c>
      <c r="N276" s="45" t="e">
        <f t="shared" si="121"/>
        <v>#DIV/0!</v>
      </c>
      <c r="O276" s="45">
        <v>0</v>
      </c>
      <c r="P276" s="45">
        <v>0</v>
      </c>
      <c r="Q276" s="45" t="e">
        <f t="shared" si="122"/>
        <v>#DIV/0!</v>
      </c>
      <c r="R276" s="45">
        <v>0</v>
      </c>
      <c r="S276" s="45">
        <v>0</v>
      </c>
      <c r="T276" s="45" t="e">
        <f t="shared" si="126"/>
        <v>#DIV/0!</v>
      </c>
    </row>
    <row r="277" spans="1:20" s="23" customFormat="1" ht="17.25">
      <c r="A277" s="50">
        <v>3</v>
      </c>
      <c r="B277" s="4" t="s">
        <v>46</v>
      </c>
      <c r="C277" s="45">
        <v>1422</v>
      </c>
      <c r="D277" s="45">
        <v>145</v>
      </c>
      <c r="E277" s="45">
        <f t="shared" si="123"/>
        <v>980.68965517241384</v>
      </c>
      <c r="F277" s="45">
        <v>972</v>
      </c>
      <c r="G277" s="45">
        <v>0</v>
      </c>
      <c r="H277" s="45" t="e">
        <f t="shared" si="124"/>
        <v>#DIV/0!</v>
      </c>
      <c r="I277" s="45">
        <v>1471</v>
      </c>
      <c r="J277" s="45">
        <v>0</v>
      </c>
      <c r="K277" s="45" t="e">
        <f t="shared" si="125"/>
        <v>#DIV/0!</v>
      </c>
      <c r="L277" s="45">
        <v>0</v>
      </c>
      <c r="M277" s="45">
        <v>0</v>
      </c>
      <c r="N277" s="45" t="e">
        <f t="shared" si="121"/>
        <v>#DIV/0!</v>
      </c>
      <c r="O277" s="45">
        <v>0</v>
      </c>
      <c r="P277" s="45">
        <v>0</v>
      </c>
      <c r="Q277" s="45" t="e">
        <f t="shared" si="122"/>
        <v>#DIV/0!</v>
      </c>
      <c r="R277" s="45">
        <v>0</v>
      </c>
      <c r="S277" s="45">
        <v>0</v>
      </c>
      <c r="T277" s="45" t="e">
        <f t="shared" si="126"/>
        <v>#DIV/0!</v>
      </c>
    </row>
    <row r="278" spans="1:20" s="23" customFormat="1" ht="17.25">
      <c r="A278" s="50">
        <v>4</v>
      </c>
      <c r="B278" s="4" t="s">
        <v>47</v>
      </c>
      <c r="C278" s="45">
        <v>437</v>
      </c>
      <c r="D278" s="45">
        <v>0</v>
      </c>
      <c r="E278" s="45" t="e">
        <f t="shared" si="123"/>
        <v>#DIV/0!</v>
      </c>
      <c r="F278" s="45">
        <v>12</v>
      </c>
      <c r="G278" s="45">
        <v>0</v>
      </c>
      <c r="H278" s="45" t="e">
        <f t="shared" si="124"/>
        <v>#DIV/0!</v>
      </c>
      <c r="I278" s="45">
        <v>633</v>
      </c>
      <c r="J278" s="45">
        <v>0</v>
      </c>
      <c r="K278" s="45" t="e">
        <f t="shared" si="125"/>
        <v>#DIV/0!</v>
      </c>
      <c r="L278" s="45">
        <v>0</v>
      </c>
      <c r="M278" s="45">
        <v>0</v>
      </c>
      <c r="N278" s="45" t="e">
        <f t="shared" si="121"/>
        <v>#DIV/0!</v>
      </c>
      <c r="O278" s="45">
        <v>0</v>
      </c>
      <c r="P278" s="45">
        <v>0</v>
      </c>
      <c r="Q278" s="45" t="e">
        <f>O278/P278*100</f>
        <v>#DIV/0!</v>
      </c>
      <c r="R278" s="45">
        <v>0</v>
      </c>
      <c r="S278" s="45">
        <v>0</v>
      </c>
      <c r="T278" s="45" t="e">
        <f t="shared" si="126"/>
        <v>#DIV/0!</v>
      </c>
    </row>
    <row r="279" spans="1:20" s="23" customFormat="1" ht="17.25">
      <c r="A279" s="50">
        <v>5</v>
      </c>
      <c r="B279" s="4" t="s">
        <v>48</v>
      </c>
      <c r="C279" s="45">
        <v>705</v>
      </c>
      <c r="D279" s="45">
        <v>705</v>
      </c>
      <c r="E279" s="45">
        <f t="shared" si="123"/>
        <v>100</v>
      </c>
      <c r="F279" s="45">
        <v>269</v>
      </c>
      <c r="G279" s="45">
        <v>219</v>
      </c>
      <c r="H279" s="45">
        <f t="shared" si="124"/>
        <v>122.83105022831052</v>
      </c>
      <c r="I279" s="45">
        <v>705</v>
      </c>
      <c r="J279" s="45">
        <v>705</v>
      </c>
      <c r="K279" s="45">
        <f t="shared" si="125"/>
        <v>100</v>
      </c>
      <c r="L279" s="45">
        <v>0</v>
      </c>
      <c r="M279" s="45">
        <v>0</v>
      </c>
      <c r="N279" s="45" t="e">
        <f t="shared" si="121"/>
        <v>#DIV/0!</v>
      </c>
      <c r="O279" s="45">
        <v>0</v>
      </c>
      <c r="P279" s="45">
        <v>0</v>
      </c>
      <c r="Q279" s="45" t="e">
        <f t="shared" ref="Q279:Q282" si="127">O279/P279*100</f>
        <v>#DIV/0!</v>
      </c>
      <c r="R279" s="45">
        <v>0</v>
      </c>
      <c r="S279" s="45">
        <v>0</v>
      </c>
      <c r="T279" s="45" t="e">
        <f t="shared" si="126"/>
        <v>#DIV/0!</v>
      </c>
    </row>
    <row r="280" spans="1:20" s="23" customFormat="1" ht="17.25">
      <c r="A280" s="48">
        <v>6</v>
      </c>
      <c r="B280" s="4" t="s">
        <v>49</v>
      </c>
      <c r="C280" s="45">
        <v>481</v>
      </c>
      <c r="D280" s="45">
        <v>0</v>
      </c>
      <c r="E280" s="45" t="e">
        <f t="shared" si="123"/>
        <v>#DIV/0!</v>
      </c>
      <c r="F280" s="45">
        <v>0</v>
      </c>
      <c r="G280" s="45">
        <v>0</v>
      </c>
      <c r="H280" s="45" t="e">
        <f t="shared" si="124"/>
        <v>#DIV/0!</v>
      </c>
      <c r="I280" s="45">
        <v>495</v>
      </c>
      <c r="J280" s="45">
        <v>423</v>
      </c>
      <c r="K280" s="45">
        <f t="shared" si="125"/>
        <v>117.02127659574468</v>
      </c>
      <c r="L280" s="45">
        <v>480</v>
      </c>
      <c r="M280" s="45">
        <v>0</v>
      </c>
      <c r="N280" s="45" t="e">
        <f t="shared" si="121"/>
        <v>#DIV/0!</v>
      </c>
      <c r="O280" s="45">
        <v>480</v>
      </c>
      <c r="P280" s="45">
        <v>0</v>
      </c>
      <c r="Q280" s="45" t="e">
        <f t="shared" si="127"/>
        <v>#DIV/0!</v>
      </c>
      <c r="R280" s="45">
        <v>0</v>
      </c>
      <c r="S280" s="45">
        <v>0</v>
      </c>
      <c r="T280" s="45" t="e">
        <f t="shared" si="126"/>
        <v>#DIV/0!</v>
      </c>
    </row>
    <row r="281" spans="1:20" s="23" customFormat="1" ht="17.25">
      <c r="A281" s="52">
        <v>7</v>
      </c>
      <c r="B281" s="4" t="s">
        <v>50</v>
      </c>
      <c r="C281" s="45">
        <v>82356</v>
      </c>
      <c r="D281" s="45">
        <v>265798</v>
      </c>
      <c r="E281" s="45">
        <f t="shared" si="123"/>
        <v>30.984431786544668</v>
      </c>
      <c r="F281" s="45">
        <v>21608</v>
      </c>
      <c r="G281" s="45">
        <v>57362</v>
      </c>
      <c r="H281" s="45">
        <f t="shared" si="124"/>
        <v>37.669537324361073</v>
      </c>
      <c r="I281" s="45">
        <v>85806</v>
      </c>
      <c r="J281" s="45">
        <v>252484</v>
      </c>
      <c r="K281" s="45">
        <f t="shared" si="125"/>
        <v>33.984727745124445</v>
      </c>
      <c r="L281" s="45">
        <v>0</v>
      </c>
      <c r="M281" s="45">
        <v>161620</v>
      </c>
      <c r="N281" s="45">
        <f t="shared" si="121"/>
        <v>0</v>
      </c>
      <c r="O281" s="45">
        <v>0</v>
      </c>
      <c r="P281" s="45">
        <v>0</v>
      </c>
      <c r="Q281" s="45" t="e">
        <f t="shared" si="127"/>
        <v>#DIV/0!</v>
      </c>
      <c r="R281" s="45">
        <v>0</v>
      </c>
      <c r="S281" s="45">
        <v>161620</v>
      </c>
      <c r="T281" s="45">
        <f t="shared" si="126"/>
        <v>0</v>
      </c>
    </row>
    <row r="282" spans="1:20" s="23" customFormat="1" ht="17.25">
      <c r="A282" s="44">
        <v>8</v>
      </c>
      <c r="B282" s="4" t="s">
        <v>51</v>
      </c>
      <c r="C282" s="45">
        <v>0</v>
      </c>
      <c r="D282" s="45">
        <v>29427</v>
      </c>
      <c r="E282" s="45">
        <f t="shared" si="123"/>
        <v>0</v>
      </c>
      <c r="F282" s="45">
        <v>0</v>
      </c>
      <c r="G282" s="45">
        <v>10865</v>
      </c>
      <c r="H282" s="45">
        <f t="shared" si="124"/>
        <v>0</v>
      </c>
      <c r="I282" s="45">
        <v>0</v>
      </c>
      <c r="J282" s="45">
        <v>29427</v>
      </c>
      <c r="K282" s="45">
        <f t="shared" si="125"/>
        <v>0</v>
      </c>
      <c r="L282" s="45">
        <v>0</v>
      </c>
      <c r="M282" s="45">
        <v>0</v>
      </c>
      <c r="N282" s="45" t="e">
        <f t="shared" si="121"/>
        <v>#DIV/0!</v>
      </c>
      <c r="O282" s="45">
        <v>0</v>
      </c>
      <c r="P282" s="45">
        <v>0</v>
      </c>
      <c r="Q282" s="45" t="e">
        <f t="shared" si="127"/>
        <v>#DIV/0!</v>
      </c>
      <c r="R282" s="45">
        <v>0</v>
      </c>
      <c r="S282" s="45">
        <v>0</v>
      </c>
      <c r="T282" s="45" t="e">
        <f t="shared" si="126"/>
        <v>#DIV/0!</v>
      </c>
    </row>
    <row r="283" spans="1:20" s="23" customFormat="1">
      <c r="A283" s="111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</row>
    <row r="284" spans="1:20" s="23" customFormat="1" ht="70.5" customHeight="1">
      <c r="A284" s="383" t="s">
        <v>259</v>
      </c>
      <c r="B284" s="384"/>
      <c r="C284" s="42">
        <f>SUM(C285:C303)</f>
        <v>259816</v>
      </c>
      <c r="D284" s="42">
        <f>SUM(D285:D303)</f>
        <v>229847</v>
      </c>
      <c r="E284" s="43">
        <f>C284/D284*100</f>
        <v>113.03867355240659</v>
      </c>
      <c r="F284" s="42">
        <f>SUM(F285:F303)</f>
        <v>125386</v>
      </c>
      <c r="G284" s="42">
        <f>SUM(G285:G303)</f>
        <v>103679</v>
      </c>
      <c r="H284" s="42">
        <f>F284/G284*100</f>
        <v>120.93673742995206</v>
      </c>
      <c r="I284" s="42">
        <f>SUM(I285:I303)</f>
        <v>210010</v>
      </c>
      <c r="J284" s="42">
        <f>SUM(J285:J303)</f>
        <v>311400</v>
      </c>
      <c r="K284" s="42">
        <f>I284/J284*100</f>
        <v>67.440590879897229</v>
      </c>
      <c r="L284" s="33">
        <f>SUM(L285:L303)</f>
        <v>85920</v>
      </c>
      <c r="M284" s="33">
        <f>SUM(M285:M303)</f>
        <v>120128</v>
      </c>
      <c r="N284" s="5">
        <f t="shared" ref="N284:N303" si="128">L284/M284*100</f>
        <v>71.523708044752269</v>
      </c>
      <c r="O284" s="5">
        <f>SUM(O285:O303)</f>
        <v>84939</v>
      </c>
      <c r="P284" s="5">
        <f>SUM(P285:P303)</f>
        <v>114960</v>
      </c>
      <c r="Q284" s="6" t="e">
        <f>A291O291/P284*100</f>
        <v>#NAME?</v>
      </c>
      <c r="R284" s="5">
        <f>SUM(R285:R303)</f>
        <v>679</v>
      </c>
      <c r="S284" s="5">
        <f>SUM(S285:S303)</f>
        <v>5168</v>
      </c>
      <c r="T284" s="5">
        <f t="shared" ref="T284:T302" si="129">R284/S284*100</f>
        <v>13.138544891640866</v>
      </c>
    </row>
    <row r="285" spans="1:20" s="23" customFormat="1" ht="19.5" customHeight="1">
      <c r="A285" s="44">
        <v>1</v>
      </c>
      <c r="B285" s="4" t="s">
        <v>14</v>
      </c>
      <c r="C285" s="47">
        <v>12233</v>
      </c>
      <c r="D285" s="47">
        <v>24840</v>
      </c>
      <c r="E285" s="46">
        <f>C285/D285*100</f>
        <v>49.247181964573265</v>
      </c>
      <c r="F285" s="47">
        <v>2950</v>
      </c>
      <c r="G285" s="47">
        <v>3594</v>
      </c>
      <c r="H285" s="46">
        <f>F285/G285*100</f>
        <v>82.081246521981072</v>
      </c>
      <c r="I285" s="47">
        <v>18068</v>
      </c>
      <c r="J285" s="47">
        <v>14423</v>
      </c>
      <c r="K285" s="46">
        <f>I285/J285*100</f>
        <v>125.27213478471886</v>
      </c>
      <c r="L285" s="47">
        <v>0</v>
      </c>
      <c r="M285" s="47">
        <v>0</v>
      </c>
      <c r="N285" s="25" t="e">
        <f t="shared" si="128"/>
        <v>#DIV/0!</v>
      </c>
      <c r="O285" s="47">
        <v>0</v>
      </c>
      <c r="P285" s="47">
        <v>0</v>
      </c>
      <c r="Q285" s="25" t="e">
        <f t="shared" ref="Q285:Q303" si="130">O285/P285*100</f>
        <v>#DIV/0!</v>
      </c>
      <c r="R285" s="47">
        <v>0</v>
      </c>
      <c r="S285" s="47">
        <v>0</v>
      </c>
      <c r="T285" s="46" t="e">
        <f t="shared" si="129"/>
        <v>#DIV/0!</v>
      </c>
    </row>
    <row r="286" spans="1:20" s="23" customFormat="1" ht="17.25">
      <c r="A286" s="61">
        <v>2</v>
      </c>
      <c r="B286" s="4" t="s">
        <v>15</v>
      </c>
      <c r="C286" s="47">
        <v>26467</v>
      </c>
      <c r="D286" s="47">
        <v>0</v>
      </c>
      <c r="E286" s="46" t="e">
        <f t="shared" ref="E286:E303" si="131">C286/D286*100</f>
        <v>#DIV/0!</v>
      </c>
      <c r="F286" s="47">
        <v>4800</v>
      </c>
      <c r="G286" s="47">
        <v>0</v>
      </c>
      <c r="H286" s="25" t="e">
        <f t="shared" ref="H286:H295" si="132">F286/G286*100</f>
        <v>#DIV/0!</v>
      </c>
      <c r="I286" s="47">
        <v>26467</v>
      </c>
      <c r="J286" s="47">
        <v>681</v>
      </c>
      <c r="K286" s="25">
        <f t="shared" ref="K286:K303" si="133">I286/J286*100</f>
        <v>3886.4904552129224</v>
      </c>
      <c r="L286" s="47">
        <v>0</v>
      </c>
      <c r="M286" s="47">
        <v>0</v>
      </c>
      <c r="N286" s="25" t="e">
        <f t="shared" si="128"/>
        <v>#DIV/0!</v>
      </c>
      <c r="O286" s="47">
        <v>0</v>
      </c>
      <c r="P286" s="47">
        <v>0</v>
      </c>
      <c r="Q286" s="25" t="e">
        <f t="shared" si="130"/>
        <v>#DIV/0!</v>
      </c>
      <c r="R286" s="47">
        <v>0</v>
      </c>
      <c r="S286" s="47">
        <v>0</v>
      </c>
      <c r="T286" s="25" t="e">
        <f t="shared" si="129"/>
        <v>#DIV/0!</v>
      </c>
    </row>
    <row r="287" spans="1:20" s="23" customFormat="1" ht="17.25">
      <c r="A287" s="44">
        <v>3</v>
      </c>
      <c r="B287" s="3" t="s">
        <v>16</v>
      </c>
      <c r="C287" s="47">
        <v>8250</v>
      </c>
      <c r="D287" s="47">
        <v>11871</v>
      </c>
      <c r="E287" s="46">
        <f t="shared" si="131"/>
        <v>69.497093757897403</v>
      </c>
      <c r="F287" s="47">
        <v>0</v>
      </c>
      <c r="G287" s="47">
        <v>10715</v>
      </c>
      <c r="H287" s="46">
        <f t="shared" si="132"/>
        <v>0</v>
      </c>
      <c r="I287" s="47">
        <v>8250</v>
      </c>
      <c r="J287" s="47">
        <v>11763</v>
      </c>
      <c r="K287" s="46">
        <f t="shared" si="133"/>
        <v>70.135169599591933</v>
      </c>
      <c r="L287" s="47">
        <v>0</v>
      </c>
      <c r="M287" s="47">
        <v>0</v>
      </c>
      <c r="N287" s="25" t="e">
        <f t="shared" si="128"/>
        <v>#DIV/0!</v>
      </c>
      <c r="O287" s="47">
        <v>0</v>
      </c>
      <c r="P287" s="47">
        <v>0</v>
      </c>
      <c r="Q287" s="25" t="e">
        <f t="shared" si="130"/>
        <v>#DIV/0!</v>
      </c>
      <c r="R287" s="47">
        <v>0</v>
      </c>
      <c r="S287" s="47">
        <v>0</v>
      </c>
      <c r="T287" s="46" t="e">
        <f t="shared" si="129"/>
        <v>#DIV/0!</v>
      </c>
    </row>
    <row r="288" spans="1:20" s="23" customFormat="1" ht="34.5">
      <c r="A288" s="48">
        <v>4</v>
      </c>
      <c r="B288" s="3" t="s">
        <v>17</v>
      </c>
      <c r="C288" s="47">
        <v>0</v>
      </c>
      <c r="D288" s="47">
        <v>0</v>
      </c>
      <c r="E288" s="46" t="e">
        <f t="shared" si="131"/>
        <v>#DIV/0!</v>
      </c>
      <c r="F288" s="47">
        <v>0</v>
      </c>
      <c r="G288" s="47">
        <v>0</v>
      </c>
      <c r="H288" s="46" t="e">
        <f t="shared" si="132"/>
        <v>#DIV/0!</v>
      </c>
      <c r="I288" s="47">
        <v>3285</v>
      </c>
      <c r="J288" s="47">
        <v>0</v>
      </c>
      <c r="K288" s="46" t="e">
        <f t="shared" si="133"/>
        <v>#DIV/0!</v>
      </c>
      <c r="L288" s="47">
        <v>3285</v>
      </c>
      <c r="M288" s="47">
        <v>0</v>
      </c>
      <c r="N288" s="25" t="e">
        <f t="shared" si="128"/>
        <v>#DIV/0!</v>
      </c>
      <c r="O288" s="47">
        <v>3285</v>
      </c>
      <c r="P288" s="47">
        <v>0</v>
      </c>
      <c r="Q288" s="25" t="e">
        <f t="shared" si="130"/>
        <v>#DIV/0!</v>
      </c>
      <c r="R288" s="47">
        <v>0</v>
      </c>
      <c r="S288" s="47">
        <v>0</v>
      </c>
      <c r="T288" s="46" t="e">
        <f t="shared" si="129"/>
        <v>#DIV/0!</v>
      </c>
    </row>
    <row r="289" spans="1:20" s="47" customFormat="1" ht="33" customHeight="1">
      <c r="A289" s="49">
        <v>5</v>
      </c>
      <c r="B289" s="4" t="s">
        <v>18</v>
      </c>
      <c r="C289" s="47">
        <v>4348</v>
      </c>
      <c r="D289" s="47">
        <v>12525</v>
      </c>
      <c r="E289" s="46">
        <f t="shared" si="131"/>
        <v>34.71457085828343</v>
      </c>
      <c r="F289" s="47">
        <v>1446</v>
      </c>
      <c r="G289" s="47">
        <v>4459</v>
      </c>
      <c r="H289" s="47">
        <f t="shared" si="132"/>
        <v>32.428795694101815</v>
      </c>
      <c r="I289" s="47">
        <v>5740</v>
      </c>
      <c r="J289" s="47">
        <v>13653</v>
      </c>
      <c r="K289" s="47">
        <f t="shared" si="133"/>
        <v>42.042042042042041</v>
      </c>
      <c r="L289" s="47">
        <v>0</v>
      </c>
      <c r="M289" s="47">
        <v>2268</v>
      </c>
      <c r="N289" s="47">
        <f t="shared" si="128"/>
        <v>0</v>
      </c>
      <c r="O289" s="47">
        <v>0</v>
      </c>
      <c r="P289" s="47">
        <v>0</v>
      </c>
      <c r="Q289" s="47" t="e">
        <f t="shared" si="130"/>
        <v>#DIV/0!</v>
      </c>
      <c r="R289" s="47">
        <v>0</v>
      </c>
      <c r="S289" s="47">
        <v>2268</v>
      </c>
      <c r="T289" s="47">
        <f t="shared" si="129"/>
        <v>0</v>
      </c>
    </row>
    <row r="290" spans="1:20" s="235" customFormat="1" ht="33" customHeight="1">
      <c r="A290" s="47">
        <v>6</v>
      </c>
      <c r="B290" s="3" t="s">
        <v>335</v>
      </c>
      <c r="C290" s="47">
        <v>35184</v>
      </c>
      <c r="D290" s="47">
        <v>0</v>
      </c>
      <c r="E290" s="46" t="e">
        <f t="shared" si="131"/>
        <v>#DIV/0!</v>
      </c>
      <c r="F290" s="47">
        <v>24098</v>
      </c>
      <c r="G290" s="47">
        <v>0</v>
      </c>
      <c r="H290" s="47" t="e">
        <f t="shared" si="132"/>
        <v>#DIV/0!</v>
      </c>
      <c r="I290" s="47">
        <v>24607</v>
      </c>
      <c r="J290" s="47">
        <v>0</v>
      </c>
      <c r="K290" s="47" t="e">
        <f t="shared" si="133"/>
        <v>#DIV/0!</v>
      </c>
      <c r="L290" s="47">
        <v>679</v>
      </c>
      <c r="M290" s="47">
        <v>0</v>
      </c>
      <c r="N290" s="47" t="e">
        <f t="shared" si="128"/>
        <v>#DIV/0!</v>
      </c>
      <c r="O290" s="47">
        <v>0</v>
      </c>
      <c r="P290" s="47">
        <v>0</v>
      </c>
      <c r="Q290" s="47" t="e">
        <f t="shared" si="130"/>
        <v>#DIV/0!</v>
      </c>
      <c r="R290" s="47">
        <v>679</v>
      </c>
      <c r="S290" s="47">
        <v>0</v>
      </c>
      <c r="T290" s="47" t="e">
        <f t="shared" si="129"/>
        <v>#DIV/0!</v>
      </c>
    </row>
    <row r="291" spans="1:20" s="23" customFormat="1" ht="17.25">
      <c r="A291" s="48">
        <v>7</v>
      </c>
      <c r="B291" s="3" t="s">
        <v>19</v>
      </c>
      <c r="C291" s="47">
        <v>302</v>
      </c>
      <c r="D291" s="47">
        <v>12453</v>
      </c>
      <c r="E291" s="46">
        <f t="shared" si="131"/>
        <v>2.4251184453545331</v>
      </c>
      <c r="F291" s="47">
        <v>0</v>
      </c>
      <c r="G291" s="47">
        <v>9057</v>
      </c>
      <c r="H291" s="46">
        <f t="shared" si="132"/>
        <v>0</v>
      </c>
      <c r="I291" s="47">
        <v>302</v>
      </c>
      <c r="J291" s="47">
        <v>7169</v>
      </c>
      <c r="K291" s="46">
        <f t="shared" si="133"/>
        <v>4.2125819500627699</v>
      </c>
      <c r="L291" s="47">
        <v>302</v>
      </c>
      <c r="M291" s="47">
        <v>0</v>
      </c>
      <c r="N291" s="25" t="e">
        <f t="shared" si="128"/>
        <v>#DIV/0!</v>
      </c>
      <c r="O291" s="47">
        <v>0</v>
      </c>
      <c r="P291" s="47">
        <v>0</v>
      </c>
      <c r="Q291" s="25" t="e">
        <f t="shared" si="130"/>
        <v>#DIV/0!</v>
      </c>
      <c r="R291" s="47">
        <v>0</v>
      </c>
      <c r="S291" s="47">
        <v>0</v>
      </c>
      <c r="T291" s="46" t="e">
        <f t="shared" si="129"/>
        <v>#DIV/0!</v>
      </c>
    </row>
    <row r="292" spans="1:20" s="23" customFormat="1" ht="22.5" customHeight="1">
      <c r="A292" s="44">
        <v>8</v>
      </c>
      <c r="B292" s="3" t="s">
        <v>20</v>
      </c>
      <c r="C292" s="47">
        <v>0</v>
      </c>
      <c r="D292" s="47">
        <v>0</v>
      </c>
      <c r="E292" s="46" t="e">
        <f t="shared" si="131"/>
        <v>#DIV/0!</v>
      </c>
      <c r="F292" s="47">
        <v>0</v>
      </c>
      <c r="G292" s="47">
        <v>0</v>
      </c>
      <c r="H292" s="46" t="e">
        <f t="shared" si="132"/>
        <v>#DIV/0!</v>
      </c>
      <c r="I292" s="47">
        <v>0</v>
      </c>
      <c r="J292" s="47">
        <v>0</v>
      </c>
      <c r="K292" s="46" t="e">
        <f t="shared" si="133"/>
        <v>#DIV/0!</v>
      </c>
      <c r="L292" s="47">
        <v>0</v>
      </c>
      <c r="M292" s="47">
        <v>0</v>
      </c>
      <c r="N292" s="25" t="e">
        <f t="shared" si="128"/>
        <v>#DIV/0!</v>
      </c>
      <c r="O292" s="47">
        <v>0</v>
      </c>
      <c r="P292" s="47">
        <v>0</v>
      </c>
      <c r="Q292" s="25" t="e">
        <f t="shared" si="130"/>
        <v>#DIV/0!</v>
      </c>
      <c r="R292" s="47">
        <v>0</v>
      </c>
      <c r="S292" s="47">
        <v>0</v>
      </c>
      <c r="T292" s="46" t="e">
        <f t="shared" si="129"/>
        <v>#DIV/0!</v>
      </c>
    </row>
    <row r="293" spans="1:20" s="23" customFormat="1" ht="34.5">
      <c r="A293" s="48">
        <v>9</v>
      </c>
      <c r="B293" s="3" t="s">
        <v>21</v>
      </c>
      <c r="C293" s="47">
        <v>28022</v>
      </c>
      <c r="D293" s="47">
        <v>32751</v>
      </c>
      <c r="E293" s="46">
        <f t="shared" si="131"/>
        <v>85.560746236756131</v>
      </c>
      <c r="F293" s="47">
        <v>9818</v>
      </c>
      <c r="G293" s="47">
        <v>16393</v>
      </c>
      <c r="H293" s="46">
        <f t="shared" si="132"/>
        <v>59.891417068260843</v>
      </c>
      <c r="I293" s="47">
        <v>28022</v>
      </c>
      <c r="J293" s="47">
        <v>31673</v>
      </c>
      <c r="K293" s="46">
        <f t="shared" si="133"/>
        <v>88.472831749439578</v>
      </c>
      <c r="L293" s="47">
        <v>0</v>
      </c>
      <c r="M293" s="47">
        <v>0</v>
      </c>
      <c r="N293" s="25" t="e">
        <f t="shared" si="128"/>
        <v>#DIV/0!</v>
      </c>
      <c r="O293" s="47">
        <v>0</v>
      </c>
      <c r="P293" s="47">
        <v>0</v>
      </c>
      <c r="Q293" s="25" t="e">
        <f t="shared" si="130"/>
        <v>#DIV/0!</v>
      </c>
      <c r="R293" s="47">
        <v>0</v>
      </c>
      <c r="S293" s="47">
        <v>0</v>
      </c>
      <c r="T293" s="46" t="e">
        <f t="shared" si="129"/>
        <v>#DIV/0!</v>
      </c>
    </row>
    <row r="294" spans="1:20" s="23" customFormat="1" ht="17.25">
      <c r="A294" s="44">
        <v>10</v>
      </c>
      <c r="B294" s="3" t="s">
        <v>22</v>
      </c>
      <c r="C294" s="47">
        <v>16687</v>
      </c>
      <c r="D294" s="47">
        <v>39393</v>
      </c>
      <c r="E294" s="46">
        <f t="shared" si="131"/>
        <v>42.360317822963474</v>
      </c>
      <c r="F294" s="47">
        <v>5857</v>
      </c>
      <c r="G294" s="47">
        <v>16949</v>
      </c>
      <c r="H294" s="46">
        <f t="shared" si="132"/>
        <v>34.556611009499086</v>
      </c>
      <c r="I294" s="47">
        <v>5344</v>
      </c>
      <c r="J294" s="47">
        <v>39393</v>
      </c>
      <c r="K294" s="46">
        <f t="shared" si="133"/>
        <v>13.5658619551697</v>
      </c>
      <c r="L294" s="47">
        <v>0</v>
      </c>
      <c r="M294" s="47">
        <v>0</v>
      </c>
      <c r="N294" s="25" t="e">
        <f t="shared" si="128"/>
        <v>#DIV/0!</v>
      </c>
      <c r="O294" s="47">
        <v>0</v>
      </c>
      <c r="P294" s="47">
        <v>0</v>
      </c>
      <c r="Q294" s="25" t="e">
        <f t="shared" si="130"/>
        <v>#DIV/0!</v>
      </c>
      <c r="R294" s="47">
        <v>0</v>
      </c>
      <c r="S294" s="47">
        <v>0</v>
      </c>
      <c r="T294" s="46" t="e">
        <f t="shared" si="129"/>
        <v>#DIV/0!</v>
      </c>
    </row>
    <row r="295" spans="1:20" s="23" customFormat="1" ht="17.25">
      <c r="A295" s="48">
        <v>11</v>
      </c>
      <c r="B295" s="3" t="s">
        <v>23</v>
      </c>
      <c r="C295" s="47">
        <v>118594</v>
      </c>
      <c r="D295" s="47">
        <v>0</v>
      </c>
      <c r="E295" s="46" t="e">
        <f t="shared" si="131"/>
        <v>#DIV/0!</v>
      </c>
      <c r="F295" s="47">
        <v>73968</v>
      </c>
      <c r="G295" s="47">
        <v>0</v>
      </c>
      <c r="H295" s="46" t="e">
        <f t="shared" si="132"/>
        <v>#DIV/0!</v>
      </c>
      <c r="I295" s="47">
        <v>80712</v>
      </c>
      <c r="J295" s="47">
        <v>97901</v>
      </c>
      <c r="K295" s="46">
        <f t="shared" si="133"/>
        <v>82.442467390527156</v>
      </c>
      <c r="L295" s="47">
        <v>80709</v>
      </c>
      <c r="M295" s="47">
        <v>97850</v>
      </c>
      <c r="N295" s="25">
        <f t="shared" si="128"/>
        <v>82.482370975983642</v>
      </c>
      <c r="O295" s="47">
        <v>80709</v>
      </c>
      <c r="P295" s="47">
        <v>97850</v>
      </c>
      <c r="Q295" s="25">
        <f t="shared" si="130"/>
        <v>82.482370975983642</v>
      </c>
      <c r="R295" s="47">
        <v>0</v>
      </c>
      <c r="S295" s="47">
        <v>0</v>
      </c>
      <c r="T295" s="46" t="e">
        <f t="shared" si="129"/>
        <v>#DIV/0!</v>
      </c>
    </row>
    <row r="296" spans="1:20" s="23" customFormat="1" ht="17.25">
      <c r="A296" s="44">
        <v>12</v>
      </c>
      <c r="B296" s="3" t="s">
        <v>24</v>
      </c>
      <c r="C296" s="47">
        <v>0</v>
      </c>
      <c r="D296" s="47">
        <v>0</v>
      </c>
      <c r="E296" s="46" t="e">
        <f t="shared" si="131"/>
        <v>#DIV/0!</v>
      </c>
      <c r="F296" s="47">
        <v>0</v>
      </c>
      <c r="G296" s="47">
        <v>0</v>
      </c>
      <c r="H296" s="46" t="e">
        <f>F296/G296*100</f>
        <v>#DIV/0!</v>
      </c>
      <c r="I296" s="47">
        <v>0</v>
      </c>
      <c r="J296" s="47">
        <v>0</v>
      </c>
      <c r="K296" s="46" t="e">
        <f t="shared" si="133"/>
        <v>#DIV/0!</v>
      </c>
      <c r="L296" s="47">
        <v>0</v>
      </c>
      <c r="M296" s="47">
        <v>0</v>
      </c>
      <c r="N296" s="25" t="e">
        <f t="shared" si="128"/>
        <v>#DIV/0!</v>
      </c>
      <c r="O296" s="47">
        <v>0</v>
      </c>
      <c r="P296" s="47">
        <v>0</v>
      </c>
      <c r="Q296" s="25" t="e">
        <f t="shared" si="130"/>
        <v>#DIV/0!</v>
      </c>
      <c r="R296" s="47">
        <v>0</v>
      </c>
      <c r="S296" s="47">
        <v>0</v>
      </c>
      <c r="T296" s="46" t="e">
        <f t="shared" si="129"/>
        <v>#DIV/0!</v>
      </c>
    </row>
    <row r="297" spans="1:20" s="23" customFormat="1" ht="17.25">
      <c r="A297" s="48">
        <v>13</v>
      </c>
      <c r="B297" s="4" t="s">
        <v>25</v>
      </c>
      <c r="C297" s="47">
        <v>0</v>
      </c>
      <c r="D297" s="47">
        <v>19702</v>
      </c>
      <c r="E297" s="46">
        <f t="shared" si="131"/>
        <v>0</v>
      </c>
      <c r="F297" s="47">
        <v>0</v>
      </c>
      <c r="G297" s="47">
        <v>17110</v>
      </c>
      <c r="H297" s="46">
        <f>F297/G297*100</f>
        <v>0</v>
      </c>
      <c r="I297" s="47">
        <v>0</v>
      </c>
      <c r="J297" s="47">
        <v>19702</v>
      </c>
      <c r="K297" s="46">
        <f t="shared" si="133"/>
        <v>0</v>
      </c>
      <c r="L297" s="47">
        <v>0</v>
      </c>
      <c r="M297" s="47">
        <v>17110</v>
      </c>
      <c r="N297" s="25">
        <f t="shared" si="128"/>
        <v>0</v>
      </c>
      <c r="O297" s="47">
        <v>0</v>
      </c>
      <c r="P297" s="47">
        <v>17110</v>
      </c>
      <c r="Q297" s="25">
        <f t="shared" si="130"/>
        <v>0</v>
      </c>
      <c r="R297" s="47">
        <v>0</v>
      </c>
      <c r="S297" s="47">
        <v>0</v>
      </c>
      <c r="T297" s="46" t="e">
        <f t="shared" si="129"/>
        <v>#DIV/0!</v>
      </c>
    </row>
    <row r="298" spans="1:20" s="23" customFormat="1" ht="31.5" customHeight="1">
      <c r="A298" s="44">
        <v>14</v>
      </c>
      <c r="B298" s="4" t="s">
        <v>26</v>
      </c>
      <c r="C298" s="47">
        <v>982</v>
      </c>
      <c r="D298" s="47">
        <v>64331</v>
      </c>
      <c r="E298" s="46">
        <f t="shared" si="131"/>
        <v>1.5264802350344313</v>
      </c>
      <c r="F298" s="47">
        <v>982</v>
      </c>
      <c r="G298" s="47">
        <v>24509</v>
      </c>
      <c r="H298" s="25">
        <f>F298/G298*100</f>
        <v>4.0066914194785586</v>
      </c>
      <c r="I298" s="47">
        <v>1082</v>
      </c>
      <c r="J298" s="47">
        <v>62906</v>
      </c>
      <c r="K298" s="25">
        <f t="shared" si="133"/>
        <v>1.7200267065144819</v>
      </c>
      <c r="L298" s="47">
        <v>0</v>
      </c>
      <c r="M298" s="47">
        <v>0</v>
      </c>
      <c r="N298" s="25" t="e">
        <f t="shared" si="128"/>
        <v>#DIV/0!</v>
      </c>
      <c r="O298" s="47">
        <v>0</v>
      </c>
      <c r="P298" s="47">
        <v>0</v>
      </c>
      <c r="Q298" s="25" t="e">
        <f t="shared" si="130"/>
        <v>#DIV/0!</v>
      </c>
      <c r="R298" s="47">
        <v>0</v>
      </c>
      <c r="S298" s="47">
        <v>0</v>
      </c>
      <c r="T298" s="25" t="e">
        <f t="shared" si="129"/>
        <v>#DIV/0!</v>
      </c>
    </row>
    <row r="299" spans="1:20" s="23" customFormat="1" ht="17.25">
      <c r="A299" s="48">
        <v>15</v>
      </c>
      <c r="B299" s="8" t="s">
        <v>27</v>
      </c>
      <c r="C299" s="47">
        <v>2530</v>
      </c>
      <c r="D299" s="47">
        <v>4818</v>
      </c>
      <c r="E299" s="46">
        <f t="shared" si="131"/>
        <v>52.51141552511416</v>
      </c>
      <c r="F299" s="47">
        <v>0</v>
      </c>
      <c r="G299" s="47">
        <v>893</v>
      </c>
      <c r="H299" s="1">
        <f t="shared" ref="H299:H303" si="134">F299/G299*100</f>
        <v>0</v>
      </c>
      <c r="I299" s="47">
        <v>1914</v>
      </c>
      <c r="J299" s="47">
        <v>4973</v>
      </c>
      <c r="K299" s="1">
        <f t="shared" si="133"/>
        <v>38.487834305248342</v>
      </c>
      <c r="L299" s="47">
        <v>945</v>
      </c>
      <c r="M299" s="47">
        <v>2900</v>
      </c>
      <c r="N299" s="1">
        <f t="shared" si="128"/>
        <v>32.586206896551722</v>
      </c>
      <c r="O299" s="47">
        <v>945</v>
      </c>
      <c r="P299" s="47">
        <v>0</v>
      </c>
      <c r="Q299" s="1" t="e">
        <f t="shared" si="130"/>
        <v>#DIV/0!</v>
      </c>
      <c r="R299" s="47">
        <v>0</v>
      </c>
      <c r="S299" s="47">
        <v>2900</v>
      </c>
      <c r="T299" s="1">
        <f t="shared" si="129"/>
        <v>0</v>
      </c>
    </row>
    <row r="300" spans="1:20" s="23" customFormat="1" ht="17.25">
      <c r="A300" s="44">
        <v>16</v>
      </c>
      <c r="B300" s="4" t="s">
        <v>28</v>
      </c>
      <c r="C300" s="47">
        <v>0</v>
      </c>
      <c r="D300" s="47">
        <v>0</v>
      </c>
      <c r="E300" s="46" t="e">
        <f t="shared" si="131"/>
        <v>#DIV/0!</v>
      </c>
      <c r="F300" s="47">
        <v>0</v>
      </c>
      <c r="G300" s="47">
        <v>0</v>
      </c>
      <c r="H300" s="46" t="e">
        <f t="shared" si="134"/>
        <v>#DIV/0!</v>
      </c>
      <c r="I300" s="47">
        <v>0</v>
      </c>
      <c r="J300" s="47">
        <v>0</v>
      </c>
      <c r="K300" s="46" t="e">
        <f t="shared" si="133"/>
        <v>#DIV/0!</v>
      </c>
      <c r="L300" s="47">
        <v>0</v>
      </c>
      <c r="M300" s="47">
        <v>0</v>
      </c>
      <c r="N300" s="25" t="e">
        <f t="shared" si="128"/>
        <v>#DIV/0!</v>
      </c>
      <c r="O300" s="47">
        <v>0</v>
      </c>
      <c r="P300" s="47">
        <v>0</v>
      </c>
      <c r="Q300" s="25" t="e">
        <f t="shared" si="130"/>
        <v>#DIV/0!</v>
      </c>
      <c r="R300" s="47">
        <v>0</v>
      </c>
      <c r="S300" s="47">
        <v>0</v>
      </c>
      <c r="T300" s="46" t="e">
        <f t="shared" si="129"/>
        <v>#DIV/0!</v>
      </c>
    </row>
    <row r="301" spans="1:20" s="23" customFormat="1" ht="17.25">
      <c r="A301" s="48">
        <v>17</v>
      </c>
      <c r="B301" s="3" t="s">
        <v>29</v>
      </c>
      <c r="C301" s="47">
        <v>0</v>
      </c>
      <c r="D301" s="47">
        <v>0</v>
      </c>
      <c r="E301" s="46" t="e">
        <f t="shared" si="131"/>
        <v>#DIV/0!</v>
      </c>
      <c r="F301" s="47">
        <v>0</v>
      </c>
      <c r="G301" s="47">
        <v>0</v>
      </c>
      <c r="H301" s="46" t="e">
        <f t="shared" si="134"/>
        <v>#DIV/0!</v>
      </c>
      <c r="I301" s="47">
        <v>0</v>
      </c>
      <c r="J301" s="47">
        <v>0</v>
      </c>
      <c r="K301" s="46" t="e">
        <f t="shared" si="133"/>
        <v>#DIV/0!</v>
      </c>
      <c r="L301" s="47">
        <v>0</v>
      </c>
      <c r="M301" s="47">
        <v>0</v>
      </c>
      <c r="N301" s="25" t="e">
        <f t="shared" si="128"/>
        <v>#DIV/0!</v>
      </c>
      <c r="O301" s="47">
        <v>0</v>
      </c>
      <c r="P301" s="47">
        <v>0</v>
      </c>
      <c r="Q301" s="25" t="e">
        <f t="shared" si="130"/>
        <v>#DIV/0!</v>
      </c>
      <c r="R301" s="47">
        <v>0</v>
      </c>
      <c r="S301" s="47">
        <v>0</v>
      </c>
      <c r="T301" s="46" t="e">
        <f t="shared" si="129"/>
        <v>#DIV/0!</v>
      </c>
    </row>
    <row r="302" spans="1:20" s="23" customFormat="1" ht="17.25">
      <c r="A302" s="44">
        <v>18</v>
      </c>
      <c r="B302" s="3" t="s">
        <v>30</v>
      </c>
      <c r="C302" s="47">
        <v>6217</v>
      </c>
      <c r="D302" s="47">
        <v>7163</v>
      </c>
      <c r="E302" s="46">
        <f t="shared" si="131"/>
        <v>86.793243054586071</v>
      </c>
      <c r="F302" s="47">
        <v>1467</v>
      </c>
      <c r="G302" s="47">
        <v>0</v>
      </c>
      <c r="H302" s="46" t="e">
        <f t="shared" si="134"/>
        <v>#DIV/0!</v>
      </c>
      <c r="I302" s="47">
        <v>6217</v>
      </c>
      <c r="J302" s="47">
        <v>7163</v>
      </c>
      <c r="K302" s="46">
        <f t="shared" si="133"/>
        <v>86.793243054586071</v>
      </c>
      <c r="L302" s="47">
        <v>0</v>
      </c>
      <c r="M302" s="47">
        <v>0</v>
      </c>
      <c r="N302" s="25" t="e">
        <f t="shared" si="128"/>
        <v>#DIV/0!</v>
      </c>
      <c r="O302" s="47">
        <v>0</v>
      </c>
      <c r="P302" s="47">
        <v>0</v>
      </c>
      <c r="Q302" s="25" t="e">
        <f t="shared" si="130"/>
        <v>#DIV/0!</v>
      </c>
      <c r="R302" s="47">
        <v>0</v>
      </c>
      <c r="S302" s="47">
        <v>0</v>
      </c>
      <c r="T302" s="46" t="e">
        <f t="shared" si="129"/>
        <v>#DIV/0!</v>
      </c>
    </row>
    <row r="303" spans="1:20" s="23" customFormat="1" ht="14.25" customHeight="1">
      <c r="A303" s="48">
        <v>19</v>
      </c>
      <c r="B303" s="4" t="s">
        <v>31</v>
      </c>
      <c r="C303" s="47">
        <v>0</v>
      </c>
      <c r="D303" s="47">
        <v>0</v>
      </c>
      <c r="E303" s="46" t="e">
        <f t="shared" si="131"/>
        <v>#DIV/0!</v>
      </c>
      <c r="F303" s="47">
        <v>0</v>
      </c>
      <c r="G303" s="47">
        <v>0</v>
      </c>
      <c r="H303" s="25" t="e">
        <f t="shared" si="134"/>
        <v>#DIV/0!</v>
      </c>
      <c r="I303" s="47">
        <v>0</v>
      </c>
      <c r="J303" s="47">
        <v>0</v>
      </c>
      <c r="K303" s="25" t="e">
        <f t="shared" si="133"/>
        <v>#DIV/0!</v>
      </c>
      <c r="L303" s="47">
        <v>0</v>
      </c>
      <c r="M303" s="47">
        <v>0</v>
      </c>
      <c r="N303" s="25" t="e">
        <f t="shared" si="128"/>
        <v>#DIV/0!</v>
      </c>
      <c r="O303" s="47">
        <v>0</v>
      </c>
      <c r="P303" s="47">
        <v>0</v>
      </c>
      <c r="Q303" s="25" t="e">
        <f t="shared" si="130"/>
        <v>#DIV/0!</v>
      </c>
      <c r="R303" s="47">
        <v>0</v>
      </c>
      <c r="S303" s="47">
        <v>0</v>
      </c>
      <c r="T303" s="25" t="e">
        <f>R303/S303*100</f>
        <v>#DIV/0!</v>
      </c>
    </row>
    <row r="304" spans="1:20" s="23" customFormat="1" ht="15.75" hidden="1" customHeight="1">
      <c r="A304" s="385"/>
      <c r="B304" s="386"/>
      <c r="C304" s="386"/>
      <c r="D304" s="386"/>
      <c r="E304" s="386"/>
      <c r="F304" s="386"/>
      <c r="G304" s="386"/>
      <c r="H304" s="386"/>
      <c r="I304" s="386"/>
      <c r="J304" s="386"/>
      <c r="K304" s="386"/>
      <c r="L304" s="386"/>
      <c r="M304" s="386"/>
      <c r="N304" s="386"/>
      <c r="O304" s="386"/>
      <c r="P304" s="386"/>
      <c r="Q304" s="386"/>
      <c r="R304" s="386"/>
      <c r="S304" s="386"/>
      <c r="T304" s="387"/>
    </row>
    <row r="305" spans="1:20" s="23" customFormat="1" ht="57.75" hidden="1" customHeight="1">
      <c r="A305" s="383" t="s">
        <v>260</v>
      </c>
      <c r="B305" s="384"/>
      <c r="C305" s="42">
        <f>SUM(C306:C311)</f>
        <v>0</v>
      </c>
      <c r="D305" s="42">
        <f>SUM(D306:D311)</f>
        <v>0</v>
      </c>
      <c r="E305" s="43" t="e">
        <f>C305/D305*100</f>
        <v>#DIV/0!</v>
      </c>
      <c r="F305" s="42">
        <f>SUM(F306:F311)</f>
        <v>0</v>
      </c>
      <c r="G305" s="42">
        <f>SUM(G306:G311)</f>
        <v>0</v>
      </c>
      <c r="H305" s="42" t="e">
        <f>F305/G305*100</f>
        <v>#DIV/0!</v>
      </c>
      <c r="I305" s="42">
        <f>SUM(I306:I311)</f>
        <v>0</v>
      </c>
      <c r="J305" s="42">
        <f>SUM(J306:J311)</f>
        <v>0</v>
      </c>
      <c r="K305" s="42" t="e">
        <f>I305/J305*100</f>
        <v>#DIV/0!</v>
      </c>
      <c r="L305" s="42">
        <f>SUM(L306:L311)</f>
        <v>0</v>
      </c>
      <c r="M305" s="42">
        <f>SUM(M306:M311)</f>
        <v>0</v>
      </c>
      <c r="N305" s="5" t="e">
        <f t="shared" ref="N305" si="135">L305/M305*100</f>
        <v>#DIV/0!</v>
      </c>
      <c r="O305" s="42">
        <f>SUM(O306:O311)</f>
        <v>0</v>
      </c>
      <c r="P305" s="42">
        <f>SUM(P306:P311)</f>
        <v>0</v>
      </c>
      <c r="Q305" s="6" t="e">
        <f>A291O291/P305*100</f>
        <v>#NAME?</v>
      </c>
      <c r="R305" s="42">
        <f>SUM(R306:R311)</f>
        <v>0</v>
      </c>
      <c r="S305" s="42">
        <f>SUM(S306:S311)</f>
        <v>0</v>
      </c>
      <c r="T305" s="5" t="e">
        <f t="shared" ref="T305" si="136">R305/S305*100</f>
        <v>#DIV/0!</v>
      </c>
    </row>
    <row r="306" spans="1:20" s="23" customFormat="1" ht="17.25" hidden="1">
      <c r="A306" s="64">
        <v>1</v>
      </c>
      <c r="B306" s="4"/>
      <c r="C306" s="47"/>
      <c r="D306" s="47"/>
      <c r="E306" s="25"/>
      <c r="F306" s="47"/>
      <c r="G306" s="47"/>
      <c r="H306" s="25"/>
      <c r="I306" s="47"/>
      <c r="J306" s="47"/>
      <c r="K306" s="25"/>
      <c r="L306" s="47"/>
      <c r="M306" s="47"/>
      <c r="N306" s="25"/>
      <c r="O306" s="47"/>
      <c r="P306" s="47"/>
      <c r="Q306" s="25"/>
      <c r="R306" s="47"/>
      <c r="S306" s="47"/>
      <c r="T306" s="25"/>
    </row>
    <row r="307" spans="1:20" s="23" customFormat="1" ht="17.25" hidden="1">
      <c r="A307" s="64">
        <v>2</v>
      </c>
      <c r="B307" s="4"/>
      <c r="C307" s="47"/>
      <c r="D307" s="47"/>
      <c r="E307" s="25"/>
      <c r="F307" s="47"/>
      <c r="G307" s="47"/>
      <c r="H307" s="25"/>
      <c r="I307" s="47"/>
      <c r="J307" s="47"/>
      <c r="K307" s="25"/>
      <c r="L307" s="47"/>
      <c r="M307" s="47"/>
      <c r="N307" s="25"/>
      <c r="O307" s="47"/>
      <c r="P307" s="47"/>
      <c r="Q307" s="25"/>
      <c r="R307" s="47"/>
      <c r="S307" s="47"/>
      <c r="T307" s="25"/>
    </row>
    <row r="308" spans="1:20" s="23" customFormat="1" ht="17.25" hidden="1">
      <c r="A308" s="64">
        <v>3</v>
      </c>
      <c r="B308" s="4"/>
      <c r="C308" s="47"/>
      <c r="D308" s="47"/>
      <c r="E308" s="25"/>
      <c r="F308" s="47"/>
      <c r="G308" s="47"/>
      <c r="H308" s="25"/>
      <c r="I308" s="47"/>
      <c r="J308" s="47"/>
      <c r="K308" s="25"/>
      <c r="L308" s="47"/>
      <c r="M308" s="47"/>
      <c r="N308" s="25"/>
      <c r="O308" s="47"/>
      <c r="P308" s="47"/>
      <c r="Q308" s="25"/>
      <c r="R308" s="47"/>
      <c r="S308" s="47"/>
      <c r="T308" s="25"/>
    </row>
    <row r="309" spans="1:20" s="23" customFormat="1" ht="17.25" hidden="1">
      <c r="A309" s="64">
        <v>4</v>
      </c>
      <c r="B309" s="4"/>
      <c r="C309" s="47"/>
      <c r="D309" s="47"/>
      <c r="E309" s="25"/>
      <c r="F309" s="47"/>
      <c r="G309" s="47"/>
      <c r="H309" s="25"/>
      <c r="I309" s="47"/>
      <c r="J309" s="47"/>
      <c r="K309" s="25"/>
      <c r="L309" s="47"/>
      <c r="M309" s="47"/>
      <c r="N309" s="25"/>
      <c r="O309" s="47"/>
      <c r="P309" s="47"/>
      <c r="Q309" s="25"/>
      <c r="R309" s="47"/>
      <c r="S309" s="47"/>
      <c r="T309" s="25"/>
    </row>
    <row r="310" spans="1:20" s="23" customFormat="1" ht="17.25" hidden="1">
      <c r="A310" s="64"/>
      <c r="B310" s="16"/>
      <c r="C310" s="47"/>
      <c r="D310" s="47"/>
      <c r="E310" s="25"/>
      <c r="F310" s="47"/>
      <c r="G310" s="47"/>
      <c r="H310" s="1"/>
      <c r="I310" s="47"/>
      <c r="J310" s="47"/>
      <c r="K310" s="1"/>
      <c r="L310" s="47"/>
      <c r="M310" s="47"/>
      <c r="N310" s="1"/>
      <c r="O310" s="47"/>
      <c r="P310" s="47"/>
      <c r="Q310" s="1"/>
      <c r="R310" s="47"/>
      <c r="S310" s="47"/>
      <c r="T310" s="1"/>
    </row>
    <row r="311" spans="1:20" s="23" customFormat="1" ht="0.75" customHeight="1">
      <c r="A311" s="64"/>
      <c r="B311" s="16"/>
      <c r="C311" s="47"/>
      <c r="D311" s="47"/>
      <c r="E311" s="25"/>
      <c r="F311" s="47"/>
      <c r="G311" s="47"/>
      <c r="H311" s="1"/>
      <c r="I311" s="47"/>
      <c r="J311" s="47"/>
      <c r="K311" s="1"/>
      <c r="L311" s="47"/>
      <c r="M311" s="47"/>
      <c r="N311" s="1"/>
      <c r="O311" s="47"/>
      <c r="P311" s="47"/>
      <c r="Q311" s="1"/>
      <c r="R311" s="47"/>
      <c r="S311" s="47"/>
      <c r="T311" s="1"/>
    </row>
    <row r="312" spans="1:20" s="23" customFormat="1">
      <c r="A312" s="385"/>
      <c r="B312" s="386"/>
      <c r="C312" s="386"/>
      <c r="D312" s="386"/>
      <c r="E312" s="386"/>
      <c r="F312" s="386"/>
      <c r="G312" s="386"/>
      <c r="H312" s="386"/>
      <c r="I312" s="386"/>
      <c r="J312" s="386"/>
      <c r="K312" s="386"/>
      <c r="L312" s="386"/>
      <c r="M312" s="386"/>
      <c r="N312" s="386"/>
      <c r="O312" s="386"/>
      <c r="P312" s="386"/>
      <c r="Q312" s="386"/>
      <c r="R312" s="386"/>
      <c r="S312" s="386"/>
      <c r="T312" s="387"/>
    </row>
    <row r="313" spans="1:20" s="23" customFormat="1" ht="17.25">
      <c r="A313" s="383" t="s">
        <v>261</v>
      </c>
      <c r="B313" s="384"/>
      <c r="C313" s="59">
        <f>SUM(C314:C319)</f>
        <v>16456</v>
      </c>
      <c r="D313" s="60">
        <f>SUM(D314:D319)</f>
        <v>8173</v>
      </c>
      <c r="E313" s="51">
        <f>C313/D313*100</f>
        <v>201.34589502018844</v>
      </c>
      <c r="F313" s="60">
        <f>SUM(F314:F319)</f>
        <v>4537</v>
      </c>
      <c r="G313" s="60">
        <f>SUM(G314:G319)</f>
        <v>1117</v>
      </c>
      <c r="H313" s="51">
        <f>F313/G313*100</f>
        <v>406.17726051924797</v>
      </c>
      <c r="I313" s="60">
        <f>SUM(I314:I319)</f>
        <v>15180</v>
      </c>
      <c r="J313" s="60">
        <f>SUM(J314:J319)</f>
        <v>7455</v>
      </c>
      <c r="K313" s="51">
        <f>I313/J313*100</f>
        <v>203.62173038229378</v>
      </c>
      <c r="L313" s="36">
        <f>SUM(L314:L319)</f>
        <v>0</v>
      </c>
      <c r="M313" s="36">
        <f>SUM(M314:M319)</f>
        <v>0</v>
      </c>
      <c r="N313" s="6" t="e">
        <f t="shared" ref="N313:N319" si="137">L313/M313*100</f>
        <v>#DIV/0!</v>
      </c>
      <c r="O313" s="7">
        <f>SUM(O314:O319)</f>
        <v>0</v>
      </c>
      <c r="P313" s="7">
        <f>SUM(P314:P319)</f>
        <v>0</v>
      </c>
      <c r="Q313" s="7" t="e">
        <f t="shared" ref="Q313:Q319" si="138">O313/P313*100</f>
        <v>#DIV/0!</v>
      </c>
      <c r="R313" s="7">
        <f>SUM(R314:R319)</f>
        <v>0</v>
      </c>
      <c r="S313" s="7">
        <f>SUM(S314:S319)</f>
        <v>0</v>
      </c>
      <c r="T313" s="6" t="e">
        <f t="shared" ref="T313:T319" si="139">R313/S313*100</f>
        <v>#DIV/0!</v>
      </c>
    </row>
    <row r="314" spans="1:20" s="23" customFormat="1" ht="17.25">
      <c r="A314" s="61">
        <v>1</v>
      </c>
      <c r="B314" s="8" t="s">
        <v>92</v>
      </c>
      <c r="C314" s="47">
        <v>13384</v>
      </c>
      <c r="D314" s="47">
        <v>0</v>
      </c>
      <c r="E314" s="1" t="e">
        <f t="shared" ref="E314:E319" si="140">C314/D314*100</f>
        <v>#DIV/0!</v>
      </c>
      <c r="F314" s="47">
        <v>1465</v>
      </c>
      <c r="G314" s="47">
        <v>0</v>
      </c>
      <c r="H314" s="1" t="e">
        <f t="shared" ref="H314:H319" si="141">F314/G314*100</f>
        <v>#DIV/0!</v>
      </c>
      <c r="I314" s="45">
        <v>12544</v>
      </c>
      <c r="J314" s="45">
        <v>0</v>
      </c>
      <c r="K314" s="1" t="e">
        <f t="shared" ref="K314:K319" si="142">I314/J314*100</f>
        <v>#DIV/0!</v>
      </c>
      <c r="L314" s="49">
        <v>0</v>
      </c>
      <c r="M314" s="49">
        <v>0</v>
      </c>
      <c r="N314" s="1" t="e">
        <f t="shared" si="137"/>
        <v>#DIV/0!</v>
      </c>
      <c r="O314" s="49">
        <v>0</v>
      </c>
      <c r="P314" s="49">
        <v>0</v>
      </c>
      <c r="Q314" s="1" t="e">
        <f t="shared" si="138"/>
        <v>#DIV/0!</v>
      </c>
      <c r="R314" s="49">
        <v>0</v>
      </c>
      <c r="S314" s="49">
        <v>0</v>
      </c>
      <c r="T314" s="1" t="e">
        <f t="shared" si="139"/>
        <v>#DIV/0!</v>
      </c>
    </row>
    <row r="315" spans="1:20" s="23" customFormat="1" ht="17.25">
      <c r="A315" s="62">
        <v>2</v>
      </c>
      <c r="B315" s="3" t="s">
        <v>93</v>
      </c>
      <c r="C315" s="47">
        <v>0</v>
      </c>
      <c r="D315" s="47">
        <v>0</v>
      </c>
      <c r="E315" s="46" t="e">
        <f t="shared" si="140"/>
        <v>#DIV/0!</v>
      </c>
      <c r="F315" s="47">
        <v>0</v>
      </c>
      <c r="G315" s="47">
        <v>0</v>
      </c>
      <c r="H315" s="46" t="e">
        <f t="shared" si="141"/>
        <v>#DIV/0!</v>
      </c>
      <c r="I315" s="45">
        <v>0</v>
      </c>
      <c r="J315" s="45">
        <v>0</v>
      </c>
      <c r="K315" s="46" t="e">
        <f t="shared" si="142"/>
        <v>#DIV/0!</v>
      </c>
      <c r="L315" s="49">
        <v>0</v>
      </c>
      <c r="M315" s="49">
        <v>0</v>
      </c>
      <c r="N315" s="25" t="e">
        <f t="shared" si="137"/>
        <v>#DIV/0!</v>
      </c>
      <c r="O315" s="49">
        <v>0</v>
      </c>
      <c r="P315" s="49">
        <v>0</v>
      </c>
      <c r="Q315" s="25" t="e">
        <f t="shared" si="138"/>
        <v>#DIV/0!</v>
      </c>
      <c r="R315" s="49">
        <v>0</v>
      </c>
      <c r="S315" s="49">
        <v>0</v>
      </c>
      <c r="T315" s="1" t="e">
        <f t="shared" si="139"/>
        <v>#DIV/0!</v>
      </c>
    </row>
    <row r="316" spans="1:20" s="23" customFormat="1" ht="17.25">
      <c r="A316" s="62">
        <v>3</v>
      </c>
      <c r="B316" s="3" t="s">
        <v>94</v>
      </c>
      <c r="C316" s="47">
        <v>0</v>
      </c>
      <c r="D316" s="47">
        <v>0</v>
      </c>
      <c r="E316" s="46" t="e">
        <f t="shared" si="140"/>
        <v>#DIV/0!</v>
      </c>
      <c r="F316" s="47">
        <v>0</v>
      </c>
      <c r="G316" s="47">
        <v>0</v>
      </c>
      <c r="H316" s="46" t="e">
        <f t="shared" si="141"/>
        <v>#DIV/0!</v>
      </c>
      <c r="I316" s="45">
        <v>0</v>
      </c>
      <c r="J316" s="45">
        <v>0</v>
      </c>
      <c r="K316" s="46" t="e">
        <f t="shared" si="142"/>
        <v>#DIV/0!</v>
      </c>
      <c r="L316" s="49">
        <v>0</v>
      </c>
      <c r="M316" s="49">
        <v>0</v>
      </c>
      <c r="N316" s="25" t="e">
        <f t="shared" si="137"/>
        <v>#DIV/0!</v>
      </c>
      <c r="O316" s="49">
        <v>0</v>
      </c>
      <c r="P316" s="49">
        <v>0</v>
      </c>
      <c r="Q316" s="25" t="e">
        <f t="shared" si="138"/>
        <v>#DIV/0!</v>
      </c>
      <c r="R316" s="49">
        <v>0</v>
      </c>
      <c r="S316" s="49">
        <v>0</v>
      </c>
      <c r="T316" s="1" t="e">
        <f t="shared" si="139"/>
        <v>#DIV/0!</v>
      </c>
    </row>
    <row r="317" spans="1:20" s="23" customFormat="1" ht="17.25">
      <c r="A317" s="61">
        <v>4</v>
      </c>
      <c r="B317" s="8" t="s">
        <v>95</v>
      </c>
      <c r="C317" s="47">
        <v>3072</v>
      </c>
      <c r="D317" s="47">
        <v>1458</v>
      </c>
      <c r="E317" s="1">
        <f t="shared" si="140"/>
        <v>210.69958847736626</v>
      </c>
      <c r="F317" s="47">
        <v>3072</v>
      </c>
      <c r="G317" s="47">
        <v>0</v>
      </c>
      <c r="H317" s="1" t="e">
        <f t="shared" si="141"/>
        <v>#DIV/0!</v>
      </c>
      <c r="I317" s="47">
        <v>2636</v>
      </c>
      <c r="J317" s="47">
        <v>740</v>
      </c>
      <c r="K317" s="1">
        <f t="shared" si="142"/>
        <v>356.2162162162162</v>
      </c>
      <c r="L317" s="47">
        <v>0</v>
      </c>
      <c r="M317" s="47">
        <v>0</v>
      </c>
      <c r="N317" s="1" t="e">
        <f t="shared" si="137"/>
        <v>#DIV/0!</v>
      </c>
      <c r="O317" s="47">
        <v>0</v>
      </c>
      <c r="P317" s="47">
        <v>0</v>
      </c>
      <c r="Q317" s="1" t="e">
        <f t="shared" si="138"/>
        <v>#DIV/0!</v>
      </c>
      <c r="R317" s="47">
        <v>0</v>
      </c>
      <c r="S317" s="47">
        <v>0</v>
      </c>
      <c r="T317" s="1" t="e">
        <f t="shared" si="139"/>
        <v>#DIV/0!</v>
      </c>
    </row>
    <row r="318" spans="1:20" s="23" customFormat="1" ht="17.25">
      <c r="A318" s="62">
        <v>5</v>
      </c>
      <c r="B318" s="3" t="s">
        <v>96</v>
      </c>
      <c r="C318" s="47">
        <v>0</v>
      </c>
      <c r="D318" s="47">
        <v>0</v>
      </c>
      <c r="E318" s="46" t="e">
        <f t="shared" si="140"/>
        <v>#DIV/0!</v>
      </c>
      <c r="F318" s="47">
        <v>0</v>
      </c>
      <c r="G318" s="47">
        <v>0</v>
      </c>
      <c r="H318" s="46" t="e">
        <f t="shared" si="141"/>
        <v>#DIV/0!</v>
      </c>
      <c r="I318" s="45">
        <v>0</v>
      </c>
      <c r="J318" s="45">
        <v>0</v>
      </c>
      <c r="K318" s="46" t="e">
        <f t="shared" si="142"/>
        <v>#DIV/0!</v>
      </c>
      <c r="L318" s="49">
        <v>0</v>
      </c>
      <c r="M318" s="49">
        <v>0</v>
      </c>
      <c r="N318" s="25" t="e">
        <f t="shared" si="137"/>
        <v>#DIV/0!</v>
      </c>
      <c r="O318" s="49">
        <v>0</v>
      </c>
      <c r="P318" s="49">
        <v>0</v>
      </c>
      <c r="Q318" s="25" t="e">
        <f t="shared" si="138"/>
        <v>#DIV/0!</v>
      </c>
      <c r="R318" s="49">
        <v>0</v>
      </c>
      <c r="S318" s="49">
        <v>0</v>
      </c>
      <c r="T318" s="1" t="e">
        <f t="shared" si="139"/>
        <v>#DIV/0!</v>
      </c>
    </row>
    <row r="319" spans="1:20" s="23" customFormat="1" ht="17.25">
      <c r="A319" s="48">
        <v>6</v>
      </c>
      <c r="B319" s="4" t="s">
        <v>97</v>
      </c>
      <c r="C319" s="47">
        <v>0</v>
      </c>
      <c r="D319" s="47">
        <v>6715</v>
      </c>
      <c r="E319" s="25">
        <f t="shared" si="140"/>
        <v>0</v>
      </c>
      <c r="F319" s="47">
        <v>0</v>
      </c>
      <c r="G319" s="47">
        <v>1117</v>
      </c>
      <c r="H319" s="25">
        <f t="shared" si="141"/>
        <v>0</v>
      </c>
      <c r="I319" s="45">
        <v>0</v>
      </c>
      <c r="J319" s="45">
        <v>6715</v>
      </c>
      <c r="K319" s="25">
        <f t="shared" si="142"/>
        <v>0</v>
      </c>
      <c r="L319" s="49">
        <v>0</v>
      </c>
      <c r="M319" s="49">
        <v>0</v>
      </c>
      <c r="N319" s="25" t="e">
        <f t="shared" si="137"/>
        <v>#DIV/0!</v>
      </c>
      <c r="O319" s="49">
        <v>0</v>
      </c>
      <c r="P319" s="49">
        <v>0</v>
      </c>
      <c r="Q319" s="25" t="e">
        <f t="shared" si="138"/>
        <v>#DIV/0!</v>
      </c>
      <c r="R319" s="49">
        <v>0</v>
      </c>
      <c r="S319" s="49">
        <v>0</v>
      </c>
      <c r="T319" s="25" t="e">
        <f t="shared" si="139"/>
        <v>#DIV/0!</v>
      </c>
    </row>
    <row r="320" spans="1:20" s="23" customFormat="1" ht="17.25" customHeight="1">
      <c r="A320" s="385"/>
      <c r="B320" s="386"/>
      <c r="C320" s="386"/>
      <c r="D320" s="386"/>
      <c r="E320" s="386"/>
      <c r="F320" s="386"/>
      <c r="G320" s="386"/>
      <c r="H320" s="386"/>
      <c r="I320" s="386"/>
      <c r="J320" s="386"/>
      <c r="K320" s="386"/>
      <c r="L320" s="386"/>
      <c r="M320" s="386"/>
      <c r="N320" s="386"/>
      <c r="O320" s="386"/>
      <c r="P320" s="386"/>
      <c r="Q320" s="386"/>
      <c r="R320" s="386"/>
      <c r="S320" s="386"/>
      <c r="T320" s="387"/>
    </row>
    <row r="321" spans="1:20" s="23" customFormat="1" ht="67.5" customHeight="1">
      <c r="A321" s="383" t="s">
        <v>262</v>
      </c>
      <c r="B321" s="384"/>
      <c r="C321" s="141">
        <f>C322+C330+C343</f>
        <v>3516175</v>
      </c>
      <c r="D321" s="141">
        <f>D322+D330+D343</f>
        <v>3208105</v>
      </c>
      <c r="E321" s="51">
        <f>C321/D321*100</f>
        <v>109.60286524287703</v>
      </c>
      <c r="F321" s="141">
        <f>F322+F330+F343</f>
        <v>1536538</v>
      </c>
      <c r="G321" s="141">
        <f>G322+G330+G343</f>
        <v>1500232</v>
      </c>
      <c r="H321" s="51">
        <f>F321/G321*100</f>
        <v>102.42002570269131</v>
      </c>
      <c r="I321" s="141">
        <f>I322+I330+I343</f>
        <v>3188014</v>
      </c>
      <c r="J321" s="141">
        <f>J322+J330+J343</f>
        <v>3047963</v>
      </c>
      <c r="K321" s="51">
        <f>I321/J321*100</f>
        <v>104.59490485940938</v>
      </c>
      <c r="L321" s="141">
        <f>L322+L330+L343</f>
        <v>2978779</v>
      </c>
      <c r="M321" s="141">
        <f>M322+M330+M343</f>
        <v>2818703</v>
      </c>
      <c r="N321" s="6">
        <f t="shared" ref="N321:N328" si="143">L321/M321*100</f>
        <v>105.67906586823798</v>
      </c>
      <c r="O321" s="141">
        <f>O322+O330+O343</f>
        <v>773358</v>
      </c>
      <c r="P321" s="141">
        <f>P322+P330+P343</f>
        <v>501313</v>
      </c>
      <c r="Q321" s="7">
        <f t="shared" ref="Q321:Q328" si="144">O321/P321*100</f>
        <v>154.2664961810286</v>
      </c>
      <c r="R321" s="141">
        <f>R322+R330+R343</f>
        <v>136132492</v>
      </c>
      <c r="S321" s="141">
        <f>S322+S330+S343</f>
        <v>166079579</v>
      </c>
      <c r="T321" s="6">
        <f t="shared" ref="T321:T328" si="145">R321/S321*100</f>
        <v>81.968230422838445</v>
      </c>
    </row>
    <row r="322" spans="1:20" s="23" customFormat="1" ht="66.75" customHeight="1">
      <c r="A322" s="393" t="s">
        <v>263</v>
      </c>
      <c r="B322" s="394" t="s">
        <v>145</v>
      </c>
      <c r="C322" s="133">
        <f>SUM(C323:C328)</f>
        <v>332963</v>
      </c>
      <c r="D322" s="133">
        <f>SUM(D323:D328)</f>
        <v>712435</v>
      </c>
      <c r="E322" s="134">
        <f>C322/D322*100</f>
        <v>46.735912749935082</v>
      </c>
      <c r="F322" s="133">
        <f>SUM(F323:F328)</f>
        <v>197697</v>
      </c>
      <c r="G322" s="133">
        <f>SUM(G323:G328)</f>
        <v>454697</v>
      </c>
      <c r="H322" s="134">
        <f>F322/G322*100</f>
        <v>43.478844153359269</v>
      </c>
      <c r="I322" s="133">
        <f>SUM(I323:I328)</f>
        <v>313433</v>
      </c>
      <c r="J322" s="133">
        <f>SUM(J323:J328)</f>
        <v>682912</v>
      </c>
      <c r="K322" s="134">
        <f>I322/J322*100</f>
        <v>45.896543039220276</v>
      </c>
      <c r="L322" s="135">
        <f>SUM(L323:L328)</f>
        <v>232356</v>
      </c>
      <c r="M322" s="135">
        <f>SUM(M323:M328)</f>
        <v>592541</v>
      </c>
      <c r="N322" s="136">
        <f t="shared" si="143"/>
        <v>39.213489024388188</v>
      </c>
      <c r="O322" s="137">
        <f>SUM(O323:O328)</f>
        <v>174096</v>
      </c>
      <c r="P322" s="137">
        <f>SUM(P323:P328)</f>
        <v>501313</v>
      </c>
      <c r="Q322" s="138">
        <f t="shared" si="144"/>
        <v>34.728004260811105</v>
      </c>
      <c r="R322" s="137">
        <f>SUM(R323:R328)</f>
        <v>58260</v>
      </c>
      <c r="S322" s="137">
        <f>SUM(S323:S328)</f>
        <v>91228</v>
      </c>
      <c r="T322" s="138">
        <f t="shared" si="145"/>
        <v>63.861972201517084</v>
      </c>
    </row>
    <row r="323" spans="1:20" s="23" customFormat="1" ht="17.25">
      <c r="A323" s="67">
        <v>1</v>
      </c>
      <c r="B323" s="16" t="s">
        <v>194</v>
      </c>
      <c r="C323" s="45">
        <v>193441</v>
      </c>
      <c r="D323" s="45">
        <v>508946</v>
      </c>
      <c r="E323" s="46">
        <f t="shared" ref="E323:E328" si="146">C323/D323*100</f>
        <v>38.00815803641251</v>
      </c>
      <c r="F323" s="45">
        <v>74852</v>
      </c>
      <c r="G323" s="45">
        <v>327244</v>
      </c>
      <c r="H323" s="46">
        <f t="shared" ref="H323:H328" si="147">F323/G323*100</f>
        <v>22.873452225250883</v>
      </c>
      <c r="I323" s="45">
        <v>163753</v>
      </c>
      <c r="J323" s="45">
        <v>470006</v>
      </c>
      <c r="K323" s="46">
        <f t="shared" ref="K323:K328" si="148">I323/J323*100</f>
        <v>34.84061905592695</v>
      </c>
      <c r="L323" s="95">
        <v>92834</v>
      </c>
      <c r="M323" s="95">
        <v>389052</v>
      </c>
      <c r="N323" s="25">
        <f t="shared" si="143"/>
        <v>23.861591766653302</v>
      </c>
      <c r="O323" s="45">
        <v>62879</v>
      </c>
      <c r="P323" s="45">
        <v>375845</v>
      </c>
      <c r="Q323" s="25">
        <f t="shared" si="144"/>
        <v>16.73003498782743</v>
      </c>
      <c r="R323" s="45">
        <v>29955</v>
      </c>
      <c r="S323" s="45">
        <v>13207</v>
      </c>
      <c r="T323" s="46">
        <f t="shared" si="145"/>
        <v>226.81153933520105</v>
      </c>
    </row>
    <row r="324" spans="1:20" s="23" customFormat="1" ht="17.25">
      <c r="A324" s="67">
        <v>2</v>
      </c>
      <c r="B324" s="11" t="s">
        <v>195</v>
      </c>
      <c r="C324" s="45">
        <v>0</v>
      </c>
      <c r="D324" s="156">
        <v>0</v>
      </c>
      <c r="E324" s="46" t="e">
        <f t="shared" si="146"/>
        <v>#DIV/0!</v>
      </c>
      <c r="F324" s="45">
        <v>0</v>
      </c>
      <c r="G324" s="45">
        <v>0</v>
      </c>
      <c r="H324" s="46" t="e">
        <f t="shared" si="147"/>
        <v>#DIV/0!</v>
      </c>
      <c r="I324" s="45">
        <v>10158</v>
      </c>
      <c r="J324" s="45">
        <v>9417</v>
      </c>
      <c r="K324" s="46">
        <f t="shared" si="148"/>
        <v>107.86874800892004</v>
      </c>
      <c r="L324" s="95">
        <v>0</v>
      </c>
      <c r="M324" s="47">
        <v>0</v>
      </c>
      <c r="N324" s="25" t="e">
        <f t="shared" si="143"/>
        <v>#DIV/0!</v>
      </c>
      <c r="O324" s="45">
        <v>0</v>
      </c>
      <c r="P324" s="45">
        <v>0</v>
      </c>
      <c r="Q324" s="25" t="e">
        <f t="shared" si="144"/>
        <v>#DIV/0!</v>
      </c>
      <c r="R324" s="45">
        <v>0</v>
      </c>
      <c r="S324" s="45">
        <v>0</v>
      </c>
      <c r="T324" s="46" t="e">
        <f t="shared" si="145"/>
        <v>#DIV/0!</v>
      </c>
    </row>
    <row r="325" spans="1:20" s="23" customFormat="1" ht="17.25">
      <c r="A325" s="68">
        <v>3</v>
      </c>
      <c r="B325" s="10" t="s">
        <v>196</v>
      </c>
      <c r="C325" s="45">
        <v>0</v>
      </c>
      <c r="D325" s="45">
        <v>0</v>
      </c>
      <c r="E325" s="46" t="e">
        <f t="shared" si="146"/>
        <v>#DIV/0!</v>
      </c>
      <c r="F325" s="45">
        <v>0</v>
      </c>
      <c r="G325" s="45">
        <v>0</v>
      </c>
      <c r="H325" s="46" t="e">
        <f t="shared" si="147"/>
        <v>#DIV/0!</v>
      </c>
      <c r="I325" s="45">
        <v>0</v>
      </c>
      <c r="J325" s="45">
        <v>0</v>
      </c>
      <c r="K325" s="46" t="e">
        <f t="shared" si="148"/>
        <v>#DIV/0!</v>
      </c>
      <c r="L325" s="95">
        <v>0</v>
      </c>
      <c r="M325" s="47">
        <v>0</v>
      </c>
      <c r="N325" s="25" t="e">
        <f t="shared" si="143"/>
        <v>#DIV/0!</v>
      </c>
      <c r="O325" s="45">
        <v>0</v>
      </c>
      <c r="P325" s="45">
        <v>0</v>
      </c>
      <c r="Q325" s="25" t="e">
        <f t="shared" si="144"/>
        <v>#DIV/0!</v>
      </c>
      <c r="R325" s="45">
        <v>0</v>
      </c>
      <c r="S325" s="45">
        <v>0</v>
      </c>
      <c r="T325" s="46" t="e">
        <f t="shared" si="145"/>
        <v>#DIV/0!</v>
      </c>
    </row>
    <row r="326" spans="1:20" s="23" customFormat="1" ht="17.25">
      <c r="A326" s="67">
        <v>4</v>
      </c>
      <c r="B326" s="16" t="s">
        <v>197</v>
      </c>
      <c r="C326" s="47">
        <v>123618</v>
      </c>
      <c r="D326" s="47">
        <v>152199</v>
      </c>
      <c r="E326" s="1">
        <f t="shared" si="146"/>
        <v>81.221295803520391</v>
      </c>
      <c r="F326" s="47">
        <v>122845</v>
      </c>
      <c r="G326" s="47">
        <v>104818</v>
      </c>
      <c r="H326" s="1">
        <f t="shared" si="147"/>
        <v>117.19838195729741</v>
      </c>
      <c r="I326" s="47">
        <v>123618</v>
      </c>
      <c r="J326" s="47">
        <v>152199</v>
      </c>
      <c r="K326" s="1">
        <f t="shared" si="148"/>
        <v>81.221295803520391</v>
      </c>
      <c r="L326" s="95">
        <v>123618</v>
      </c>
      <c r="M326" s="47">
        <v>152199</v>
      </c>
      <c r="N326" s="1">
        <f t="shared" si="143"/>
        <v>81.221295803520391</v>
      </c>
      <c r="O326" s="47">
        <v>111217</v>
      </c>
      <c r="P326" s="47">
        <v>125468</v>
      </c>
      <c r="Q326" s="1">
        <f t="shared" si="144"/>
        <v>88.641725380176624</v>
      </c>
      <c r="R326" s="47">
        <v>12401</v>
      </c>
      <c r="S326" s="47">
        <v>26731</v>
      </c>
      <c r="T326" s="1">
        <f t="shared" si="145"/>
        <v>46.391829710822641</v>
      </c>
    </row>
    <row r="327" spans="1:20" s="23" customFormat="1" ht="34.5">
      <c r="A327" s="67">
        <v>5</v>
      </c>
      <c r="B327" s="16" t="s">
        <v>278</v>
      </c>
      <c r="C327" s="47"/>
      <c r="D327" s="47"/>
      <c r="E327" s="1" t="e">
        <f t="shared" si="146"/>
        <v>#DIV/0!</v>
      </c>
      <c r="F327" s="47"/>
      <c r="G327" s="47"/>
      <c r="H327" s="1" t="e">
        <f t="shared" si="147"/>
        <v>#DIV/0!</v>
      </c>
      <c r="I327" s="47"/>
      <c r="J327" s="47"/>
      <c r="K327" s="1" t="e">
        <f t="shared" si="148"/>
        <v>#DIV/0!</v>
      </c>
      <c r="L327" s="95"/>
      <c r="M327" s="47"/>
      <c r="N327" s="1" t="e">
        <f t="shared" si="143"/>
        <v>#DIV/0!</v>
      </c>
      <c r="O327" s="47">
        <v>0</v>
      </c>
      <c r="P327" s="47">
        <v>0</v>
      </c>
      <c r="Q327" s="1" t="e">
        <f t="shared" si="144"/>
        <v>#DIV/0!</v>
      </c>
      <c r="R327" s="95"/>
      <c r="S327" s="47"/>
      <c r="T327" s="1" t="e">
        <f t="shared" si="145"/>
        <v>#DIV/0!</v>
      </c>
    </row>
    <row r="328" spans="1:20" s="23" customFormat="1" ht="17.25">
      <c r="A328" s="67">
        <v>6</v>
      </c>
      <c r="B328" s="29" t="s">
        <v>198</v>
      </c>
      <c r="C328" s="69">
        <v>15904</v>
      </c>
      <c r="D328" s="215">
        <v>51290</v>
      </c>
      <c r="E328" s="1">
        <f t="shared" si="146"/>
        <v>31.00799376096705</v>
      </c>
      <c r="F328" s="69">
        <v>0</v>
      </c>
      <c r="G328" s="215">
        <v>22635</v>
      </c>
      <c r="H328" s="1">
        <f t="shared" si="147"/>
        <v>0</v>
      </c>
      <c r="I328" s="69">
        <v>15904</v>
      </c>
      <c r="J328" s="215">
        <v>51290</v>
      </c>
      <c r="K328" s="1">
        <f t="shared" si="148"/>
        <v>31.00799376096705</v>
      </c>
      <c r="L328" s="95">
        <v>15904</v>
      </c>
      <c r="M328" s="216">
        <v>51290</v>
      </c>
      <c r="N328" s="1">
        <f t="shared" si="143"/>
        <v>31.00799376096705</v>
      </c>
      <c r="O328" s="47">
        <v>0</v>
      </c>
      <c r="P328" s="47">
        <v>0</v>
      </c>
      <c r="Q328" s="1" t="e">
        <f t="shared" si="144"/>
        <v>#DIV/0!</v>
      </c>
      <c r="R328" s="95">
        <v>15904</v>
      </c>
      <c r="S328" s="47">
        <v>51290</v>
      </c>
      <c r="T328" s="1">
        <f t="shared" si="145"/>
        <v>31.00799376096705</v>
      </c>
    </row>
    <row r="329" spans="1:20" s="23" customFormat="1" ht="17.25" customHeight="1">
      <c r="A329" s="385"/>
      <c r="B329" s="386"/>
      <c r="C329" s="386"/>
      <c r="D329" s="386"/>
      <c r="E329" s="386"/>
      <c r="F329" s="386"/>
      <c r="G329" s="386"/>
      <c r="H329" s="386"/>
      <c r="I329" s="386"/>
      <c r="J329" s="386"/>
      <c r="K329" s="386"/>
      <c r="L329" s="386"/>
      <c r="M329" s="386"/>
      <c r="N329" s="386"/>
      <c r="O329" s="386"/>
      <c r="P329" s="386"/>
      <c r="Q329" s="386"/>
      <c r="R329" s="386"/>
      <c r="S329" s="386"/>
      <c r="T329" s="387"/>
    </row>
    <row r="330" spans="1:20" s="23" customFormat="1" ht="17.25">
      <c r="A330" s="402" t="s">
        <v>264</v>
      </c>
      <c r="B330" s="403" t="s">
        <v>145</v>
      </c>
      <c r="C330" s="133">
        <f>SUM(C331:C340)</f>
        <v>3019191</v>
      </c>
      <c r="D330" s="133">
        <f>SUM(D331:D340)</f>
        <v>2278791</v>
      </c>
      <c r="E330" s="133">
        <f>C330/D330*100</f>
        <v>132.49091294462721</v>
      </c>
      <c r="F330" s="133">
        <f>SUM(F331:F340)</f>
        <v>1263081</v>
      </c>
      <c r="G330" s="133">
        <f>SUM(G331:G340)</f>
        <v>959827</v>
      </c>
      <c r="H330" s="133">
        <f>F330/G330*100</f>
        <v>131.594651952904</v>
      </c>
      <c r="I330" s="133">
        <f>SUM(I331:I340)</f>
        <v>2767879</v>
      </c>
      <c r="J330" s="133">
        <f>SUM(J331:J340)</f>
        <v>2282128</v>
      </c>
      <c r="K330" s="133">
        <f>I330/J330*100</f>
        <v>121.2850024187951</v>
      </c>
      <c r="L330" s="135">
        <f>SUM(L331:L340)</f>
        <v>2746423</v>
      </c>
      <c r="M330" s="135">
        <f>SUM(M331:M340)</f>
        <v>2226162</v>
      </c>
      <c r="N330" s="137">
        <f t="shared" ref="N330:N341" si="149">L330/M330*100</f>
        <v>123.37031177425541</v>
      </c>
      <c r="O330" s="137">
        <f>SUM(O331:O340)</f>
        <v>599262</v>
      </c>
      <c r="P330" s="137">
        <f>SUM(P331:P340)</f>
        <v>0</v>
      </c>
      <c r="Q330" s="137" t="e">
        <f t="shared" ref="Q330:Q341" si="150">O330/P330*100</f>
        <v>#DIV/0!</v>
      </c>
      <c r="R330" s="137">
        <f>SUM(R331:R340)</f>
        <v>136074232</v>
      </c>
      <c r="S330" s="137">
        <f>SUM(S331:S340)</f>
        <v>165988351</v>
      </c>
      <c r="T330" s="137">
        <f t="shared" ref="T330:T339" si="151">R330/S330*100</f>
        <v>81.978181709871919</v>
      </c>
    </row>
    <row r="331" spans="1:20" s="23" customFormat="1" ht="17.25">
      <c r="A331" s="239">
        <v>1</v>
      </c>
      <c r="B331" s="10" t="s">
        <v>187</v>
      </c>
      <c r="C331" s="49">
        <v>54921</v>
      </c>
      <c r="D331" s="49">
        <v>250054</v>
      </c>
      <c r="E331" s="25">
        <f t="shared" ref="E331:E341" si="152">C331/D331*100</f>
        <v>21.963655850336327</v>
      </c>
      <c r="F331" s="49">
        <v>20605</v>
      </c>
      <c r="G331" s="49">
        <v>41228</v>
      </c>
      <c r="H331" s="25">
        <f t="shared" ref="H331:H334" si="153">F331/G331*100</f>
        <v>49.97817017560881</v>
      </c>
      <c r="I331" s="49">
        <v>54921</v>
      </c>
      <c r="J331" s="49">
        <v>250054</v>
      </c>
      <c r="K331" s="25">
        <f t="shared" ref="K331:K334" si="154">I331/J331*100</f>
        <v>21.963655850336327</v>
      </c>
      <c r="L331" s="95">
        <v>34316</v>
      </c>
      <c r="M331" s="49">
        <v>250054</v>
      </c>
      <c r="N331" s="25">
        <f t="shared" si="149"/>
        <v>13.723435737880617</v>
      </c>
      <c r="O331" s="49">
        <v>1898</v>
      </c>
      <c r="P331" s="49">
        <v>0</v>
      </c>
      <c r="Q331" s="25" t="e">
        <f t="shared" si="150"/>
        <v>#DIV/0!</v>
      </c>
      <c r="R331" s="49">
        <v>32418</v>
      </c>
      <c r="S331" s="45">
        <v>250054</v>
      </c>
      <c r="T331" s="25">
        <f t="shared" si="151"/>
        <v>12.964399689667033</v>
      </c>
    </row>
    <row r="332" spans="1:20" s="23" customFormat="1" ht="17.25">
      <c r="A332" s="239">
        <v>2</v>
      </c>
      <c r="B332" s="10" t="s">
        <v>188</v>
      </c>
      <c r="C332" s="49">
        <v>0</v>
      </c>
      <c r="D332" s="49">
        <v>0</v>
      </c>
      <c r="E332" s="25" t="e">
        <f t="shared" si="152"/>
        <v>#DIV/0!</v>
      </c>
      <c r="F332" s="49">
        <v>0</v>
      </c>
      <c r="G332" s="49">
        <v>0</v>
      </c>
      <c r="H332" s="25" t="e">
        <f t="shared" si="153"/>
        <v>#DIV/0!</v>
      </c>
      <c r="I332" s="49">
        <v>0</v>
      </c>
      <c r="J332" s="49">
        <v>0</v>
      </c>
      <c r="K332" s="25" t="e">
        <f t="shared" si="154"/>
        <v>#DIV/0!</v>
      </c>
      <c r="L332" s="95">
        <v>0</v>
      </c>
      <c r="M332" s="47">
        <v>0</v>
      </c>
      <c r="N332" s="25" t="e">
        <f t="shared" si="149"/>
        <v>#DIV/0!</v>
      </c>
      <c r="O332" s="49">
        <v>0</v>
      </c>
      <c r="P332" s="49">
        <v>0</v>
      </c>
      <c r="Q332" s="25" t="e">
        <f t="shared" si="150"/>
        <v>#DIV/0!</v>
      </c>
      <c r="R332" s="49">
        <v>0</v>
      </c>
      <c r="S332" s="49">
        <v>0</v>
      </c>
      <c r="T332" s="25" t="e">
        <f t="shared" si="151"/>
        <v>#DIV/0!</v>
      </c>
    </row>
    <row r="333" spans="1:20" s="23" customFormat="1" ht="17.25">
      <c r="A333" s="238">
        <v>3</v>
      </c>
      <c r="B333" s="16" t="s">
        <v>189</v>
      </c>
      <c r="C333" s="47">
        <v>77051</v>
      </c>
      <c r="D333" s="47">
        <v>107507</v>
      </c>
      <c r="E333" s="1">
        <f t="shared" si="152"/>
        <v>71.67068190908499</v>
      </c>
      <c r="F333" s="47">
        <v>39595</v>
      </c>
      <c r="G333" s="47">
        <v>36640</v>
      </c>
      <c r="H333" s="1">
        <f t="shared" si="153"/>
        <v>108.06495633187774</v>
      </c>
      <c r="I333" s="47">
        <v>77051</v>
      </c>
      <c r="J333" s="47">
        <v>107507</v>
      </c>
      <c r="K333" s="1">
        <f t="shared" si="154"/>
        <v>71.67068190908499</v>
      </c>
      <c r="L333" s="47">
        <v>77051</v>
      </c>
      <c r="M333" s="47">
        <v>107507</v>
      </c>
      <c r="N333" s="1">
        <f t="shared" si="149"/>
        <v>71.67068190908499</v>
      </c>
      <c r="O333" s="47">
        <v>0</v>
      </c>
      <c r="P333" s="47">
        <v>0</v>
      </c>
      <c r="Q333" s="1" t="e">
        <f t="shared" si="150"/>
        <v>#DIV/0!</v>
      </c>
      <c r="R333" s="47">
        <v>77051</v>
      </c>
      <c r="S333" s="47">
        <v>107507</v>
      </c>
      <c r="T333" s="1">
        <f t="shared" si="151"/>
        <v>71.67068190908499</v>
      </c>
    </row>
    <row r="334" spans="1:20" s="23" customFormat="1" ht="17.25">
      <c r="A334" s="238">
        <v>4</v>
      </c>
      <c r="B334" s="16" t="s">
        <v>190</v>
      </c>
      <c r="C334" s="47">
        <v>347170</v>
      </c>
      <c r="D334" s="47">
        <v>390523</v>
      </c>
      <c r="E334" s="1">
        <f t="shared" si="152"/>
        <v>88.898733237222899</v>
      </c>
      <c r="F334" s="47">
        <v>116785</v>
      </c>
      <c r="G334" s="47">
        <v>187139</v>
      </c>
      <c r="H334" s="1">
        <f t="shared" si="153"/>
        <v>62.405484693195966</v>
      </c>
      <c r="I334" s="47">
        <v>233191</v>
      </c>
      <c r="J334" s="47">
        <v>360867</v>
      </c>
      <c r="K334" s="1">
        <f t="shared" si="154"/>
        <v>64.619652115599379</v>
      </c>
      <c r="L334" s="95">
        <v>233191</v>
      </c>
      <c r="M334" s="47">
        <v>360867</v>
      </c>
      <c r="N334" s="1">
        <f t="shared" si="149"/>
        <v>64.619652115599379</v>
      </c>
      <c r="O334" s="47">
        <v>0</v>
      </c>
      <c r="P334" s="47">
        <v>0</v>
      </c>
      <c r="Q334" s="1" t="e">
        <f t="shared" si="150"/>
        <v>#DIV/0!</v>
      </c>
      <c r="R334" s="47">
        <v>233191</v>
      </c>
      <c r="S334" s="47">
        <v>360867</v>
      </c>
      <c r="T334" s="1">
        <f t="shared" si="151"/>
        <v>64.619652115599379</v>
      </c>
    </row>
    <row r="335" spans="1:20" s="23" customFormat="1" ht="17.25">
      <c r="A335" s="238">
        <v>5</v>
      </c>
      <c r="B335" s="11" t="s">
        <v>191</v>
      </c>
      <c r="C335" s="45">
        <v>1656880</v>
      </c>
      <c r="D335" s="45">
        <v>1334891</v>
      </c>
      <c r="E335" s="46">
        <f t="shared" si="152"/>
        <v>124.12099564683558</v>
      </c>
      <c r="F335" s="45">
        <v>672066</v>
      </c>
      <c r="G335" s="45">
        <v>530894</v>
      </c>
      <c r="H335" s="46">
        <f>F335/G335*100</f>
        <v>126.59137228900686</v>
      </c>
      <c r="I335" s="45">
        <v>1671048</v>
      </c>
      <c r="J335" s="45">
        <v>1351446</v>
      </c>
      <c r="K335" s="46">
        <f>I335/J335*100</f>
        <v>123.64889163163014</v>
      </c>
      <c r="L335" s="95">
        <v>1670440</v>
      </c>
      <c r="M335" s="47">
        <v>1303090</v>
      </c>
      <c r="N335" s="25">
        <f t="shared" si="149"/>
        <v>128.1906852174447</v>
      </c>
      <c r="O335" s="45">
        <v>0</v>
      </c>
      <c r="P335" s="45">
        <v>0</v>
      </c>
      <c r="Q335" s="25" t="e">
        <f t="shared" si="150"/>
        <v>#DIV/0!</v>
      </c>
      <c r="R335" s="95">
        <v>1670440</v>
      </c>
      <c r="S335" s="47">
        <v>1303090</v>
      </c>
      <c r="T335" s="46">
        <f t="shared" si="151"/>
        <v>128.1906852174447</v>
      </c>
    </row>
    <row r="336" spans="1:20" s="23" customFormat="1" ht="17.25">
      <c r="A336" s="238">
        <v>6</v>
      </c>
      <c r="B336" s="11" t="s">
        <v>192</v>
      </c>
      <c r="C336" s="45">
        <v>0</v>
      </c>
      <c r="D336" s="45">
        <v>0</v>
      </c>
      <c r="E336" s="46" t="e">
        <f t="shared" si="152"/>
        <v>#DIV/0!</v>
      </c>
      <c r="F336" s="45">
        <v>0</v>
      </c>
      <c r="G336" s="45">
        <v>0</v>
      </c>
      <c r="H336" s="46" t="e">
        <f t="shared" ref="H336:H339" si="155">F336/G336*100</f>
        <v>#DIV/0!</v>
      </c>
      <c r="I336" s="45">
        <v>0</v>
      </c>
      <c r="J336" s="45">
        <v>0</v>
      </c>
      <c r="K336" s="46" t="e">
        <f t="shared" ref="K336:K341" si="156">I336/J336*100</f>
        <v>#DIV/0!</v>
      </c>
      <c r="L336" s="95">
        <v>0</v>
      </c>
      <c r="M336" s="47">
        <v>0</v>
      </c>
      <c r="N336" s="25" t="e">
        <f t="shared" si="149"/>
        <v>#DIV/0!</v>
      </c>
      <c r="O336" s="45">
        <v>0</v>
      </c>
      <c r="P336" s="45">
        <v>0</v>
      </c>
      <c r="Q336" s="25" t="e">
        <f t="shared" si="150"/>
        <v>#DIV/0!</v>
      </c>
      <c r="R336" s="45">
        <v>0</v>
      </c>
      <c r="S336" s="45">
        <v>0</v>
      </c>
      <c r="T336" s="46" t="e">
        <f t="shared" si="151"/>
        <v>#DIV/0!</v>
      </c>
    </row>
    <row r="337" spans="1:20" s="23" customFormat="1" ht="17.25">
      <c r="A337" s="238">
        <v>7</v>
      </c>
      <c r="B337" s="16" t="s">
        <v>292</v>
      </c>
      <c r="C337" s="47">
        <v>536991</v>
      </c>
      <c r="D337" s="47">
        <v>31890</v>
      </c>
      <c r="E337" s="1">
        <f t="shared" si="152"/>
        <v>1683.8852304797745</v>
      </c>
      <c r="F337" s="47">
        <v>214627</v>
      </c>
      <c r="G337" s="47">
        <v>0</v>
      </c>
      <c r="H337" s="1" t="e">
        <f t="shared" si="155"/>
        <v>#DIV/0!</v>
      </c>
      <c r="I337" s="47">
        <v>508605</v>
      </c>
      <c r="J337" s="47">
        <v>48328</v>
      </c>
      <c r="K337" s="1">
        <f t="shared" si="156"/>
        <v>1052.4023340506537</v>
      </c>
      <c r="L337" s="95">
        <v>508362</v>
      </c>
      <c r="M337" s="47">
        <v>40718</v>
      </c>
      <c r="N337" s="1">
        <f t="shared" si="149"/>
        <v>1248.4945233066458</v>
      </c>
      <c r="O337" s="47">
        <v>508362</v>
      </c>
      <c r="P337" s="47">
        <v>0</v>
      </c>
      <c r="Q337" s="1" t="e">
        <f t="shared" si="150"/>
        <v>#DIV/0!</v>
      </c>
      <c r="R337" s="47">
        <v>0</v>
      </c>
      <c r="S337" s="47">
        <v>40718</v>
      </c>
      <c r="T337" s="1">
        <f t="shared" si="151"/>
        <v>0</v>
      </c>
    </row>
    <row r="338" spans="1:20" s="23" customFormat="1" ht="17.25">
      <c r="A338" s="238">
        <v>8</v>
      </c>
      <c r="B338" s="16" t="s">
        <v>293</v>
      </c>
      <c r="C338" s="47">
        <v>89002</v>
      </c>
      <c r="D338" s="47">
        <v>0</v>
      </c>
      <c r="E338" s="1" t="e">
        <f t="shared" si="152"/>
        <v>#DIV/0!</v>
      </c>
      <c r="F338" s="47">
        <v>65342</v>
      </c>
      <c r="G338" s="47">
        <v>0</v>
      </c>
      <c r="H338" s="1" t="e">
        <f t="shared" si="155"/>
        <v>#DIV/0!</v>
      </c>
      <c r="I338" s="47">
        <v>89002</v>
      </c>
      <c r="J338" s="47">
        <v>0</v>
      </c>
      <c r="K338" s="1" t="e">
        <f t="shared" si="156"/>
        <v>#DIV/0!</v>
      </c>
      <c r="L338" s="95">
        <v>89002</v>
      </c>
      <c r="M338" s="47">
        <v>0</v>
      </c>
      <c r="N338" s="1" t="e">
        <f t="shared" si="149"/>
        <v>#DIV/0!</v>
      </c>
      <c r="O338" s="47">
        <v>89002</v>
      </c>
      <c r="P338" s="47">
        <v>0</v>
      </c>
      <c r="Q338" s="1" t="e">
        <f t="shared" si="150"/>
        <v>#DIV/0!</v>
      </c>
      <c r="R338" s="47">
        <v>0</v>
      </c>
      <c r="S338" s="47">
        <v>0</v>
      </c>
      <c r="T338" s="1" t="e">
        <f t="shared" si="151"/>
        <v>#DIV/0!</v>
      </c>
    </row>
    <row r="339" spans="1:20" s="23" customFormat="1" ht="34.5">
      <c r="A339" s="238">
        <v>9</v>
      </c>
      <c r="B339" s="10" t="s">
        <v>297</v>
      </c>
      <c r="C339" s="47">
        <v>257176</v>
      </c>
      <c r="D339" s="47">
        <v>163926</v>
      </c>
      <c r="E339" s="1">
        <f t="shared" si="152"/>
        <v>156.885423910789</v>
      </c>
      <c r="F339" s="47">
        <v>134061</v>
      </c>
      <c r="G339" s="47">
        <v>163926</v>
      </c>
      <c r="H339" s="1">
        <f t="shared" si="155"/>
        <v>81.781413564657228</v>
      </c>
      <c r="I339" s="47">
        <v>134061</v>
      </c>
      <c r="J339" s="47">
        <v>163926</v>
      </c>
      <c r="K339" s="1">
        <f t="shared" si="156"/>
        <v>81.781413564657228</v>
      </c>
      <c r="L339" s="95">
        <v>134061</v>
      </c>
      <c r="M339" s="47">
        <v>163926</v>
      </c>
      <c r="N339" s="1">
        <f t="shared" si="149"/>
        <v>81.781413564657228</v>
      </c>
      <c r="O339" s="47">
        <v>0</v>
      </c>
      <c r="P339" s="47">
        <v>0</v>
      </c>
      <c r="Q339" s="1" t="e">
        <f t="shared" si="150"/>
        <v>#DIV/0!</v>
      </c>
      <c r="R339" s="47">
        <v>134061132</v>
      </c>
      <c r="S339" s="47">
        <v>163926115</v>
      </c>
      <c r="T339" s="1">
        <f t="shared" si="151"/>
        <v>81.781436716169353</v>
      </c>
    </row>
    <row r="340" spans="1:20" s="23" customFormat="1" ht="17.25">
      <c r="A340" s="239">
        <v>10</v>
      </c>
      <c r="B340" s="10" t="s">
        <v>193</v>
      </c>
      <c r="C340" s="49">
        <v>0</v>
      </c>
      <c r="D340" s="49">
        <v>0</v>
      </c>
      <c r="E340" s="25" t="e">
        <f t="shared" si="152"/>
        <v>#DIV/0!</v>
      </c>
      <c r="F340" s="49">
        <v>0</v>
      </c>
      <c r="G340" s="49">
        <v>0</v>
      </c>
      <c r="H340" s="25" t="e">
        <f>F340/G340*100</f>
        <v>#DIV/0!</v>
      </c>
      <c r="I340" s="49">
        <v>0</v>
      </c>
      <c r="J340" s="49">
        <v>0</v>
      </c>
      <c r="K340" s="25" t="e">
        <f t="shared" si="156"/>
        <v>#DIV/0!</v>
      </c>
      <c r="L340" s="95">
        <v>0</v>
      </c>
      <c r="M340" s="47">
        <v>0</v>
      </c>
      <c r="N340" s="25" t="e">
        <f t="shared" si="149"/>
        <v>#DIV/0!</v>
      </c>
      <c r="O340" s="49">
        <v>0</v>
      </c>
      <c r="P340" s="49">
        <v>0</v>
      </c>
      <c r="Q340" s="25" t="e">
        <f t="shared" si="150"/>
        <v>#DIV/0!</v>
      </c>
      <c r="R340" s="49">
        <v>0</v>
      </c>
      <c r="S340" s="49">
        <v>0</v>
      </c>
      <c r="T340" s="25" t="e">
        <f>R340/S340*100</f>
        <v>#DIV/0!</v>
      </c>
    </row>
    <row r="341" spans="1:20" s="23" customFormat="1" ht="17.25">
      <c r="A341" s="64">
        <v>11</v>
      </c>
      <c r="B341" s="16" t="s">
        <v>320</v>
      </c>
      <c r="C341" s="49">
        <v>117860</v>
      </c>
      <c r="D341" s="49"/>
      <c r="E341" s="25" t="e">
        <f t="shared" si="152"/>
        <v>#DIV/0!</v>
      </c>
      <c r="F341" s="49">
        <v>46570</v>
      </c>
      <c r="G341" s="49"/>
      <c r="H341" s="25" t="e">
        <f>F341/G341*100</f>
        <v>#DIV/0!</v>
      </c>
      <c r="I341" s="49">
        <v>76509</v>
      </c>
      <c r="J341" s="49"/>
      <c r="K341" s="25" t="e">
        <f t="shared" si="156"/>
        <v>#DIV/0!</v>
      </c>
      <c r="L341" s="47">
        <v>76509</v>
      </c>
      <c r="M341" s="47"/>
      <c r="N341" s="25" t="e">
        <f t="shared" si="149"/>
        <v>#DIV/0!</v>
      </c>
      <c r="O341" s="49">
        <v>0</v>
      </c>
      <c r="P341" s="49"/>
      <c r="Q341" s="25" t="e">
        <f t="shared" si="150"/>
        <v>#DIV/0!</v>
      </c>
      <c r="R341" s="49">
        <v>76509</v>
      </c>
      <c r="S341" s="49"/>
      <c r="T341" s="25" t="e">
        <f>R341/S341*100</f>
        <v>#DIV/0!</v>
      </c>
    </row>
    <row r="342" spans="1:20" s="23" customFormat="1" ht="17.25">
      <c r="A342" s="111"/>
      <c r="B342" s="112"/>
      <c r="C342" s="113"/>
      <c r="D342" s="113"/>
      <c r="E342" s="114"/>
      <c r="F342" s="113"/>
      <c r="G342" s="113"/>
      <c r="H342" s="114"/>
      <c r="I342" s="113"/>
      <c r="J342" s="113"/>
      <c r="K342" s="114"/>
      <c r="L342" s="115"/>
      <c r="M342" s="115"/>
      <c r="N342" s="114"/>
      <c r="O342" s="113"/>
      <c r="P342" s="113"/>
      <c r="Q342" s="114"/>
      <c r="R342" s="113"/>
      <c r="S342" s="113"/>
      <c r="T342" s="114"/>
    </row>
    <row r="343" spans="1:20" s="23" customFormat="1" ht="17.25">
      <c r="A343" s="402" t="s">
        <v>265</v>
      </c>
      <c r="B343" s="403"/>
      <c r="C343" s="133">
        <f>SUM(C344:C352)</f>
        <v>164021</v>
      </c>
      <c r="D343" s="133">
        <f>SUM(D344:D352)</f>
        <v>216879</v>
      </c>
      <c r="E343" s="133">
        <f>C343/D343*100</f>
        <v>75.627884673020446</v>
      </c>
      <c r="F343" s="133">
        <f>SUM(F344:F352)</f>
        <v>75760</v>
      </c>
      <c r="G343" s="133">
        <f>SUM(G344:G352)</f>
        <v>85708</v>
      </c>
      <c r="H343" s="133">
        <f>F343/G343*100</f>
        <v>88.393148830914271</v>
      </c>
      <c r="I343" s="133">
        <f>SUM(I344:I352)</f>
        <v>106702</v>
      </c>
      <c r="J343" s="133">
        <f>SUM(J344:J352)</f>
        <v>82923</v>
      </c>
      <c r="K343" s="133">
        <f>I343/J343*100</f>
        <v>128.67600062708777</v>
      </c>
      <c r="L343" s="133">
        <f>SUM(L344:L352)</f>
        <v>0</v>
      </c>
      <c r="M343" s="133">
        <f>SUM(M344:M352)</f>
        <v>0</v>
      </c>
      <c r="N343" s="137" t="e">
        <f t="shared" ref="N343:N352" si="157">L343/M343*100</f>
        <v>#DIV/0!</v>
      </c>
      <c r="O343" s="133">
        <f>SUM(O344:O352)</f>
        <v>0</v>
      </c>
      <c r="P343" s="133">
        <f>SUM(P344:P352)</f>
        <v>0</v>
      </c>
      <c r="Q343" s="137" t="e">
        <f t="shared" ref="Q343:Q352" si="158">O343/P343*100</f>
        <v>#DIV/0!</v>
      </c>
      <c r="R343" s="133">
        <f>SUM(R344:R352)</f>
        <v>0</v>
      </c>
      <c r="S343" s="133">
        <f>SUM(S344:S352)</f>
        <v>0</v>
      </c>
      <c r="T343" s="137" t="e">
        <f t="shared" ref="T343:T352" si="159">R343/S343*100</f>
        <v>#DIV/0!</v>
      </c>
    </row>
    <row r="344" spans="1:20" s="23" customFormat="1" ht="17.25">
      <c r="A344" s="2">
        <v>1</v>
      </c>
      <c r="B344" s="11" t="s">
        <v>199</v>
      </c>
      <c r="C344" s="49">
        <v>119059</v>
      </c>
      <c r="D344" s="49">
        <v>168211</v>
      </c>
      <c r="E344" s="1">
        <f>C344/D344*100</f>
        <v>70.779556628282336</v>
      </c>
      <c r="F344" s="49">
        <v>50812</v>
      </c>
      <c r="G344" s="49">
        <v>61873</v>
      </c>
      <c r="H344" s="1">
        <f t="shared" ref="H344:H352" si="160">F344/G344*100</f>
        <v>82.123058523103779</v>
      </c>
      <c r="I344" s="49">
        <v>104557</v>
      </c>
      <c r="J344" s="49">
        <v>76705</v>
      </c>
      <c r="K344" s="45">
        <f t="shared" ref="K344:K352" si="161">I344/J344*100</f>
        <v>136.31054038198292</v>
      </c>
      <c r="L344" s="45">
        <v>0</v>
      </c>
      <c r="M344" s="45">
        <v>0</v>
      </c>
      <c r="N344" s="45" t="e">
        <f t="shared" si="157"/>
        <v>#DIV/0!</v>
      </c>
      <c r="O344" s="45">
        <v>0</v>
      </c>
      <c r="P344" s="45">
        <v>0</v>
      </c>
      <c r="Q344" s="45" t="e">
        <f t="shared" si="158"/>
        <v>#DIV/0!</v>
      </c>
      <c r="R344" s="45">
        <v>0</v>
      </c>
      <c r="S344" s="45">
        <v>0</v>
      </c>
      <c r="T344" s="46" t="e">
        <f t="shared" si="159"/>
        <v>#DIV/0!</v>
      </c>
    </row>
    <row r="345" spans="1:20" s="23" customFormat="1" ht="34.5">
      <c r="A345" s="70">
        <v>2</v>
      </c>
      <c r="B345" s="11" t="s">
        <v>200</v>
      </c>
      <c r="C345" s="49">
        <v>28354</v>
      </c>
      <c r="D345" s="49">
        <v>28174</v>
      </c>
      <c r="E345" s="1">
        <f t="shared" ref="E345:E352" si="162">C345/D345*100</f>
        <v>100.63888691701568</v>
      </c>
      <c r="F345" s="49">
        <v>18146</v>
      </c>
      <c r="G345" s="49">
        <v>18139</v>
      </c>
      <c r="H345" s="1">
        <f t="shared" si="160"/>
        <v>100.03859088152601</v>
      </c>
      <c r="I345" s="49">
        <v>0</v>
      </c>
      <c r="J345" s="49">
        <v>0</v>
      </c>
      <c r="K345" s="45" t="e">
        <f t="shared" si="161"/>
        <v>#DIV/0!</v>
      </c>
      <c r="L345" s="45">
        <v>0</v>
      </c>
      <c r="M345" s="45">
        <v>0</v>
      </c>
      <c r="N345" s="45" t="e">
        <f t="shared" si="157"/>
        <v>#DIV/0!</v>
      </c>
      <c r="O345" s="45">
        <v>0</v>
      </c>
      <c r="P345" s="45">
        <v>0</v>
      </c>
      <c r="Q345" s="45" t="e">
        <f t="shared" si="158"/>
        <v>#DIV/0!</v>
      </c>
      <c r="R345" s="45">
        <v>0</v>
      </c>
      <c r="S345" s="45">
        <v>0</v>
      </c>
      <c r="T345" s="46" t="e">
        <f t="shared" si="159"/>
        <v>#DIV/0!</v>
      </c>
    </row>
    <row r="346" spans="1:20" s="23" customFormat="1" ht="34.5">
      <c r="A346" s="2">
        <v>3</v>
      </c>
      <c r="B346" s="11" t="s">
        <v>201</v>
      </c>
      <c r="C346" s="49">
        <v>0</v>
      </c>
      <c r="D346" s="49">
        <v>0</v>
      </c>
      <c r="E346" s="1" t="e">
        <f t="shared" si="162"/>
        <v>#DIV/0!</v>
      </c>
      <c r="F346" s="49">
        <v>0</v>
      </c>
      <c r="G346" s="49">
        <v>0</v>
      </c>
      <c r="H346" s="1" t="e">
        <f t="shared" si="160"/>
        <v>#DIV/0!</v>
      </c>
      <c r="I346" s="49">
        <v>0</v>
      </c>
      <c r="J346" s="49">
        <v>0</v>
      </c>
      <c r="K346" s="45" t="e">
        <f t="shared" si="161"/>
        <v>#DIV/0!</v>
      </c>
      <c r="L346" s="45">
        <v>0</v>
      </c>
      <c r="M346" s="45">
        <v>0</v>
      </c>
      <c r="N346" s="45" t="e">
        <f t="shared" si="157"/>
        <v>#DIV/0!</v>
      </c>
      <c r="O346" s="45">
        <v>0</v>
      </c>
      <c r="P346" s="45">
        <v>0</v>
      </c>
      <c r="Q346" s="45" t="e">
        <f t="shared" si="158"/>
        <v>#DIV/0!</v>
      </c>
      <c r="R346" s="45">
        <v>0</v>
      </c>
      <c r="S346" s="45">
        <v>0</v>
      </c>
      <c r="T346" s="46" t="e">
        <f t="shared" si="159"/>
        <v>#DIV/0!</v>
      </c>
    </row>
    <row r="347" spans="1:20" s="23" customFormat="1" ht="17.25">
      <c r="A347" s="70">
        <v>4</v>
      </c>
      <c r="B347" s="11" t="s">
        <v>202</v>
      </c>
      <c r="C347" s="49">
        <v>3235</v>
      </c>
      <c r="D347" s="49">
        <v>5459</v>
      </c>
      <c r="E347" s="1">
        <f t="shared" si="162"/>
        <v>59.25993771753069</v>
      </c>
      <c r="F347" s="49">
        <v>2539</v>
      </c>
      <c r="G347" s="49">
        <v>1134</v>
      </c>
      <c r="H347" s="1">
        <f t="shared" si="160"/>
        <v>223.89770723104056</v>
      </c>
      <c r="I347" s="49">
        <v>0</v>
      </c>
      <c r="J347" s="49">
        <v>0</v>
      </c>
      <c r="K347" s="45" t="e">
        <f t="shared" si="161"/>
        <v>#DIV/0!</v>
      </c>
      <c r="L347" s="45">
        <v>0</v>
      </c>
      <c r="M347" s="45">
        <v>0</v>
      </c>
      <c r="N347" s="45" t="e">
        <f t="shared" si="157"/>
        <v>#DIV/0!</v>
      </c>
      <c r="O347" s="45">
        <v>0</v>
      </c>
      <c r="P347" s="45">
        <v>0</v>
      </c>
      <c r="Q347" s="45" t="e">
        <f t="shared" si="158"/>
        <v>#DIV/0!</v>
      </c>
      <c r="R347" s="45">
        <v>0</v>
      </c>
      <c r="S347" s="45">
        <v>0</v>
      </c>
      <c r="T347" s="46" t="e">
        <f t="shared" si="159"/>
        <v>#DIV/0!</v>
      </c>
    </row>
    <row r="348" spans="1:20" s="23" customFormat="1" ht="17.25">
      <c r="A348" s="2">
        <v>5</v>
      </c>
      <c r="B348" s="11" t="s">
        <v>203</v>
      </c>
      <c r="C348" s="49">
        <v>0</v>
      </c>
      <c r="D348" s="49">
        <v>0</v>
      </c>
      <c r="E348" s="1" t="e">
        <f t="shared" si="162"/>
        <v>#DIV/0!</v>
      </c>
      <c r="F348" s="49">
        <v>0</v>
      </c>
      <c r="G348" s="49">
        <v>0</v>
      </c>
      <c r="H348" s="1" t="e">
        <f t="shared" si="160"/>
        <v>#DIV/0!</v>
      </c>
      <c r="I348" s="49">
        <v>0</v>
      </c>
      <c r="J348" s="49">
        <v>0</v>
      </c>
      <c r="K348" s="45" t="e">
        <f t="shared" si="161"/>
        <v>#DIV/0!</v>
      </c>
      <c r="L348" s="45">
        <v>0</v>
      </c>
      <c r="M348" s="45">
        <v>0</v>
      </c>
      <c r="N348" s="45" t="e">
        <f t="shared" si="157"/>
        <v>#DIV/0!</v>
      </c>
      <c r="O348" s="45">
        <v>0</v>
      </c>
      <c r="P348" s="45">
        <v>0</v>
      </c>
      <c r="Q348" s="45" t="e">
        <f t="shared" si="158"/>
        <v>#DIV/0!</v>
      </c>
      <c r="R348" s="45">
        <v>0</v>
      </c>
      <c r="S348" s="45">
        <v>0</v>
      </c>
      <c r="T348" s="46" t="e">
        <f t="shared" si="159"/>
        <v>#DIV/0!</v>
      </c>
    </row>
    <row r="349" spans="1:20" s="23" customFormat="1" ht="17.25" customHeight="1">
      <c r="A349" s="70">
        <v>6</v>
      </c>
      <c r="B349" s="11" t="s">
        <v>204</v>
      </c>
      <c r="C349" s="49">
        <v>9810</v>
      </c>
      <c r="D349" s="49">
        <v>10000</v>
      </c>
      <c r="E349" s="1">
        <f t="shared" si="162"/>
        <v>98.1</v>
      </c>
      <c r="F349" s="49">
        <v>3000</v>
      </c>
      <c r="G349" s="49">
        <v>2000</v>
      </c>
      <c r="H349" s="1">
        <f t="shared" si="160"/>
        <v>150</v>
      </c>
      <c r="I349" s="49">
        <v>570</v>
      </c>
      <c r="J349" s="49">
        <v>179</v>
      </c>
      <c r="K349" s="45">
        <f t="shared" si="161"/>
        <v>318.43575418994413</v>
      </c>
      <c r="L349" s="45">
        <v>0</v>
      </c>
      <c r="M349" s="45">
        <v>0</v>
      </c>
      <c r="N349" s="45" t="e">
        <f t="shared" si="157"/>
        <v>#DIV/0!</v>
      </c>
      <c r="O349" s="45">
        <v>0</v>
      </c>
      <c r="P349" s="45">
        <v>0</v>
      </c>
      <c r="Q349" s="45" t="e">
        <f t="shared" si="158"/>
        <v>#DIV/0!</v>
      </c>
      <c r="R349" s="45">
        <v>0</v>
      </c>
      <c r="S349" s="45">
        <v>0</v>
      </c>
      <c r="T349" s="46" t="e">
        <f t="shared" si="159"/>
        <v>#DIV/0!</v>
      </c>
    </row>
    <row r="350" spans="1:20" s="23" customFormat="1" ht="52.5" customHeight="1">
      <c r="A350" s="2">
        <v>7</v>
      </c>
      <c r="B350" s="11" t="s">
        <v>276</v>
      </c>
      <c r="C350" s="49">
        <v>0</v>
      </c>
      <c r="D350" s="49">
        <v>949</v>
      </c>
      <c r="E350" s="1">
        <f t="shared" si="162"/>
        <v>0</v>
      </c>
      <c r="F350" s="49">
        <v>0</v>
      </c>
      <c r="G350" s="49">
        <v>949</v>
      </c>
      <c r="H350" s="1">
        <f t="shared" si="160"/>
        <v>0</v>
      </c>
      <c r="I350" s="49">
        <v>0</v>
      </c>
      <c r="J350" s="49">
        <v>949</v>
      </c>
      <c r="K350" s="45">
        <f t="shared" si="161"/>
        <v>0</v>
      </c>
      <c r="L350" s="45">
        <v>0</v>
      </c>
      <c r="M350" s="45">
        <v>0</v>
      </c>
      <c r="N350" s="45" t="e">
        <f t="shared" si="157"/>
        <v>#DIV/0!</v>
      </c>
      <c r="O350" s="45">
        <v>0</v>
      </c>
      <c r="P350" s="45">
        <v>0</v>
      </c>
      <c r="Q350" s="45" t="e">
        <f t="shared" si="158"/>
        <v>#DIV/0!</v>
      </c>
      <c r="R350" s="45">
        <v>0</v>
      </c>
      <c r="S350" s="45">
        <v>0</v>
      </c>
      <c r="T350" s="46" t="e">
        <f t="shared" si="159"/>
        <v>#DIV/0!</v>
      </c>
    </row>
    <row r="351" spans="1:20" s="23" customFormat="1" ht="17.25">
      <c r="A351" s="70">
        <v>8</v>
      </c>
      <c r="B351" s="11" t="s">
        <v>205</v>
      </c>
      <c r="C351" s="49">
        <v>395</v>
      </c>
      <c r="D351" s="49">
        <v>120</v>
      </c>
      <c r="E351" s="1">
        <f t="shared" si="162"/>
        <v>329.16666666666663</v>
      </c>
      <c r="F351" s="49">
        <v>395</v>
      </c>
      <c r="G351" s="49">
        <v>120</v>
      </c>
      <c r="H351" s="1">
        <f t="shared" si="160"/>
        <v>329.16666666666663</v>
      </c>
      <c r="I351" s="49">
        <v>1259</v>
      </c>
      <c r="J351" s="49">
        <v>1124</v>
      </c>
      <c r="K351" s="45">
        <f t="shared" si="161"/>
        <v>112.01067615658363</v>
      </c>
      <c r="L351" s="45">
        <v>0</v>
      </c>
      <c r="M351" s="45">
        <v>0</v>
      </c>
      <c r="N351" s="45" t="e">
        <f t="shared" si="157"/>
        <v>#DIV/0!</v>
      </c>
      <c r="O351" s="45">
        <v>0</v>
      </c>
      <c r="P351" s="45">
        <v>0</v>
      </c>
      <c r="Q351" s="45" t="e">
        <f t="shared" si="158"/>
        <v>#DIV/0!</v>
      </c>
      <c r="R351" s="45">
        <v>0</v>
      </c>
      <c r="S351" s="45">
        <v>0</v>
      </c>
      <c r="T351" s="46" t="e">
        <f t="shared" si="159"/>
        <v>#DIV/0!</v>
      </c>
    </row>
    <row r="352" spans="1:20" s="23" customFormat="1" ht="17.25">
      <c r="A352" s="2">
        <v>9</v>
      </c>
      <c r="B352" s="11" t="s">
        <v>206</v>
      </c>
      <c r="C352" s="49">
        <v>3168</v>
      </c>
      <c r="D352" s="49">
        <v>3966</v>
      </c>
      <c r="E352" s="1">
        <f t="shared" si="162"/>
        <v>79.878971255673221</v>
      </c>
      <c r="F352" s="49">
        <v>868</v>
      </c>
      <c r="G352" s="49">
        <v>1493</v>
      </c>
      <c r="H352" s="1">
        <f t="shared" si="160"/>
        <v>58.137977227059615</v>
      </c>
      <c r="I352" s="49">
        <v>316</v>
      </c>
      <c r="J352" s="49">
        <v>3966</v>
      </c>
      <c r="K352" s="45">
        <f t="shared" si="161"/>
        <v>7.9677256681795257</v>
      </c>
      <c r="L352" s="45">
        <v>0</v>
      </c>
      <c r="M352" s="45">
        <v>0</v>
      </c>
      <c r="N352" s="45" t="e">
        <f t="shared" si="157"/>
        <v>#DIV/0!</v>
      </c>
      <c r="O352" s="45">
        <v>0</v>
      </c>
      <c r="P352" s="45">
        <v>0</v>
      </c>
      <c r="Q352" s="45" t="e">
        <f t="shared" si="158"/>
        <v>#DIV/0!</v>
      </c>
      <c r="R352" s="45">
        <v>0</v>
      </c>
      <c r="S352" s="45">
        <v>0</v>
      </c>
      <c r="T352" s="46" t="e">
        <f t="shared" si="159"/>
        <v>#DIV/0!</v>
      </c>
    </row>
    <row r="353" spans="1:20" s="23" customFormat="1" ht="17.25" customHeight="1">
      <c r="A353" s="385"/>
      <c r="B353" s="386"/>
      <c r="C353" s="386"/>
      <c r="D353" s="386"/>
      <c r="E353" s="386"/>
      <c r="F353" s="386"/>
      <c r="G353" s="386"/>
      <c r="H353" s="386"/>
      <c r="I353" s="386"/>
      <c r="J353" s="386"/>
      <c r="K353" s="386"/>
      <c r="L353" s="386"/>
      <c r="M353" s="386"/>
      <c r="N353" s="386"/>
      <c r="O353" s="386"/>
      <c r="P353" s="386"/>
      <c r="Q353" s="386"/>
      <c r="R353" s="386"/>
      <c r="S353" s="386"/>
      <c r="T353" s="387"/>
    </row>
    <row r="354" spans="1:20" ht="57.75" customHeight="1">
      <c r="A354" s="369" t="s">
        <v>267</v>
      </c>
      <c r="B354" s="370"/>
      <c r="C354" s="128">
        <f>C355+C372+C380</f>
        <v>75991042.914000005</v>
      </c>
      <c r="D354" s="128">
        <f>D355+D372+D380</f>
        <v>63607294.498999998</v>
      </c>
      <c r="E354" s="139">
        <f t="shared" ref="E354:E370" si="163">C354/D354*100</f>
        <v>119.46906956590442</v>
      </c>
      <c r="F354" s="128">
        <f>F355+F372+F380</f>
        <v>22554012.914000001</v>
      </c>
      <c r="G354" s="128">
        <f>G355+G372+G380</f>
        <v>20790495.498999998</v>
      </c>
      <c r="H354" s="139">
        <f t="shared" ref="H354" si="164">F354/G354*100</f>
        <v>108.48232508496407</v>
      </c>
      <c r="I354" s="128">
        <f>I355+I372+I380</f>
        <v>75991042.914000005</v>
      </c>
      <c r="J354" s="128">
        <f>J355+J372+J380</f>
        <v>63607294.498999998</v>
      </c>
      <c r="K354" s="139">
        <f t="shared" ref="K354:K370" si="165">I354/J354*100</f>
        <v>119.46906956590442</v>
      </c>
      <c r="L354" s="128">
        <f>L355+L372+L380</f>
        <v>7022053</v>
      </c>
      <c r="M354" s="128">
        <f>M355+M372+M380</f>
        <v>2070296</v>
      </c>
      <c r="N354" s="140">
        <f t="shared" ref="N354:N374" si="166">L354/M354*100</f>
        <v>339.18111226607209</v>
      </c>
      <c r="O354" s="128">
        <f>O355+O372+O380</f>
        <v>0</v>
      </c>
      <c r="P354" s="128">
        <f>P355+P372+P380</f>
        <v>0</v>
      </c>
      <c r="Q354" s="140" t="e">
        <f t="shared" ref="Q354:Q374" si="167">O354/P354*100</f>
        <v>#DIV/0!</v>
      </c>
      <c r="R354" s="128">
        <f>R355+R372+R380</f>
        <v>0</v>
      </c>
      <c r="S354" s="128">
        <f>S355+S372+S380</f>
        <v>0</v>
      </c>
      <c r="T354" s="140" t="e">
        <f t="shared" ref="T354:T358" si="168">R354/S354*100</f>
        <v>#DIV/0!</v>
      </c>
    </row>
    <row r="355" spans="1:20" ht="75" customHeight="1">
      <c r="A355" s="383" t="s">
        <v>268</v>
      </c>
      <c r="B355" s="384"/>
      <c r="C355" s="42">
        <f>SUM(C356:C370)</f>
        <v>57678360.913999997</v>
      </c>
      <c r="D355" s="42">
        <f>SUM(D356:D370)</f>
        <v>45827029.498999998</v>
      </c>
      <c r="E355" s="42">
        <f>C355/D355*100</f>
        <v>125.86100723647952</v>
      </c>
      <c r="F355" s="42">
        <f>SUM(F356:F370)</f>
        <v>18014196.914000001</v>
      </c>
      <c r="G355" s="42">
        <f>SUM(G356:G370)</f>
        <v>15286614.499</v>
      </c>
      <c r="H355" s="42">
        <f>F355/G355*100</f>
        <v>117.84294629251251</v>
      </c>
      <c r="I355" s="42">
        <f>SUM(I356:I370)</f>
        <v>57678360.913999997</v>
      </c>
      <c r="J355" s="42">
        <f>SUM(J356:J370)</f>
        <v>45827029.498999998</v>
      </c>
      <c r="K355" s="42">
        <f>I355/J355*100</f>
        <v>125.86100723647952</v>
      </c>
      <c r="L355" s="42">
        <f>SUM(L356:L370)</f>
        <v>7022053</v>
      </c>
      <c r="M355" s="42">
        <f>SUM(M356:M370)</f>
        <v>2070296</v>
      </c>
      <c r="N355" s="167">
        <f t="shared" si="166"/>
        <v>339.18111226607209</v>
      </c>
      <c r="O355" s="42">
        <f>SUM(O356:O370)</f>
        <v>0</v>
      </c>
      <c r="P355" s="42">
        <f>SUM(P356:P370)</f>
        <v>0</v>
      </c>
      <c r="Q355" s="5" t="e">
        <f t="shared" si="167"/>
        <v>#DIV/0!</v>
      </c>
      <c r="R355" s="42">
        <f>SUM(R356:R370)</f>
        <v>0</v>
      </c>
      <c r="S355" s="42">
        <f>SUM(S356:S370)</f>
        <v>0</v>
      </c>
      <c r="T355" s="5" t="e">
        <f t="shared" si="168"/>
        <v>#DIV/0!</v>
      </c>
    </row>
    <row r="356" spans="1:20" ht="17.25">
      <c r="A356" s="63">
        <v>1</v>
      </c>
      <c r="B356" s="12" t="s">
        <v>207</v>
      </c>
      <c r="C356" s="49">
        <v>7615543</v>
      </c>
      <c r="D356" s="49">
        <v>8341279</v>
      </c>
      <c r="E356" s="164">
        <f t="shared" si="163"/>
        <v>91.299463787268124</v>
      </c>
      <c r="F356" s="49">
        <v>2535179</v>
      </c>
      <c r="G356" s="49">
        <v>2796296</v>
      </c>
      <c r="H356" s="164">
        <f t="shared" ref="H356:H369" si="169">F356/G356*100</f>
        <v>90.662040070149942</v>
      </c>
      <c r="I356" s="49">
        <v>7615543</v>
      </c>
      <c r="J356" s="49">
        <v>8341279</v>
      </c>
      <c r="K356" s="164">
        <f t="shared" si="165"/>
        <v>91.299463787268124</v>
      </c>
      <c r="L356" s="49">
        <v>0</v>
      </c>
      <c r="M356" s="49">
        <v>0</v>
      </c>
      <c r="N356" s="69" t="e">
        <f t="shared" si="166"/>
        <v>#DIV/0!</v>
      </c>
      <c r="O356" s="166">
        <v>0</v>
      </c>
      <c r="P356" s="166">
        <v>0</v>
      </c>
      <c r="Q356" s="69" t="e">
        <f t="shared" si="167"/>
        <v>#DIV/0!</v>
      </c>
      <c r="R356" s="69">
        <v>0</v>
      </c>
      <c r="S356" s="69">
        <v>0</v>
      </c>
      <c r="T356" s="69" t="e">
        <f t="shared" si="168"/>
        <v>#DIV/0!</v>
      </c>
    </row>
    <row r="357" spans="1:20" s="23" customFormat="1" ht="17.25">
      <c r="A357" s="64">
        <v>2</v>
      </c>
      <c r="B357" s="9" t="s">
        <v>208</v>
      </c>
      <c r="C357" s="49">
        <v>12477034.584000001</v>
      </c>
      <c r="D357" s="49">
        <v>11050188</v>
      </c>
      <c r="E357" s="164">
        <f t="shared" si="163"/>
        <v>112.91241908282466</v>
      </c>
      <c r="F357" s="49">
        <v>4182572.5840000007</v>
      </c>
      <c r="G357" s="49">
        <v>3793357</v>
      </c>
      <c r="H357" s="164">
        <f t="shared" si="169"/>
        <v>110.26045225904129</v>
      </c>
      <c r="I357" s="49">
        <v>12477034.584000001</v>
      </c>
      <c r="J357" s="49">
        <v>11050188</v>
      </c>
      <c r="K357" s="164">
        <f t="shared" si="165"/>
        <v>112.91241908282466</v>
      </c>
      <c r="L357" s="49">
        <v>7022053</v>
      </c>
      <c r="M357" s="49">
        <v>2070296</v>
      </c>
      <c r="N357" s="164">
        <f t="shared" si="166"/>
        <v>339.18111226607209</v>
      </c>
      <c r="O357" s="166">
        <v>0</v>
      </c>
      <c r="P357" s="166">
        <v>0</v>
      </c>
      <c r="Q357" s="69" t="e">
        <f t="shared" si="167"/>
        <v>#DIV/0!</v>
      </c>
      <c r="R357" s="69">
        <v>0</v>
      </c>
      <c r="S357" s="69">
        <v>0</v>
      </c>
      <c r="T357" s="69" t="e">
        <f t="shared" si="168"/>
        <v>#DIV/0!</v>
      </c>
    </row>
    <row r="358" spans="1:20" ht="17.25">
      <c r="A358" s="63">
        <v>3</v>
      </c>
      <c r="B358" s="12" t="s">
        <v>271</v>
      </c>
      <c r="C358" s="49">
        <v>6295789</v>
      </c>
      <c r="D358" s="49">
        <v>6458298</v>
      </c>
      <c r="E358" s="164">
        <f t="shared" si="163"/>
        <v>97.483717846404744</v>
      </c>
      <c r="F358" s="49">
        <v>352184</v>
      </c>
      <c r="G358" s="49">
        <v>1396201</v>
      </c>
      <c r="H358" s="164">
        <f t="shared" si="169"/>
        <v>25.224448342323203</v>
      </c>
      <c r="I358" s="49">
        <v>6295789</v>
      </c>
      <c r="J358" s="49">
        <v>6458298</v>
      </c>
      <c r="K358" s="164">
        <f t="shared" si="165"/>
        <v>97.483717846404744</v>
      </c>
      <c r="L358" s="49">
        <v>0</v>
      </c>
      <c r="M358" s="49">
        <v>0</v>
      </c>
      <c r="N358" s="69" t="e">
        <f t="shared" si="166"/>
        <v>#DIV/0!</v>
      </c>
      <c r="O358" s="166">
        <v>0</v>
      </c>
      <c r="P358" s="166">
        <v>0</v>
      </c>
      <c r="Q358" s="69" t="e">
        <f t="shared" si="167"/>
        <v>#DIV/0!</v>
      </c>
      <c r="R358" s="69">
        <v>0</v>
      </c>
      <c r="S358" s="69">
        <v>0</v>
      </c>
      <c r="T358" s="69" t="e">
        <f t="shared" si="168"/>
        <v>#DIV/0!</v>
      </c>
    </row>
    <row r="359" spans="1:20" ht="86.25">
      <c r="A359" s="63">
        <v>4</v>
      </c>
      <c r="B359" s="10" t="s">
        <v>289</v>
      </c>
      <c r="C359" s="49">
        <v>3099789</v>
      </c>
      <c r="D359" s="49">
        <v>1482709</v>
      </c>
      <c r="E359" s="164">
        <f t="shared" si="163"/>
        <v>209.0625335112959</v>
      </c>
      <c r="F359" s="49">
        <v>1030632</v>
      </c>
      <c r="G359" s="49">
        <v>435007</v>
      </c>
      <c r="H359" s="164">
        <f t="shared" si="169"/>
        <v>236.92308399634948</v>
      </c>
      <c r="I359" s="49">
        <v>3099789</v>
      </c>
      <c r="J359" s="49">
        <v>1482709</v>
      </c>
      <c r="K359" s="164">
        <f t="shared" si="165"/>
        <v>209.0625335112959</v>
      </c>
      <c r="L359" s="49">
        <v>0</v>
      </c>
      <c r="M359" s="49">
        <v>0</v>
      </c>
      <c r="N359" s="69" t="e">
        <f t="shared" si="166"/>
        <v>#DIV/0!</v>
      </c>
      <c r="O359" s="166">
        <v>0</v>
      </c>
      <c r="P359" s="166">
        <v>0</v>
      </c>
      <c r="Q359" s="69" t="e">
        <f t="shared" si="167"/>
        <v>#DIV/0!</v>
      </c>
      <c r="R359" s="69">
        <v>0</v>
      </c>
      <c r="S359" s="69">
        <v>0</v>
      </c>
      <c r="T359" s="69"/>
    </row>
    <row r="360" spans="1:20" ht="34.5">
      <c r="A360" s="63">
        <v>5</v>
      </c>
      <c r="B360" s="10" t="s">
        <v>209</v>
      </c>
      <c r="C360" s="49">
        <v>926141</v>
      </c>
      <c r="D360" s="49">
        <v>764502</v>
      </c>
      <c r="E360" s="164">
        <f t="shared" si="163"/>
        <v>121.14304475331654</v>
      </c>
      <c r="F360" s="49">
        <v>347542</v>
      </c>
      <c r="G360" s="49">
        <v>251719</v>
      </c>
      <c r="H360" s="164">
        <f t="shared" si="169"/>
        <v>138.06744822599802</v>
      </c>
      <c r="I360" s="49">
        <v>926141</v>
      </c>
      <c r="J360" s="49">
        <v>764502</v>
      </c>
      <c r="K360" s="164">
        <f t="shared" si="165"/>
        <v>121.14304475331654</v>
      </c>
      <c r="L360" s="49">
        <v>0</v>
      </c>
      <c r="M360" s="49">
        <v>0</v>
      </c>
      <c r="N360" s="69" t="e">
        <f t="shared" si="166"/>
        <v>#DIV/0!</v>
      </c>
      <c r="O360" s="166">
        <v>0</v>
      </c>
      <c r="P360" s="166">
        <v>0</v>
      </c>
      <c r="Q360" s="69" t="e">
        <f t="shared" si="167"/>
        <v>#DIV/0!</v>
      </c>
      <c r="R360" s="69">
        <v>0</v>
      </c>
      <c r="S360" s="69">
        <v>0</v>
      </c>
      <c r="T360" s="69" t="e">
        <f t="shared" ref="T360:T374" si="170">R360/S360*100</f>
        <v>#DIV/0!</v>
      </c>
    </row>
    <row r="361" spans="1:20" s="23" customFormat="1" ht="34.5">
      <c r="A361" s="64">
        <v>6</v>
      </c>
      <c r="B361" s="16" t="s">
        <v>210</v>
      </c>
      <c r="C361" s="49">
        <v>196509</v>
      </c>
      <c r="D361" s="49">
        <v>60023</v>
      </c>
      <c r="E361" s="164">
        <f t="shared" si="163"/>
        <v>327.38950069140162</v>
      </c>
      <c r="F361" s="49">
        <v>122752</v>
      </c>
      <c r="G361" s="49">
        <v>0</v>
      </c>
      <c r="H361" s="164" t="e">
        <f t="shared" si="169"/>
        <v>#DIV/0!</v>
      </c>
      <c r="I361" s="49">
        <v>196509</v>
      </c>
      <c r="J361" s="49">
        <v>60023</v>
      </c>
      <c r="K361" s="164">
        <f t="shared" si="165"/>
        <v>327.38950069140162</v>
      </c>
      <c r="L361" s="49">
        <v>0</v>
      </c>
      <c r="M361" s="49">
        <v>0</v>
      </c>
      <c r="N361" s="164" t="e">
        <f t="shared" si="166"/>
        <v>#DIV/0!</v>
      </c>
      <c r="O361" s="166">
        <v>0</v>
      </c>
      <c r="P361" s="166">
        <v>0</v>
      </c>
      <c r="Q361" s="69" t="e">
        <f t="shared" si="167"/>
        <v>#DIV/0!</v>
      </c>
      <c r="R361" s="69">
        <v>0</v>
      </c>
      <c r="S361" s="69">
        <v>0</v>
      </c>
      <c r="T361" s="69" t="e">
        <f t="shared" si="170"/>
        <v>#DIV/0!</v>
      </c>
    </row>
    <row r="362" spans="1:20" ht="21.75" customHeight="1">
      <c r="A362" s="63">
        <v>7</v>
      </c>
      <c r="B362" s="12" t="s">
        <v>211</v>
      </c>
      <c r="C362" s="49">
        <v>4032494.33</v>
      </c>
      <c r="D362" s="49">
        <v>2752321.4989999998</v>
      </c>
      <c r="E362" s="164">
        <f t="shared" si="163"/>
        <v>146.51247434084735</v>
      </c>
      <c r="F362" s="49">
        <v>1825975.33</v>
      </c>
      <c r="G362" s="49">
        <v>1161081.4989999998</v>
      </c>
      <c r="H362" s="164">
        <f t="shared" si="169"/>
        <v>157.26504397603878</v>
      </c>
      <c r="I362" s="49">
        <v>4032494.33</v>
      </c>
      <c r="J362" s="49">
        <v>2752321.4989999998</v>
      </c>
      <c r="K362" s="164">
        <f t="shared" si="165"/>
        <v>146.51247434084735</v>
      </c>
      <c r="L362" s="49">
        <v>0</v>
      </c>
      <c r="M362" s="49">
        <v>0</v>
      </c>
      <c r="N362" s="69" t="e">
        <f t="shared" si="166"/>
        <v>#DIV/0!</v>
      </c>
      <c r="O362" s="166">
        <v>0</v>
      </c>
      <c r="P362" s="166">
        <v>0</v>
      </c>
      <c r="Q362" s="69" t="e">
        <f t="shared" si="167"/>
        <v>#DIV/0!</v>
      </c>
      <c r="R362" s="69">
        <v>0</v>
      </c>
      <c r="S362" s="69">
        <v>0</v>
      </c>
      <c r="T362" s="69" t="e">
        <f t="shared" si="170"/>
        <v>#DIV/0!</v>
      </c>
    </row>
    <row r="363" spans="1:20" ht="27" customHeight="1">
      <c r="A363" s="63">
        <v>8</v>
      </c>
      <c r="B363" s="12" t="s">
        <v>212</v>
      </c>
      <c r="C363" s="49">
        <v>1422541</v>
      </c>
      <c r="D363" s="49">
        <v>2189464</v>
      </c>
      <c r="E363" s="164">
        <f t="shared" si="163"/>
        <v>64.972111895879536</v>
      </c>
      <c r="F363" s="49">
        <v>425762</v>
      </c>
      <c r="G363" s="49">
        <v>706603</v>
      </c>
      <c r="H363" s="164">
        <f t="shared" si="169"/>
        <v>60.254768236194863</v>
      </c>
      <c r="I363" s="49">
        <v>1422541</v>
      </c>
      <c r="J363" s="49">
        <v>2189464</v>
      </c>
      <c r="K363" s="164">
        <f t="shared" si="165"/>
        <v>64.972111895879536</v>
      </c>
      <c r="L363" s="49">
        <v>0</v>
      </c>
      <c r="M363" s="49">
        <v>0</v>
      </c>
      <c r="N363" s="69" t="e">
        <f t="shared" si="166"/>
        <v>#DIV/0!</v>
      </c>
      <c r="O363" s="166">
        <v>0</v>
      </c>
      <c r="P363" s="166">
        <v>0</v>
      </c>
      <c r="Q363" s="69" t="e">
        <f t="shared" si="167"/>
        <v>#DIV/0!</v>
      </c>
      <c r="R363" s="69">
        <v>0</v>
      </c>
      <c r="S363" s="69">
        <v>0</v>
      </c>
      <c r="T363" s="69" t="e">
        <f t="shared" si="170"/>
        <v>#DIV/0!</v>
      </c>
    </row>
    <row r="364" spans="1:20" s="23" customFormat="1" ht="34.5">
      <c r="A364" s="64">
        <v>9</v>
      </c>
      <c r="B364" s="16" t="s">
        <v>213</v>
      </c>
      <c r="C364" s="49">
        <v>21146365</v>
      </c>
      <c r="D364" s="49">
        <v>12357054</v>
      </c>
      <c r="E364" s="164">
        <f t="shared" si="163"/>
        <v>171.12788371726788</v>
      </c>
      <c r="F364" s="49">
        <v>7034228</v>
      </c>
      <c r="G364" s="49">
        <v>4621621</v>
      </c>
      <c r="H364" s="164">
        <f t="shared" si="169"/>
        <v>152.2026146237435</v>
      </c>
      <c r="I364" s="49">
        <v>21146365</v>
      </c>
      <c r="J364" s="49">
        <v>12357054</v>
      </c>
      <c r="K364" s="164">
        <f t="shared" si="165"/>
        <v>171.12788371726788</v>
      </c>
      <c r="L364" s="49">
        <v>0</v>
      </c>
      <c r="M364" s="49">
        <v>0</v>
      </c>
      <c r="N364" s="69" t="e">
        <f t="shared" si="166"/>
        <v>#DIV/0!</v>
      </c>
      <c r="O364" s="166">
        <v>0</v>
      </c>
      <c r="P364" s="166">
        <v>0</v>
      </c>
      <c r="Q364" s="69" t="e">
        <f t="shared" si="167"/>
        <v>#DIV/0!</v>
      </c>
      <c r="R364" s="69">
        <v>0</v>
      </c>
      <c r="S364" s="69">
        <v>0</v>
      </c>
      <c r="T364" s="69" t="e">
        <f t="shared" si="170"/>
        <v>#DIV/0!</v>
      </c>
    </row>
    <row r="365" spans="1:20" ht="33" customHeight="1">
      <c r="A365" s="63">
        <v>10</v>
      </c>
      <c r="B365" s="10" t="s">
        <v>215</v>
      </c>
      <c r="C365" s="49">
        <v>101464</v>
      </c>
      <c r="D365" s="49">
        <v>42058</v>
      </c>
      <c r="E365" s="164">
        <f t="shared" si="163"/>
        <v>241.24780065623662</v>
      </c>
      <c r="F365" s="49">
        <v>34254</v>
      </c>
      <c r="G365" s="49">
        <v>14133</v>
      </c>
      <c r="H365" s="164">
        <f t="shared" si="169"/>
        <v>242.36892379537252</v>
      </c>
      <c r="I365" s="49">
        <v>101464</v>
      </c>
      <c r="J365" s="49">
        <v>42058</v>
      </c>
      <c r="K365" s="164">
        <f t="shared" si="165"/>
        <v>241.24780065623662</v>
      </c>
      <c r="L365" s="49">
        <v>0</v>
      </c>
      <c r="M365" s="49">
        <v>0</v>
      </c>
      <c r="N365" s="69" t="e">
        <f t="shared" si="166"/>
        <v>#DIV/0!</v>
      </c>
      <c r="O365" s="166">
        <v>0</v>
      </c>
      <c r="P365" s="166">
        <v>0</v>
      </c>
      <c r="Q365" s="69" t="e">
        <f t="shared" si="167"/>
        <v>#DIV/0!</v>
      </c>
      <c r="R365" s="69">
        <v>0</v>
      </c>
      <c r="S365" s="69">
        <v>0</v>
      </c>
      <c r="T365" s="69" t="e">
        <f t="shared" si="170"/>
        <v>#DIV/0!</v>
      </c>
    </row>
    <row r="366" spans="1:20" ht="34.5">
      <c r="A366" s="142">
        <v>11</v>
      </c>
      <c r="B366" s="143" t="s">
        <v>216</v>
      </c>
      <c r="C366" s="49">
        <v>364691</v>
      </c>
      <c r="D366" s="49">
        <v>329133</v>
      </c>
      <c r="E366" s="164">
        <f t="shared" si="163"/>
        <v>110.80353534893189</v>
      </c>
      <c r="F366" s="49">
        <v>123116</v>
      </c>
      <c r="G366" s="49">
        <v>110596</v>
      </c>
      <c r="H366" s="164">
        <f t="shared" si="169"/>
        <v>111.32048175340881</v>
      </c>
      <c r="I366" s="49">
        <v>364691</v>
      </c>
      <c r="J366" s="49">
        <v>329133</v>
      </c>
      <c r="K366" s="164">
        <f t="shared" si="165"/>
        <v>110.80353534893189</v>
      </c>
      <c r="L366" s="49">
        <v>0</v>
      </c>
      <c r="M366" s="49">
        <v>0</v>
      </c>
      <c r="N366" s="69" t="e">
        <f t="shared" si="166"/>
        <v>#DIV/0!</v>
      </c>
      <c r="O366" s="166">
        <v>0</v>
      </c>
      <c r="P366" s="166">
        <v>0</v>
      </c>
      <c r="Q366" s="69" t="e">
        <f t="shared" si="167"/>
        <v>#DIV/0!</v>
      </c>
      <c r="R366" s="69">
        <v>0</v>
      </c>
      <c r="S366" s="69">
        <v>0</v>
      </c>
      <c r="T366" s="69" t="e">
        <f t="shared" si="170"/>
        <v>#DIV/0!</v>
      </c>
    </row>
    <row r="367" spans="1:20" s="146" customFormat="1" ht="33.75" customHeight="1">
      <c r="A367" s="63">
        <v>13</v>
      </c>
      <c r="B367" s="10" t="s">
        <v>217</v>
      </c>
      <c r="C367" s="69"/>
      <c r="D367" s="165"/>
      <c r="E367" s="164" t="e">
        <f t="shared" si="163"/>
        <v>#DIV/0!</v>
      </c>
      <c r="F367" s="69"/>
      <c r="G367" s="69"/>
      <c r="H367" s="69" t="e">
        <f t="shared" si="169"/>
        <v>#DIV/0!</v>
      </c>
      <c r="I367" s="69"/>
      <c r="J367" s="69"/>
      <c r="K367" s="164" t="e">
        <f t="shared" si="165"/>
        <v>#DIV/0!</v>
      </c>
      <c r="L367" s="165"/>
      <c r="M367" s="165"/>
      <c r="N367" s="69" t="e">
        <f t="shared" si="166"/>
        <v>#DIV/0!</v>
      </c>
      <c r="O367" s="69"/>
      <c r="P367" s="69"/>
      <c r="Q367" s="69" t="e">
        <f t="shared" si="167"/>
        <v>#DIV/0!</v>
      </c>
      <c r="R367" s="69"/>
      <c r="S367" s="69"/>
      <c r="T367" s="69"/>
    </row>
    <row r="368" spans="1:20" s="146" customFormat="1" ht="17.25">
      <c r="A368" s="63">
        <v>14</v>
      </c>
      <c r="B368" s="12" t="s">
        <v>218</v>
      </c>
      <c r="C368" s="69"/>
      <c r="D368" s="165"/>
      <c r="E368" s="164" t="e">
        <f t="shared" si="163"/>
        <v>#DIV/0!</v>
      </c>
      <c r="F368" s="69"/>
      <c r="G368" s="69"/>
      <c r="H368" s="69" t="e">
        <f t="shared" si="169"/>
        <v>#DIV/0!</v>
      </c>
      <c r="I368" s="69"/>
      <c r="J368" s="69"/>
      <c r="K368" s="164" t="e">
        <f t="shared" si="165"/>
        <v>#DIV/0!</v>
      </c>
      <c r="L368" s="165"/>
      <c r="M368" s="165"/>
      <c r="N368" s="69" t="e">
        <f t="shared" si="166"/>
        <v>#DIV/0!</v>
      </c>
      <c r="O368" s="69"/>
      <c r="P368" s="69"/>
      <c r="Q368" s="69" t="e">
        <f t="shared" si="167"/>
        <v>#DIV/0!</v>
      </c>
      <c r="R368" s="69"/>
      <c r="S368" s="69"/>
      <c r="T368" s="69" t="e">
        <f t="shared" si="170"/>
        <v>#DIV/0!</v>
      </c>
    </row>
    <row r="369" spans="1:20" s="146" customFormat="1" ht="17.25">
      <c r="A369" s="63">
        <v>15</v>
      </c>
      <c r="B369" s="12" t="s">
        <v>219</v>
      </c>
      <c r="C369" s="69"/>
      <c r="D369" s="165"/>
      <c r="E369" s="164" t="e">
        <f t="shared" si="163"/>
        <v>#DIV/0!</v>
      </c>
      <c r="F369" s="69"/>
      <c r="G369" s="69"/>
      <c r="H369" s="69" t="e">
        <f t="shared" si="169"/>
        <v>#DIV/0!</v>
      </c>
      <c r="I369" s="69"/>
      <c r="J369" s="69"/>
      <c r="K369" s="164" t="e">
        <f t="shared" si="165"/>
        <v>#DIV/0!</v>
      </c>
      <c r="L369" s="165"/>
      <c r="M369" s="165"/>
      <c r="N369" s="69" t="e">
        <f t="shared" si="166"/>
        <v>#DIV/0!</v>
      </c>
      <c r="O369" s="69"/>
      <c r="P369" s="69"/>
      <c r="Q369" s="69" t="e">
        <f t="shared" si="167"/>
        <v>#DIV/0!</v>
      </c>
      <c r="R369" s="69"/>
      <c r="S369" s="69"/>
      <c r="T369" s="69" t="e">
        <f t="shared" si="170"/>
        <v>#DIV/0!</v>
      </c>
    </row>
    <row r="370" spans="1:20" s="146" customFormat="1" ht="51.75">
      <c r="A370" s="63">
        <v>16</v>
      </c>
      <c r="B370" s="10" t="s">
        <v>220</v>
      </c>
      <c r="C370" s="69"/>
      <c r="D370" s="69"/>
      <c r="E370" s="164" t="e">
        <f t="shared" si="163"/>
        <v>#DIV/0!</v>
      </c>
      <c r="F370" s="69"/>
      <c r="G370" s="69"/>
      <c r="H370" s="69" t="e">
        <f>F370/G370*100</f>
        <v>#DIV/0!</v>
      </c>
      <c r="I370" s="69"/>
      <c r="J370" s="69"/>
      <c r="K370" s="164" t="e">
        <f t="shared" si="165"/>
        <v>#DIV/0!</v>
      </c>
      <c r="L370" s="69"/>
      <c r="M370" s="69"/>
      <c r="N370" s="69" t="e">
        <f t="shared" si="166"/>
        <v>#DIV/0!</v>
      </c>
      <c r="O370" s="69"/>
      <c r="P370" s="69"/>
      <c r="Q370" s="69" t="e">
        <f t="shared" si="167"/>
        <v>#DIV/0!</v>
      </c>
      <c r="R370" s="69"/>
      <c r="S370" s="69"/>
      <c r="T370" s="69" t="e">
        <f t="shared" si="170"/>
        <v>#DIV/0!</v>
      </c>
    </row>
    <row r="371" spans="1:20" s="222" customFormat="1" ht="17.25" customHeight="1">
      <c r="A371" s="397"/>
      <c r="B371" s="398"/>
      <c r="C371" s="398"/>
      <c r="D371" s="398"/>
      <c r="E371" s="398"/>
      <c r="F371" s="398"/>
      <c r="G371" s="398"/>
      <c r="H371" s="398"/>
      <c r="I371" s="398"/>
      <c r="J371" s="398"/>
      <c r="K371" s="399"/>
      <c r="L371" s="221"/>
      <c r="M371" s="221"/>
      <c r="N371" s="221"/>
      <c r="O371" s="221"/>
      <c r="P371" s="221"/>
      <c r="Q371" s="221"/>
      <c r="R371" s="221"/>
      <c r="S371" s="221"/>
      <c r="T371" s="221"/>
    </row>
    <row r="372" spans="1:20" ht="84.75" customHeight="1">
      <c r="A372" s="400" t="s">
        <v>269</v>
      </c>
      <c r="B372" s="401"/>
      <c r="C372" s="144">
        <f>SUM(C373:C374)</f>
        <v>18312682</v>
      </c>
      <c r="D372" s="144">
        <f>SUM(D373:D374)</f>
        <v>17780265</v>
      </c>
      <c r="E372" s="144">
        <f>C372/D372*100</f>
        <v>102.99442668599146</v>
      </c>
      <c r="F372" s="144">
        <f>SUM(F373:F374)</f>
        <v>4539816</v>
      </c>
      <c r="G372" s="144">
        <f>SUM(G373:G374)</f>
        <v>5503881</v>
      </c>
      <c r="H372" s="144">
        <f>F372/G372*100</f>
        <v>82.483905447810372</v>
      </c>
      <c r="I372" s="144">
        <f>SUM(I373:I374)</f>
        <v>18312682</v>
      </c>
      <c r="J372" s="144">
        <f>SUM(J373:J374)</f>
        <v>17780265</v>
      </c>
      <c r="K372" s="144">
        <f>I372/J372*100</f>
        <v>102.99442668599146</v>
      </c>
      <c r="L372" s="144">
        <f>SUM(L373:L374)</f>
        <v>0</v>
      </c>
      <c r="M372" s="144">
        <f>SUM(M373:M374)</f>
        <v>0</v>
      </c>
      <c r="N372" s="145" t="e">
        <f t="shared" si="166"/>
        <v>#DIV/0!</v>
      </c>
      <c r="O372" s="144">
        <f>SUM(O373:O374)</f>
        <v>0</v>
      </c>
      <c r="P372" s="144">
        <f>SUM(P373:P374)</f>
        <v>0</v>
      </c>
      <c r="Q372" s="145" t="e">
        <f t="shared" si="167"/>
        <v>#DIV/0!</v>
      </c>
      <c r="R372" s="144">
        <f>SUM(R373:R374)</f>
        <v>0</v>
      </c>
      <c r="S372" s="144">
        <f>SUM(S373:S374)</f>
        <v>0</v>
      </c>
      <c r="T372" s="145" t="e">
        <f t="shared" si="170"/>
        <v>#DIV/0!</v>
      </c>
    </row>
    <row r="373" spans="1:20" ht="75" customHeight="1">
      <c r="A373" s="63">
        <v>1</v>
      </c>
      <c r="B373" s="10" t="s">
        <v>214</v>
      </c>
      <c r="C373" s="49">
        <v>18312682</v>
      </c>
      <c r="D373" s="49">
        <v>17780265</v>
      </c>
      <c r="E373" s="164">
        <f t="shared" ref="E373" si="171">C373/D373*100</f>
        <v>102.99442668599146</v>
      </c>
      <c r="F373" s="49">
        <v>4539816</v>
      </c>
      <c r="G373" s="49">
        <v>5503881</v>
      </c>
      <c r="H373" s="69">
        <f t="shared" ref="H373" si="172">F373/G373*100</f>
        <v>82.483905447810372</v>
      </c>
      <c r="I373" s="49">
        <v>18312682</v>
      </c>
      <c r="J373" s="49">
        <v>17780265</v>
      </c>
      <c r="K373" s="164">
        <f t="shared" ref="K373" si="173">I373/J373*100</f>
        <v>102.99442668599146</v>
      </c>
      <c r="L373" s="49">
        <v>0</v>
      </c>
      <c r="M373" s="49">
        <v>0</v>
      </c>
      <c r="N373" s="69" t="e">
        <f t="shared" ref="N373" si="174">L373/M373*100</f>
        <v>#DIV/0!</v>
      </c>
      <c r="O373" s="166"/>
      <c r="P373" s="166"/>
      <c r="Q373" s="69" t="e">
        <f t="shared" ref="Q373" si="175">O373/P373*100</f>
        <v>#DIV/0!</v>
      </c>
      <c r="R373" s="69"/>
      <c r="S373" s="69"/>
      <c r="T373" s="69" t="e">
        <f t="shared" ref="T373" si="176">R373/S373*100</f>
        <v>#DIV/0!</v>
      </c>
    </row>
    <row r="374" spans="1:20" ht="17.25">
      <c r="A374" s="63">
        <v>2</v>
      </c>
      <c r="B374" s="12" t="s">
        <v>221</v>
      </c>
      <c r="C374" s="20"/>
      <c r="D374" s="20"/>
      <c r="E374" s="25" t="e">
        <f t="shared" ref="E374" si="177">C374/D374*100</f>
        <v>#DIV/0!</v>
      </c>
      <c r="F374" s="20"/>
      <c r="G374" s="20"/>
      <c r="H374" s="20" t="e">
        <f t="shared" ref="H374" si="178">F374/G374*100</f>
        <v>#DIV/0!</v>
      </c>
      <c r="I374" s="20"/>
      <c r="J374" s="20"/>
      <c r="K374" s="25" t="e">
        <f t="shared" ref="K374" si="179">I374/J374*100</f>
        <v>#DIV/0!</v>
      </c>
      <c r="L374" s="35"/>
      <c r="M374" s="35"/>
      <c r="N374" s="31" t="e">
        <f t="shared" si="166"/>
        <v>#DIV/0!</v>
      </c>
      <c r="O374" s="20"/>
      <c r="P374" s="20"/>
      <c r="Q374" s="31" t="e">
        <f t="shared" si="167"/>
        <v>#DIV/0!</v>
      </c>
      <c r="R374" s="20"/>
      <c r="S374" s="20"/>
      <c r="T374" s="20" t="e">
        <f t="shared" si="170"/>
        <v>#DIV/0!</v>
      </c>
    </row>
    <row r="375" spans="1:20" s="23" customFormat="1" ht="17.25">
      <c r="A375" s="64"/>
      <c r="B375" s="16"/>
      <c r="C375" s="47"/>
      <c r="D375" s="47"/>
      <c r="E375" s="1"/>
      <c r="F375" s="47"/>
      <c r="G375" s="47"/>
      <c r="H375" s="1"/>
      <c r="I375" s="47"/>
      <c r="J375" s="47"/>
      <c r="K375" s="1"/>
      <c r="L375" s="47"/>
      <c r="M375" s="47"/>
      <c r="N375" s="1"/>
      <c r="O375" s="47"/>
      <c r="P375" s="47"/>
      <c r="Q375" s="1"/>
      <c r="R375" s="47"/>
      <c r="S375" s="47"/>
      <c r="T375" s="1"/>
    </row>
    <row r="376" spans="1:20" s="23" customFormat="1" ht="17.25">
      <c r="A376" s="64"/>
      <c r="B376" s="16"/>
      <c r="C376" s="47"/>
      <c r="D376" s="47"/>
      <c r="E376" s="1"/>
      <c r="F376" s="47"/>
      <c r="G376" s="47"/>
      <c r="H376" s="1"/>
      <c r="I376" s="47"/>
      <c r="J376" s="47"/>
      <c r="K376" s="1"/>
      <c r="L376" s="47"/>
      <c r="M376" s="47"/>
      <c r="N376" s="1"/>
      <c r="O376" s="47"/>
      <c r="P376" s="47"/>
      <c r="Q376" s="1"/>
      <c r="R376" s="47"/>
      <c r="S376" s="47"/>
      <c r="T376" s="1"/>
    </row>
    <row r="377" spans="1:20" s="23" customFormat="1" ht="17.25">
      <c r="A377" s="64"/>
      <c r="B377" s="16"/>
      <c r="C377" s="47"/>
      <c r="D377" s="47"/>
      <c r="E377" s="1"/>
      <c r="F377" s="47"/>
      <c r="G377" s="47"/>
      <c r="H377" s="1"/>
      <c r="I377" s="47"/>
      <c r="J377" s="47"/>
      <c r="K377" s="1"/>
      <c r="L377" s="47"/>
      <c r="M377" s="47"/>
      <c r="N377" s="1"/>
      <c r="O377" s="47"/>
      <c r="P377" s="47"/>
      <c r="Q377" s="1"/>
      <c r="R377" s="47"/>
      <c r="S377" s="47"/>
      <c r="T377" s="1"/>
    </row>
    <row r="378" spans="1:20" s="23" customFormat="1" ht="17.25">
      <c r="A378" s="64"/>
      <c r="B378" s="16"/>
      <c r="C378" s="47"/>
      <c r="D378" s="47"/>
      <c r="E378" s="1"/>
      <c r="F378" s="47"/>
      <c r="G378" s="47"/>
      <c r="H378" s="1"/>
      <c r="I378" s="47"/>
      <c r="J378" s="47"/>
      <c r="K378" s="1"/>
      <c r="L378" s="47"/>
      <c r="M378" s="47"/>
      <c r="N378" s="1"/>
      <c r="O378" s="47"/>
      <c r="P378" s="47"/>
      <c r="Q378" s="1"/>
      <c r="R378" s="47"/>
      <c r="S378" s="47"/>
      <c r="T378" s="1"/>
    </row>
    <row r="379" spans="1:20" s="23" customFormat="1">
      <c r="A379" s="385"/>
      <c r="B379" s="386"/>
      <c r="C379" s="386"/>
      <c r="D379" s="386"/>
      <c r="E379" s="386"/>
      <c r="F379" s="386"/>
      <c r="G379" s="386"/>
      <c r="H379" s="386"/>
      <c r="I379" s="386"/>
      <c r="J379" s="386"/>
      <c r="K379" s="386"/>
      <c r="L379" s="386"/>
      <c r="M379" s="386"/>
      <c r="N379" s="386"/>
      <c r="O379" s="386"/>
      <c r="P379" s="386"/>
      <c r="Q379" s="386"/>
      <c r="R379" s="386"/>
      <c r="S379" s="386"/>
      <c r="T379" s="387"/>
    </row>
    <row r="380" spans="1:20" s="23" customFormat="1" ht="17.25" customHeight="1">
      <c r="A380" s="383" t="s">
        <v>270</v>
      </c>
      <c r="B380" s="384"/>
      <c r="C380" s="42">
        <f>SUM(C381:C388)</f>
        <v>0</v>
      </c>
      <c r="D380" s="42">
        <f>SUM(D381:D388)</f>
        <v>0</v>
      </c>
      <c r="E380" s="42" t="e">
        <f>C380/D380*100</f>
        <v>#DIV/0!</v>
      </c>
      <c r="F380" s="42">
        <f>SUM(F381:F388)</f>
        <v>0</v>
      </c>
      <c r="G380" s="42">
        <f>SUM(G381:G388)</f>
        <v>0</v>
      </c>
      <c r="H380" s="42" t="e">
        <f>F380/G380*100</f>
        <v>#DIV/0!</v>
      </c>
      <c r="I380" s="42">
        <f>SUM(I381:I388)</f>
        <v>0</v>
      </c>
      <c r="J380" s="42">
        <f>SUM(J381:J388)</f>
        <v>0</v>
      </c>
      <c r="K380" s="42" t="e">
        <f>I380/J380*100</f>
        <v>#DIV/0!</v>
      </c>
      <c r="L380" s="36">
        <f>SUM(L381:L388)</f>
        <v>0</v>
      </c>
      <c r="M380" s="36">
        <f>SUM(M381:M388)</f>
        <v>0</v>
      </c>
      <c r="N380" s="5" t="e">
        <f t="shared" ref="N380" si="180">L380/M380*100</f>
        <v>#DIV/0!</v>
      </c>
      <c r="O380" s="5">
        <f>SUM(O381:O388)</f>
        <v>0</v>
      </c>
      <c r="P380" s="5">
        <f>SUM(P381:P388)</f>
        <v>0</v>
      </c>
      <c r="Q380" s="5" t="e">
        <f t="shared" ref="Q380" si="181">O380/P380*100</f>
        <v>#DIV/0!</v>
      </c>
      <c r="R380" s="5">
        <f>SUM(R381:R388)</f>
        <v>0</v>
      </c>
      <c r="S380" s="5">
        <f>SUM(S381:S388)</f>
        <v>0</v>
      </c>
      <c r="T380" s="5" t="e">
        <f t="shared" ref="T380" si="182">R380/S380*100</f>
        <v>#DIV/0!</v>
      </c>
    </row>
    <row r="381" spans="1:20" s="23" customFormat="1" ht="18" customHeight="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8"/>
      <c r="M381" s="148"/>
      <c r="N381" s="148"/>
      <c r="O381" s="148"/>
      <c r="P381" s="148"/>
      <c r="Q381" s="148"/>
      <c r="R381" s="148"/>
      <c r="S381" s="148"/>
      <c r="T381" s="148"/>
    </row>
    <row r="382" spans="1:20" ht="18" customHeight="1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8"/>
      <c r="M382" s="148"/>
      <c r="N382" s="148"/>
      <c r="O382" s="148"/>
      <c r="P382" s="148"/>
      <c r="Q382" s="148"/>
      <c r="R382" s="148"/>
      <c r="S382" s="148"/>
      <c r="T382" s="148"/>
    </row>
    <row r="383" spans="1:20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8"/>
      <c r="M383" s="148"/>
      <c r="N383" s="148"/>
      <c r="O383" s="148"/>
      <c r="P383" s="148"/>
      <c r="Q383" s="148"/>
      <c r="R383" s="148"/>
      <c r="S383" s="148"/>
      <c r="T383" s="148"/>
    </row>
    <row r="384" spans="1:20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8"/>
      <c r="M384" s="148"/>
      <c r="N384" s="148"/>
      <c r="O384" s="148"/>
      <c r="P384" s="148"/>
      <c r="Q384" s="148"/>
      <c r="R384" s="148"/>
      <c r="S384" s="148"/>
      <c r="T384" s="148"/>
    </row>
    <row r="385" spans="1:20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8"/>
      <c r="M385" s="148"/>
      <c r="N385" s="148"/>
      <c r="O385" s="148"/>
      <c r="P385" s="148"/>
      <c r="Q385" s="148"/>
      <c r="R385" s="148"/>
      <c r="S385" s="148"/>
      <c r="T385" s="148"/>
    </row>
    <row r="386" spans="1:20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8:B68"/>
    <mergeCell ref="A69:B69"/>
    <mergeCell ref="A112:T112"/>
    <mergeCell ref="A113:B113"/>
    <mergeCell ref="A142:T142"/>
    <mergeCell ref="A143:B143"/>
    <mergeCell ref="I43:K43"/>
    <mergeCell ref="L43:T43"/>
    <mergeCell ref="A46:B46"/>
    <mergeCell ref="A47:B47"/>
    <mergeCell ref="A55:B55"/>
    <mergeCell ref="A67:T67"/>
    <mergeCell ref="A186:B186"/>
    <mergeCell ref="A194:T194"/>
    <mergeCell ref="A195:B195"/>
    <mergeCell ref="A200:T200"/>
    <mergeCell ref="A201:B201"/>
    <mergeCell ref="A208:T208"/>
    <mergeCell ref="A148:T148"/>
    <mergeCell ref="A149:B149"/>
    <mergeCell ref="A161:T161"/>
    <mergeCell ref="A162:B162"/>
    <mergeCell ref="A176:T176"/>
    <mergeCell ref="A177:B177"/>
    <mergeCell ref="A233:B233"/>
    <mergeCell ref="A244:T244"/>
    <mergeCell ref="A245:B245"/>
    <mergeCell ref="A253:T253"/>
    <mergeCell ref="A254:B254"/>
    <mergeCell ref="A259:T259"/>
    <mergeCell ref="A209:B209"/>
    <mergeCell ref="A216:T216"/>
    <mergeCell ref="A217:B217"/>
    <mergeCell ref="A225:T225"/>
    <mergeCell ref="A226:B226"/>
    <mergeCell ref="A232:T232"/>
    <mergeCell ref="A305:B305"/>
    <mergeCell ref="A312:T312"/>
    <mergeCell ref="A313:B313"/>
    <mergeCell ref="A320:T320"/>
    <mergeCell ref="A321:B321"/>
    <mergeCell ref="A322:B322"/>
    <mergeCell ref="A260:B260"/>
    <mergeCell ref="A273:T273"/>
    <mergeCell ref="A274:B274"/>
    <mergeCell ref="A284:B284"/>
    <mergeCell ref="A304:T304"/>
    <mergeCell ref="A371:K371"/>
    <mergeCell ref="A372:B372"/>
    <mergeCell ref="A379:T379"/>
    <mergeCell ref="A380:B380"/>
    <mergeCell ref="A329:T329"/>
    <mergeCell ref="A330:B330"/>
    <mergeCell ref="A343:B343"/>
    <mergeCell ref="A353:T353"/>
    <mergeCell ref="A354:B354"/>
    <mergeCell ref="A355:B355"/>
  </mergeCells>
  <pageMargins left="0.7" right="0.7" top="0.75" bottom="0.75" header="0.3" footer="0.3"/>
  <pageSetup scale="78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2"/>
  <sheetViews>
    <sheetView zoomScale="85" zoomScaleNormal="85" workbookViewId="0">
      <selection activeCell="A118" sqref="A118:XFD118"/>
    </sheetView>
  </sheetViews>
  <sheetFormatPr defaultColWidth="15.140625" defaultRowHeight="15"/>
  <cols>
    <col min="1" max="1" width="4.140625" customWidth="1"/>
    <col min="2" max="2" width="32.85546875" customWidth="1"/>
    <col min="3" max="3" width="14.7109375" customWidth="1"/>
    <col min="4" max="4" width="15.28515625" customWidth="1"/>
    <col min="5" max="5" width="10.140625" customWidth="1"/>
    <col min="6" max="6" width="14" customWidth="1"/>
    <col min="7" max="7" width="14.140625" customWidth="1"/>
    <col min="8" max="8" width="10.42578125" customWidth="1"/>
    <col min="9" max="10" width="15" customWidth="1"/>
    <col min="11" max="11" width="10.42578125" customWidth="1"/>
    <col min="12" max="12" width="15.140625" customWidth="1"/>
    <col min="13" max="13" width="14.7109375" customWidth="1"/>
    <col min="14" max="14" width="10.42578125" customWidth="1"/>
    <col min="15" max="15" width="13.28515625" customWidth="1"/>
    <col min="16" max="16" width="13.85546875" customWidth="1"/>
    <col min="17" max="17" width="10.85546875" customWidth="1"/>
    <col min="18" max="19" width="15.28515625" customWidth="1"/>
    <col min="20" max="20" width="9.85546875" customWidth="1"/>
  </cols>
  <sheetData>
    <row r="1" spans="1:20">
      <c r="A1" s="329" t="s">
        <v>356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39.7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348</v>
      </c>
      <c r="D4" s="344" t="s">
        <v>349</v>
      </c>
      <c r="E4" s="347" t="s">
        <v>5</v>
      </c>
      <c r="F4" s="344" t="s">
        <v>350</v>
      </c>
      <c r="G4" s="366" t="s">
        <v>295</v>
      </c>
      <c r="H4" s="347" t="s">
        <v>5</v>
      </c>
      <c r="I4" s="344" t="s">
        <v>348</v>
      </c>
      <c r="J4" s="344" t="s">
        <v>351</v>
      </c>
      <c r="K4" s="347" t="s">
        <v>5</v>
      </c>
      <c r="L4" s="344" t="s">
        <v>348</v>
      </c>
      <c r="M4" s="344" t="s">
        <v>351</v>
      </c>
      <c r="N4" s="347" t="s">
        <v>5</v>
      </c>
      <c r="O4" s="354" t="s">
        <v>352</v>
      </c>
      <c r="P4" s="354" t="s">
        <v>353</v>
      </c>
      <c r="Q4" s="364" t="s">
        <v>5</v>
      </c>
      <c r="R4" s="354" t="s">
        <v>354</v>
      </c>
      <c r="S4" s="354" t="s">
        <v>355</v>
      </c>
      <c r="T4" s="356" t="s">
        <v>5</v>
      </c>
    </row>
    <row r="5" spans="1:20" ht="13.5" customHeight="1">
      <c r="A5" s="332"/>
      <c r="B5" s="335"/>
      <c r="C5" s="345"/>
      <c r="D5" s="345"/>
      <c r="E5" s="348"/>
      <c r="F5" s="345"/>
      <c r="G5" s="367"/>
      <c r="H5" s="348"/>
      <c r="I5" s="345"/>
      <c r="J5" s="345"/>
      <c r="K5" s="348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8"/>
      <c r="F6" s="345"/>
      <c r="G6" s="367"/>
      <c r="H6" s="348"/>
      <c r="I6" s="345"/>
      <c r="J6" s="345"/>
      <c r="K6" s="348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8"/>
      <c r="F7" s="345"/>
      <c r="G7" s="367"/>
      <c r="H7" s="348"/>
      <c r="I7" s="345"/>
      <c r="J7" s="345"/>
      <c r="K7" s="348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9"/>
      <c r="F8" s="346"/>
      <c r="G8" s="368"/>
      <c r="H8" s="349"/>
      <c r="I8" s="346"/>
      <c r="J8" s="346"/>
      <c r="K8" s="349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123" customFormat="1" ht="43.5" customHeight="1" thickBot="1">
      <c r="A10" s="358" t="s">
        <v>6</v>
      </c>
      <c r="B10" s="359"/>
      <c r="C10" s="118">
        <f>C11+C38</f>
        <v>320.07116468499999</v>
      </c>
      <c r="D10" s="118">
        <f>D11+D38</f>
        <v>302.553054105</v>
      </c>
      <c r="E10" s="119">
        <f>C10/D10*100</f>
        <v>105.79009543692142</v>
      </c>
      <c r="F10" s="118">
        <f>F11+F38</f>
        <v>87.711728871000005</v>
      </c>
      <c r="G10" s="118">
        <f>G11+G38</f>
        <v>77.732791105999993</v>
      </c>
      <c r="H10" s="119">
        <f>F10/G10*100</f>
        <v>112.83748804464292</v>
      </c>
      <c r="I10" s="118">
        <f>I11+I38</f>
        <v>320.994107085</v>
      </c>
      <c r="J10" s="118">
        <f>J11+J38</f>
        <v>291.40208530499996</v>
      </c>
      <c r="K10" s="120">
        <f>I10/J10*100</f>
        <v>110.15504804951108</v>
      </c>
      <c r="L10" s="121">
        <f>L11+L38</f>
        <v>166.823750542</v>
      </c>
      <c r="M10" s="118">
        <f>M11+M38</f>
        <v>143.97380197000001</v>
      </c>
      <c r="N10" s="119">
        <f>L10/M10*100</f>
        <v>115.87090724794589</v>
      </c>
      <c r="O10" s="119">
        <f>O11+O38</f>
        <v>20.617788000000001</v>
      </c>
      <c r="P10" s="119">
        <f>P11+P38</f>
        <v>12.921856</v>
      </c>
      <c r="Q10" s="119">
        <f>O10/P10*100</f>
        <v>159.55748152587367</v>
      </c>
      <c r="R10" s="118">
        <f>R11+R38</f>
        <v>137.44179800000001</v>
      </c>
      <c r="S10" s="118">
        <f>S11+S38</f>
        <v>124.59901499999999</v>
      </c>
      <c r="T10" s="122">
        <f t="shared" ref="T10:T40" si="0">R10/S10*100</f>
        <v>110.30729095250071</v>
      </c>
    </row>
    <row r="11" spans="1:20" ht="38.25" customHeight="1" thickBot="1">
      <c r="A11" s="360" t="s">
        <v>7</v>
      </c>
      <c r="B11" s="361"/>
      <c r="C11" s="98">
        <f>C12+C13</f>
        <v>222.379212</v>
      </c>
      <c r="D11" s="98">
        <f>D12+D13</f>
        <v>219.25042750000003</v>
      </c>
      <c r="E11" s="98">
        <f>C11/D11*100</f>
        <v>101.42703689825187</v>
      </c>
      <c r="F11" s="98">
        <f>F12+F13</f>
        <v>66.010819100000006</v>
      </c>
      <c r="G11" s="98">
        <f>G12+G13</f>
        <v>58.037458999999998</v>
      </c>
      <c r="H11" s="98">
        <f>F11/G11*100</f>
        <v>113.73829977635653</v>
      </c>
      <c r="I11" s="98">
        <f>I12+I13</f>
        <v>223.30215440000001</v>
      </c>
      <c r="J11" s="98">
        <f>J12+J13</f>
        <v>208.09945869999996</v>
      </c>
      <c r="K11" s="99">
        <f>I11/J11*100</f>
        <v>107.30549507191007</v>
      </c>
      <c r="L11" s="100">
        <f>L12+L13</f>
        <v>158.059586</v>
      </c>
      <c r="M11" s="100">
        <f>M12+M13</f>
        <v>137.929101</v>
      </c>
      <c r="N11" s="101">
        <f t="shared" ref="N11:N13" si="1">L11/M11*100</f>
        <v>114.59480621134477</v>
      </c>
      <c r="O11" s="98">
        <f>O12+O13</f>
        <v>20.617788000000001</v>
      </c>
      <c r="P11" s="98">
        <f>P12+P13</f>
        <v>12.921856</v>
      </c>
      <c r="Q11" s="101">
        <f>O11/P11*100</f>
        <v>159.55748152587367</v>
      </c>
      <c r="R11" s="98">
        <f>R12+R13</f>
        <v>137.44179800000001</v>
      </c>
      <c r="S11" s="98">
        <f>S12+S13</f>
        <v>124.59901499999999</v>
      </c>
      <c r="T11" s="102">
        <f t="shared" si="0"/>
        <v>110.30729095250071</v>
      </c>
    </row>
    <row r="12" spans="1:20" ht="54.75" customHeight="1" thickBot="1">
      <c r="A12" s="362" t="s">
        <v>272</v>
      </c>
      <c r="B12" s="363"/>
      <c r="C12" s="125">
        <f>C46/1000000</f>
        <v>71.081663000000006</v>
      </c>
      <c r="D12" s="125">
        <f>D46/1000000</f>
        <v>71.726651000000004</v>
      </c>
      <c r="E12" s="125">
        <f>C12/D12*100</f>
        <v>99.100769391840146</v>
      </c>
      <c r="F12" s="124">
        <f>F46/1000000</f>
        <v>18.120172</v>
      </c>
      <c r="G12" s="124">
        <f>G46/1000000</f>
        <v>19.078227999999999</v>
      </c>
      <c r="H12" s="125">
        <f>F12/G12*100</f>
        <v>94.97827576020164</v>
      </c>
      <c r="I12" s="124">
        <f>I46/1000000</f>
        <v>70.263175000000004</v>
      </c>
      <c r="J12" s="124">
        <f>J46/1000000</f>
        <v>62.046095000000001</v>
      </c>
      <c r="K12" s="125">
        <f>I12/J12*100</f>
        <v>113.2435087171884</v>
      </c>
      <c r="L12" s="124">
        <f>L46/1000000</f>
        <v>63.587024999999997</v>
      </c>
      <c r="M12" s="124">
        <f>M46/1000000</f>
        <v>46.898445000000002</v>
      </c>
      <c r="N12" s="125">
        <f t="shared" si="1"/>
        <v>135.58450605345229</v>
      </c>
      <c r="O12" s="124">
        <f>O46/1000000</f>
        <v>0</v>
      </c>
      <c r="P12" s="124">
        <f>P46/1000000</f>
        <v>0</v>
      </c>
      <c r="Q12" s="125" t="e">
        <f>O12/P12*100</f>
        <v>#DIV/0!</v>
      </c>
      <c r="R12" s="124">
        <f>R46/1000000</f>
        <v>63.587024999999997</v>
      </c>
      <c r="S12" s="124">
        <f>S46/1000000</f>
        <v>46.275727000000003</v>
      </c>
      <c r="T12" s="126">
        <f t="shared" si="0"/>
        <v>137.40902438982752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151.297549</v>
      </c>
      <c r="D13" s="127">
        <f>D14+D15+D16+D17+D18+D19+D20+D21+D22+D23+D24+D25+D26+D27+D28+D29+D30+D31+D32+D33+D34+D37</f>
        <v>147.52377650000003</v>
      </c>
      <c r="E13" s="125">
        <f t="shared" ref="E13:E40" si="2">C13/D13*100</f>
        <v>102.55807747709061</v>
      </c>
      <c r="F13" s="127">
        <f>F14+F15+F16+F17+F18+F19+F20+F21+F22+F23+F24+F25+F26+F27+F28+F29+F30+F31+F32+F33+F34+F37</f>
        <v>47.890647100000002</v>
      </c>
      <c r="G13" s="127">
        <f>G14+G15+G16+G17+G18+G19+G20+G21+G22+G23+G24+G25+G26+G27+G28+G29+G30+G31+G32+G33+G34+G37</f>
        <v>38.959231000000003</v>
      </c>
      <c r="H13" s="125">
        <f t="shared" ref="H13:H40" si="3">F13/G13*100</f>
        <v>122.92503181081781</v>
      </c>
      <c r="I13" s="127">
        <f>I14+I15+I16+I17+I18+I19+I20+I21+I22+I23+I24+I25+I26+I27+I28+I29+I30+I31+I32+I33+I34+I37</f>
        <v>153.03897939999999</v>
      </c>
      <c r="J13" s="127">
        <f>J14+J15+J16+J17+J18+J19+J20+J21+J22+J23+J24+J25+J26+J27+J28+J29+J30+J31+J32+J33+J34+J37</f>
        <v>146.05336369999995</v>
      </c>
      <c r="K13" s="125">
        <f t="shared" ref="K13:K40" si="4">I13/J13*100</f>
        <v>104.78292010744019</v>
      </c>
      <c r="L13" s="127">
        <f>L14+L15+L16+L17+L18+L19+L20+L21+L22+L23+L24+L25+L26+L27+L28+L29+L30+L31+L32+L33+L34+L37</f>
        <v>94.472560999999999</v>
      </c>
      <c r="M13" s="127">
        <f>M14+M15+M16+M17+M18+M19+M20+M21+M22+M23+M24+M25+M26+M27+M28+M29+M30+M31+M32+M33+M34+M37</f>
        <v>91.030655999999993</v>
      </c>
      <c r="N13" s="125">
        <f t="shared" si="1"/>
        <v>103.7810394335728</v>
      </c>
      <c r="O13" s="127">
        <f>O14+O15+O16+O17+O18+O19+O20+O21+O22+O23+O24+O25+O26+O27+O28+O29+O30+O31+O32+O33+O34+O37</f>
        <v>20.617788000000001</v>
      </c>
      <c r="P13" s="127">
        <f>P14+P15+P16+P17+P18+P19+P20+P21+P22+P23+P24+P25+P26+P27+P28+P29+P30+P31+P32+P33+P34+P37</f>
        <v>12.921856</v>
      </c>
      <c r="Q13" s="125">
        <f t="shared" ref="Q13:Q40" si="5">O13/P13*100</f>
        <v>159.55748152587367</v>
      </c>
      <c r="R13" s="127">
        <f>R14+R15+R16+R17+R18+R19+R20+R21+R22+R23+R24+R25+R26+R27+R28+R29+R30+R31+R32+R33+R34+R37</f>
        <v>73.854773000000009</v>
      </c>
      <c r="S13" s="127">
        <f>S14+S15+S16+S17+S18+S19+S20+S21+S22+S23+S24+S25+S26+S27+S28+S29+S30+S31+S32+S33+S34+S37</f>
        <v>78.323287999999991</v>
      </c>
      <c r="T13" s="126">
        <f t="shared" si="0"/>
        <v>94.294781138401675</v>
      </c>
    </row>
    <row r="14" spans="1:20" ht="40.5" customHeight="1" thickBot="1">
      <c r="A14" s="350" t="s">
        <v>241</v>
      </c>
      <c r="B14" s="351" t="s">
        <v>117</v>
      </c>
      <c r="C14" s="103">
        <f>C69/1000000</f>
        <v>29.181982000000001</v>
      </c>
      <c r="D14" s="103">
        <f>D69/1000000</f>
        <v>30.761544000000001</v>
      </c>
      <c r="E14" s="103">
        <f t="shared" si="2"/>
        <v>94.865140709452035</v>
      </c>
      <c r="F14" s="103">
        <f>F69/1000000</f>
        <v>9.0262759999999993</v>
      </c>
      <c r="G14" s="103">
        <f>G69/1000000</f>
        <v>7.8406070000000003</v>
      </c>
      <c r="H14" s="103">
        <f t="shared" si="3"/>
        <v>115.12215827167462</v>
      </c>
      <c r="I14" s="103">
        <f>I69/1000000</f>
        <v>34.637842999999997</v>
      </c>
      <c r="J14" s="103">
        <f>J69/1000000</f>
        <v>30.815346000000002</v>
      </c>
      <c r="K14" s="104">
        <f t="shared" si="4"/>
        <v>112.40452403163019</v>
      </c>
      <c r="L14" s="103">
        <f>L69/1000000</f>
        <v>2.8440840000000001</v>
      </c>
      <c r="M14" s="103">
        <f>M69/1000000</f>
        <v>2.650039</v>
      </c>
      <c r="N14" s="103">
        <f>L14/M14*100</f>
        <v>107.32234506737448</v>
      </c>
      <c r="O14" s="103">
        <f>O69/1000000</f>
        <v>1.8674569999999999</v>
      </c>
      <c r="P14" s="103">
        <f>P69/1000000</f>
        <v>1.8749370000000001</v>
      </c>
      <c r="Q14" s="103">
        <f t="shared" si="5"/>
        <v>99.601053262056254</v>
      </c>
      <c r="R14" s="103">
        <f>R69/1000000</f>
        <v>0.97662700000000002</v>
      </c>
      <c r="S14" s="103">
        <f>S69/1000000</f>
        <v>0.98958999999999997</v>
      </c>
      <c r="T14" s="104">
        <f t="shared" si="0"/>
        <v>98.690063561677064</v>
      </c>
    </row>
    <row r="15" spans="1:20" ht="19.5" customHeight="1" thickBot="1">
      <c r="A15" s="352" t="s">
        <v>242</v>
      </c>
      <c r="B15" s="353" t="s">
        <v>117</v>
      </c>
      <c r="C15" s="103">
        <f>C113/1000000</f>
        <v>21.238489000000001</v>
      </c>
      <c r="D15" s="103">
        <f>D113/1000000</f>
        <v>15.999967</v>
      </c>
      <c r="E15" s="103">
        <f t="shared" si="2"/>
        <v>132.74083002796192</v>
      </c>
      <c r="F15" s="103">
        <f>F113/1000000</f>
        <v>7.0106869999999999</v>
      </c>
      <c r="G15" s="103">
        <f>G113/1000000</f>
        <v>5.5104379999999997</v>
      </c>
      <c r="H15" s="103">
        <f t="shared" si="3"/>
        <v>127.22558533459592</v>
      </c>
      <c r="I15" s="103">
        <f>I113/1000000</f>
        <v>21.407886000000001</v>
      </c>
      <c r="J15" s="103">
        <f>J113/1000000</f>
        <v>15.923111</v>
      </c>
      <c r="K15" s="104">
        <f t="shared" si="4"/>
        <v>134.44537314347679</v>
      </c>
      <c r="L15" s="103">
        <f>L113/1000000</f>
        <v>15.019947</v>
      </c>
      <c r="M15" s="103">
        <f>M113/1000000</f>
        <v>9.5858629999999998</v>
      </c>
      <c r="N15" s="103">
        <f t="shared" ref="N15:N40" si="6">L15/M15*100</f>
        <v>156.6885214195112</v>
      </c>
      <c r="O15" s="103">
        <f>O113/1000000</f>
        <v>12.205793</v>
      </c>
      <c r="P15" s="103">
        <f>P113/1000000</f>
        <v>7.1706890000000003</v>
      </c>
      <c r="Q15" s="103">
        <f t="shared" si="5"/>
        <v>170.21785493695236</v>
      </c>
      <c r="R15" s="103">
        <f>R113/1000000</f>
        <v>2.8141539999999998</v>
      </c>
      <c r="S15" s="103">
        <f>S113/1000000</f>
        <v>2.4151739999999999</v>
      </c>
      <c r="T15" s="104">
        <f t="shared" si="0"/>
        <v>116.51972073233648</v>
      </c>
    </row>
    <row r="16" spans="1:20" ht="19.5" customHeight="1" thickBot="1">
      <c r="A16" s="350" t="s">
        <v>243</v>
      </c>
      <c r="B16" s="351" t="s">
        <v>145</v>
      </c>
      <c r="C16" s="103">
        <f>C143/1000000</f>
        <v>37.103034000000001</v>
      </c>
      <c r="D16" s="103">
        <f>D143/1000000</f>
        <v>27.249362000000001</v>
      </c>
      <c r="E16" s="103">
        <f t="shared" si="2"/>
        <v>136.16111085463211</v>
      </c>
      <c r="F16" s="103">
        <f>F143/1000000</f>
        <v>11.724504</v>
      </c>
      <c r="G16" s="103">
        <f>G143/1000000</f>
        <v>6.4115710000000004</v>
      </c>
      <c r="H16" s="103">
        <f t="shared" si="3"/>
        <v>182.86476122622673</v>
      </c>
      <c r="I16" s="103">
        <f>I143/1000000</f>
        <v>35.82891</v>
      </c>
      <c r="J16" s="103">
        <f>J143/1000000</f>
        <v>31.456437000000001</v>
      </c>
      <c r="K16" s="104">
        <f t="shared" si="4"/>
        <v>113.90008982899111</v>
      </c>
      <c r="L16" s="103">
        <f>L143/1000000</f>
        <v>26.816635000000002</v>
      </c>
      <c r="M16" s="103">
        <f>M143/1000000</f>
        <v>22.029325</v>
      </c>
      <c r="N16" s="103">
        <f t="shared" si="6"/>
        <v>121.73153285450191</v>
      </c>
      <c r="O16" s="103">
        <f>O143/1000000</f>
        <v>0.38898500000000003</v>
      </c>
      <c r="P16" s="103">
        <f>P143/1000000</f>
        <v>1.336463</v>
      </c>
      <c r="Q16" s="103">
        <f t="shared" si="5"/>
        <v>29.105556981375468</v>
      </c>
      <c r="R16" s="103">
        <f>R143/1000000</f>
        <v>26.42765</v>
      </c>
      <c r="S16" s="103">
        <f>S143/1000000</f>
        <v>20.692862000000002</v>
      </c>
      <c r="T16" s="104">
        <f t="shared" si="0"/>
        <v>127.71384644618031</v>
      </c>
    </row>
    <row r="17" spans="1:20" ht="56.25" customHeight="1" thickBot="1">
      <c r="A17" s="350" t="s">
        <v>244</v>
      </c>
      <c r="B17" s="351"/>
      <c r="C17" s="154">
        <f>C149/1000000</f>
        <v>4.1803E-2</v>
      </c>
      <c r="D17" s="154">
        <f>D149/1000000</f>
        <v>6.5959000000000004E-2</v>
      </c>
      <c r="E17" s="103">
        <f t="shared" si="2"/>
        <v>63.377249503479426</v>
      </c>
      <c r="F17" s="154">
        <f>F149/1000000</f>
        <v>1.5272000000000001E-2</v>
      </c>
      <c r="G17" s="154">
        <f>G149/1000000</f>
        <v>1.9789999999999999E-2</v>
      </c>
      <c r="H17" s="103">
        <f t="shared" si="3"/>
        <v>77.170288024254688</v>
      </c>
      <c r="I17" s="154">
        <f>I149/1000000</f>
        <v>7.3793999999999998E-2</v>
      </c>
      <c r="J17" s="154">
        <f>J149/1000000</f>
        <v>0.117173</v>
      </c>
      <c r="K17" s="104">
        <f t="shared" si="4"/>
        <v>62.978672561084892</v>
      </c>
      <c r="L17" s="103">
        <f>L149/1000000</f>
        <v>0</v>
      </c>
      <c r="M17" s="103">
        <f>M149/1000000</f>
        <v>0</v>
      </c>
      <c r="N17" s="103" t="e">
        <f t="shared" si="6"/>
        <v>#DIV/0!</v>
      </c>
      <c r="O17" s="103">
        <f>O149/1000000</f>
        <v>0</v>
      </c>
      <c r="P17" s="103">
        <f>P149/1000000</f>
        <v>0</v>
      </c>
      <c r="Q17" s="103" t="e">
        <f t="shared" si="5"/>
        <v>#DIV/0!</v>
      </c>
      <c r="R17" s="103">
        <f>R149/1000000</f>
        <v>0</v>
      </c>
      <c r="S17" s="103">
        <f>S149/1000000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C162/1000000</f>
        <v>1.841475</v>
      </c>
      <c r="D18" s="103">
        <f>D162/1000000</f>
        <v>1.017401</v>
      </c>
      <c r="E18" s="103">
        <f t="shared" si="2"/>
        <v>180.99795459214215</v>
      </c>
      <c r="F18" s="103">
        <f>F162/1000000</f>
        <v>0.47261799999999998</v>
      </c>
      <c r="G18" s="103">
        <f>G162/1000000</f>
        <v>0.26699099999999998</v>
      </c>
      <c r="H18" s="103">
        <f t="shared" si="3"/>
        <v>177.016453738141</v>
      </c>
      <c r="I18" s="153">
        <f>I162/1000000</f>
        <v>1.6642220000000001</v>
      </c>
      <c r="J18" s="153">
        <f>J162/1000000</f>
        <v>1.012872</v>
      </c>
      <c r="K18" s="104">
        <f t="shared" si="4"/>
        <v>164.30723724221818</v>
      </c>
      <c r="L18" s="153">
        <f>L162/1000000</f>
        <v>1.336436</v>
      </c>
      <c r="M18" s="153">
        <f>M162/1000000</f>
        <v>0.47416399999999997</v>
      </c>
      <c r="N18" s="103">
        <f t="shared" si="6"/>
        <v>281.85100513746295</v>
      </c>
      <c r="O18" s="103">
        <f>O162/1000000</f>
        <v>0.20363300000000001</v>
      </c>
      <c r="P18" s="103">
        <f>P162/1000000</f>
        <v>0</v>
      </c>
      <c r="Q18" s="103" t="e">
        <f t="shared" si="5"/>
        <v>#DIV/0!</v>
      </c>
      <c r="R18" s="103">
        <f>R162/1000000</f>
        <v>1.132803</v>
      </c>
      <c r="S18" s="103">
        <f>S162/1000000</f>
        <v>0.47416399999999997</v>
      </c>
      <c r="T18" s="104">
        <f t="shared" si="0"/>
        <v>238.90531546047362</v>
      </c>
    </row>
    <row r="19" spans="1:20" ht="63" customHeight="1" thickBot="1">
      <c r="A19" s="350" t="s">
        <v>246</v>
      </c>
      <c r="B19" s="351"/>
      <c r="C19" s="155">
        <f>C177/1000000</f>
        <v>5.3199999999999997E-2</v>
      </c>
      <c r="D19" s="155">
        <f>D177/1000000</f>
        <v>7.3201000000000002E-2</v>
      </c>
      <c r="E19" s="103">
        <f t="shared" si="2"/>
        <v>72.676602778650562</v>
      </c>
      <c r="F19" s="155">
        <f>F177/1000000</f>
        <v>1.634E-2</v>
      </c>
      <c r="G19" s="155">
        <f>G177/1000000</f>
        <v>3.2938000000000002E-2</v>
      </c>
      <c r="H19" s="103">
        <f t="shared" si="3"/>
        <v>49.608355091383807</v>
      </c>
      <c r="I19" s="154">
        <f>I177/1000000</f>
        <v>0.13814299999999999</v>
      </c>
      <c r="J19" s="154">
        <f>J177/1000000</f>
        <v>7.1124999999999994E-2</v>
      </c>
      <c r="K19" s="104">
        <f t="shared" si="4"/>
        <v>194.22565905096661</v>
      </c>
      <c r="L19" s="155">
        <f>L177/1000000</f>
        <v>2.4407999999999999E-2</v>
      </c>
      <c r="M19" s="155">
        <f>M177/1000000</f>
        <v>2.8353E-2</v>
      </c>
      <c r="N19" s="103">
        <f t="shared" si="6"/>
        <v>86.086128452015657</v>
      </c>
      <c r="O19" s="154">
        <f>O177/1000000</f>
        <v>2.0374E-2</v>
      </c>
      <c r="P19" s="154">
        <f>P177/1000000</f>
        <v>2.8353E-2</v>
      </c>
      <c r="Q19" s="103">
        <f t="shared" si="5"/>
        <v>71.858357140337887</v>
      </c>
      <c r="R19" s="154">
        <f>R177/1000000</f>
        <v>4.0340000000000003E-3</v>
      </c>
      <c r="S19" s="154">
        <f>S177/1000000</f>
        <v>0</v>
      </c>
      <c r="T19" s="104" t="e">
        <f t="shared" si="0"/>
        <v>#DIV/0!</v>
      </c>
    </row>
    <row r="20" spans="1:20" ht="88.5" hidden="1" customHeight="1" thickBot="1">
      <c r="A20" s="350" t="s">
        <v>248</v>
      </c>
      <c r="B20" s="351"/>
      <c r="C20" s="103">
        <f>C186/1000000</f>
        <v>0</v>
      </c>
      <c r="D20" s="103">
        <f>D186/1000000</f>
        <v>0</v>
      </c>
      <c r="E20" s="103" t="e">
        <f t="shared" si="2"/>
        <v>#DIV/0!</v>
      </c>
      <c r="F20" s="103">
        <f>F186/1000000</f>
        <v>0</v>
      </c>
      <c r="G20" s="103">
        <f>G186/1000000</f>
        <v>0</v>
      </c>
      <c r="H20" s="103" t="e">
        <f t="shared" si="3"/>
        <v>#DIV/0!</v>
      </c>
      <c r="I20" s="103">
        <f>I186/1000000</f>
        <v>0</v>
      </c>
      <c r="J20" s="103">
        <f>J186/1000000</f>
        <v>0</v>
      </c>
      <c r="K20" s="104" t="e">
        <f t="shared" si="4"/>
        <v>#DIV/0!</v>
      </c>
      <c r="L20" s="103">
        <f>L186/1000000</f>
        <v>0</v>
      </c>
      <c r="M20" s="103">
        <f>M186/1000000</f>
        <v>0</v>
      </c>
      <c r="N20" s="103" t="e">
        <f t="shared" si="6"/>
        <v>#DIV/0!</v>
      </c>
      <c r="O20" s="103">
        <f>O186/1000000</f>
        <v>0</v>
      </c>
      <c r="P20" s="103">
        <f>P186/1000000</f>
        <v>0</v>
      </c>
      <c r="Q20" s="103" t="e">
        <f t="shared" si="5"/>
        <v>#DIV/0!</v>
      </c>
      <c r="R20" s="103">
        <f>R186/1000000</f>
        <v>0</v>
      </c>
      <c r="S20" s="103">
        <f>S186/1000000</f>
        <v>0</v>
      </c>
      <c r="T20" s="104" t="e">
        <f t="shared" si="0"/>
        <v>#DIV/0!</v>
      </c>
    </row>
    <row r="21" spans="1:20" ht="60" hidden="1" customHeight="1" thickBot="1">
      <c r="A21" s="350" t="s">
        <v>249</v>
      </c>
      <c r="B21" s="351"/>
      <c r="C21" s="103">
        <f>C195/1000000</f>
        <v>0</v>
      </c>
      <c r="D21" s="103">
        <f>D195/1000000</f>
        <v>0</v>
      </c>
      <c r="E21" s="103" t="e">
        <f t="shared" si="2"/>
        <v>#DIV/0!</v>
      </c>
      <c r="F21" s="103">
        <f>F195/1000000</f>
        <v>0</v>
      </c>
      <c r="G21" s="103">
        <f>G195/1000000</f>
        <v>0</v>
      </c>
      <c r="H21" s="103" t="e">
        <f t="shared" si="3"/>
        <v>#DIV/0!</v>
      </c>
      <c r="I21" s="103">
        <f>I195/1000000</f>
        <v>0</v>
      </c>
      <c r="J21" s="103">
        <f>J195/1000000</f>
        <v>0</v>
      </c>
      <c r="K21" s="104" t="e">
        <f t="shared" si="4"/>
        <v>#DIV/0!</v>
      </c>
      <c r="L21" s="103">
        <f>L195/1000000</f>
        <v>0</v>
      </c>
      <c r="M21" s="103">
        <f>M195/1000000</f>
        <v>0</v>
      </c>
      <c r="N21" s="103" t="e">
        <f t="shared" si="6"/>
        <v>#DIV/0!</v>
      </c>
      <c r="O21" s="103">
        <f>O195/1000000</f>
        <v>0</v>
      </c>
      <c r="P21" s="103">
        <f>P195/1000000</f>
        <v>0</v>
      </c>
      <c r="Q21" s="103" t="e">
        <f t="shared" si="5"/>
        <v>#DIV/0!</v>
      </c>
      <c r="R21" s="103">
        <f>R195/1000000</f>
        <v>0</v>
      </c>
      <c r="S21" s="103">
        <f>S195/1000000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C201/1000000</f>
        <v>0.14852099999999999</v>
      </c>
      <c r="D22" s="154">
        <f>D201/1000000</f>
        <v>0</v>
      </c>
      <c r="E22" s="103" t="e">
        <f t="shared" si="2"/>
        <v>#DIV/0!</v>
      </c>
      <c r="F22" s="154">
        <f>F201/1000000</f>
        <v>3.2943E-2</v>
      </c>
      <c r="G22" s="154">
        <f>G201/1000000</f>
        <v>0</v>
      </c>
      <c r="H22" s="103" t="e">
        <f t="shared" si="3"/>
        <v>#DIV/0!</v>
      </c>
      <c r="I22" s="154">
        <f>I201/1000000</f>
        <v>0.15342900000000001</v>
      </c>
      <c r="J22" s="154">
        <f>J201/1000000</f>
        <v>0</v>
      </c>
      <c r="K22" s="104" t="e">
        <f t="shared" si="4"/>
        <v>#DIV/0!</v>
      </c>
      <c r="L22" s="103">
        <f>L201/1000000</f>
        <v>0</v>
      </c>
      <c r="M22" s="103">
        <f>M201/1000000</f>
        <v>0</v>
      </c>
      <c r="N22" s="103" t="e">
        <f t="shared" si="6"/>
        <v>#DIV/0!</v>
      </c>
      <c r="O22" s="103">
        <f>O201/1000000</f>
        <v>0</v>
      </c>
      <c r="P22" s="103">
        <f>P201/1000000</f>
        <v>0</v>
      </c>
      <c r="Q22" s="103" t="e">
        <f t="shared" si="5"/>
        <v>#DIV/0!</v>
      </c>
      <c r="R22" s="103">
        <f>R201/1000000</f>
        <v>0</v>
      </c>
      <c r="S22" s="103">
        <f>S201/1000000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C209/1000000</f>
        <v>0.21996099999999999</v>
      </c>
      <c r="D23" s="153">
        <f>D209/1000000</f>
        <v>0.47960999999999998</v>
      </c>
      <c r="E23" s="103">
        <f t="shared" si="2"/>
        <v>45.862471591501432</v>
      </c>
      <c r="F23" s="153">
        <f>F209/1000000</f>
        <v>7.9943E-2</v>
      </c>
      <c r="G23" s="153">
        <f>G209/1000000</f>
        <v>5.7224999999999998E-2</v>
      </c>
      <c r="H23" s="103">
        <f t="shared" si="3"/>
        <v>139.69943206640454</v>
      </c>
      <c r="I23" s="153">
        <f>I209/1000000</f>
        <v>0.23591699999999999</v>
      </c>
      <c r="J23" s="153">
        <f>J209/1000000</f>
        <v>0.51916200000000001</v>
      </c>
      <c r="K23" s="104">
        <f t="shared" si="4"/>
        <v>45.441885191905413</v>
      </c>
      <c r="L23" s="154">
        <f>L209/1000000</f>
        <v>7.4791999999999997E-2</v>
      </c>
      <c r="M23" s="154">
        <f>M209/1000000</f>
        <v>0.203206</v>
      </c>
      <c r="N23" s="103">
        <f t="shared" si="6"/>
        <v>36.805999822839873</v>
      </c>
      <c r="O23" s="154">
        <f>O209/1000000</f>
        <v>2.9454000000000001E-2</v>
      </c>
      <c r="P23" s="154">
        <f>P209/1000000</f>
        <v>3.3680000000000002E-2</v>
      </c>
      <c r="Q23" s="103">
        <f t="shared" si="5"/>
        <v>87.452494061757719</v>
      </c>
      <c r="R23" s="154">
        <f>R209/1000000</f>
        <v>4.5338000000000003E-2</v>
      </c>
      <c r="S23" s="154">
        <f>S209/1000000</f>
        <v>0.16952600000000001</v>
      </c>
      <c r="T23" s="104">
        <f t="shared" si="0"/>
        <v>26.743980274412181</v>
      </c>
    </row>
    <row r="24" spans="1:20" ht="47.25" customHeight="1" thickBot="1">
      <c r="A24" s="350" t="s">
        <v>252</v>
      </c>
      <c r="B24" s="351"/>
      <c r="C24" s="153">
        <f>C217/1000000</f>
        <v>2.0668839999999999</v>
      </c>
      <c r="D24" s="153">
        <f>D217/1000000</f>
        <v>1.945595</v>
      </c>
      <c r="E24" s="103">
        <f t="shared" si="2"/>
        <v>106.23403123466086</v>
      </c>
      <c r="F24" s="153">
        <f>F217/1000000</f>
        <v>0.601356</v>
      </c>
      <c r="G24" s="153">
        <f>G217/1000000</f>
        <v>0.45501599999999998</v>
      </c>
      <c r="H24" s="103">
        <f t="shared" si="3"/>
        <v>132.16150640856586</v>
      </c>
      <c r="I24" s="153">
        <f>I217/1000000</f>
        <v>1.975293</v>
      </c>
      <c r="J24" s="153">
        <f>J217/1000000</f>
        <v>1.9012690000000001</v>
      </c>
      <c r="K24" s="104">
        <f t="shared" si="4"/>
        <v>103.89339961888611</v>
      </c>
      <c r="L24" s="153">
        <f>L217/1000000</f>
        <v>1.1355310000000001</v>
      </c>
      <c r="M24" s="153">
        <f>M217/1000000</f>
        <v>1.0116909999999999</v>
      </c>
      <c r="N24" s="103">
        <f t="shared" si="6"/>
        <v>112.2408917347293</v>
      </c>
      <c r="O24" s="153">
        <f>O217/1000000</f>
        <v>0.60021000000000002</v>
      </c>
      <c r="P24" s="153">
        <f>P217/1000000</f>
        <v>0.656721</v>
      </c>
      <c r="Q24" s="103">
        <f t="shared" si="5"/>
        <v>91.394975948690544</v>
      </c>
      <c r="R24" s="154">
        <f>R217/1000000</f>
        <v>0.53532100000000005</v>
      </c>
      <c r="S24" s="154">
        <f>S217/1000000</f>
        <v>0.35497000000000001</v>
      </c>
      <c r="T24" s="104">
        <f t="shared" si="0"/>
        <v>150.80739217398656</v>
      </c>
    </row>
    <row r="25" spans="1:20" ht="58.5" customHeight="1" thickBot="1">
      <c r="A25" s="350" t="s">
        <v>253</v>
      </c>
      <c r="B25" s="351"/>
      <c r="C25" s="154">
        <f>C226/1000000</f>
        <v>0.25575300000000001</v>
      </c>
      <c r="D25" s="154">
        <f>D226/1000000</f>
        <v>0.19483200000000001</v>
      </c>
      <c r="E25" s="103">
        <f t="shared" si="2"/>
        <v>131.26847745750186</v>
      </c>
      <c r="F25" s="154">
        <f>F226/1000000</f>
        <v>8.0222000000000002E-2</v>
      </c>
      <c r="G25" s="154">
        <f>G226/1000000</f>
        <v>5.9204E-2</v>
      </c>
      <c r="H25" s="103">
        <f t="shared" si="3"/>
        <v>135.50097966353624</v>
      </c>
      <c r="I25" s="153">
        <f>I226/1000000</f>
        <v>0.30618699999999999</v>
      </c>
      <c r="J25" s="153">
        <f>J226/1000000</f>
        <v>0.27677299999999999</v>
      </c>
      <c r="K25" s="104">
        <f t="shared" si="4"/>
        <v>110.62748172690256</v>
      </c>
      <c r="L25" s="103">
        <f>L226/1000000</f>
        <v>0</v>
      </c>
      <c r="M25" s="103">
        <f>M226/1000000</f>
        <v>2.1002E-2</v>
      </c>
      <c r="N25" s="103">
        <f t="shared" si="6"/>
        <v>0</v>
      </c>
      <c r="O25" s="103">
        <f>O226/1000000</f>
        <v>0</v>
      </c>
      <c r="P25" s="103">
        <f>P226/1000000</f>
        <v>0</v>
      </c>
      <c r="Q25" s="103" t="e">
        <f t="shared" si="5"/>
        <v>#DIV/0!</v>
      </c>
      <c r="R25" s="103">
        <f>R226/1000000</f>
        <v>0</v>
      </c>
      <c r="S25" s="103">
        <f>S226/1000000</f>
        <v>2.1002E-2</v>
      </c>
      <c r="T25" s="104">
        <f t="shared" si="0"/>
        <v>0</v>
      </c>
    </row>
    <row r="26" spans="1:20" ht="69" customHeight="1" thickBot="1">
      <c r="A26" s="350" t="s">
        <v>254</v>
      </c>
      <c r="B26" s="351"/>
      <c r="C26" s="103">
        <f>C233/1000000</f>
        <v>5.6090939999999998</v>
      </c>
      <c r="D26" s="103">
        <f>D233/1000000</f>
        <v>4.6022410000000002</v>
      </c>
      <c r="E26" s="103">
        <f t="shared" si="2"/>
        <v>121.87745057244936</v>
      </c>
      <c r="F26" s="103">
        <f>F233/1000000</f>
        <v>2.2313010000000002</v>
      </c>
      <c r="G26" s="103">
        <f>G233/1000000</f>
        <v>1.360689</v>
      </c>
      <c r="H26" s="103">
        <f t="shared" si="3"/>
        <v>163.98317323062068</v>
      </c>
      <c r="I26" s="103">
        <f>I233/1000000</f>
        <v>5.5493949999999996</v>
      </c>
      <c r="J26" s="103">
        <f>J233/1000000</f>
        <v>3.6445319999999999</v>
      </c>
      <c r="K26" s="104">
        <f t="shared" si="4"/>
        <v>152.26632665044511</v>
      </c>
      <c r="L26" s="153">
        <f>L233/1000000</f>
        <v>3.5592679999999999</v>
      </c>
      <c r="M26" s="153">
        <f>M233/1000000</f>
        <v>0.848306</v>
      </c>
      <c r="N26" s="103">
        <f t="shared" si="6"/>
        <v>419.57359726325166</v>
      </c>
      <c r="O26" s="103">
        <f>O233/1000000</f>
        <v>3.5407690000000001</v>
      </c>
      <c r="P26" s="103">
        <f>P233/1000000</f>
        <v>0.84437200000000001</v>
      </c>
      <c r="Q26" s="103">
        <f t="shared" si="5"/>
        <v>419.33756685441966</v>
      </c>
      <c r="R26" s="103">
        <f>R233/1000000</f>
        <v>1.8499000000000002E-2</v>
      </c>
      <c r="S26" s="103">
        <f>S233/1000000</f>
        <v>3.934E-3</v>
      </c>
      <c r="T26" s="104">
        <f t="shared" si="0"/>
        <v>470.23385866802244</v>
      </c>
    </row>
    <row r="27" spans="1:20" ht="37.5" customHeight="1" thickBot="1">
      <c r="A27" s="350" t="s">
        <v>255</v>
      </c>
      <c r="B27" s="351"/>
      <c r="C27" s="103">
        <f>C245/1000000</f>
        <v>42.854385999999998</v>
      </c>
      <c r="D27" s="103">
        <f>D245/1000000</f>
        <v>57.626674999999999</v>
      </c>
      <c r="E27" s="103">
        <f t="shared" si="2"/>
        <v>74.365536446446029</v>
      </c>
      <c r="F27" s="103">
        <f>F245/1000000</f>
        <v>11.522012</v>
      </c>
      <c r="G27" s="103">
        <f>G245/1000000</f>
        <v>15.046571999999999</v>
      </c>
      <c r="H27" s="103">
        <f t="shared" si="3"/>
        <v>76.575661220376318</v>
      </c>
      <c r="I27" s="103">
        <f>I245/1000000</f>
        <v>40.796362999999999</v>
      </c>
      <c r="J27" s="103">
        <f>J245/1000000</f>
        <v>53.291049999999998</v>
      </c>
      <c r="K27" s="104">
        <f t="shared" si="4"/>
        <v>76.553873492828544</v>
      </c>
      <c r="L27" s="103">
        <f>L245/1000000</f>
        <v>37.646287999999998</v>
      </c>
      <c r="M27" s="103">
        <f>M245/1000000</f>
        <v>50.466301999999999</v>
      </c>
      <c r="N27" s="103">
        <f t="shared" si="6"/>
        <v>74.596882490022736</v>
      </c>
      <c r="O27" s="103">
        <f>O245/1000000</f>
        <v>0</v>
      </c>
      <c r="P27" s="103">
        <f>P245/1000000</f>
        <v>0</v>
      </c>
      <c r="Q27" s="103" t="e">
        <f t="shared" si="5"/>
        <v>#DIV/0!</v>
      </c>
      <c r="R27" s="103">
        <f>R245/1000000</f>
        <v>37.646287999999998</v>
      </c>
      <c r="S27" s="103">
        <f>S245/1000000</f>
        <v>50.466301999999999</v>
      </c>
      <c r="T27" s="104">
        <f t="shared" si="0"/>
        <v>74.596882490022736</v>
      </c>
    </row>
    <row r="28" spans="1:20" ht="83.25" customHeight="1" thickBot="1">
      <c r="A28" s="350" t="s">
        <v>256</v>
      </c>
      <c r="B28" s="351"/>
      <c r="C28" s="103">
        <f>C254/1000000</f>
        <v>1.8796440000000001</v>
      </c>
      <c r="D28" s="103">
        <f>D254/1000000</f>
        <v>2.2865579999999999</v>
      </c>
      <c r="E28" s="103">
        <f t="shared" si="2"/>
        <v>82.204081418446435</v>
      </c>
      <c r="F28" s="103">
        <f>F254/1000000</f>
        <v>0.41041299999999997</v>
      </c>
      <c r="G28" s="103">
        <f>G254/1000000</f>
        <v>0.64224000000000003</v>
      </c>
      <c r="H28" s="103">
        <f t="shared" si="3"/>
        <v>63.90336945690084</v>
      </c>
      <c r="I28" s="103">
        <f>I254/1000000</f>
        <v>1.727902</v>
      </c>
      <c r="J28" s="103">
        <f>J254/1000000</f>
        <v>2.1737129999999998</v>
      </c>
      <c r="K28" s="104">
        <f t="shared" si="4"/>
        <v>79.490806744036604</v>
      </c>
      <c r="L28" s="103">
        <f>L254/1000000</f>
        <v>0</v>
      </c>
      <c r="M28" s="103">
        <f>M254/1000000</f>
        <v>0</v>
      </c>
      <c r="N28" s="103" t="e">
        <f t="shared" si="6"/>
        <v>#DIV/0!</v>
      </c>
      <c r="O28" s="103">
        <f>O254/1000000</f>
        <v>0</v>
      </c>
      <c r="P28" s="103">
        <f>P254/1000000</f>
        <v>0</v>
      </c>
      <c r="Q28" s="103" t="e">
        <f t="shared" si="5"/>
        <v>#DIV/0!</v>
      </c>
      <c r="R28" s="103">
        <f>R254/1000000</f>
        <v>0</v>
      </c>
      <c r="S28" s="103">
        <f>S254/1000000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C260/1000000</f>
        <v>0.654976</v>
      </c>
      <c r="D29" s="103">
        <f>D260/1000000</f>
        <v>0.57152800000000004</v>
      </c>
      <c r="E29" s="103">
        <f t="shared" si="2"/>
        <v>114.60085945045562</v>
      </c>
      <c r="F29" s="103">
        <f>F260/1000000</f>
        <v>0.30223</v>
      </c>
      <c r="G29" s="103">
        <f>G260/1000000</f>
        <v>0.21407999999999999</v>
      </c>
      <c r="H29" s="103">
        <f t="shared" si="3"/>
        <v>141.17619581464874</v>
      </c>
      <c r="I29" s="103">
        <f>I260/1000000</f>
        <v>0.53170300000000004</v>
      </c>
      <c r="J29" s="103">
        <f>J260/1000000</f>
        <v>0.50476299999999996</v>
      </c>
      <c r="K29" s="104">
        <f t="shared" si="4"/>
        <v>105.33715823069443</v>
      </c>
      <c r="L29" s="153">
        <f>L260/1000000</f>
        <v>0.174536</v>
      </c>
      <c r="M29" s="153">
        <f>M260/1000000</f>
        <v>0.201792</v>
      </c>
      <c r="N29" s="103">
        <f t="shared" si="6"/>
        <v>86.4930225182366</v>
      </c>
      <c r="O29" s="103">
        <f>O260/1000000</f>
        <v>0.143377</v>
      </c>
      <c r="P29" s="103">
        <f>P260/1000000</f>
        <v>0.108795</v>
      </c>
      <c r="Q29" s="103">
        <f t="shared" si="5"/>
        <v>131.78638724206075</v>
      </c>
      <c r="R29" s="103">
        <f>R260/1000000</f>
        <v>3.1158999999999999E-2</v>
      </c>
      <c r="S29" s="103">
        <f>S260/1000000</f>
        <v>9.2996999999999996E-2</v>
      </c>
      <c r="T29" s="104">
        <f t="shared" si="0"/>
        <v>33.505381894039594</v>
      </c>
    </row>
    <row r="30" spans="1:20" ht="33" customHeight="1" thickBot="1">
      <c r="A30" s="350" t="s">
        <v>258</v>
      </c>
      <c r="B30" s="351"/>
      <c r="C30" s="153">
        <f>C274/1000000</f>
        <v>0.24604200000000001</v>
      </c>
      <c r="D30" s="153">
        <f>D274/1000000</f>
        <v>0.40531400000000001</v>
      </c>
      <c r="E30" s="103">
        <f t="shared" si="2"/>
        <v>60.704046739071437</v>
      </c>
      <c r="F30" s="153">
        <f>F274/1000000</f>
        <v>0.15959899999999999</v>
      </c>
      <c r="G30" s="153">
        <f>G274/1000000</f>
        <v>0.108781</v>
      </c>
      <c r="H30" s="103">
        <f t="shared" si="3"/>
        <v>146.71587869205098</v>
      </c>
      <c r="I30" s="153">
        <f>I274/1000000</f>
        <v>0.24981400000000001</v>
      </c>
      <c r="J30" s="153">
        <f>J274/1000000</f>
        <v>0.414329</v>
      </c>
      <c r="K30" s="104">
        <f t="shared" si="4"/>
        <v>60.293631389547919</v>
      </c>
      <c r="L30" s="155">
        <f>L274/1000000</f>
        <v>0.11854000000000001</v>
      </c>
      <c r="M30" s="154">
        <f>M274/1000000</f>
        <v>0.248885</v>
      </c>
      <c r="N30" s="103">
        <f t="shared" si="6"/>
        <v>47.628422765534282</v>
      </c>
      <c r="O30" s="153">
        <f>O274/1000000</f>
        <v>0.11854000000000001</v>
      </c>
      <c r="P30" s="153">
        <f>P274/1000000</f>
        <v>8.6994000000000002E-2</v>
      </c>
      <c r="Q30" s="103">
        <f t="shared" si="5"/>
        <v>136.26227096121573</v>
      </c>
      <c r="R30" s="153">
        <f>R274/1000000</f>
        <v>0</v>
      </c>
      <c r="S30" s="153">
        <f>S274/1000000</f>
        <v>0.16189100000000001</v>
      </c>
      <c r="T30" s="104">
        <f t="shared" si="0"/>
        <v>0</v>
      </c>
    </row>
    <row r="31" spans="1:20" ht="71.25" customHeight="1" thickBot="1">
      <c r="A31" s="350" t="s">
        <v>259</v>
      </c>
      <c r="B31" s="351"/>
      <c r="C31" s="153">
        <f>C284/1000000</f>
        <v>0.36963499999999999</v>
      </c>
      <c r="D31" s="153">
        <f>D284/1000000</f>
        <v>0.36047000000000001</v>
      </c>
      <c r="E31" s="103">
        <f t="shared" si="2"/>
        <v>102.54251394013372</v>
      </c>
      <c r="F31" s="153">
        <f>F284/1000000</f>
        <v>9.9245E-2</v>
      </c>
      <c r="G31" s="153">
        <f>G284/1000000</f>
        <v>0.13012299999999999</v>
      </c>
      <c r="H31" s="103">
        <f t="shared" si="3"/>
        <v>76.270144401835196</v>
      </c>
      <c r="I31" s="153">
        <f>I284/1000000</f>
        <v>0.36248799999999998</v>
      </c>
      <c r="J31" s="153">
        <f>J284/1000000</f>
        <v>0.43885999999999997</v>
      </c>
      <c r="K31" s="104">
        <f t="shared" si="4"/>
        <v>82.59763933828556</v>
      </c>
      <c r="L31" s="154">
        <f>L284/1000000</f>
        <v>0.12770799999999999</v>
      </c>
      <c r="M31" s="154">
        <f>M284/1000000</f>
        <v>0.167739</v>
      </c>
      <c r="N31" s="103">
        <f t="shared" si="6"/>
        <v>76.134947746200936</v>
      </c>
      <c r="O31" s="153">
        <f>O284/1000000</f>
        <v>0.127029</v>
      </c>
      <c r="P31" s="153">
        <f>P284/1000000</f>
        <v>0.147171</v>
      </c>
      <c r="Q31" s="103">
        <f t="shared" si="5"/>
        <v>86.313879772509537</v>
      </c>
      <c r="R31" s="154">
        <f>R284/1000000</f>
        <v>6.7900000000000002E-4</v>
      </c>
      <c r="S31" s="154">
        <f>S284/1000000</f>
        <v>2.0567999999999999E-2</v>
      </c>
      <c r="T31" s="104">
        <f t="shared" si="0"/>
        <v>3.3012446518864258</v>
      </c>
    </row>
    <row r="32" spans="1:20" ht="53.25" customHeight="1" thickBot="1">
      <c r="A32" s="350" t="s">
        <v>260</v>
      </c>
      <c r="B32" s="351"/>
      <c r="C32" s="103">
        <f>C305/1000000</f>
        <v>0</v>
      </c>
      <c r="D32" s="103">
        <f>D305/1000000</f>
        <v>0</v>
      </c>
      <c r="E32" s="103" t="e">
        <f t="shared" si="2"/>
        <v>#DIV/0!</v>
      </c>
      <c r="F32" s="103">
        <f>F305/1000000</f>
        <v>0</v>
      </c>
      <c r="G32" s="103">
        <f>G305/1000000</f>
        <v>0</v>
      </c>
      <c r="H32" s="103" t="e">
        <f t="shared" si="3"/>
        <v>#DIV/0!</v>
      </c>
      <c r="I32" s="103">
        <f>I305/1000000</f>
        <v>0</v>
      </c>
      <c r="J32" s="103">
        <f>J305/1000000</f>
        <v>0</v>
      </c>
      <c r="K32" s="104" t="e">
        <f t="shared" si="4"/>
        <v>#DIV/0!</v>
      </c>
      <c r="L32" s="103">
        <f>L305/1000000</f>
        <v>0</v>
      </c>
      <c r="M32" s="103">
        <f>M305/1000000</f>
        <v>0</v>
      </c>
      <c r="N32" s="103" t="e">
        <f t="shared" si="6"/>
        <v>#DIV/0!</v>
      </c>
      <c r="O32" s="103">
        <f>O305/1000000</f>
        <v>0</v>
      </c>
      <c r="P32" s="103">
        <f>P305/1000000</f>
        <v>0</v>
      </c>
      <c r="Q32" s="103" t="e">
        <f t="shared" si="5"/>
        <v>#DIV/0!</v>
      </c>
      <c r="R32" s="103">
        <f>R305/1000000</f>
        <v>0</v>
      </c>
      <c r="S32" s="103">
        <f>S305/1000000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C313/1000000</f>
        <v>2.5059000000000001E-2</v>
      </c>
      <c r="D33" s="154">
        <f>D313/1000000</f>
        <v>4.0763000000000001E-2</v>
      </c>
      <c r="E33" s="103">
        <f t="shared" si="2"/>
        <v>61.474866913622648</v>
      </c>
      <c r="F33" s="154">
        <f>F313/1000000</f>
        <v>8.6029999999999995E-3</v>
      </c>
      <c r="G33" s="154">
        <f>G313/1000000</f>
        <v>3.0249999999999999E-3</v>
      </c>
      <c r="H33" s="103">
        <f t="shared" si="3"/>
        <v>284.39669421487605</v>
      </c>
      <c r="I33" s="154">
        <f>I313/1000000</f>
        <v>1.5180000000000001E-2</v>
      </c>
      <c r="J33" s="103">
        <f>J313/1000000</f>
        <v>4.1735000000000001E-2</v>
      </c>
      <c r="K33" s="104">
        <f t="shared" si="4"/>
        <v>36.372349347070802</v>
      </c>
      <c r="L33" s="103">
        <f>L313/1000000</f>
        <v>0</v>
      </c>
      <c r="M33" s="103">
        <f>M313/1000000</f>
        <v>1.8131999999999999E-2</v>
      </c>
      <c r="N33" s="103">
        <f t="shared" si="6"/>
        <v>0</v>
      </c>
      <c r="O33" s="103">
        <f>O313/1000000</f>
        <v>0</v>
      </c>
      <c r="P33" s="103">
        <f>P313/1000000</f>
        <v>1.8131999999999999E-2</v>
      </c>
      <c r="Q33" s="103">
        <f t="shared" si="5"/>
        <v>0</v>
      </c>
      <c r="R33" s="103">
        <f>R313/1000000</f>
        <v>0</v>
      </c>
      <c r="S33" s="103">
        <f>S313/1000000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C321/1000000</f>
        <v>7.5076109999999998</v>
      </c>
      <c r="D34" s="153">
        <f>D321/1000000</f>
        <v>3.8406425</v>
      </c>
      <c r="E34" s="103">
        <f t="shared" si="2"/>
        <v>195.47799619464712</v>
      </c>
      <c r="F34" s="153">
        <f>F321/1000000</f>
        <v>4.0970830999999999</v>
      </c>
      <c r="G34" s="153">
        <f>G321/1000000</f>
        <v>0.79877600000000004</v>
      </c>
      <c r="H34" s="103">
        <f t="shared" si="3"/>
        <v>512.92015533766653</v>
      </c>
      <c r="I34" s="103">
        <f>I321/1000000</f>
        <v>7.3845104000000008</v>
      </c>
      <c r="J34" s="103">
        <f>J321/1000000</f>
        <v>3.4499487000000002</v>
      </c>
      <c r="K34" s="104">
        <f t="shared" si="4"/>
        <v>214.04696249541334</v>
      </c>
      <c r="L34" s="153">
        <f>L321/1000000</f>
        <v>5.5943880000000004</v>
      </c>
      <c r="M34" s="153">
        <f>M321/1000000</f>
        <v>3.0758570000000001</v>
      </c>
      <c r="N34" s="103">
        <f t="shared" si="6"/>
        <v>181.8806270902711</v>
      </c>
      <c r="O34" s="103">
        <f>O321/1000000</f>
        <v>1.3721669999999999</v>
      </c>
      <c r="P34" s="103">
        <f>P321/1000000</f>
        <v>0.61554900000000001</v>
      </c>
      <c r="Q34" s="103">
        <f t="shared" si="5"/>
        <v>222.91759063860064</v>
      </c>
      <c r="R34" s="103">
        <f>R321/1000000</f>
        <v>4.2222210000000002</v>
      </c>
      <c r="S34" s="103">
        <f>S321/1000000</f>
        <v>2.4603079999999999</v>
      </c>
      <c r="T34" s="104">
        <f t="shared" si="0"/>
        <v>171.61351343002585</v>
      </c>
    </row>
    <row r="35" spans="1:21" ht="39" customHeight="1" thickBot="1">
      <c r="A35" s="379" t="s">
        <v>263</v>
      </c>
      <c r="B35" s="380" t="s">
        <v>145</v>
      </c>
      <c r="C35" s="230">
        <f>C322/1000000</f>
        <v>0.471358</v>
      </c>
      <c r="D35" s="230">
        <f>D322/1000000</f>
        <v>0.94981099999999996</v>
      </c>
      <c r="E35" s="151">
        <f t="shared" si="2"/>
        <v>49.626504641449721</v>
      </c>
      <c r="F35" s="230">
        <f>F322/1000000</f>
        <v>0.109976</v>
      </c>
      <c r="G35" s="230">
        <f>G322/1000000</f>
        <v>0.201733</v>
      </c>
      <c r="H35" s="151">
        <f t="shared" si="3"/>
        <v>54.515622134207099</v>
      </c>
      <c r="I35" s="230">
        <f>I322/1000000</f>
        <v>0.50827699999999998</v>
      </c>
      <c r="J35" s="230">
        <f>J322/1000000</f>
        <v>0.865259</v>
      </c>
      <c r="K35" s="152">
        <f t="shared" si="4"/>
        <v>58.742757948776024</v>
      </c>
      <c r="L35" s="230">
        <f>L322/1000000</f>
        <v>0.35278799999999999</v>
      </c>
      <c r="M35" s="230">
        <f>M322/1000000</f>
        <v>0.68299699999999997</v>
      </c>
      <c r="N35" s="151">
        <f t="shared" si="6"/>
        <v>51.652935518018381</v>
      </c>
      <c r="O35" s="151">
        <f>O322/1000000</f>
        <v>0.254052</v>
      </c>
      <c r="P35" s="151">
        <f>P322/1000000</f>
        <v>0.57483099999999998</v>
      </c>
      <c r="Q35" s="151">
        <f t="shared" si="5"/>
        <v>44.195946286821695</v>
      </c>
      <c r="R35" s="151">
        <f>R322/1000000</f>
        <v>9.8736000000000004E-2</v>
      </c>
      <c r="S35" s="151">
        <f>S322/1000000</f>
        <v>0.108166</v>
      </c>
      <c r="T35" s="152">
        <f t="shared" si="0"/>
        <v>91.281918532625781</v>
      </c>
    </row>
    <row r="36" spans="1:21" ht="21.75" customHeight="1" thickBot="1">
      <c r="A36" s="381" t="s">
        <v>264</v>
      </c>
      <c r="B36" s="382" t="s">
        <v>145</v>
      </c>
      <c r="C36" s="230">
        <f>C330/1000000</f>
        <v>6.8029070000000003</v>
      </c>
      <c r="D36" s="230">
        <f>D330/1000000</f>
        <v>2.5995979999999999</v>
      </c>
      <c r="E36" s="151">
        <f t="shared" si="2"/>
        <v>261.69073064373805</v>
      </c>
      <c r="F36" s="230">
        <f>F330/1000000</f>
        <v>3.9177770000000001</v>
      </c>
      <c r="G36" s="230">
        <f>G330/1000000</f>
        <v>0.52268899999999996</v>
      </c>
      <c r="H36" s="151">
        <f t="shared" si="3"/>
        <v>749.54265347080207</v>
      </c>
      <c r="I36" s="151">
        <f>I330/1000000</f>
        <v>6.7303889999999997</v>
      </c>
      <c r="J36" s="151">
        <f>J330/1000000</f>
        <v>2.4525480000000002</v>
      </c>
      <c r="K36" s="152">
        <f t="shared" si="4"/>
        <v>274.42435377411567</v>
      </c>
      <c r="L36" s="151">
        <f>L330/1000000</f>
        <v>5.2416</v>
      </c>
      <c r="M36" s="151">
        <f>M330/1000000</f>
        <v>2.3928600000000002</v>
      </c>
      <c r="N36" s="151">
        <f t="shared" si="6"/>
        <v>219.05167874426419</v>
      </c>
      <c r="O36" s="151">
        <f>O330/1000000</f>
        <v>1.118115</v>
      </c>
      <c r="P36" s="151">
        <f>P330/1000000</f>
        <v>4.0717999999999997E-2</v>
      </c>
      <c r="Q36" s="151">
        <f t="shared" si="5"/>
        <v>2745.996856427133</v>
      </c>
      <c r="R36" s="151">
        <f>R330/1000000</f>
        <v>4.1234849999999996</v>
      </c>
      <c r="S36" s="151">
        <f>S330/1000000</f>
        <v>2.3521420000000002</v>
      </c>
      <c r="T36" s="152">
        <f t="shared" si="0"/>
        <v>175.30765574527385</v>
      </c>
    </row>
    <row r="37" spans="1:21" ht="58.5" customHeight="1" thickBot="1">
      <c r="A37" s="350" t="s">
        <v>266</v>
      </c>
      <c r="B37" s="351"/>
      <c r="C37" s="153">
        <f>C350/1000000</f>
        <v>0</v>
      </c>
      <c r="D37" s="153">
        <f>D350/1000000</f>
        <v>2.114E-3</v>
      </c>
      <c r="E37" s="103">
        <f t="shared" si="2"/>
        <v>0</v>
      </c>
      <c r="F37" s="103">
        <f>F350/1000000</f>
        <v>0</v>
      </c>
      <c r="G37" s="103">
        <f>G350/1000000</f>
        <v>1.165E-3</v>
      </c>
      <c r="H37" s="103">
        <f t="shared" si="3"/>
        <v>0</v>
      </c>
      <c r="I37" s="103">
        <f>I350/1000000</f>
        <v>0</v>
      </c>
      <c r="J37" s="103">
        <f>J350/1000000</f>
        <v>1.165E-3</v>
      </c>
      <c r="K37" s="104">
        <f t="shared" si="4"/>
        <v>0</v>
      </c>
      <c r="L37" s="103">
        <f>L350/1000000</f>
        <v>0</v>
      </c>
      <c r="M37" s="103">
        <f>M350/1000000</f>
        <v>0</v>
      </c>
      <c r="N37" s="103" t="e">
        <f t="shared" si="6"/>
        <v>#DIV/0!</v>
      </c>
      <c r="O37" s="103">
        <f>O350/1000000</f>
        <v>0</v>
      </c>
      <c r="P37" s="103">
        <f>P350/1000000</f>
        <v>0</v>
      </c>
      <c r="Q37" s="103" t="e">
        <f t="shared" si="5"/>
        <v>#DIV/0!</v>
      </c>
      <c r="R37" s="103">
        <f>R350/1000000</f>
        <v>0</v>
      </c>
      <c r="S37" s="103">
        <f>S350/1000000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C354/1000000</f>
        <v>97.691952685000004</v>
      </c>
      <c r="D38" s="149">
        <f>D354/1000000</f>
        <v>83.302626605</v>
      </c>
      <c r="E38" s="149">
        <f t="shared" si="2"/>
        <v>117.27355626879637</v>
      </c>
      <c r="F38" s="149">
        <f>F354/1000000</f>
        <v>21.700909770999999</v>
      </c>
      <c r="G38" s="149">
        <f>G354/1000000</f>
        <v>19.695332105999999</v>
      </c>
      <c r="H38" s="149">
        <f t="shared" si="3"/>
        <v>110.1830101376611</v>
      </c>
      <c r="I38" s="149">
        <f>I354/1000000</f>
        <v>97.691952685000004</v>
      </c>
      <c r="J38" s="149">
        <f>J354/1000000</f>
        <v>83.302626605</v>
      </c>
      <c r="K38" s="150">
        <f t="shared" si="4"/>
        <v>117.27355626879637</v>
      </c>
      <c r="L38" s="149">
        <f>L354/1000000</f>
        <v>8.7641645419999996</v>
      </c>
      <c r="M38" s="149">
        <f>M354/1000000</f>
        <v>6.0447009700000001</v>
      </c>
      <c r="N38" s="149">
        <f t="shared" si="6"/>
        <v>144.9892159346966</v>
      </c>
      <c r="O38" s="149">
        <f>O354/1000000</f>
        <v>0</v>
      </c>
      <c r="P38" s="149">
        <f>P354/1000000</f>
        <v>0</v>
      </c>
      <c r="Q38" s="149" t="e">
        <f t="shared" si="5"/>
        <v>#DIV/0!</v>
      </c>
      <c r="R38" s="149">
        <f>R354/1000000</f>
        <v>0</v>
      </c>
      <c r="S38" s="149">
        <f>S354/1000000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C355/1000000</f>
        <v>76.471164685000005</v>
      </c>
      <c r="D39" s="103">
        <f>D355/1000000</f>
        <v>62.643608605000004</v>
      </c>
      <c r="E39" s="103">
        <f t="shared" si="2"/>
        <v>122.07337091193105</v>
      </c>
      <c r="F39" s="103">
        <f>F355/1000000</f>
        <v>18.792803770999999</v>
      </c>
      <c r="G39" s="103">
        <f>G355/1000000</f>
        <v>16.816579105999999</v>
      </c>
      <c r="H39" s="103">
        <f t="shared" si="3"/>
        <v>111.75164492459054</v>
      </c>
      <c r="I39" s="103">
        <f>I355/1000000</f>
        <v>76.471164685000005</v>
      </c>
      <c r="J39" s="103">
        <f>J355/1000000</f>
        <v>62.643608605000004</v>
      </c>
      <c r="K39" s="104">
        <f t="shared" si="4"/>
        <v>122.07337091193105</v>
      </c>
      <c r="L39" s="103">
        <f>L355/1000000</f>
        <v>8.7641645419999996</v>
      </c>
      <c r="M39" s="103">
        <f>M355/1000000</f>
        <v>6.0447009700000001</v>
      </c>
      <c r="N39" s="103">
        <f t="shared" si="6"/>
        <v>144.9892159346966</v>
      </c>
      <c r="O39" s="103">
        <f>O355/1000000</f>
        <v>0</v>
      </c>
      <c r="P39" s="103">
        <f>P355/1000000</f>
        <v>0</v>
      </c>
      <c r="Q39" s="103" t="e">
        <f t="shared" si="5"/>
        <v>#DIV/0!</v>
      </c>
      <c r="R39" s="103">
        <f>R355/1000000</f>
        <v>0</v>
      </c>
      <c r="S39" s="103">
        <f>S355/1000000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C372/1000000</f>
        <v>21.220787999999999</v>
      </c>
      <c r="D40" s="103">
        <f>D372/1000000</f>
        <v>20.659018</v>
      </c>
      <c r="E40" s="103">
        <f t="shared" si="2"/>
        <v>102.7192483205155</v>
      </c>
      <c r="F40" s="103">
        <f>F372/1000000</f>
        <v>2.9081060000000001</v>
      </c>
      <c r="G40" s="103">
        <f>G372/1000000</f>
        <v>2.8787530000000001</v>
      </c>
      <c r="H40" s="103">
        <f t="shared" si="3"/>
        <v>101.01964288009427</v>
      </c>
      <c r="I40" s="103">
        <f>I372/1000000</f>
        <v>21.220787999999999</v>
      </c>
      <c r="J40" s="103">
        <f>J372/1000000</f>
        <v>20.659018</v>
      </c>
      <c r="K40" s="104">
        <f t="shared" si="4"/>
        <v>102.7192483205155</v>
      </c>
      <c r="L40" s="103">
        <f>L372/1000000</f>
        <v>0</v>
      </c>
      <c r="M40" s="103">
        <f>M372/1000000</f>
        <v>0</v>
      </c>
      <c r="N40" s="103" t="e">
        <f t="shared" si="6"/>
        <v>#DIV/0!</v>
      </c>
      <c r="O40" s="103">
        <f>O372/1000000</f>
        <v>0</v>
      </c>
      <c r="P40" s="103">
        <f>P372/1000000</f>
        <v>0</v>
      </c>
      <c r="Q40" s="103" t="e">
        <f t="shared" si="5"/>
        <v>#DIV/0!</v>
      </c>
      <c r="R40" s="103">
        <f>R372/1000000</f>
        <v>0</v>
      </c>
      <c r="S40" s="103">
        <f>S372/1000000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348</v>
      </c>
      <c r="D44" s="39" t="s">
        <v>351</v>
      </c>
      <c r="E44" s="39" t="s">
        <v>12</v>
      </c>
      <c r="F44" s="39" t="s">
        <v>357</v>
      </c>
      <c r="G44" s="39" t="s">
        <v>358</v>
      </c>
      <c r="H44" s="39" t="s">
        <v>12</v>
      </c>
      <c r="I44" s="39" t="s">
        <v>348</v>
      </c>
      <c r="J44" s="39" t="s">
        <v>351</v>
      </c>
      <c r="K44" s="39" t="s">
        <v>12</v>
      </c>
      <c r="L44" s="39" t="s">
        <v>348</v>
      </c>
      <c r="M44" s="39" t="s">
        <v>349</v>
      </c>
      <c r="N44" s="231" t="s">
        <v>12</v>
      </c>
      <c r="O44" s="232" t="s">
        <v>352</v>
      </c>
      <c r="P44" s="232" t="s">
        <v>359</v>
      </c>
      <c r="Q44" s="232" t="s">
        <v>5</v>
      </c>
      <c r="R44" s="232" t="s">
        <v>354</v>
      </c>
      <c r="S44" s="232" t="s">
        <v>355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71081663</v>
      </c>
      <c r="D46" s="128">
        <f>D47+D55</f>
        <v>71726651</v>
      </c>
      <c r="E46" s="129">
        <f>C46/D46*100</f>
        <v>99.100769391840132</v>
      </c>
      <c r="F46" s="128">
        <f>F47+F55</f>
        <v>18120172</v>
      </c>
      <c r="G46" s="128">
        <f>G47+G55</f>
        <v>19078228</v>
      </c>
      <c r="H46" s="129">
        <f>F46/G46*100</f>
        <v>94.978275760201626</v>
      </c>
      <c r="I46" s="128">
        <f>I47+I55</f>
        <v>70263175</v>
      </c>
      <c r="J46" s="128">
        <f>J47+J55</f>
        <v>62046095</v>
      </c>
      <c r="K46" s="129">
        <f>I46/J46*100</f>
        <v>113.2435087171884</v>
      </c>
      <c r="L46" s="130">
        <f>L47+L55</f>
        <v>63587025</v>
      </c>
      <c r="M46" s="130">
        <f>M47+M55</f>
        <v>46898445</v>
      </c>
      <c r="N46" s="131">
        <f t="shared" ref="N46:N53" si="7">L46/M46*100</f>
        <v>135.58450605345232</v>
      </c>
      <c r="O46" s="132">
        <f>O47+O55</f>
        <v>0</v>
      </c>
      <c r="P46" s="132">
        <f>P47+P55</f>
        <v>0</v>
      </c>
      <c r="Q46" s="132" t="e">
        <f t="shared" ref="Q46:Q53" si="8">O46/P46*100</f>
        <v>#DIV/0!</v>
      </c>
      <c r="R46" s="132">
        <f>R47+R55</f>
        <v>63587025</v>
      </c>
      <c r="S46" s="132">
        <f>S47+S55</f>
        <v>46275727</v>
      </c>
      <c r="T46" s="131">
        <f t="shared" ref="T46:T53" si="9">R46/S46*100</f>
        <v>137.40902438982752</v>
      </c>
    </row>
    <row r="47" spans="1:21" ht="36.75" customHeight="1">
      <c r="A47" s="383" t="s">
        <v>291</v>
      </c>
      <c r="B47" s="384" t="s">
        <v>98</v>
      </c>
      <c r="C47" s="42">
        <f>SUM(C48:C53)</f>
        <v>71071887</v>
      </c>
      <c r="D47" s="42">
        <f>SUM(D48:D53)</f>
        <v>71704147</v>
      </c>
      <c r="E47" s="51">
        <f>C47/D47*100</f>
        <v>99.118237889365034</v>
      </c>
      <c r="F47" s="42">
        <f>SUM(F48:F53)</f>
        <v>18117254</v>
      </c>
      <c r="G47" s="42">
        <f>SUM(G48:G53)</f>
        <v>19069999</v>
      </c>
      <c r="H47" s="51">
        <f>F47/G47*100</f>
        <v>95.003958836075455</v>
      </c>
      <c r="I47" s="42">
        <f>SUM(I48:I53)</f>
        <v>70253399</v>
      </c>
      <c r="J47" s="42">
        <f>SUM(J48:J53)</f>
        <v>62023591</v>
      </c>
      <c r="K47" s="51">
        <f>I47/J47*100</f>
        <v>113.2688350792201</v>
      </c>
      <c r="L47" s="42">
        <f>SUM(L48:L53)</f>
        <v>63587025</v>
      </c>
      <c r="M47" s="42">
        <f>SUM(M48:M53)</f>
        <v>46898445</v>
      </c>
      <c r="N47" s="6">
        <f t="shared" si="7"/>
        <v>135.58450605345232</v>
      </c>
      <c r="O47" s="42">
        <f>SUM(O48:O53)</f>
        <v>0</v>
      </c>
      <c r="P47" s="42">
        <f>SUM(P48:P53)</f>
        <v>0</v>
      </c>
      <c r="Q47" s="5" t="e">
        <f t="shared" si="8"/>
        <v>#DIV/0!</v>
      </c>
      <c r="R47" s="42">
        <f>SUM(R48:R53)</f>
        <v>63587025</v>
      </c>
      <c r="S47" s="42">
        <f>SUM(S48:S53)</f>
        <v>46275727</v>
      </c>
      <c r="T47" s="6">
        <f t="shared" si="9"/>
        <v>137.40902438982752</v>
      </c>
    </row>
    <row r="48" spans="1:21" ht="18.75" customHeight="1">
      <c r="A48" s="63">
        <v>1</v>
      </c>
      <c r="B48" s="4" t="s">
        <v>99</v>
      </c>
      <c r="C48" s="45">
        <v>39176259</v>
      </c>
      <c r="D48" s="45">
        <v>36679881</v>
      </c>
      <c r="E48" s="46">
        <f t="shared" ref="E48:E53" si="10">C48/D48*100</f>
        <v>106.8058508695816</v>
      </c>
      <c r="F48" s="45">
        <v>10619516</v>
      </c>
      <c r="G48" s="45">
        <v>9152097</v>
      </c>
      <c r="H48" s="46">
        <f t="shared" ref="H48:H53" si="11">F48/G48*100</f>
        <v>116.03369151354055</v>
      </c>
      <c r="I48" s="45">
        <v>39350498</v>
      </c>
      <c r="J48" s="45">
        <v>34429491</v>
      </c>
      <c r="K48" s="46">
        <f t="shared" ref="K48:K53" si="12">I48/J48*100</f>
        <v>114.29299956830614</v>
      </c>
      <c r="L48" s="45">
        <v>39350498</v>
      </c>
      <c r="M48" s="45">
        <v>23843648</v>
      </c>
      <c r="N48" s="25">
        <f t="shared" si="7"/>
        <v>165.03555999484644</v>
      </c>
      <c r="O48" s="45">
        <v>0</v>
      </c>
      <c r="P48" s="45">
        <v>0</v>
      </c>
      <c r="Q48" s="25" t="e">
        <f t="shared" si="8"/>
        <v>#DIV/0!</v>
      </c>
      <c r="R48" s="45">
        <v>39350498</v>
      </c>
      <c r="S48" s="45">
        <v>23843648</v>
      </c>
      <c r="T48" s="46">
        <f t="shared" si="9"/>
        <v>165.03555999484644</v>
      </c>
    </row>
    <row r="49" spans="1:20" ht="27.75" customHeight="1">
      <c r="A49" s="63">
        <v>2</v>
      </c>
      <c r="B49" s="4" t="s">
        <v>100</v>
      </c>
      <c r="C49" s="45">
        <v>5149754</v>
      </c>
      <c r="D49" s="45">
        <v>8129672</v>
      </c>
      <c r="E49" s="46">
        <f t="shared" si="10"/>
        <v>63.345163248898608</v>
      </c>
      <c r="F49" s="45">
        <v>1242900</v>
      </c>
      <c r="G49" s="45">
        <v>1987212</v>
      </c>
      <c r="H49" s="46">
        <f t="shared" si="11"/>
        <v>62.544912168404778</v>
      </c>
      <c r="I49" s="45">
        <v>3697948</v>
      </c>
      <c r="J49" s="45">
        <v>6493458</v>
      </c>
      <c r="K49" s="46">
        <f t="shared" si="12"/>
        <v>56.948824493821313</v>
      </c>
      <c r="L49" s="45">
        <v>3697948</v>
      </c>
      <c r="M49" s="45">
        <v>6493458</v>
      </c>
      <c r="N49" s="25">
        <f t="shared" si="7"/>
        <v>56.948824493821313</v>
      </c>
      <c r="O49" s="45">
        <v>0</v>
      </c>
      <c r="P49" s="45">
        <v>0</v>
      </c>
      <c r="Q49" s="25" t="e">
        <f t="shared" si="8"/>
        <v>#DIV/0!</v>
      </c>
      <c r="R49" s="45">
        <v>3697948</v>
      </c>
      <c r="S49" s="45">
        <v>6493458</v>
      </c>
      <c r="T49" s="46">
        <f t="shared" si="9"/>
        <v>56.948824493821313</v>
      </c>
    </row>
    <row r="50" spans="1:20" ht="41.25" customHeight="1">
      <c r="A50" s="63">
        <v>3</v>
      </c>
      <c r="B50" s="4" t="s">
        <v>101</v>
      </c>
      <c r="C50" s="45">
        <v>5001145</v>
      </c>
      <c r="D50" s="45">
        <v>6425739</v>
      </c>
      <c r="E50" s="46">
        <f t="shared" si="10"/>
        <v>77.829880734340435</v>
      </c>
      <c r="F50" s="45">
        <v>974024</v>
      </c>
      <c r="G50" s="45">
        <v>1508351</v>
      </c>
      <c r="H50" s="46">
        <f t="shared" si="11"/>
        <v>64.575420442589291</v>
      </c>
      <c r="I50" s="45">
        <v>6236671</v>
      </c>
      <c r="J50" s="45">
        <v>4553531</v>
      </c>
      <c r="K50" s="46">
        <f t="shared" si="12"/>
        <v>136.96340268683798</v>
      </c>
      <c r="L50" s="45">
        <v>6236671</v>
      </c>
      <c r="M50" s="45">
        <v>4553531</v>
      </c>
      <c r="N50" s="25">
        <f t="shared" si="7"/>
        <v>136.96340268683798</v>
      </c>
      <c r="O50" s="45">
        <v>0</v>
      </c>
      <c r="P50" s="45">
        <v>0</v>
      </c>
      <c r="Q50" s="25" t="e">
        <f t="shared" si="8"/>
        <v>#DIV/0!</v>
      </c>
      <c r="R50" s="45">
        <v>6236671</v>
      </c>
      <c r="S50" s="45">
        <v>4553531</v>
      </c>
      <c r="T50" s="46">
        <f t="shared" si="9"/>
        <v>136.96340268683798</v>
      </c>
    </row>
    <row r="51" spans="1:20" ht="21.75" customHeight="1">
      <c r="A51" s="63">
        <v>4</v>
      </c>
      <c r="B51" s="3" t="s">
        <v>102</v>
      </c>
      <c r="C51" s="45">
        <v>804735</v>
      </c>
      <c r="D51" s="45">
        <v>2191504</v>
      </c>
      <c r="E51" s="46">
        <f t="shared" si="10"/>
        <v>36.720672195898338</v>
      </c>
      <c r="F51" s="45">
        <v>266954</v>
      </c>
      <c r="G51" s="45">
        <v>550342</v>
      </c>
      <c r="H51" s="46">
        <f t="shared" si="11"/>
        <v>48.506928419055789</v>
      </c>
      <c r="I51" s="45">
        <v>711863</v>
      </c>
      <c r="J51" s="45">
        <v>1998537</v>
      </c>
      <c r="K51" s="46">
        <f t="shared" si="12"/>
        <v>35.619205448785785</v>
      </c>
      <c r="L51" s="45">
        <v>711863</v>
      </c>
      <c r="M51" s="45">
        <v>1998537</v>
      </c>
      <c r="N51" s="25">
        <f t="shared" si="7"/>
        <v>35.619205448785785</v>
      </c>
      <c r="O51" s="45">
        <v>0</v>
      </c>
      <c r="P51" s="45">
        <v>0</v>
      </c>
      <c r="Q51" s="25" t="e">
        <f t="shared" si="8"/>
        <v>#DIV/0!</v>
      </c>
      <c r="R51" s="45">
        <v>711863</v>
      </c>
      <c r="S51" s="45">
        <v>1998537</v>
      </c>
      <c r="T51" s="46">
        <f t="shared" si="9"/>
        <v>35.619205448785785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1740871</v>
      </c>
      <c r="E52" s="46">
        <f t="shared" si="10"/>
        <v>0</v>
      </c>
      <c r="F52" s="45">
        <v>0</v>
      </c>
      <c r="G52" s="45">
        <v>228613</v>
      </c>
      <c r="H52" s="46">
        <f t="shared" si="11"/>
        <v>0</v>
      </c>
      <c r="I52" s="45">
        <v>0</v>
      </c>
      <c r="J52" s="45">
        <v>622718</v>
      </c>
      <c r="K52" s="46">
        <f t="shared" si="12"/>
        <v>0</v>
      </c>
      <c r="L52" s="45">
        <v>0</v>
      </c>
      <c r="M52" s="45">
        <v>622718</v>
      </c>
      <c r="N52" s="25">
        <f t="shared" si="7"/>
        <v>0</v>
      </c>
      <c r="O52" s="45">
        <v>0</v>
      </c>
      <c r="P52" s="45">
        <v>0</v>
      </c>
      <c r="Q52" s="25" t="e">
        <f t="shared" si="8"/>
        <v>#DIV/0!</v>
      </c>
      <c r="R52" s="45">
        <v>0</v>
      </c>
      <c r="S52" s="45">
        <v>0</v>
      </c>
      <c r="T52" s="46" t="e">
        <f t="shared" si="9"/>
        <v>#DIV/0!</v>
      </c>
    </row>
    <row r="53" spans="1:20" s="24" customFormat="1" ht="18.75" customHeight="1">
      <c r="A53" s="63">
        <v>6</v>
      </c>
      <c r="B53" s="4" t="s">
        <v>227</v>
      </c>
      <c r="C53" s="45">
        <v>20939994</v>
      </c>
      <c r="D53" s="45">
        <v>16536480</v>
      </c>
      <c r="E53" s="25">
        <f t="shared" si="10"/>
        <v>126.62908914109896</v>
      </c>
      <c r="F53" s="45">
        <v>5013860</v>
      </c>
      <c r="G53" s="45">
        <v>5643384</v>
      </c>
      <c r="H53" s="25">
        <f t="shared" si="11"/>
        <v>88.844919998355593</v>
      </c>
      <c r="I53" s="45">
        <v>20256419</v>
      </c>
      <c r="J53" s="45">
        <v>13925856</v>
      </c>
      <c r="K53" s="25">
        <f t="shared" si="12"/>
        <v>145.45905831569706</v>
      </c>
      <c r="L53" s="45">
        <v>13590045</v>
      </c>
      <c r="M53" s="45">
        <v>9386553</v>
      </c>
      <c r="N53" s="25">
        <f t="shared" si="7"/>
        <v>144.78206216914771</v>
      </c>
      <c r="O53" s="45">
        <v>0</v>
      </c>
      <c r="P53" s="45">
        <v>0</v>
      </c>
      <c r="Q53" s="49" t="e">
        <f t="shared" si="8"/>
        <v>#DIV/0!</v>
      </c>
      <c r="R53" s="45">
        <v>13590045</v>
      </c>
      <c r="S53" s="45">
        <v>9386553</v>
      </c>
      <c r="T53" s="25">
        <f t="shared" si="9"/>
        <v>144.78206216914771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SUM(C56:C66)</f>
        <v>9776</v>
      </c>
      <c r="D55" s="42">
        <f>SUM(D56:D66)</f>
        <v>22504</v>
      </c>
      <c r="E55" s="51">
        <f>C55/D55*100</f>
        <v>43.44116601493068</v>
      </c>
      <c r="F55" s="42">
        <f>SUM(F56:F66)</f>
        <v>2918</v>
      </c>
      <c r="G55" s="42">
        <f>SUM(G56:G66)</f>
        <v>8229</v>
      </c>
      <c r="H55" s="51">
        <f>F55/G55*100</f>
        <v>35.459958682707502</v>
      </c>
      <c r="I55" s="42">
        <f>SUM(I56:I66)</f>
        <v>9776</v>
      </c>
      <c r="J55" s="42">
        <f>SUM(J56:J66)</f>
        <v>22504</v>
      </c>
      <c r="K55" s="51">
        <f>I55/J55*100</f>
        <v>43.44116601493068</v>
      </c>
      <c r="L55" s="42">
        <f>SUM(L56:L66)</f>
        <v>0</v>
      </c>
      <c r="M55" s="42">
        <f>SUM(M56:M66)</f>
        <v>0</v>
      </c>
      <c r="N55" s="6" t="e">
        <f t="shared" ref="N55" si="13">L55/M55*100</f>
        <v>#DIV/0!</v>
      </c>
      <c r="O55" s="42">
        <f>SUM(O56:O66)</f>
        <v>0</v>
      </c>
      <c r="P55" s="42">
        <f>SUM(P56:P66)</f>
        <v>0</v>
      </c>
      <c r="Q55" s="5" t="e">
        <f t="shared" ref="Q55" si="14">O55/P55*100</f>
        <v>#DIV/0!</v>
      </c>
      <c r="R55" s="42">
        <f>SUM(R56:R66)</f>
        <v>0</v>
      </c>
      <c r="S55" s="42">
        <f>SUM(S56:S66)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9776</v>
      </c>
      <c r="D56" s="47">
        <v>22504</v>
      </c>
      <c r="E56" s="45">
        <f>C56/D56*100</f>
        <v>43.44116601493068</v>
      </c>
      <c r="F56" s="47">
        <v>2918</v>
      </c>
      <c r="G56" s="47">
        <v>8229</v>
      </c>
      <c r="H56" s="45">
        <f>F56/G56*100</f>
        <v>35.459958682707502</v>
      </c>
      <c r="I56" s="47">
        <v>9776</v>
      </c>
      <c r="J56" s="47">
        <v>22504</v>
      </c>
      <c r="K56" s="45">
        <f>I56/J56*100</f>
        <v>43.44116601493068</v>
      </c>
      <c r="L56" s="47">
        <v>0</v>
      </c>
      <c r="M56" s="47"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ht="17.25">
      <c r="A57" s="64">
        <v>2</v>
      </c>
      <c r="B57" s="8" t="s">
        <v>105</v>
      </c>
      <c r="C57" s="47">
        <v>0</v>
      </c>
      <c r="D57" s="47">
        <v>0</v>
      </c>
      <c r="E57" s="1" t="e">
        <f t="shared" ref="E57" si="16">C57/D57*100</f>
        <v>#DIV/0!</v>
      </c>
      <c r="F57" s="47">
        <v>0</v>
      </c>
      <c r="G57" s="47">
        <v>0</v>
      </c>
      <c r="H57" s="1" t="e">
        <f t="shared" ref="H57" si="17">F57/G57*100</f>
        <v>#DIV/0!</v>
      </c>
      <c r="I57" s="47">
        <v>0</v>
      </c>
      <c r="J57" s="47">
        <v>0</v>
      </c>
      <c r="K57" s="1" t="e">
        <f t="shared" ref="K57" si="18">I57/J57*100</f>
        <v>#DIV/0!</v>
      </c>
      <c r="L57" s="47">
        <v>0</v>
      </c>
      <c r="M57" s="47">
        <v>0</v>
      </c>
      <c r="N57" s="1" t="e">
        <f t="shared" ref="N57" si="19">L57/M57*100</f>
        <v>#DIV/0!</v>
      </c>
      <c r="O57" s="47">
        <v>0</v>
      </c>
      <c r="P57" s="47">
        <v>0</v>
      </c>
      <c r="Q57" s="1" t="e">
        <f t="shared" ref="Q57" si="20">O57/P57*100</f>
        <v>#DIV/0!</v>
      </c>
      <c r="R57" s="47">
        <v>0</v>
      </c>
      <c r="S57" s="47">
        <v>0</v>
      </c>
      <c r="T57" s="1" t="e">
        <f t="shared" ref="T57" si="21">R57/S57*100</f>
        <v>#DIV/0!</v>
      </c>
    </row>
    <row r="58" spans="1:20" hidden="1">
      <c r="A58" s="64">
        <v>3</v>
      </c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 hidden="1">
      <c r="A59" s="64">
        <v>4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 hidden="1">
      <c r="A60" s="64">
        <v>5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 hidden="1">
      <c r="A61" s="64">
        <v>6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 hidden="1">
      <c r="A62" s="64">
        <v>7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 hidden="1">
      <c r="A63" s="64">
        <v>8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 hidden="1">
      <c r="A64" s="64">
        <v>9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 hidden="1">
      <c r="A65" s="64">
        <v>10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 hidden="1">
      <c r="A66" s="64">
        <v>11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376"/>
      <c r="B67" s="377"/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8"/>
    </row>
    <row r="68" spans="1:20" ht="59.25" customHeight="1">
      <c r="A68" s="369" t="s">
        <v>240</v>
      </c>
      <c r="B68" s="370" t="s">
        <v>13</v>
      </c>
      <c r="C68" s="128">
        <f>C69+C113+C143+C149+C162+C177+C186+C195+C201+C209+C217+C226+C233+C245+C254+C260+C274+C284+C305+C313+C321+C350</f>
        <v>151297549</v>
      </c>
      <c r="D68" s="128">
        <f>D69+D113+D143+D149+D162+D177+D186+D195+D201+D209+D217+D226+D233+D245+D254+D260+D274+D284+D305+D313+D321+D350</f>
        <v>147523776.5</v>
      </c>
      <c r="E68" s="129">
        <f>C68/D68*100</f>
        <v>102.55807747709062</v>
      </c>
      <c r="F68" s="128">
        <f>F69+F113+F143+F149+F162+F177+F186+F195+F201+F209+F217+F226+F233+F245+F254+F260+F274+F284+F305+F313+F321+F350</f>
        <v>47890647.100000001</v>
      </c>
      <c r="G68" s="128">
        <f>G69+G113+G143+G149+G162+G177+G186+G195+G201+G209+G217+G226+G233+G245+G254+G260+G274+G284+G305+G313+G321+G350</f>
        <v>38959231</v>
      </c>
      <c r="H68" s="129">
        <f>F68/G68*100</f>
        <v>122.92503181081781</v>
      </c>
      <c r="I68" s="128">
        <f>I69+I113+I143+I149+I162+I177+I186+I195+I201+I209+I217+I226+I233+I245+I254+I260+I274+I284+I305+I313+I321+I350</f>
        <v>153038979.40000001</v>
      </c>
      <c r="J68" s="128">
        <f>J69+J113+J143+J149+J162+J177+J186+J195+J201+J209+J217+J226+J233+J245+J254+J260+J274+J284+J305+J313+J321+J350</f>
        <v>146053363.69999999</v>
      </c>
      <c r="K68" s="129">
        <f>I68/J68*100</f>
        <v>104.78292010744016</v>
      </c>
      <c r="L68" s="128">
        <f>L69+L113+L143+L149+L162+L177+L186+L195+L201+L209+L217+L226+L233+L245+L254+L260+L274+L284+L305+L313+L321+L350</f>
        <v>94472561</v>
      </c>
      <c r="M68" s="128">
        <f>M69+M113+M143+M149+M162+M177+M186+M195+M201+M209+M217+M226+M233+M245+M254+M260+M274+M284+M305+M313+M321+M350</f>
        <v>91030656</v>
      </c>
      <c r="N68" s="131">
        <f t="shared" ref="N68:N134" si="22">L68/M68*100</f>
        <v>103.7810394335728</v>
      </c>
      <c r="O68" s="128">
        <f>O69+O113+O143+O149+O162+O177+O186+O195+O201+O209+O217+O226+O233+O245+O254+O260+O274+O284+O305+O313+O321+O350</f>
        <v>20617788</v>
      </c>
      <c r="P68" s="128">
        <f>P69+P113+P143+P149+P162+P177+P186+P195+P201+P209+P217+P226+P233+P245+P254+P260+P274+P284+P305+P313+P321+P350</f>
        <v>12921856</v>
      </c>
      <c r="Q68" s="132">
        <f t="shared" ref="Q68:Q134" si="23">O68/P68*100</f>
        <v>159.55748152587367</v>
      </c>
      <c r="R68" s="128">
        <f>R69+R113+R143+R149+R162+R177+R186+R195+R201+R209+R217+R226+R233+R245+R254+R260+R274+R284+R305+R313+R321+R350</f>
        <v>73854773</v>
      </c>
      <c r="S68" s="128">
        <f>S69+S113+S143+S149+S162+S177+S186+S195+S201+S209+S217+S226+S233+S245+S254+S260+S274+S284+S305+S313+S321+S350</f>
        <v>78323288</v>
      </c>
      <c r="T68" s="131">
        <f t="shared" ref="T68:T132" si="24">R68/S68*100</f>
        <v>94.294781138401646</v>
      </c>
    </row>
    <row r="69" spans="1:20" ht="39.75" customHeight="1">
      <c r="A69" s="383" t="s">
        <v>241</v>
      </c>
      <c r="B69" s="384" t="s">
        <v>117</v>
      </c>
      <c r="C69" s="42">
        <f>SUM(C70:C111)</f>
        <v>29181982</v>
      </c>
      <c r="D69" s="42">
        <f>SUM(D70:D111)</f>
        <v>30761544</v>
      </c>
      <c r="E69" s="51">
        <f>C69/D69*100</f>
        <v>94.865140709452035</v>
      </c>
      <c r="F69" s="42">
        <f>SUM(F70:F111)</f>
        <v>9026276</v>
      </c>
      <c r="G69" s="42">
        <f>SUM(G70:G111)</f>
        <v>7840607</v>
      </c>
      <c r="H69" s="51">
        <f>F69/G69*100</f>
        <v>115.12215827167462</v>
      </c>
      <c r="I69" s="42">
        <f>SUM(I70:I111)</f>
        <v>34637843</v>
      </c>
      <c r="J69" s="42">
        <f>SUM(J70:J111)</f>
        <v>30815346</v>
      </c>
      <c r="K69" s="51">
        <f>I69/J69*100</f>
        <v>112.40452403163022</v>
      </c>
      <c r="L69" s="36">
        <f>SUM(L70:L111)</f>
        <v>2844084</v>
      </c>
      <c r="M69" s="36">
        <f>SUM(M70:M111)</f>
        <v>2650039</v>
      </c>
      <c r="N69" s="6">
        <f t="shared" si="22"/>
        <v>107.32234506737448</v>
      </c>
      <c r="O69" s="5">
        <f>SUM(O70:O111)</f>
        <v>1867457</v>
      </c>
      <c r="P69" s="5">
        <f>SUM(P70:P111)</f>
        <v>1874937</v>
      </c>
      <c r="Q69" s="5">
        <f t="shared" si="23"/>
        <v>99.601053262056269</v>
      </c>
      <c r="R69" s="5">
        <f>SUM(R70:R111)</f>
        <v>976627</v>
      </c>
      <c r="S69" s="5">
        <f>SUM(S70:S111)</f>
        <v>989590</v>
      </c>
      <c r="T69" s="6">
        <f t="shared" si="24"/>
        <v>98.69006356167705</v>
      </c>
    </row>
    <row r="70" spans="1:20" ht="17.25">
      <c r="A70" s="66">
        <v>1</v>
      </c>
      <c r="B70" s="10" t="s">
        <v>150</v>
      </c>
      <c r="C70" s="47">
        <v>5568</v>
      </c>
      <c r="D70" s="47">
        <v>13</v>
      </c>
      <c r="E70" s="46">
        <f t="shared" ref="E70:E104" si="25">C70/D70*100</f>
        <v>42830.769230769234</v>
      </c>
      <c r="F70" s="47">
        <v>5455</v>
      </c>
      <c r="G70" s="47">
        <v>0</v>
      </c>
      <c r="H70" s="46" t="e">
        <f t="shared" ref="H70:H73" si="26">F70/G70*100</f>
        <v>#DIV/0!</v>
      </c>
      <c r="I70" s="47">
        <v>502</v>
      </c>
      <c r="J70" s="47">
        <v>54</v>
      </c>
      <c r="K70" s="46">
        <f t="shared" ref="K70:K91" si="27">I70/J70*100</f>
        <v>929.62962962962956</v>
      </c>
      <c r="L70" s="47">
        <v>0</v>
      </c>
      <c r="M70" s="47">
        <v>0</v>
      </c>
      <c r="N70" s="25" t="e">
        <f t="shared" si="22"/>
        <v>#DIV/0!</v>
      </c>
      <c r="O70" s="65">
        <v>0</v>
      </c>
      <c r="P70" s="65">
        <v>0</v>
      </c>
      <c r="Q70" s="25" t="e">
        <f t="shared" si="23"/>
        <v>#DIV/0!</v>
      </c>
      <c r="R70" s="45">
        <v>0</v>
      </c>
      <c r="S70" s="45">
        <v>0</v>
      </c>
      <c r="T70" s="46" t="e">
        <f t="shared" si="24"/>
        <v>#DIV/0!</v>
      </c>
    </row>
    <row r="71" spans="1:20" s="24" customFormat="1" ht="34.5">
      <c r="A71" s="63">
        <v>2</v>
      </c>
      <c r="B71" s="10" t="s">
        <v>151</v>
      </c>
      <c r="C71" s="47">
        <v>628408</v>
      </c>
      <c r="D71" s="47">
        <v>577327</v>
      </c>
      <c r="E71" s="25">
        <f t="shared" si="25"/>
        <v>108.8478453285573</v>
      </c>
      <c r="F71" s="47">
        <v>204203</v>
      </c>
      <c r="G71" s="47">
        <v>165915</v>
      </c>
      <c r="H71" s="25">
        <f t="shared" si="26"/>
        <v>123.07687671398004</v>
      </c>
      <c r="I71" s="47">
        <v>486495</v>
      </c>
      <c r="J71" s="47">
        <v>484318</v>
      </c>
      <c r="K71" s="25">
        <f t="shared" si="27"/>
        <v>100.44949805706169</v>
      </c>
      <c r="L71" s="47">
        <v>303866</v>
      </c>
      <c r="M71" s="47">
        <v>310951</v>
      </c>
      <c r="N71" s="25">
        <f t="shared" si="22"/>
        <v>97.721505960746228</v>
      </c>
      <c r="O71" s="65">
        <v>275592</v>
      </c>
      <c r="P71" s="65">
        <v>274413</v>
      </c>
      <c r="Q71" s="25">
        <f t="shared" si="23"/>
        <v>100.4296443681604</v>
      </c>
      <c r="R71" s="45">
        <v>28274</v>
      </c>
      <c r="S71" s="45">
        <v>251026</v>
      </c>
      <c r="T71" s="25">
        <f t="shared" si="24"/>
        <v>11.263375108554492</v>
      </c>
    </row>
    <row r="72" spans="1:20" s="23" customFormat="1" ht="17.25">
      <c r="A72" s="64">
        <v>3</v>
      </c>
      <c r="B72" s="10" t="s">
        <v>152</v>
      </c>
      <c r="C72" s="47">
        <v>138228</v>
      </c>
      <c r="D72" s="47">
        <v>102875</v>
      </c>
      <c r="E72" s="25">
        <f t="shared" si="25"/>
        <v>134.36500607533415</v>
      </c>
      <c r="F72" s="47">
        <v>63267</v>
      </c>
      <c r="G72" s="47">
        <v>53862</v>
      </c>
      <c r="H72" s="1">
        <f t="shared" si="26"/>
        <v>117.46128996323939</v>
      </c>
      <c r="I72" s="47">
        <v>237880</v>
      </c>
      <c r="J72" s="47">
        <v>283154</v>
      </c>
      <c r="K72" s="1">
        <f t="shared" si="27"/>
        <v>84.010820966682445</v>
      </c>
      <c r="L72" s="47">
        <v>208997</v>
      </c>
      <c r="M72" s="47">
        <v>177005</v>
      </c>
      <c r="N72" s="1">
        <f t="shared" si="22"/>
        <v>118.07406570435863</v>
      </c>
      <c r="O72" s="65">
        <v>65796</v>
      </c>
      <c r="P72" s="65">
        <v>177005</v>
      </c>
      <c r="Q72" s="1">
        <f t="shared" si="23"/>
        <v>37.171831304200445</v>
      </c>
      <c r="R72" s="45">
        <v>143201</v>
      </c>
      <c r="S72" s="45">
        <v>0</v>
      </c>
      <c r="T72" s="1" t="e">
        <f t="shared" si="24"/>
        <v>#DIV/0!</v>
      </c>
    </row>
    <row r="73" spans="1:20" s="23" customFormat="1" ht="17.25">
      <c r="A73" s="63">
        <v>4</v>
      </c>
      <c r="B73" s="10" t="s">
        <v>153</v>
      </c>
      <c r="C73" s="47">
        <v>670929</v>
      </c>
      <c r="D73" s="47">
        <v>853462</v>
      </c>
      <c r="E73" s="1">
        <f t="shared" si="25"/>
        <v>78.612638875544548</v>
      </c>
      <c r="F73" s="47">
        <v>288915</v>
      </c>
      <c r="G73" s="47">
        <v>207577</v>
      </c>
      <c r="H73" s="1">
        <f t="shared" si="26"/>
        <v>139.18449539207137</v>
      </c>
      <c r="I73" s="47">
        <v>679034</v>
      </c>
      <c r="J73" s="47">
        <v>823536</v>
      </c>
      <c r="K73" s="1">
        <f t="shared" si="27"/>
        <v>82.453468943677024</v>
      </c>
      <c r="L73" s="47">
        <v>500300</v>
      </c>
      <c r="M73" s="47">
        <v>637500</v>
      </c>
      <c r="N73" s="1">
        <f t="shared" si="22"/>
        <v>78.478431372549011</v>
      </c>
      <c r="O73" s="65">
        <v>381200</v>
      </c>
      <c r="P73" s="65">
        <v>585100</v>
      </c>
      <c r="Q73" s="1">
        <f t="shared" si="23"/>
        <v>65.151256195522137</v>
      </c>
      <c r="R73" s="45">
        <v>119100</v>
      </c>
      <c r="S73" s="45">
        <v>52400</v>
      </c>
      <c r="T73" s="1">
        <f t="shared" si="24"/>
        <v>227.29007633587787</v>
      </c>
    </row>
    <row r="74" spans="1:20" s="24" customFormat="1" ht="17.25">
      <c r="A74" s="64">
        <v>5</v>
      </c>
      <c r="B74" s="10" t="s">
        <v>154</v>
      </c>
      <c r="C74" s="47">
        <v>10045932</v>
      </c>
      <c r="D74" s="47">
        <v>10431707</v>
      </c>
      <c r="E74" s="25">
        <f t="shared" si="25"/>
        <v>96.301899583644371</v>
      </c>
      <c r="F74" s="47">
        <v>3664059</v>
      </c>
      <c r="G74" s="47">
        <v>2023223</v>
      </c>
      <c r="H74" s="25">
        <f>F74/G74*100</f>
        <v>181.10010611781303</v>
      </c>
      <c r="I74" s="47">
        <v>11707355</v>
      </c>
      <c r="J74" s="47">
        <v>7975596</v>
      </c>
      <c r="K74" s="25">
        <f t="shared" si="27"/>
        <v>146.78971953945509</v>
      </c>
      <c r="L74" s="47">
        <v>83382</v>
      </c>
      <c r="M74" s="47">
        <v>86928</v>
      </c>
      <c r="N74" s="25">
        <f t="shared" si="22"/>
        <v>95.920762009939267</v>
      </c>
      <c r="O74" s="65">
        <v>0</v>
      </c>
      <c r="P74" s="65">
        <v>0</v>
      </c>
      <c r="Q74" s="1" t="e">
        <f t="shared" si="23"/>
        <v>#DIV/0!</v>
      </c>
      <c r="R74" s="45">
        <v>83382</v>
      </c>
      <c r="S74" s="45">
        <v>86928</v>
      </c>
      <c r="T74" s="25">
        <f t="shared" si="24"/>
        <v>95.920762009939267</v>
      </c>
    </row>
    <row r="75" spans="1:20" ht="17.25">
      <c r="A75" s="63">
        <v>6</v>
      </c>
      <c r="B75" s="10" t="s">
        <v>155</v>
      </c>
      <c r="C75" s="47">
        <v>1526341</v>
      </c>
      <c r="D75" s="47">
        <v>1930488</v>
      </c>
      <c r="E75" s="46">
        <f t="shared" si="25"/>
        <v>79.065034333287755</v>
      </c>
      <c r="F75" s="47">
        <v>393946</v>
      </c>
      <c r="G75" s="47">
        <v>531117</v>
      </c>
      <c r="H75" s="46">
        <f t="shared" ref="H75:H87" si="28">F75/G75*100</f>
        <v>74.173110632873744</v>
      </c>
      <c r="I75" s="47">
        <v>1522349</v>
      </c>
      <c r="J75" s="47">
        <v>1747465</v>
      </c>
      <c r="K75" s="46">
        <f t="shared" si="27"/>
        <v>87.117567447702811</v>
      </c>
      <c r="L75" s="47">
        <v>17811</v>
      </c>
      <c r="M75" s="47">
        <v>14129</v>
      </c>
      <c r="N75" s="25">
        <f t="shared" si="22"/>
        <v>126.0598768490339</v>
      </c>
      <c r="O75" s="65">
        <v>12199</v>
      </c>
      <c r="P75" s="65">
        <v>14129</v>
      </c>
      <c r="Q75" s="25">
        <f t="shared" si="23"/>
        <v>86.340151461533026</v>
      </c>
      <c r="R75" s="45">
        <v>5612</v>
      </c>
      <c r="S75" s="45">
        <v>0</v>
      </c>
      <c r="T75" s="46" t="e">
        <f t="shared" si="24"/>
        <v>#DIV/0!</v>
      </c>
    </row>
    <row r="76" spans="1:20" s="24" customFormat="1" ht="17.25">
      <c r="A76" s="66">
        <v>7</v>
      </c>
      <c r="B76" s="10" t="s">
        <v>156</v>
      </c>
      <c r="C76" s="47">
        <v>487234</v>
      </c>
      <c r="D76" s="47">
        <v>712453</v>
      </c>
      <c r="E76" s="25">
        <f t="shared" si="25"/>
        <v>68.388230521873012</v>
      </c>
      <c r="F76" s="47">
        <v>171599</v>
      </c>
      <c r="G76" s="47">
        <v>292240</v>
      </c>
      <c r="H76" s="25">
        <f t="shared" si="28"/>
        <v>58.718519025458527</v>
      </c>
      <c r="I76" s="47">
        <v>471328</v>
      </c>
      <c r="J76" s="47">
        <v>623572</v>
      </c>
      <c r="K76" s="25">
        <f t="shared" si="27"/>
        <v>75.585177012438024</v>
      </c>
      <c r="L76" s="47">
        <v>59275</v>
      </c>
      <c r="M76" s="47">
        <v>44347</v>
      </c>
      <c r="N76" s="25">
        <f t="shared" si="22"/>
        <v>133.66180350418293</v>
      </c>
      <c r="O76" s="65">
        <v>23451</v>
      </c>
      <c r="P76" s="65">
        <v>43286</v>
      </c>
      <c r="Q76" s="25">
        <f t="shared" si="23"/>
        <v>54.176870119669175</v>
      </c>
      <c r="R76" s="45">
        <v>35824</v>
      </c>
      <c r="S76" s="45">
        <v>1061</v>
      </c>
      <c r="T76" s="25">
        <f t="shared" si="24"/>
        <v>3376.4373232799244</v>
      </c>
    </row>
    <row r="77" spans="1:20" s="23" customFormat="1" ht="17.25">
      <c r="A77" s="63">
        <v>8</v>
      </c>
      <c r="B77" s="10" t="s">
        <v>157</v>
      </c>
      <c r="C77" s="47">
        <v>5833</v>
      </c>
      <c r="D77" s="47">
        <v>30061</v>
      </c>
      <c r="E77" s="1">
        <f t="shared" si="25"/>
        <v>19.403878779814377</v>
      </c>
      <c r="F77" s="47">
        <v>615</v>
      </c>
      <c r="G77" s="47">
        <v>14234</v>
      </c>
      <c r="H77" s="1">
        <f t="shared" si="28"/>
        <v>4.3206407194042429</v>
      </c>
      <c r="I77" s="47">
        <v>9890</v>
      </c>
      <c r="J77" s="47">
        <v>108388</v>
      </c>
      <c r="K77" s="1">
        <f t="shared" si="27"/>
        <v>9.1246263423995284</v>
      </c>
      <c r="L77" s="47">
        <v>0</v>
      </c>
      <c r="M77" s="47">
        <v>14674</v>
      </c>
      <c r="N77" s="1">
        <f t="shared" si="22"/>
        <v>0</v>
      </c>
      <c r="O77" s="65">
        <v>0</v>
      </c>
      <c r="P77" s="65">
        <v>14674</v>
      </c>
      <c r="Q77" s="1">
        <f t="shared" si="23"/>
        <v>0</v>
      </c>
      <c r="R77" s="45">
        <v>0</v>
      </c>
      <c r="S77" s="45">
        <v>0</v>
      </c>
      <c r="T77" s="1" t="e">
        <f t="shared" si="24"/>
        <v>#DIV/0!</v>
      </c>
    </row>
    <row r="78" spans="1:20" s="24" customFormat="1" ht="17.25">
      <c r="A78" s="66">
        <v>9</v>
      </c>
      <c r="B78" s="10" t="s">
        <v>158</v>
      </c>
      <c r="C78" s="47">
        <v>927085</v>
      </c>
      <c r="D78" s="47">
        <v>810224</v>
      </c>
      <c r="E78" s="25">
        <f t="shared" si="25"/>
        <v>114.42329528624182</v>
      </c>
      <c r="F78" s="47">
        <v>257693</v>
      </c>
      <c r="G78" s="47">
        <v>217699</v>
      </c>
      <c r="H78" s="25">
        <f t="shared" si="28"/>
        <v>118.37123735065389</v>
      </c>
      <c r="I78" s="47">
        <v>920867</v>
      </c>
      <c r="J78" s="47">
        <v>805978</v>
      </c>
      <c r="K78" s="25">
        <f t="shared" si="27"/>
        <v>114.2546074458608</v>
      </c>
      <c r="L78" s="47">
        <v>42513</v>
      </c>
      <c r="M78" s="47">
        <v>35099</v>
      </c>
      <c r="N78" s="25">
        <f t="shared" si="22"/>
        <v>121.12310892048205</v>
      </c>
      <c r="O78" s="65">
        <v>0</v>
      </c>
      <c r="P78" s="65">
        <v>0</v>
      </c>
      <c r="Q78" s="25" t="e">
        <f t="shared" si="23"/>
        <v>#DIV/0!</v>
      </c>
      <c r="R78" s="45">
        <v>42513</v>
      </c>
      <c r="S78" s="45">
        <v>35099</v>
      </c>
      <c r="T78" s="25">
        <f t="shared" si="24"/>
        <v>121.12310892048205</v>
      </c>
    </row>
    <row r="79" spans="1:20" s="23" customFormat="1" ht="17.25">
      <c r="A79" s="63">
        <v>10</v>
      </c>
      <c r="B79" s="10" t="s">
        <v>159</v>
      </c>
      <c r="C79" s="47">
        <v>602580</v>
      </c>
      <c r="D79" s="47">
        <v>740132</v>
      </c>
      <c r="E79" s="1">
        <f t="shared" si="25"/>
        <v>81.415207017126676</v>
      </c>
      <c r="F79" s="47">
        <v>124969</v>
      </c>
      <c r="G79" s="47">
        <v>172560</v>
      </c>
      <c r="H79" s="1">
        <f t="shared" si="28"/>
        <v>72.42060732498841</v>
      </c>
      <c r="I79" s="47">
        <v>602580</v>
      </c>
      <c r="J79" s="47">
        <v>394088</v>
      </c>
      <c r="K79" s="1">
        <f t="shared" si="27"/>
        <v>152.9049349383894</v>
      </c>
      <c r="L79" s="47">
        <v>371693</v>
      </c>
      <c r="M79" s="47">
        <v>178737</v>
      </c>
      <c r="N79" s="1">
        <f t="shared" si="22"/>
        <v>207.95526387933108</v>
      </c>
      <c r="O79" s="65">
        <v>290154</v>
      </c>
      <c r="P79" s="65">
        <v>92939</v>
      </c>
      <c r="Q79" s="1">
        <f t="shared" si="23"/>
        <v>312.19832363162936</v>
      </c>
      <c r="R79" s="45">
        <v>81539</v>
      </c>
      <c r="S79" s="45">
        <v>85798</v>
      </c>
      <c r="T79" s="1">
        <f t="shared" si="24"/>
        <v>95.036014825520411</v>
      </c>
    </row>
    <row r="80" spans="1:20" s="24" customFormat="1" ht="17.25">
      <c r="A80" s="66">
        <v>11</v>
      </c>
      <c r="B80" s="10" t="s">
        <v>160</v>
      </c>
      <c r="C80" s="47">
        <v>68399</v>
      </c>
      <c r="D80" s="47">
        <v>69361</v>
      </c>
      <c r="E80" s="25">
        <f t="shared" si="25"/>
        <v>98.613053445019546</v>
      </c>
      <c r="F80" s="47">
        <v>17747</v>
      </c>
      <c r="G80" s="47">
        <v>22100</v>
      </c>
      <c r="H80" s="25">
        <f t="shared" si="28"/>
        <v>80.303167420814475</v>
      </c>
      <c r="I80" s="47">
        <v>68399</v>
      </c>
      <c r="J80" s="47">
        <v>69361</v>
      </c>
      <c r="K80" s="25">
        <f t="shared" si="27"/>
        <v>98.613053445019546</v>
      </c>
      <c r="L80" s="47">
        <v>0</v>
      </c>
      <c r="M80" s="47">
        <v>0</v>
      </c>
      <c r="N80" s="25" t="e">
        <f t="shared" si="22"/>
        <v>#DIV/0!</v>
      </c>
      <c r="O80" s="65">
        <v>0</v>
      </c>
      <c r="P80" s="65">
        <v>0</v>
      </c>
      <c r="Q80" s="25" t="e">
        <f t="shared" si="23"/>
        <v>#DIV/0!</v>
      </c>
      <c r="R80" s="45">
        <v>0</v>
      </c>
      <c r="S80" s="45">
        <v>0</v>
      </c>
      <c r="T80" s="25" t="e">
        <f t="shared" si="24"/>
        <v>#DIV/0!</v>
      </c>
    </row>
    <row r="81" spans="1:636" s="24" customFormat="1" ht="24" customHeight="1">
      <c r="A81" s="63">
        <v>12</v>
      </c>
      <c r="B81" s="10" t="s">
        <v>161</v>
      </c>
      <c r="C81" s="47">
        <v>440967</v>
      </c>
      <c r="D81" s="47">
        <v>547579</v>
      </c>
      <c r="E81" s="25">
        <f t="shared" si="25"/>
        <v>80.530297911351596</v>
      </c>
      <c r="F81" s="47">
        <v>130556</v>
      </c>
      <c r="G81" s="47">
        <v>101744</v>
      </c>
      <c r="H81" s="25">
        <f t="shared" si="28"/>
        <v>128.31813178172669</v>
      </c>
      <c r="I81" s="47">
        <v>697284</v>
      </c>
      <c r="J81" s="47">
        <v>611083</v>
      </c>
      <c r="K81" s="25">
        <f t="shared" si="27"/>
        <v>114.1062670701034</v>
      </c>
      <c r="L81" s="47">
        <v>50045</v>
      </c>
      <c r="M81" s="47">
        <v>75070</v>
      </c>
      <c r="N81" s="25">
        <f t="shared" si="22"/>
        <v>66.664446516584519</v>
      </c>
      <c r="O81" s="65">
        <v>50045</v>
      </c>
      <c r="P81" s="65">
        <v>75070</v>
      </c>
      <c r="Q81" s="25">
        <f t="shared" si="23"/>
        <v>66.664446516584519</v>
      </c>
      <c r="R81" s="45">
        <v>0</v>
      </c>
      <c r="S81" s="45">
        <v>0</v>
      </c>
      <c r="T81" s="25" t="e">
        <f t="shared" si="24"/>
        <v>#DIV/0!</v>
      </c>
    </row>
    <row r="82" spans="1:636" s="24" customFormat="1" ht="17.25">
      <c r="A82" s="66">
        <v>13</v>
      </c>
      <c r="B82" s="16" t="s">
        <v>162</v>
      </c>
      <c r="C82" s="47">
        <v>356090</v>
      </c>
      <c r="D82" s="47">
        <v>193733</v>
      </c>
      <c r="E82" s="25">
        <f t="shared" si="25"/>
        <v>183.80451446062364</v>
      </c>
      <c r="F82" s="47">
        <v>91611</v>
      </c>
      <c r="G82" s="47">
        <v>68683</v>
      </c>
      <c r="H82" s="25">
        <f t="shared" si="28"/>
        <v>133.38235080005239</v>
      </c>
      <c r="I82" s="47">
        <v>327357</v>
      </c>
      <c r="J82" s="47">
        <v>190846</v>
      </c>
      <c r="K82" s="25">
        <f t="shared" si="27"/>
        <v>171.52940066860191</v>
      </c>
      <c r="L82" s="47">
        <v>0</v>
      </c>
      <c r="M82" s="47">
        <v>0</v>
      </c>
      <c r="N82" s="25" t="e">
        <f t="shared" si="22"/>
        <v>#DIV/0!</v>
      </c>
      <c r="O82" s="65">
        <v>0</v>
      </c>
      <c r="P82" s="65">
        <v>0</v>
      </c>
      <c r="Q82" s="25" t="e">
        <f t="shared" si="23"/>
        <v>#DIV/0!</v>
      </c>
      <c r="R82" s="45">
        <v>0</v>
      </c>
      <c r="S82" s="45">
        <v>0</v>
      </c>
      <c r="T82" s="25" t="e">
        <f t="shared" si="24"/>
        <v>#DIV/0!</v>
      </c>
    </row>
    <row r="83" spans="1:636" s="24" customFormat="1" ht="17.25">
      <c r="A83" s="63">
        <v>14</v>
      </c>
      <c r="B83" s="10" t="s">
        <v>163</v>
      </c>
      <c r="C83" s="47">
        <v>14060</v>
      </c>
      <c r="D83" s="47">
        <v>24249</v>
      </c>
      <c r="E83" s="25">
        <f t="shared" si="25"/>
        <v>57.981772444224497</v>
      </c>
      <c r="F83" s="47">
        <v>3473</v>
      </c>
      <c r="G83" s="47">
        <v>13485</v>
      </c>
      <c r="H83" s="25">
        <f t="shared" si="28"/>
        <v>25.75454208379681</v>
      </c>
      <c r="I83" s="47">
        <v>23510</v>
      </c>
      <c r="J83" s="47">
        <v>43040</v>
      </c>
      <c r="K83" s="25">
        <f t="shared" si="27"/>
        <v>54.62360594795539</v>
      </c>
      <c r="L83" s="47">
        <v>0</v>
      </c>
      <c r="M83" s="47">
        <v>0</v>
      </c>
      <c r="N83" s="25" t="e">
        <f t="shared" si="22"/>
        <v>#DIV/0!</v>
      </c>
      <c r="O83" s="65">
        <v>0</v>
      </c>
      <c r="P83" s="65">
        <v>0</v>
      </c>
      <c r="Q83" s="25" t="e">
        <f t="shared" si="23"/>
        <v>#DIV/0!</v>
      </c>
      <c r="R83" s="45">
        <v>0</v>
      </c>
      <c r="S83" s="45">
        <v>0</v>
      </c>
      <c r="T83" s="25" t="e">
        <f t="shared" si="24"/>
        <v>#DIV/0!</v>
      </c>
    </row>
    <row r="84" spans="1:636" s="23" customFormat="1" ht="30.75" customHeight="1">
      <c r="A84" s="64">
        <v>15</v>
      </c>
      <c r="B84" s="16" t="s">
        <v>164</v>
      </c>
      <c r="C84" s="47">
        <v>706970</v>
      </c>
      <c r="D84" s="47">
        <v>493560</v>
      </c>
      <c r="E84" s="1">
        <f t="shared" si="25"/>
        <v>143.23891725423454</v>
      </c>
      <c r="F84" s="47">
        <v>171086</v>
      </c>
      <c r="G84" s="47">
        <v>91936</v>
      </c>
      <c r="H84" s="1">
        <f t="shared" si="28"/>
        <v>186.09249912982943</v>
      </c>
      <c r="I84" s="47">
        <v>686812</v>
      </c>
      <c r="J84" s="47">
        <v>569164</v>
      </c>
      <c r="K84" s="1">
        <f t="shared" si="27"/>
        <v>120.6703164641474</v>
      </c>
      <c r="L84" s="47">
        <v>0</v>
      </c>
      <c r="M84" s="47">
        <v>0</v>
      </c>
      <c r="N84" s="1" t="e">
        <f t="shared" si="22"/>
        <v>#DIV/0!</v>
      </c>
      <c r="O84" s="65">
        <v>0</v>
      </c>
      <c r="P84" s="65">
        <v>0</v>
      </c>
      <c r="Q84" s="1" t="e">
        <f t="shared" si="23"/>
        <v>#DIV/0!</v>
      </c>
      <c r="R84" s="45">
        <v>0</v>
      </c>
      <c r="S84" s="45">
        <v>0</v>
      </c>
      <c r="T84" s="1" t="e">
        <f t="shared" si="24"/>
        <v>#DIV/0!</v>
      </c>
    </row>
    <row r="85" spans="1:636" ht="17.25">
      <c r="A85" s="63">
        <v>16</v>
      </c>
      <c r="B85" s="10" t="s">
        <v>165</v>
      </c>
      <c r="C85" s="47">
        <v>4990552</v>
      </c>
      <c r="D85" s="47">
        <v>5215073</v>
      </c>
      <c r="E85" s="46">
        <f t="shared" si="25"/>
        <v>95.694767839299672</v>
      </c>
      <c r="F85" s="47">
        <v>1807000</v>
      </c>
      <c r="G85" s="47">
        <v>1713358</v>
      </c>
      <c r="H85" s="46">
        <f t="shared" si="28"/>
        <v>105.46540769646506</v>
      </c>
      <c r="I85" s="47">
        <v>5173281</v>
      </c>
      <c r="J85" s="47">
        <v>5596396</v>
      </c>
      <c r="K85" s="46">
        <f t="shared" si="27"/>
        <v>92.439509284189327</v>
      </c>
      <c r="L85" s="47">
        <v>402888</v>
      </c>
      <c r="M85" s="47">
        <v>410214</v>
      </c>
      <c r="N85" s="25">
        <f t="shared" si="22"/>
        <v>98.214102882885527</v>
      </c>
      <c r="O85" s="65">
        <v>48348</v>
      </c>
      <c r="P85" s="65">
        <v>0</v>
      </c>
      <c r="Q85" s="25" t="e">
        <f t="shared" si="23"/>
        <v>#DIV/0!</v>
      </c>
      <c r="R85" s="45">
        <v>354540</v>
      </c>
      <c r="S85" s="45">
        <v>410214</v>
      </c>
      <c r="T85" s="46">
        <f t="shared" si="24"/>
        <v>86.428059500650875</v>
      </c>
    </row>
    <row r="86" spans="1:636" s="23" customFormat="1" ht="15" customHeight="1">
      <c r="A86" s="66">
        <v>17</v>
      </c>
      <c r="B86" s="16" t="s">
        <v>274</v>
      </c>
      <c r="C86" s="47">
        <v>7346</v>
      </c>
      <c r="D86" s="47">
        <v>19764</v>
      </c>
      <c r="E86" s="1">
        <f t="shared" si="25"/>
        <v>37.168589354381702</v>
      </c>
      <c r="F86" s="47">
        <v>3142</v>
      </c>
      <c r="G86" s="47">
        <v>7570</v>
      </c>
      <c r="H86" s="1">
        <f t="shared" si="28"/>
        <v>41.505944517833555</v>
      </c>
      <c r="I86" s="47">
        <v>32295</v>
      </c>
      <c r="J86" s="47">
        <v>24240</v>
      </c>
      <c r="K86" s="1">
        <f t="shared" si="27"/>
        <v>133.23019801980197</v>
      </c>
      <c r="L86" s="47">
        <v>0</v>
      </c>
      <c r="M86" s="47">
        <v>0</v>
      </c>
      <c r="N86" s="1" t="e">
        <f t="shared" si="22"/>
        <v>#DIV/0!</v>
      </c>
      <c r="O86" s="65">
        <v>0</v>
      </c>
      <c r="P86" s="65">
        <v>0</v>
      </c>
      <c r="Q86" s="1" t="e">
        <f t="shared" si="23"/>
        <v>#DIV/0!</v>
      </c>
      <c r="R86" s="45">
        <v>0</v>
      </c>
      <c r="S86" s="45">
        <v>0</v>
      </c>
      <c r="T86" s="1" t="e">
        <f t="shared" si="24"/>
        <v>#DIV/0!</v>
      </c>
    </row>
    <row r="87" spans="1:636" s="23" customFormat="1" ht="17.25">
      <c r="A87" s="63">
        <v>18</v>
      </c>
      <c r="B87" s="10" t="s">
        <v>166</v>
      </c>
      <c r="C87" s="47">
        <v>0</v>
      </c>
      <c r="D87" s="47"/>
      <c r="E87" s="1" t="e">
        <f t="shared" si="25"/>
        <v>#DIV/0!</v>
      </c>
      <c r="F87" s="47">
        <v>0</v>
      </c>
      <c r="G87" s="47"/>
      <c r="H87" s="1" t="e">
        <f t="shared" si="28"/>
        <v>#DIV/0!</v>
      </c>
      <c r="I87" s="47">
        <v>51046</v>
      </c>
      <c r="J87" s="47"/>
      <c r="K87" s="1" t="e">
        <f t="shared" si="27"/>
        <v>#DIV/0!</v>
      </c>
      <c r="L87" s="47">
        <v>19811</v>
      </c>
      <c r="M87" s="47"/>
      <c r="N87" s="1" t="e">
        <f t="shared" si="22"/>
        <v>#DIV/0!</v>
      </c>
      <c r="O87" s="65">
        <v>8946</v>
      </c>
      <c r="P87" s="65"/>
      <c r="Q87" s="1" t="e">
        <f t="shared" si="23"/>
        <v>#DIV/0!</v>
      </c>
      <c r="R87" s="45">
        <v>10865</v>
      </c>
      <c r="S87" s="45"/>
      <c r="T87" s="1" t="e">
        <f t="shared" si="24"/>
        <v>#DIV/0!</v>
      </c>
    </row>
    <row r="88" spans="1:636" s="23" customFormat="1" ht="17.25">
      <c r="A88" s="63">
        <v>19</v>
      </c>
      <c r="B88" s="10" t="s">
        <v>167</v>
      </c>
      <c r="C88" s="47">
        <v>3245348</v>
      </c>
      <c r="D88" s="47">
        <v>3543224</v>
      </c>
      <c r="E88" s="1">
        <f t="shared" si="25"/>
        <v>91.593080200405055</v>
      </c>
      <c r="F88" s="47">
        <v>421723</v>
      </c>
      <c r="G88" s="47">
        <v>794000</v>
      </c>
      <c r="H88" s="1">
        <f>F88/G88*100</f>
        <v>53.113727959697734</v>
      </c>
      <c r="I88" s="47">
        <v>6489862</v>
      </c>
      <c r="J88" s="47">
        <v>5870901</v>
      </c>
      <c r="K88" s="1">
        <f>I88/J88*100</f>
        <v>110.54286216033961</v>
      </c>
      <c r="L88" s="47">
        <v>0</v>
      </c>
      <c r="M88" s="47">
        <v>0</v>
      </c>
      <c r="N88" s="1" t="e">
        <f t="shared" si="22"/>
        <v>#DIV/0!</v>
      </c>
      <c r="O88" s="65">
        <v>0</v>
      </c>
      <c r="P88" s="65">
        <v>0</v>
      </c>
      <c r="Q88" s="1" t="e">
        <f t="shared" si="23"/>
        <v>#DIV/0!</v>
      </c>
      <c r="R88" s="45">
        <v>0</v>
      </c>
      <c r="S88" s="45">
        <v>0</v>
      </c>
      <c r="T88" s="1" t="e">
        <f t="shared" si="24"/>
        <v>#DIV/0!</v>
      </c>
    </row>
    <row r="89" spans="1:636" s="24" customFormat="1" ht="17.25">
      <c r="A89" s="63">
        <v>20</v>
      </c>
      <c r="B89" s="16" t="s">
        <v>168</v>
      </c>
      <c r="C89" s="47">
        <v>432283</v>
      </c>
      <c r="D89" s="47">
        <v>411239</v>
      </c>
      <c r="E89" s="25">
        <f t="shared" si="25"/>
        <v>105.11721894081056</v>
      </c>
      <c r="F89" s="47">
        <v>118507</v>
      </c>
      <c r="G89" s="47">
        <v>151968</v>
      </c>
      <c r="H89" s="25">
        <f t="shared" ref="H89:H107" si="29">F89/G89*100</f>
        <v>77.981548747104654</v>
      </c>
      <c r="I89" s="47">
        <v>389689</v>
      </c>
      <c r="J89" s="47">
        <v>499898</v>
      </c>
      <c r="K89" s="25">
        <f t="shared" si="27"/>
        <v>77.953702555321286</v>
      </c>
      <c r="L89" s="47">
        <v>0</v>
      </c>
      <c r="M89" s="47">
        <v>0</v>
      </c>
      <c r="N89" s="25" t="e">
        <f t="shared" si="22"/>
        <v>#DIV/0!</v>
      </c>
      <c r="O89" s="65">
        <v>0</v>
      </c>
      <c r="P89" s="65">
        <v>0</v>
      </c>
      <c r="Q89" s="25" t="e">
        <f t="shared" si="23"/>
        <v>#DIV/0!</v>
      </c>
      <c r="R89" s="45">
        <v>0</v>
      </c>
      <c r="S89" s="45">
        <v>0</v>
      </c>
      <c r="T89" s="25" t="e">
        <f t="shared" si="24"/>
        <v>#DIV/0!</v>
      </c>
    </row>
    <row r="90" spans="1:636" s="23" customFormat="1" ht="17.25">
      <c r="A90" s="63">
        <v>21</v>
      </c>
      <c r="B90" s="10" t="s">
        <v>169</v>
      </c>
      <c r="C90" s="47">
        <v>82273</v>
      </c>
      <c r="D90" s="47">
        <v>96958</v>
      </c>
      <c r="E90" s="1">
        <f t="shared" si="25"/>
        <v>84.854266795932247</v>
      </c>
      <c r="F90" s="47">
        <v>37766</v>
      </c>
      <c r="G90" s="47">
        <v>29072</v>
      </c>
      <c r="H90" s="1">
        <f t="shared" si="29"/>
        <v>129.90506329113924</v>
      </c>
      <c r="I90" s="47">
        <v>162099</v>
      </c>
      <c r="J90" s="47">
        <v>155290</v>
      </c>
      <c r="K90" s="1">
        <f t="shared" si="27"/>
        <v>104.38469959430743</v>
      </c>
      <c r="L90" s="47">
        <v>28373</v>
      </c>
      <c r="M90" s="47">
        <v>0</v>
      </c>
      <c r="N90" s="1" t="e">
        <f t="shared" si="22"/>
        <v>#DIV/0!</v>
      </c>
      <c r="O90" s="65">
        <v>28373</v>
      </c>
      <c r="P90" s="65">
        <v>0</v>
      </c>
      <c r="Q90" s="1" t="e">
        <f t="shared" si="23"/>
        <v>#DIV/0!</v>
      </c>
      <c r="R90" s="45">
        <v>0</v>
      </c>
      <c r="S90" s="45">
        <v>0</v>
      </c>
      <c r="T90" s="1" t="e">
        <f t="shared" si="24"/>
        <v>#DIV/0!</v>
      </c>
    </row>
    <row r="91" spans="1:636" ht="17.25">
      <c r="A91" s="63">
        <v>22</v>
      </c>
      <c r="B91" s="10" t="s">
        <v>170</v>
      </c>
      <c r="C91" s="47">
        <v>1486873</v>
      </c>
      <c r="D91" s="47">
        <v>1474841</v>
      </c>
      <c r="E91" s="25">
        <f t="shared" si="25"/>
        <v>100.81581675584013</v>
      </c>
      <c r="F91" s="47">
        <v>421517</v>
      </c>
      <c r="G91" s="47">
        <v>384572</v>
      </c>
      <c r="H91" s="25">
        <f t="shared" si="29"/>
        <v>109.60678364519518</v>
      </c>
      <c r="I91" s="47">
        <v>1486873</v>
      </c>
      <c r="J91" s="47">
        <v>1474841</v>
      </c>
      <c r="K91" s="25">
        <f t="shared" si="27"/>
        <v>100.81581675584013</v>
      </c>
      <c r="L91" s="47">
        <v>44467</v>
      </c>
      <c r="M91" s="47">
        <v>36907</v>
      </c>
      <c r="N91" s="25">
        <f t="shared" si="22"/>
        <v>120.48391903974856</v>
      </c>
      <c r="O91" s="65">
        <v>44467</v>
      </c>
      <c r="P91" s="65">
        <v>0</v>
      </c>
      <c r="Q91" s="25" t="e">
        <f>O91/P91*100</f>
        <v>#DIV/0!</v>
      </c>
      <c r="R91" s="45">
        <v>0</v>
      </c>
      <c r="S91" s="45">
        <v>36907</v>
      </c>
      <c r="T91" s="25">
        <f>R91/S91*100</f>
        <v>0</v>
      </c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  <c r="JH91" s="24"/>
      <c r="JI91" s="24"/>
      <c r="JJ91" s="24"/>
      <c r="JK91" s="24"/>
      <c r="JL91" s="24"/>
      <c r="JM91" s="24"/>
      <c r="JN91" s="24"/>
      <c r="JO91" s="24"/>
      <c r="JP91" s="24"/>
      <c r="JQ91" s="24"/>
      <c r="JR91" s="24"/>
      <c r="JS91" s="24"/>
      <c r="JT91" s="24"/>
      <c r="JU91" s="24"/>
      <c r="JV91" s="24"/>
      <c r="JW91" s="24"/>
      <c r="JX91" s="24"/>
      <c r="JY91" s="24"/>
      <c r="JZ91" s="24"/>
      <c r="KA91" s="24"/>
      <c r="KB91" s="24"/>
      <c r="KC91" s="24"/>
      <c r="KD91" s="24"/>
      <c r="KE91" s="24"/>
      <c r="KF91" s="24"/>
      <c r="KG91" s="24"/>
      <c r="KH91" s="24"/>
      <c r="KI91" s="24"/>
      <c r="KJ91" s="24"/>
      <c r="KK91" s="24"/>
      <c r="KL91" s="24"/>
      <c r="KM91" s="24"/>
      <c r="KN91" s="24"/>
      <c r="KO91" s="24"/>
      <c r="KP91" s="24"/>
      <c r="KQ91" s="24"/>
      <c r="KR91" s="24"/>
      <c r="KS91" s="24"/>
      <c r="KT91" s="24"/>
      <c r="KU91" s="24"/>
      <c r="KV91" s="24"/>
      <c r="KW91" s="24"/>
      <c r="KX91" s="24"/>
      <c r="KY91" s="24"/>
      <c r="KZ91" s="24"/>
      <c r="LA91" s="24"/>
      <c r="LB91" s="24"/>
      <c r="LC91" s="24"/>
      <c r="LD91" s="24"/>
      <c r="LE91" s="24"/>
      <c r="LF91" s="24"/>
      <c r="LG91" s="24"/>
      <c r="LH91" s="24"/>
      <c r="LI91" s="24"/>
      <c r="LJ91" s="24"/>
      <c r="LK91" s="24"/>
      <c r="LL91" s="24"/>
      <c r="LM91" s="24"/>
      <c r="LN91" s="24"/>
      <c r="LO91" s="24"/>
      <c r="LP91" s="24"/>
      <c r="LQ91" s="24"/>
      <c r="LR91" s="24"/>
      <c r="LS91" s="24"/>
      <c r="LT91" s="24"/>
      <c r="LU91" s="24"/>
      <c r="LV91" s="24"/>
      <c r="LW91" s="24"/>
      <c r="LX91" s="24"/>
      <c r="LY91" s="24"/>
      <c r="LZ91" s="24"/>
      <c r="MA91" s="24"/>
      <c r="MB91" s="24"/>
      <c r="MC91" s="24"/>
      <c r="MD91" s="24"/>
      <c r="ME91" s="24"/>
      <c r="MF91" s="24"/>
      <c r="MG91" s="24"/>
      <c r="MH91" s="24"/>
      <c r="MI91" s="24"/>
      <c r="MJ91" s="24"/>
      <c r="MK91" s="24"/>
      <c r="ML91" s="24"/>
      <c r="MM91" s="24"/>
      <c r="MN91" s="24"/>
      <c r="MO91" s="24"/>
      <c r="MP91" s="24"/>
      <c r="MQ91" s="24"/>
      <c r="MR91" s="24"/>
      <c r="MS91" s="24"/>
      <c r="MT91" s="24"/>
      <c r="MU91" s="24"/>
      <c r="MV91" s="24"/>
      <c r="MW91" s="24"/>
      <c r="MX91" s="24"/>
      <c r="MY91" s="24"/>
      <c r="MZ91" s="24"/>
      <c r="NA91" s="24"/>
      <c r="NB91" s="24"/>
      <c r="NC91" s="24"/>
      <c r="ND91" s="24"/>
      <c r="NE91" s="24"/>
      <c r="NF91" s="24"/>
      <c r="NG91" s="24"/>
      <c r="NH91" s="24"/>
      <c r="NI91" s="24"/>
      <c r="NJ91" s="24"/>
      <c r="NK91" s="24"/>
      <c r="NL91" s="24"/>
      <c r="NM91" s="24"/>
      <c r="NN91" s="24"/>
      <c r="NO91" s="24"/>
      <c r="NP91" s="24"/>
      <c r="NQ91" s="24"/>
      <c r="NR91" s="24"/>
      <c r="NS91" s="24"/>
      <c r="NT91" s="24"/>
      <c r="NU91" s="24"/>
      <c r="NV91" s="24"/>
      <c r="NW91" s="24"/>
      <c r="NX91" s="24"/>
      <c r="NY91" s="24"/>
      <c r="NZ91" s="24"/>
      <c r="OA91" s="24"/>
      <c r="OB91" s="24"/>
      <c r="OC91" s="24"/>
      <c r="OD91" s="24"/>
      <c r="OE91" s="24"/>
      <c r="OF91" s="24"/>
      <c r="OG91" s="24"/>
      <c r="OH91" s="24"/>
      <c r="OI91" s="24"/>
      <c r="OJ91" s="24"/>
      <c r="OK91" s="24"/>
      <c r="OL91" s="24"/>
      <c r="OM91" s="24"/>
      <c r="ON91" s="24"/>
      <c r="OO91" s="24"/>
      <c r="OP91" s="24"/>
      <c r="OQ91" s="24"/>
      <c r="OR91" s="24"/>
      <c r="OS91" s="24"/>
      <c r="OT91" s="24"/>
      <c r="OU91" s="24"/>
      <c r="OV91" s="24"/>
      <c r="OW91" s="24"/>
      <c r="OX91" s="24"/>
      <c r="OY91" s="24"/>
      <c r="OZ91" s="24"/>
      <c r="PA91" s="24"/>
      <c r="PB91" s="24"/>
      <c r="PC91" s="24"/>
      <c r="PD91" s="24"/>
      <c r="PE91" s="24"/>
      <c r="PF91" s="24"/>
      <c r="PG91" s="24"/>
      <c r="PH91" s="24"/>
      <c r="PI91" s="24"/>
      <c r="PJ91" s="24"/>
      <c r="PK91" s="24"/>
      <c r="PL91" s="24"/>
      <c r="PM91" s="24"/>
      <c r="PN91" s="24"/>
      <c r="PO91" s="24"/>
      <c r="PP91" s="24"/>
      <c r="PQ91" s="24"/>
      <c r="PR91" s="24"/>
      <c r="PS91" s="24"/>
      <c r="PT91" s="24"/>
      <c r="PU91" s="24"/>
      <c r="PV91" s="24"/>
      <c r="PW91" s="24"/>
      <c r="PX91" s="24"/>
      <c r="PY91" s="24"/>
      <c r="PZ91" s="24"/>
      <c r="QA91" s="24"/>
      <c r="QB91" s="24"/>
      <c r="QC91" s="24"/>
      <c r="QD91" s="24"/>
      <c r="QE91" s="24"/>
      <c r="QF91" s="24"/>
      <c r="QG91" s="24"/>
      <c r="QH91" s="24"/>
      <c r="QI91" s="24"/>
      <c r="QJ91" s="24"/>
      <c r="QK91" s="24"/>
      <c r="QL91" s="24"/>
      <c r="QM91" s="24"/>
      <c r="QN91" s="24"/>
      <c r="QO91" s="24"/>
      <c r="QP91" s="24"/>
      <c r="QQ91" s="24"/>
      <c r="QR91" s="24"/>
      <c r="QS91" s="24"/>
      <c r="QT91" s="24"/>
      <c r="QU91" s="24"/>
      <c r="QV91" s="24"/>
      <c r="QW91" s="24"/>
      <c r="QX91" s="24"/>
      <c r="QY91" s="24"/>
      <c r="QZ91" s="24"/>
      <c r="RA91" s="24"/>
      <c r="RB91" s="24"/>
      <c r="RC91" s="24"/>
      <c r="RD91" s="24"/>
      <c r="RE91" s="24"/>
      <c r="RF91" s="24"/>
      <c r="RG91" s="24"/>
      <c r="RH91" s="24"/>
      <c r="RI91" s="24"/>
      <c r="RJ91" s="24"/>
      <c r="RK91" s="24"/>
      <c r="RL91" s="24"/>
      <c r="RM91" s="24"/>
      <c r="RN91" s="24"/>
      <c r="RO91" s="24"/>
      <c r="RP91" s="24"/>
      <c r="RQ91" s="24"/>
      <c r="RR91" s="24"/>
      <c r="RS91" s="24"/>
      <c r="RT91" s="24"/>
      <c r="RU91" s="24"/>
      <c r="RV91" s="24"/>
      <c r="RW91" s="24"/>
      <c r="RX91" s="24"/>
      <c r="RY91" s="24"/>
      <c r="RZ91" s="24"/>
      <c r="SA91" s="24"/>
      <c r="SB91" s="24"/>
      <c r="SC91" s="24"/>
      <c r="SD91" s="24"/>
      <c r="SE91" s="24"/>
      <c r="SF91" s="24"/>
      <c r="SG91" s="24"/>
      <c r="SH91" s="24"/>
      <c r="SI91" s="24"/>
      <c r="SJ91" s="24"/>
      <c r="SK91" s="24"/>
      <c r="SL91" s="24"/>
      <c r="SM91" s="24"/>
      <c r="SN91" s="24"/>
      <c r="SO91" s="24"/>
      <c r="SP91" s="24"/>
      <c r="SQ91" s="24"/>
      <c r="SR91" s="24"/>
      <c r="SS91" s="24"/>
      <c r="ST91" s="24"/>
      <c r="SU91" s="24"/>
      <c r="SV91" s="24"/>
      <c r="SW91" s="24"/>
      <c r="SX91" s="24"/>
      <c r="SY91" s="24"/>
      <c r="SZ91" s="24"/>
      <c r="TA91" s="24"/>
      <c r="TB91" s="24"/>
      <c r="TC91" s="24"/>
      <c r="TD91" s="24"/>
      <c r="TE91" s="24"/>
      <c r="TF91" s="24"/>
      <c r="TG91" s="24"/>
      <c r="TH91" s="24"/>
      <c r="TI91" s="24"/>
      <c r="TJ91" s="24"/>
      <c r="TK91" s="24"/>
      <c r="TL91" s="24"/>
      <c r="TM91" s="24"/>
      <c r="TN91" s="24"/>
      <c r="TO91" s="24"/>
      <c r="TP91" s="24"/>
      <c r="TQ91" s="24"/>
      <c r="TR91" s="24"/>
      <c r="TS91" s="24"/>
      <c r="TT91" s="24"/>
      <c r="TU91" s="24"/>
      <c r="TV91" s="24"/>
      <c r="TW91" s="24"/>
      <c r="TX91" s="24"/>
      <c r="TY91" s="24"/>
      <c r="TZ91" s="24"/>
      <c r="UA91" s="24"/>
      <c r="UB91" s="24"/>
      <c r="UC91" s="24"/>
      <c r="UD91" s="24"/>
      <c r="UE91" s="24"/>
      <c r="UF91" s="24"/>
      <c r="UG91" s="24"/>
      <c r="UH91" s="24"/>
      <c r="UI91" s="24"/>
      <c r="UJ91" s="24"/>
      <c r="UK91" s="24"/>
      <c r="UL91" s="24"/>
      <c r="UM91" s="24"/>
      <c r="UN91" s="24"/>
      <c r="UO91" s="24"/>
      <c r="UP91" s="24"/>
      <c r="UQ91" s="24"/>
      <c r="UR91" s="24"/>
      <c r="US91" s="24"/>
      <c r="UT91" s="24"/>
      <c r="UU91" s="24"/>
      <c r="UV91" s="24"/>
      <c r="UW91" s="24"/>
      <c r="UX91" s="24"/>
      <c r="UY91" s="24"/>
      <c r="UZ91" s="24"/>
      <c r="VA91" s="24"/>
      <c r="VB91" s="24"/>
      <c r="VC91" s="24"/>
      <c r="VD91" s="24"/>
      <c r="VE91" s="24"/>
      <c r="VF91" s="24"/>
      <c r="VG91" s="24"/>
      <c r="VH91" s="24"/>
      <c r="VI91" s="24"/>
      <c r="VJ91" s="24"/>
      <c r="VK91" s="24"/>
      <c r="VL91" s="24"/>
      <c r="VM91" s="24"/>
      <c r="VN91" s="24"/>
      <c r="VO91" s="24"/>
      <c r="VP91" s="24"/>
      <c r="VQ91" s="24"/>
      <c r="VR91" s="24"/>
      <c r="VS91" s="24"/>
      <c r="VT91" s="24"/>
      <c r="VU91" s="24"/>
      <c r="VV91" s="24"/>
      <c r="VW91" s="24"/>
      <c r="VX91" s="24"/>
      <c r="VY91" s="24"/>
      <c r="VZ91" s="24"/>
      <c r="WA91" s="24"/>
      <c r="WB91" s="24"/>
      <c r="WC91" s="24"/>
      <c r="WD91" s="24"/>
      <c r="WE91" s="24"/>
      <c r="WF91" s="24"/>
      <c r="WG91" s="24"/>
      <c r="WH91" s="24"/>
      <c r="WI91" s="24"/>
      <c r="WJ91" s="24"/>
      <c r="WK91" s="24"/>
      <c r="WL91" s="24"/>
      <c r="WM91" s="24"/>
      <c r="WN91" s="24"/>
      <c r="WO91" s="24"/>
      <c r="WP91" s="24"/>
      <c r="WQ91" s="24"/>
      <c r="WR91" s="24"/>
      <c r="WS91" s="24"/>
      <c r="WT91" s="24"/>
      <c r="WU91" s="24"/>
      <c r="WV91" s="24"/>
      <c r="WW91" s="24"/>
      <c r="WX91" s="24"/>
      <c r="WY91" s="24"/>
      <c r="WZ91" s="24"/>
      <c r="XA91" s="24"/>
      <c r="XB91" s="24"/>
      <c r="XC91" s="24"/>
      <c r="XD91" s="24"/>
      <c r="XE91" s="24"/>
      <c r="XF91" s="24"/>
      <c r="XG91" s="24"/>
      <c r="XH91" s="24"/>
      <c r="XI91" s="24"/>
      <c r="XJ91" s="24"/>
      <c r="XK91" s="24"/>
      <c r="XL91" s="24"/>
    </row>
    <row r="92" spans="1:636" s="23" customFormat="1" ht="17.25">
      <c r="A92" s="63">
        <v>23</v>
      </c>
      <c r="B92" s="10" t="s">
        <v>171</v>
      </c>
      <c r="C92" s="47">
        <v>21181</v>
      </c>
      <c r="D92" s="47">
        <v>17253</v>
      </c>
      <c r="E92" s="1">
        <f t="shared" si="25"/>
        <v>122.76705500492669</v>
      </c>
      <c r="F92" s="47">
        <v>6123</v>
      </c>
      <c r="G92" s="47">
        <v>5386</v>
      </c>
      <c r="H92" s="1">
        <f t="shared" si="29"/>
        <v>113.6836242109172</v>
      </c>
      <c r="I92" s="47">
        <v>21255</v>
      </c>
      <c r="J92" s="47">
        <v>17067</v>
      </c>
      <c r="K92" s="1">
        <f>I92/J92*100</f>
        <v>124.53858323079628</v>
      </c>
      <c r="L92" s="47">
        <v>0</v>
      </c>
      <c r="M92" s="47">
        <v>0</v>
      </c>
      <c r="N92" s="1" t="e">
        <f t="shared" si="22"/>
        <v>#DIV/0!</v>
      </c>
      <c r="O92" s="65">
        <v>0</v>
      </c>
      <c r="P92" s="65">
        <v>0</v>
      </c>
      <c r="Q92" s="1" t="e">
        <f t="shared" si="23"/>
        <v>#DIV/0!</v>
      </c>
      <c r="R92" s="45">
        <v>0</v>
      </c>
      <c r="S92" s="45">
        <v>0</v>
      </c>
      <c r="T92" s="1" t="e">
        <f t="shared" si="24"/>
        <v>#DIV/0!</v>
      </c>
    </row>
    <row r="93" spans="1:636" s="23" customFormat="1" ht="17.25">
      <c r="A93" s="63">
        <v>24</v>
      </c>
      <c r="B93" s="16" t="s">
        <v>172</v>
      </c>
      <c r="C93" s="47">
        <v>81959</v>
      </c>
      <c r="D93" s="47">
        <v>123138</v>
      </c>
      <c r="E93" s="1">
        <f t="shared" si="25"/>
        <v>66.558657766083584</v>
      </c>
      <c r="F93" s="47">
        <v>31061</v>
      </c>
      <c r="G93" s="47">
        <v>56973</v>
      </c>
      <c r="H93" s="1">
        <f t="shared" si="29"/>
        <v>54.518807154266057</v>
      </c>
      <c r="I93" s="47">
        <v>188508</v>
      </c>
      <c r="J93" s="47">
        <v>174841</v>
      </c>
      <c r="K93" s="1">
        <f t="shared" ref="K93:K103" si="30">I93/J93*100</f>
        <v>107.81681642177749</v>
      </c>
      <c r="L93" s="47">
        <v>70738</v>
      </c>
      <c r="M93" s="47">
        <v>105413</v>
      </c>
      <c r="N93" s="1">
        <f t="shared" si="22"/>
        <v>67.105575213683323</v>
      </c>
      <c r="O93" s="65">
        <v>70738</v>
      </c>
      <c r="P93" s="65">
        <v>105413</v>
      </c>
      <c r="Q93" s="1">
        <f t="shared" si="23"/>
        <v>67.105575213683323</v>
      </c>
      <c r="R93" s="45">
        <v>0</v>
      </c>
      <c r="S93" s="45">
        <v>0</v>
      </c>
      <c r="T93" s="1" t="e">
        <f t="shared" si="24"/>
        <v>#DIV/0!</v>
      </c>
    </row>
    <row r="94" spans="1:636" s="23" customFormat="1" ht="34.5">
      <c r="A94" s="66">
        <v>25</v>
      </c>
      <c r="B94" s="16" t="s">
        <v>173</v>
      </c>
      <c r="C94" s="47">
        <v>219366</v>
      </c>
      <c r="D94" s="47">
        <v>167482</v>
      </c>
      <c r="E94" s="1">
        <f t="shared" si="25"/>
        <v>130.97885145866422</v>
      </c>
      <c r="F94" s="47">
        <v>49102</v>
      </c>
      <c r="G94" s="47">
        <v>55195</v>
      </c>
      <c r="H94" s="1">
        <f t="shared" si="29"/>
        <v>88.960956608388443</v>
      </c>
      <c r="I94" s="47">
        <v>316828</v>
      </c>
      <c r="J94" s="47">
        <v>195748</v>
      </c>
      <c r="K94" s="1">
        <f t="shared" si="30"/>
        <v>161.85503811022335</v>
      </c>
      <c r="L94" s="47">
        <v>83490</v>
      </c>
      <c r="M94" s="47">
        <v>48857</v>
      </c>
      <c r="N94" s="1">
        <f t="shared" si="22"/>
        <v>170.88646458030578</v>
      </c>
      <c r="O94" s="65">
        <v>26369</v>
      </c>
      <c r="P94" s="65">
        <v>19098</v>
      </c>
      <c r="Q94" s="1">
        <f t="shared" si="23"/>
        <v>138.07204942925961</v>
      </c>
      <c r="R94" s="45">
        <v>57121</v>
      </c>
      <c r="S94" s="45">
        <v>29759</v>
      </c>
      <c r="T94" s="1">
        <f t="shared" si="24"/>
        <v>191.94529386068081</v>
      </c>
    </row>
    <row r="95" spans="1:636" s="23" customFormat="1" ht="17.25">
      <c r="A95" s="63">
        <v>26</v>
      </c>
      <c r="B95" s="16" t="s">
        <v>174</v>
      </c>
      <c r="C95" s="47">
        <v>476506</v>
      </c>
      <c r="D95" s="47">
        <v>380294</v>
      </c>
      <c r="E95" s="1">
        <f t="shared" si="25"/>
        <v>125.29937364249764</v>
      </c>
      <c r="F95" s="47">
        <v>78919</v>
      </c>
      <c r="G95" s="47">
        <v>65346</v>
      </c>
      <c r="H95" s="1">
        <f t="shared" si="29"/>
        <v>120.77097297462738</v>
      </c>
      <c r="I95" s="47">
        <v>476506</v>
      </c>
      <c r="J95" s="47">
        <v>380294</v>
      </c>
      <c r="K95" s="1">
        <f t="shared" si="30"/>
        <v>125.29937364249764</v>
      </c>
      <c r="L95" s="47">
        <v>476506</v>
      </c>
      <c r="M95" s="47">
        <v>380294</v>
      </c>
      <c r="N95" s="1">
        <f t="shared" si="22"/>
        <v>125.29937364249764</v>
      </c>
      <c r="O95" s="65">
        <v>476506</v>
      </c>
      <c r="P95" s="65">
        <v>380294</v>
      </c>
      <c r="Q95" s="1">
        <f t="shared" si="23"/>
        <v>125.29937364249764</v>
      </c>
      <c r="R95" s="45">
        <v>0</v>
      </c>
      <c r="S95" s="45">
        <v>0</v>
      </c>
      <c r="T95" s="1" t="e">
        <f t="shared" si="24"/>
        <v>#DIV/0!</v>
      </c>
    </row>
    <row r="96" spans="1:636" s="23" customFormat="1" ht="17.25">
      <c r="A96" s="63">
        <v>27</v>
      </c>
      <c r="B96" s="10" t="s">
        <v>175</v>
      </c>
      <c r="C96" s="47"/>
      <c r="D96" s="47"/>
      <c r="E96" s="1" t="e">
        <f t="shared" si="25"/>
        <v>#DIV/0!</v>
      </c>
      <c r="F96" s="47"/>
      <c r="G96" s="47"/>
      <c r="H96" s="1" t="e">
        <f t="shared" si="29"/>
        <v>#DIV/0!</v>
      </c>
      <c r="I96" s="47"/>
      <c r="J96" s="47"/>
      <c r="K96" s="1" t="e">
        <f t="shared" si="30"/>
        <v>#DIV/0!</v>
      </c>
      <c r="L96" s="47"/>
      <c r="M96" s="47"/>
      <c r="N96" s="1" t="e">
        <f t="shared" si="22"/>
        <v>#DIV/0!</v>
      </c>
      <c r="O96" s="65"/>
      <c r="P96" s="65"/>
      <c r="Q96" s="1" t="e">
        <f t="shared" si="23"/>
        <v>#DIV/0!</v>
      </c>
      <c r="R96" s="45"/>
      <c r="S96" s="45"/>
      <c r="T96" s="1" t="e">
        <f t="shared" si="24"/>
        <v>#DIV/0!</v>
      </c>
    </row>
    <row r="97" spans="1:636" s="23" customFormat="1" ht="17.25">
      <c r="A97" s="64">
        <v>28</v>
      </c>
      <c r="B97" s="16" t="s">
        <v>176</v>
      </c>
      <c r="C97" s="47">
        <v>666316</v>
      </c>
      <c r="D97" s="47">
        <v>564145</v>
      </c>
      <c r="E97" s="1">
        <f t="shared" si="25"/>
        <v>118.11076939439329</v>
      </c>
      <c r="F97" s="47">
        <v>189529</v>
      </c>
      <c r="G97" s="47">
        <v>171924</v>
      </c>
      <c r="H97" s="1">
        <f t="shared" si="29"/>
        <v>110.23998976291848</v>
      </c>
      <c r="I97" s="47">
        <v>609663</v>
      </c>
      <c r="J97" s="47">
        <v>573346</v>
      </c>
      <c r="K97" s="1">
        <f t="shared" si="30"/>
        <v>106.33422052303496</v>
      </c>
      <c r="L97" s="47">
        <v>4834</v>
      </c>
      <c r="M97" s="47">
        <v>398</v>
      </c>
      <c r="N97" s="1">
        <f t="shared" si="22"/>
        <v>1214.572864321608</v>
      </c>
      <c r="O97" s="65">
        <v>0</v>
      </c>
      <c r="P97" s="65">
        <v>0</v>
      </c>
      <c r="Q97" s="1" t="e">
        <f t="shared" si="23"/>
        <v>#DIV/0!</v>
      </c>
      <c r="R97" s="45">
        <v>4834</v>
      </c>
      <c r="S97" s="45">
        <v>398</v>
      </c>
      <c r="T97" s="1">
        <f t="shared" si="24"/>
        <v>1214.572864321608</v>
      </c>
    </row>
    <row r="98" spans="1:636" ht="38.25" customHeight="1">
      <c r="A98" s="66">
        <v>29</v>
      </c>
      <c r="B98" s="16" t="s">
        <v>177</v>
      </c>
      <c r="C98" s="47">
        <v>36441</v>
      </c>
      <c r="D98" s="47">
        <v>34811</v>
      </c>
      <c r="E98" s="46">
        <f t="shared" si="25"/>
        <v>104.68242796817097</v>
      </c>
      <c r="F98" s="47">
        <v>9447</v>
      </c>
      <c r="G98" s="47">
        <v>9571</v>
      </c>
      <c r="H98" s="46">
        <f t="shared" si="29"/>
        <v>98.704419600877642</v>
      </c>
      <c r="I98" s="47">
        <v>36441</v>
      </c>
      <c r="J98" s="47">
        <v>34811</v>
      </c>
      <c r="K98" s="46">
        <f t="shared" si="30"/>
        <v>104.68242796817097</v>
      </c>
      <c r="L98" s="47">
        <v>0</v>
      </c>
      <c r="M98" s="47">
        <v>0</v>
      </c>
      <c r="N98" s="25" t="e">
        <f t="shared" si="22"/>
        <v>#DIV/0!</v>
      </c>
      <c r="O98" s="65">
        <v>0</v>
      </c>
      <c r="P98" s="65">
        <v>0</v>
      </c>
      <c r="Q98" s="25" t="e">
        <f t="shared" si="23"/>
        <v>#DIV/0!</v>
      </c>
      <c r="R98" s="45">
        <v>0</v>
      </c>
      <c r="S98" s="45">
        <v>0</v>
      </c>
      <c r="T98" s="46" t="e">
        <f t="shared" si="24"/>
        <v>#DIV/0!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4"/>
      <c r="IF98" s="24"/>
      <c r="IG98" s="24"/>
      <c r="IH98" s="24"/>
      <c r="II98" s="24"/>
      <c r="IJ98" s="24"/>
      <c r="IK98" s="24"/>
      <c r="IL98" s="24"/>
      <c r="IM98" s="24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  <c r="JH98" s="24"/>
      <c r="JI98" s="24"/>
      <c r="JJ98" s="24"/>
      <c r="JK98" s="24"/>
      <c r="JL98" s="24"/>
      <c r="JM98" s="24"/>
      <c r="JN98" s="24"/>
      <c r="JO98" s="24"/>
      <c r="JP98" s="24"/>
      <c r="JQ98" s="24"/>
      <c r="JR98" s="24"/>
      <c r="JS98" s="24"/>
      <c r="JT98" s="24"/>
      <c r="JU98" s="24"/>
      <c r="JV98" s="24"/>
      <c r="JW98" s="24"/>
      <c r="JX98" s="24"/>
      <c r="JY98" s="24"/>
      <c r="JZ98" s="24"/>
      <c r="KA98" s="24"/>
      <c r="KB98" s="24"/>
      <c r="KC98" s="24"/>
      <c r="KD98" s="24"/>
      <c r="KE98" s="24"/>
      <c r="KF98" s="24"/>
      <c r="KG98" s="24"/>
      <c r="KH98" s="24"/>
      <c r="KI98" s="24"/>
      <c r="KJ98" s="24"/>
      <c r="KK98" s="24"/>
      <c r="KL98" s="24"/>
      <c r="KM98" s="24"/>
      <c r="KN98" s="24"/>
      <c r="KO98" s="24"/>
      <c r="KP98" s="24"/>
      <c r="KQ98" s="24"/>
      <c r="KR98" s="24"/>
      <c r="KS98" s="24"/>
      <c r="KT98" s="24"/>
      <c r="KU98" s="24"/>
      <c r="KV98" s="24"/>
      <c r="KW98" s="24"/>
      <c r="KX98" s="24"/>
      <c r="KY98" s="24"/>
      <c r="KZ98" s="24"/>
      <c r="LA98" s="24"/>
      <c r="LB98" s="24"/>
      <c r="LC98" s="24"/>
      <c r="LD98" s="24"/>
      <c r="LE98" s="24"/>
      <c r="LF98" s="24"/>
      <c r="LG98" s="24"/>
      <c r="LH98" s="24"/>
      <c r="LI98" s="24"/>
      <c r="LJ98" s="24"/>
      <c r="LK98" s="24"/>
      <c r="LL98" s="24"/>
      <c r="LM98" s="24"/>
      <c r="LN98" s="24"/>
      <c r="LO98" s="24"/>
      <c r="LP98" s="24"/>
      <c r="LQ98" s="24"/>
      <c r="LR98" s="24"/>
      <c r="LS98" s="24"/>
      <c r="LT98" s="24"/>
      <c r="LU98" s="24"/>
      <c r="LV98" s="24"/>
      <c r="LW98" s="24"/>
      <c r="LX98" s="24"/>
      <c r="LY98" s="24"/>
      <c r="LZ98" s="24"/>
      <c r="MA98" s="24"/>
      <c r="MB98" s="24"/>
      <c r="MC98" s="24"/>
      <c r="MD98" s="24"/>
      <c r="ME98" s="24"/>
      <c r="MF98" s="24"/>
      <c r="MG98" s="24"/>
      <c r="MH98" s="24"/>
      <c r="MI98" s="24"/>
      <c r="MJ98" s="24"/>
      <c r="MK98" s="24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4"/>
      <c r="ND98" s="24"/>
      <c r="NE98" s="24"/>
      <c r="NF98" s="24"/>
      <c r="NG98" s="24"/>
      <c r="NH98" s="24"/>
      <c r="NI98" s="24"/>
      <c r="NJ98" s="24"/>
      <c r="NK98" s="24"/>
      <c r="NL98" s="24"/>
      <c r="NM98" s="24"/>
      <c r="NN98" s="24"/>
      <c r="NO98" s="24"/>
      <c r="NP98" s="24"/>
      <c r="NQ98" s="24"/>
      <c r="NR98" s="24"/>
      <c r="NS98" s="24"/>
      <c r="NT98" s="24"/>
      <c r="NU98" s="24"/>
      <c r="NV98" s="24"/>
      <c r="NW98" s="24"/>
      <c r="NX98" s="24"/>
      <c r="NY98" s="24"/>
      <c r="NZ98" s="24"/>
      <c r="OA98" s="24"/>
      <c r="OB98" s="24"/>
      <c r="OC98" s="24"/>
      <c r="OD98" s="24"/>
      <c r="OE98" s="24"/>
      <c r="OF98" s="24"/>
      <c r="OG98" s="24"/>
      <c r="OH98" s="24"/>
      <c r="OI98" s="24"/>
      <c r="OJ98" s="24"/>
      <c r="OK98" s="24"/>
      <c r="OL98" s="24"/>
      <c r="OM98" s="24"/>
      <c r="ON98" s="24"/>
      <c r="OO98" s="24"/>
      <c r="OP98" s="24"/>
      <c r="OQ98" s="24"/>
      <c r="OR98" s="24"/>
      <c r="OS98" s="24"/>
      <c r="OT98" s="24"/>
      <c r="OU98" s="24"/>
      <c r="OV98" s="24"/>
      <c r="OW98" s="24"/>
      <c r="OX98" s="24"/>
      <c r="OY98" s="24"/>
      <c r="OZ98" s="24"/>
      <c r="PA98" s="24"/>
      <c r="PB98" s="24"/>
      <c r="PC98" s="24"/>
      <c r="PD98" s="24"/>
      <c r="PE98" s="24"/>
      <c r="PF98" s="24"/>
      <c r="PG98" s="24"/>
      <c r="PH98" s="24"/>
      <c r="PI98" s="24"/>
      <c r="PJ98" s="24"/>
      <c r="PK98" s="24"/>
      <c r="PL98" s="24"/>
      <c r="PM98" s="24"/>
      <c r="PN98" s="24"/>
      <c r="PO98" s="24"/>
      <c r="PP98" s="24"/>
      <c r="PQ98" s="24"/>
      <c r="PR98" s="24"/>
      <c r="PS98" s="24"/>
      <c r="PT98" s="24"/>
      <c r="PU98" s="24"/>
      <c r="PV98" s="24"/>
      <c r="PW98" s="24"/>
      <c r="PX98" s="24"/>
      <c r="PY98" s="24"/>
      <c r="PZ98" s="24"/>
      <c r="QA98" s="24"/>
      <c r="QB98" s="24"/>
      <c r="QC98" s="24"/>
      <c r="QD98" s="24"/>
      <c r="QE98" s="24"/>
      <c r="QF98" s="24"/>
      <c r="QG98" s="24"/>
      <c r="QH98" s="24"/>
      <c r="QI98" s="24"/>
      <c r="QJ98" s="24"/>
      <c r="QK98" s="24"/>
      <c r="QL98" s="24"/>
      <c r="QM98" s="24"/>
      <c r="QN98" s="24"/>
      <c r="QO98" s="24"/>
      <c r="QP98" s="24"/>
      <c r="QQ98" s="24"/>
      <c r="QR98" s="24"/>
      <c r="QS98" s="24"/>
      <c r="QT98" s="24"/>
      <c r="QU98" s="24"/>
      <c r="QV98" s="24"/>
      <c r="QW98" s="24"/>
      <c r="QX98" s="24"/>
      <c r="QY98" s="24"/>
      <c r="QZ98" s="24"/>
      <c r="RA98" s="24"/>
      <c r="RB98" s="24"/>
      <c r="RC98" s="24"/>
      <c r="RD98" s="24"/>
      <c r="RE98" s="24"/>
      <c r="RF98" s="24"/>
      <c r="RG98" s="24"/>
      <c r="RH98" s="24"/>
      <c r="RI98" s="24"/>
      <c r="RJ98" s="24"/>
      <c r="RK98" s="24"/>
      <c r="RL98" s="24"/>
      <c r="RM98" s="24"/>
      <c r="RN98" s="24"/>
      <c r="RO98" s="24"/>
      <c r="RP98" s="24"/>
      <c r="RQ98" s="24"/>
      <c r="RR98" s="24"/>
      <c r="RS98" s="24"/>
      <c r="RT98" s="24"/>
      <c r="RU98" s="24"/>
      <c r="RV98" s="24"/>
      <c r="RW98" s="24"/>
      <c r="RX98" s="24"/>
      <c r="RY98" s="24"/>
      <c r="RZ98" s="24"/>
      <c r="SA98" s="24"/>
      <c r="SB98" s="24"/>
      <c r="SC98" s="24"/>
      <c r="SD98" s="24"/>
      <c r="SE98" s="24"/>
      <c r="SF98" s="24"/>
      <c r="SG98" s="24"/>
      <c r="SH98" s="24"/>
      <c r="SI98" s="24"/>
      <c r="SJ98" s="24"/>
      <c r="SK98" s="24"/>
      <c r="SL98" s="24"/>
      <c r="SM98" s="24"/>
      <c r="SN98" s="24"/>
      <c r="SO98" s="24"/>
      <c r="SP98" s="24"/>
      <c r="SQ98" s="24"/>
      <c r="SR98" s="24"/>
      <c r="SS98" s="24"/>
      <c r="ST98" s="24"/>
      <c r="SU98" s="24"/>
      <c r="SV98" s="24"/>
      <c r="SW98" s="24"/>
      <c r="SX98" s="24"/>
      <c r="SY98" s="24"/>
      <c r="SZ98" s="24"/>
      <c r="TA98" s="24"/>
      <c r="TB98" s="24"/>
      <c r="TC98" s="24"/>
      <c r="TD98" s="24"/>
      <c r="TE98" s="24"/>
      <c r="TF98" s="24"/>
      <c r="TG98" s="24"/>
      <c r="TH98" s="24"/>
      <c r="TI98" s="24"/>
      <c r="TJ98" s="24"/>
      <c r="TK98" s="24"/>
      <c r="TL98" s="24"/>
      <c r="TM98" s="24"/>
      <c r="TN98" s="24"/>
      <c r="TO98" s="24"/>
      <c r="TP98" s="24"/>
      <c r="TQ98" s="24"/>
      <c r="TR98" s="24"/>
      <c r="TS98" s="24"/>
      <c r="TT98" s="24"/>
      <c r="TU98" s="24"/>
      <c r="TV98" s="24"/>
      <c r="TW98" s="24"/>
      <c r="TX98" s="24"/>
      <c r="TY98" s="24"/>
      <c r="TZ98" s="24"/>
      <c r="UA98" s="24"/>
      <c r="UB98" s="24"/>
      <c r="UC98" s="24"/>
      <c r="UD98" s="24"/>
      <c r="UE98" s="24"/>
      <c r="UF98" s="24"/>
      <c r="UG98" s="24"/>
      <c r="UH98" s="24"/>
      <c r="UI98" s="24"/>
      <c r="UJ98" s="24"/>
      <c r="UK98" s="24"/>
      <c r="UL98" s="24"/>
      <c r="UM98" s="24"/>
      <c r="UN98" s="24"/>
      <c r="UO98" s="24"/>
      <c r="UP98" s="24"/>
      <c r="UQ98" s="24"/>
      <c r="UR98" s="24"/>
      <c r="US98" s="24"/>
      <c r="UT98" s="24"/>
      <c r="UU98" s="24"/>
      <c r="UV98" s="24"/>
      <c r="UW98" s="24"/>
      <c r="UX98" s="24"/>
      <c r="UY98" s="24"/>
      <c r="UZ98" s="24"/>
      <c r="VA98" s="24"/>
      <c r="VB98" s="24"/>
      <c r="VC98" s="24"/>
      <c r="VD98" s="24"/>
      <c r="VE98" s="24"/>
      <c r="VF98" s="24"/>
      <c r="VG98" s="24"/>
      <c r="VH98" s="24"/>
      <c r="VI98" s="24"/>
      <c r="VJ98" s="24"/>
      <c r="VK98" s="24"/>
      <c r="VL98" s="24"/>
      <c r="VM98" s="24"/>
      <c r="VN98" s="24"/>
      <c r="VO98" s="24"/>
      <c r="VP98" s="24"/>
      <c r="VQ98" s="24"/>
      <c r="VR98" s="24"/>
      <c r="VS98" s="24"/>
      <c r="VT98" s="24"/>
      <c r="VU98" s="24"/>
      <c r="VV98" s="24"/>
      <c r="VW98" s="24"/>
      <c r="VX98" s="24"/>
      <c r="VY98" s="24"/>
      <c r="VZ98" s="24"/>
      <c r="WA98" s="24"/>
      <c r="WB98" s="24"/>
      <c r="WC98" s="24"/>
      <c r="WD98" s="24"/>
      <c r="WE98" s="24"/>
      <c r="WF98" s="24"/>
      <c r="WG98" s="24"/>
      <c r="WH98" s="24"/>
      <c r="WI98" s="24"/>
      <c r="WJ98" s="24"/>
      <c r="WK98" s="24"/>
      <c r="WL98" s="24"/>
      <c r="WM98" s="24"/>
      <c r="WN98" s="24"/>
      <c r="WO98" s="24"/>
      <c r="WP98" s="24"/>
      <c r="WQ98" s="24"/>
      <c r="WR98" s="24"/>
      <c r="WS98" s="24"/>
      <c r="WT98" s="24"/>
      <c r="WU98" s="24"/>
      <c r="WV98" s="24"/>
      <c r="WW98" s="24"/>
      <c r="WX98" s="24"/>
      <c r="WY98" s="24"/>
      <c r="WZ98" s="24"/>
      <c r="XA98" s="24"/>
      <c r="XB98" s="24"/>
      <c r="XC98" s="24"/>
      <c r="XD98" s="24"/>
      <c r="XE98" s="24"/>
      <c r="XF98" s="24"/>
      <c r="XG98" s="24"/>
      <c r="XH98" s="24"/>
      <c r="XI98" s="24"/>
      <c r="XJ98" s="24"/>
      <c r="XK98" s="24"/>
      <c r="XL98" s="24"/>
    </row>
    <row r="99" spans="1:636" ht="17.25">
      <c r="A99" s="63">
        <v>30</v>
      </c>
      <c r="B99" s="16" t="s">
        <v>178</v>
      </c>
      <c r="C99" s="47">
        <v>34347</v>
      </c>
      <c r="D99" s="47">
        <v>52311</v>
      </c>
      <c r="E99" s="46">
        <f t="shared" si="25"/>
        <v>65.659230372197058</v>
      </c>
      <c r="F99" s="47">
        <v>10121</v>
      </c>
      <c r="G99" s="47">
        <v>13276</v>
      </c>
      <c r="H99" s="46">
        <f t="shared" si="29"/>
        <v>76.235311840915941</v>
      </c>
      <c r="I99" s="47">
        <v>34347</v>
      </c>
      <c r="J99" s="47">
        <v>52311</v>
      </c>
      <c r="K99" s="46">
        <f t="shared" si="30"/>
        <v>65.659230372197058</v>
      </c>
      <c r="L99" s="47">
        <v>0</v>
      </c>
      <c r="M99" s="47">
        <v>0</v>
      </c>
      <c r="N99" s="25" t="e">
        <f t="shared" si="22"/>
        <v>#DIV/0!</v>
      </c>
      <c r="O99" s="65">
        <v>0</v>
      </c>
      <c r="P99" s="65">
        <v>0</v>
      </c>
      <c r="Q99" s="25" t="e">
        <f t="shared" si="23"/>
        <v>#DIV/0!</v>
      </c>
      <c r="R99" s="45">
        <v>0</v>
      </c>
      <c r="S99" s="45">
        <v>0</v>
      </c>
      <c r="T99" s="46" t="e">
        <f t="shared" si="24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s="23" customFormat="1" ht="34.5">
      <c r="A100" s="66">
        <v>31</v>
      </c>
      <c r="B100" s="16" t="s">
        <v>179</v>
      </c>
      <c r="C100" s="47">
        <v>13480</v>
      </c>
      <c r="D100" s="47">
        <v>9509</v>
      </c>
      <c r="E100" s="1">
        <f t="shared" si="25"/>
        <v>141.76043748028184</v>
      </c>
      <c r="F100" s="47">
        <v>5110</v>
      </c>
      <c r="G100" s="47">
        <v>3769</v>
      </c>
      <c r="H100" s="1">
        <f t="shared" si="29"/>
        <v>135.57972937118598</v>
      </c>
      <c r="I100" s="47">
        <v>19076</v>
      </c>
      <c r="J100" s="47">
        <v>14319</v>
      </c>
      <c r="K100" s="1">
        <f t="shared" si="30"/>
        <v>133.22159368670995</v>
      </c>
      <c r="L100" s="47">
        <v>1911</v>
      </c>
      <c r="M100" s="47">
        <v>0</v>
      </c>
      <c r="N100" s="1" t="e">
        <f t="shared" si="22"/>
        <v>#DIV/0!</v>
      </c>
      <c r="O100" s="65"/>
      <c r="P100" s="65">
        <v>0</v>
      </c>
      <c r="Q100" s="1" t="e">
        <f t="shared" si="23"/>
        <v>#DIV/0!</v>
      </c>
      <c r="R100" s="45">
        <v>1911</v>
      </c>
      <c r="S100" s="45">
        <v>0</v>
      </c>
      <c r="T100" s="1" t="e">
        <f t="shared" si="24"/>
        <v>#DIV/0!</v>
      </c>
    </row>
    <row r="101" spans="1:636" ht="34.5">
      <c r="A101" s="64">
        <v>32</v>
      </c>
      <c r="B101" s="16" t="s">
        <v>180</v>
      </c>
      <c r="C101" s="47">
        <v>50165</v>
      </c>
      <c r="D101" s="47">
        <v>138408</v>
      </c>
      <c r="E101" s="46">
        <f t="shared" si="25"/>
        <v>36.24429223744292</v>
      </c>
      <c r="F101" s="47">
        <v>21652</v>
      </c>
      <c r="G101" s="47">
        <v>56097</v>
      </c>
      <c r="H101" s="46">
        <f t="shared" si="29"/>
        <v>38.597429452555396</v>
      </c>
      <c r="I101" s="47">
        <v>48574</v>
      </c>
      <c r="J101" s="47">
        <v>69664</v>
      </c>
      <c r="K101" s="46">
        <f t="shared" si="30"/>
        <v>69.726113918236109</v>
      </c>
      <c r="L101" s="47">
        <v>0</v>
      </c>
      <c r="M101" s="47">
        <v>0</v>
      </c>
      <c r="N101" s="25" t="e">
        <f t="shared" si="22"/>
        <v>#DIV/0!</v>
      </c>
      <c r="O101" s="65">
        <v>0</v>
      </c>
      <c r="P101" s="65">
        <v>0</v>
      </c>
      <c r="Q101" s="1" t="e">
        <f t="shared" si="23"/>
        <v>#DIV/0!</v>
      </c>
      <c r="R101" s="45">
        <v>0</v>
      </c>
      <c r="S101" s="45">
        <v>0</v>
      </c>
      <c r="T101" s="46" t="e">
        <f t="shared" si="24"/>
        <v>#DIV/0!</v>
      </c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</row>
    <row r="102" spans="1:636" s="23" customFormat="1" ht="17.25">
      <c r="A102" s="64">
        <v>33</v>
      </c>
      <c r="B102" s="10" t="s">
        <v>237</v>
      </c>
      <c r="C102" s="47">
        <v>33595</v>
      </c>
      <c r="D102" s="47">
        <v>0</v>
      </c>
      <c r="E102" s="1" t="e">
        <f t="shared" si="25"/>
        <v>#DIV/0!</v>
      </c>
      <c r="F102" s="47">
        <v>10397</v>
      </c>
      <c r="G102" s="47">
        <v>0</v>
      </c>
      <c r="H102" s="1" t="e">
        <f t="shared" si="29"/>
        <v>#DIV/0!</v>
      </c>
      <c r="I102" s="47">
        <v>18094</v>
      </c>
      <c r="J102" s="47">
        <v>0</v>
      </c>
      <c r="K102" s="1" t="e">
        <f t="shared" si="30"/>
        <v>#DIV/0!</v>
      </c>
      <c r="L102" s="47">
        <v>7119</v>
      </c>
      <c r="M102" s="47">
        <v>0</v>
      </c>
      <c r="N102" s="1" t="e">
        <f t="shared" si="22"/>
        <v>#DIV/0!</v>
      </c>
      <c r="O102" s="65">
        <v>7119</v>
      </c>
      <c r="P102" s="65">
        <v>0</v>
      </c>
      <c r="Q102" s="1" t="e">
        <f t="shared" si="23"/>
        <v>#DIV/0!</v>
      </c>
      <c r="R102" s="45">
        <v>0</v>
      </c>
      <c r="S102" s="45">
        <v>0</v>
      </c>
      <c r="T102" s="1" t="e">
        <f t="shared" si="24"/>
        <v>#DIV/0!</v>
      </c>
    </row>
    <row r="103" spans="1:636" s="23" customFormat="1" ht="17.25">
      <c r="A103" s="64">
        <v>34</v>
      </c>
      <c r="B103" s="16" t="s">
        <v>181</v>
      </c>
      <c r="C103" s="47">
        <v>55762</v>
      </c>
      <c r="D103" s="47">
        <v>99864</v>
      </c>
      <c r="E103" s="1">
        <f t="shared" si="25"/>
        <v>55.837939597853079</v>
      </c>
      <c r="F103" s="47">
        <v>4481</v>
      </c>
      <c r="G103" s="47">
        <v>59844</v>
      </c>
      <c r="H103" s="1">
        <f t="shared" si="29"/>
        <v>7.4878016175389348</v>
      </c>
      <c r="I103" s="47">
        <v>55762</v>
      </c>
      <c r="J103" s="47">
        <v>99864</v>
      </c>
      <c r="K103" s="1">
        <f t="shared" si="30"/>
        <v>55.837939597853079</v>
      </c>
      <c r="L103" s="47">
        <v>54359</v>
      </c>
      <c r="M103" s="47">
        <v>93516</v>
      </c>
      <c r="N103" s="1">
        <f t="shared" si="22"/>
        <v>58.128020873433428</v>
      </c>
      <c r="O103" s="65">
        <v>54359</v>
      </c>
      <c r="P103" s="65">
        <v>93516</v>
      </c>
      <c r="Q103" s="47">
        <f t="shared" si="23"/>
        <v>58.128020873433428</v>
      </c>
      <c r="R103" s="45">
        <v>0</v>
      </c>
      <c r="S103" s="45">
        <v>0</v>
      </c>
      <c r="T103" s="1" t="e">
        <f t="shared" si="24"/>
        <v>#DIV/0!</v>
      </c>
    </row>
    <row r="104" spans="1:636" ht="17.25">
      <c r="A104" s="64">
        <v>35</v>
      </c>
      <c r="B104" s="16" t="s">
        <v>182</v>
      </c>
      <c r="C104" s="47">
        <v>23911</v>
      </c>
      <c r="D104" s="47">
        <v>26212</v>
      </c>
      <c r="E104" s="46">
        <f t="shared" si="25"/>
        <v>91.22157790325042</v>
      </c>
      <c r="F104" s="47">
        <v>8198</v>
      </c>
      <c r="G104" s="47">
        <v>11232</v>
      </c>
      <c r="H104" s="46">
        <f t="shared" si="29"/>
        <v>72.987891737891744</v>
      </c>
      <c r="I104" s="47">
        <v>24588</v>
      </c>
      <c r="J104" s="47">
        <v>25786</v>
      </c>
      <c r="K104" s="46">
        <f>I104/J104*100</f>
        <v>95.35406809896844</v>
      </c>
      <c r="L104" s="47">
        <v>0</v>
      </c>
      <c r="M104" s="47">
        <v>0</v>
      </c>
      <c r="N104" s="25" t="e">
        <f t="shared" si="22"/>
        <v>#DIV/0!</v>
      </c>
      <c r="O104" s="65">
        <v>0</v>
      </c>
      <c r="P104" s="65">
        <v>0</v>
      </c>
      <c r="Q104" s="25" t="e">
        <f t="shared" si="23"/>
        <v>#DIV/0!</v>
      </c>
      <c r="R104" s="45">
        <v>0</v>
      </c>
      <c r="S104" s="45">
        <v>0</v>
      </c>
      <c r="T104" s="46" t="e">
        <f t="shared" si="24"/>
        <v>#DIV/0!</v>
      </c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>
      <c r="A105" s="63">
        <v>36</v>
      </c>
      <c r="B105" s="10" t="s">
        <v>183</v>
      </c>
      <c r="C105" s="47">
        <v>139424</v>
      </c>
      <c r="D105" s="47">
        <v>66070</v>
      </c>
      <c r="E105" s="1">
        <f>C105/D105*100</f>
        <v>211.02467080369306</v>
      </c>
      <c r="F105" s="47">
        <v>38750</v>
      </c>
      <c r="G105" s="47">
        <v>13622</v>
      </c>
      <c r="H105" s="1">
        <f t="shared" si="29"/>
        <v>284.46630450741446</v>
      </c>
      <c r="I105" s="47">
        <v>139424</v>
      </c>
      <c r="J105" s="47">
        <v>66070</v>
      </c>
      <c r="K105" s="1">
        <f t="shared" ref="K105:K111" si="31">I105/J105*100</f>
        <v>211.02467080369306</v>
      </c>
      <c r="L105" s="47">
        <v>0</v>
      </c>
      <c r="M105" s="47">
        <v>0</v>
      </c>
      <c r="N105" s="1" t="e">
        <f t="shared" si="22"/>
        <v>#DIV/0!</v>
      </c>
      <c r="O105" s="65">
        <v>0</v>
      </c>
      <c r="P105" s="65">
        <v>0</v>
      </c>
      <c r="Q105" s="1" t="e">
        <f t="shared" si="23"/>
        <v>#DIV/0!</v>
      </c>
      <c r="R105" s="45">
        <v>0</v>
      </c>
      <c r="S105" s="45">
        <v>0</v>
      </c>
      <c r="T105" s="1" t="e">
        <f t="shared" si="24"/>
        <v>#DIV/0!</v>
      </c>
    </row>
    <row r="106" spans="1:636" s="23" customFormat="1" ht="17.25">
      <c r="A106" s="63">
        <v>37</v>
      </c>
      <c r="B106" s="10" t="s">
        <v>283</v>
      </c>
      <c r="C106" s="47"/>
      <c r="D106" s="47"/>
      <c r="E106" s="1" t="e">
        <f>C106/D106*100</f>
        <v>#DIV/0!</v>
      </c>
      <c r="F106" s="47"/>
      <c r="G106" s="47"/>
      <c r="H106" s="1" t="e">
        <f t="shared" si="29"/>
        <v>#DIV/0!</v>
      </c>
      <c r="I106" s="47"/>
      <c r="J106" s="47"/>
      <c r="K106" s="1" t="e">
        <f t="shared" si="31"/>
        <v>#DIV/0!</v>
      </c>
      <c r="L106" s="47"/>
      <c r="M106" s="47"/>
      <c r="N106" s="1" t="e">
        <f t="shared" si="22"/>
        <v>#DIV/0!</v>
      </c>
      <c r="O106" s="65"/>
      <c r="P106" s="65"/>
      <c r="Q106" s="1" t="e">
        <f t="shared" si="23"/>
        <v>#DIV/0!</v>
      </c>
      <c r="R106" s="45"/>
      <c r="S106" s="45"/>
      <c r="T106" s="1" t="e">
        <f t="shared" si="24"/>
        <v>#DIV/0!</v>
      </c>
    </row>
    <row r="107" spans="1:636" ht="17.25">
      <c r="A107" s="66">
        <v>38</v>
      </c>
      <c r="B107" s="16" t="s">
        <v>184</v>
      </c>
      <c r="C107" s="47">
        <v>0</v>
      </c>
      <c r="D107" s="47">
        <v>772649</v>
      </c>
      <c r="E107" s="46">
        <f>C107/D107*100</f>
        <v>0</v>
      </c>
      <c r="F107" s="47">
        <v>0</v>
      </c>
      <c r="G107" s="47">
        <v>252188</v>
      </c>
      <c r="H107" s="1">
        <f t="shared" si="29"/>
        <v>0</v>
      </c>
      <c r="I107" s="47">
        <v>0</v>
      </c>
      <c r="J107" s="47">
        <v>727105</v>
      </c>
      <c r="K107" s="1">
        <f t="shared" si="31"/>
        <v>0</v>
      </c>
      <c r="L107" s="47">
        <v>0</v>
      </c>
      <c r="M107" s="47">
        <v>0</v>
      </c>
      <c r="N107" s="25" t="e">
        <f t="shared" si="22"/>
        <v>#DIV/0!</v>
      </c>
      <c r="O107" s="65">
        <v>0</v>
      </c>
      <c r="P107" s="65">
        <v>0</v>
      </c>
      <c r="Q107" s="25" t="e">
        <f t="shared" si="23"/>
        <v>#DIV/0!</v>
      </c>
      <c r="R107" s="45">
        <v>0</v>
      </c>
      <c r="S107" s="45">
        <v>0</v>
      </c>
      <c r="T107" s="1" t="e">
        <f t="shared" si="24"/>
        <v>#DIV/0!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47" customFormat="1" ht="21" customHeight="1">
      <c r="A108" s="49">
        <v>39</v>
      </c>
      <c r="B108" s="10" t="s">
        <v>185</v>
      </c>
      <c r="C108" s="47">
        <v>286710</v>
      </c>
      <c r="D108" s="49"/>
      <c r="E108" s="46" t="e">
        <f>C108/D108*100</f>
        <v>#DIV/0!</v>
      </c>
      <c r="F108" s="47">
        <v>120084</v>
      </c>
      <c r="H108" s="47" t="e">
        <f>F108/G108*100</f>
        <v>#DIV/0!</v>
      </c>
      <c r="I108" s="47">
        <v>267646</v>
      </c>
      <c r="K108" s="47" t="e">
        <f t="shared" si="31"/>
        <v>#DIV/0!</v>
      </c>
      <c r="L108" s="47">
        <v>11706</v>
      </c>
      <c r="N108" s="47" t="e">
        <f t="shared" si="22"/>
        <v>#DIV/0!</v>
      </c>
      <c r="O108" s="65">
        <v>3795</v>
      </c>
      <c r="P108" s="65"/>
      <c r="Q108" s="47" t="e">
        <f t="shared" si="23"/>
        <v>#DIV/0!</v>
      </c>
      <c r="R108" s="45">
        <v>7911</v>
      </c>
      <c r="S108" s="45">
        <v>0</v>
      </c>
      <c r="T108" s="47" t="e">
        <f t="shared" si="24"/>
        <v>#DIV/0!</v>
      </c>
    </row>
    <row r="109" spans="1:636" s="24" customFormat="1" ht="17.25">
      <c r="A109" s="64">
        <v>40</v>
      </c>
      <c r="B109" s="16" t="s">
        <v>186</v>
      </c>
      <c r="C109" s="47"/>
      <c r="D109" s="47">
        <v>20001</v>
      </c>
      <c r="E109" s="25">
        <f>C109/D109*100</f>
        <v>0</v>
      </c>
      <c r="F109" s="47"/>
      <c r="G109" s="47">
        <v>4686</v>
      </c>
      <c r="H109" s="25">
        <f>F109/G109*100</f>
        <v>0</v>
      </c>
      <c r="I109" s="47"/>
      <c r="J109" s="47">
        <v>20001</v>
      </c>
      <c r="K109" s="25">
        <f t="shared" si="31"/>
        <v>0</v>
      </c>
      <c r="L109" s="47"/>
      <c r="M109" s="47">
        <v>0</v>
      </c>
      <c r="N109" s="25" t="e">
        <f t="shared" si="22"/>
        <v>#DIV/0!</v>
      </c>
      <c r="O109" s="65"/>
      <c r="P109" s="65">
        <v>0</v>
      </c>
      <c r="Q109" s="25" t="e">
        <f t="shared" si="23"/>
        <v>#DIV/0!</v>
      </c>
      <c r="R109" s="45"/>
      <c r="S109" s="45">
        <v>0</v>
      </c>
      <c r="T109" s="25" t="e">
        <f t="shared" si="24"/>
        <v>#DIV/0!</v>
      </c>
    </row>
    <row r="110" spans="1:636" s="23" customFormat="1" ht="17.25">
      <c r="A110" s="49">
        <v>41</v>
      </c>
      <c r="B110" s="227" t="s">
        <v>139</v>
      </c>
      <c r="C110" s="47">
        <v>0</v>
      </c>
      <c r="D110" s="47">
        <v>11074</v>
      </c>
      <c r="E110" s="1">
        <f t="shared" ref="E110" si="32">C110/D110*100</f>
        <v>0</v>
      </c>
      <c r="F110" s="47">
        <v>0</v>
      </c>
      <c r="G110" s="47">
        <v>4583</v>
      </c>
      <c r="H110" s="1">
        <f t="shared" ref="H110:H111" si="33">F110/G110*100</f>
        <v>0</v>
      </c>
      <c r="I110" s="47">
        <v>2225</v>
      </c>
      <c r="J110" s="47">
        <v>12910</v>
      </c>
      <c r="K110" s="1">
        <f t="shared" si="31"/>
        <v>17.234701781564681</v>
      </c>
      <c r="L110" s="47">
        <v>0</v>
      </c>
      <c r="M110" s="47">
        <v>0</v>
      </c>
      <c r="N110" s="1" t="e">
        <f t="shared" si="22"/>
        <v>#DIV/0!</v>
      </c>
      <c r="O110" s="65">
        <v>0</v>
      </c>
      <c r="P110" s="65">
        <v>0</v>
      </c>
      <c r="Q110" s="1" t="e">
        <f t="shared" si="23"/>
        <v>#DIV/0!</v>
      </c>
      <c r="R110" s="45">
        <v>0</v>
      </c>
      <c r="S110" s="45">
        <v>0</v>
      </c>
      <c r="T110" s="1" t="e">
        <f t="shared" si="24"/>
        <v>#DIV/0!</v>
      </c>
    </row>
    <row r="111" spans="1:636" s="23" customFormat="1" ht="17.25">
      <c r="A111" s="66">
        <v>42</v>
      </c>
      <c r="B111" s="16" t="s">
        <v>230</v>
      </c>
      <c r="C111" s="47">
        <v>173520</v>
      </c>
      <c r="D111" s="47">
        <v>0</v>
      </c>
      <c r="E111" s="1" t="e">
        <f>C111/D111*100</f>
        <v>#DIV/0!</v>
      </c>
      <c r="F111" s="47">
        <v>44453</v>
      </c>
      <c r="G111" s="47">
        <v>0</v>
      </c>
      <c r="H111" s="1" t="e">
        <f t="shared" si="33"/>
        <v>#DIV/0!</v>
      </c>
      <c r="I111" s="47">
        <v>152119</v>
      </c>
      <c r="J111" s="47">
        <v>0</v>
      </c>
      <c r="K111" s="1" t="e">
        <f t="shared" si="31"/>
        <v>#DIV/0!</v>
      </c>
      <c r="L111" s="47">
        <v>0</v>
      </c>
      <c r="M111" s="47">
        <v>0</v>
      </c>
      <c r="N111" s="1" t="e">
        <f t="shared" si="22"/>
        <v>#DIV/0!</v>
      </c>
      <c r="O111" s="65">
        <v>0</v>
      </c>
      <c r="P111" s="65">
        <v>0</v>
      </c>
      <c r="Q111" s="1" t="e">
        <f t="shared" si="23"/>
        <v>#DIV/0!</v>
      </c>
      <c r="R111" s="45">
        <v>0</v>
      </c>
      <c r="S111" s="45">
        <v>0</v>
      </c>
      <c r="T111" s="1" t="e">
        <f t="shared" si="24"/>
        <v>#DIV/0!</v>
      </c>
    </row>
    <row r="112" spans="1:636" s="23" customFormat="1" ht="17.25" customHeight="1">
      <c r="A112" s="385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7"/>
    </row>
    <row r="113" spans="1:20" ht="29.25" customHeight="1">
      <c r="A113" s="388" t="s">
        <v>242</v>
      </c>
      <c r="B113" s="389" t="s">
        <v>117</v>
      </c>
      <c r="C113" s="42">
        <f>SUM(C114:C141)</f>
        <v>21238489</v>
      </c>
      <c r="D113" s="42">
        <f>SUM(D114:D141)</f>
        <v>15999967</v>
      </c>
      <c r="E113" s="51">
        <f>C113/D113*100</f>
        <v>132.74083002796192</v>
      </c>
      <c r="F113" s="42">
        <f>SUM(F114:F141)</f>
        <v>7010687</v>
      </c>
      <c r="G113" s="42">
        <f>SUM(G114:G141)</f>
        <v>5510438</v>
      </c>
      <c r="H113" s="51">
        <f>F113/G113*100</f>
        <v>127.22558533459592</v>
      </c>
      <c r="I113" s="42">
        <f>SUM(I114:I141)</f>
        <v>21407886</v>
      </c>
      <c r="J113" s="42">
        <f>SUM(J114:J141)</f>
        <v>15923111</v>
      </c>
      <c r="K113" s="51">
        <f>I113/J113*100</f>
        <v>134.44537314347679</v>
      </c>
      <c r="L113" s="42">
        <f>SUM(L114:L141)</f>
        <v>15019947</v>
      </c>
      <c r="M113" s="42">
        <f>SUM(M114:M141)</f>
        <v>9585863</v>
      </c>
      <c r="N113" s="6">
        <f t="shared" si="22"/>
        <v>156.6885214195112</v>
      </c>
      <c r="O113" s="42">
        <f>SUM(O114:O141)</f>
        <v>12205793</v>
      </c>
      <c r="P113" s="42">
        <f>SUM(P114:P141)</f>
        <v>7170689</v>
      </c>
      <c r="Q113" s="5">
        <f t="shared" si="23"/>
        <v>170.21785493695236</v>
      </c>
      <c r="R113" s="42">
        <f>SUM(R114:R141)</f>
        <v>2814154</v>
      </c>
      <c r="S113" s="42">
        <f>SUM(S114:S141)</f>
        <v>2415174</v>
      </c>
      <c r="T113" s="6">
        <f t="shared" si="24"/>
        <v>116.51972073233648</v>
      </c>
    </row>
    <row r="114" spans="1:20" ht="36.75" customHeight="1">
      <c r="A114" s="2">
        <v>1</v>
      </c>
      <c r="B114" s="11" t="s">
        <v>118</v>
      </c>
      <c r="C114" s="47">
        <v>6393973</v>
      </c>
      <c r="D114" s="47">
        <v>4474382</v>
      </c>
      <c r="E114" s="46">
        <f t="shared" ref="E114:E139" si="34">C114/D114*100</f>
        <v>142.9018130325037</v>
      </c>
      <c r="F114" s="47">
        <v>2214811</v>
      </c>
      <c r="G114" s="47">
        <v>1749247</v>
      </c>
      <c r="H114" s="46">
        <f t="shared" ref="H114:H139" si="35">F114/G114*100</f>
        <v>126.61510924414905</v>
      </c>
      <c r="I114" s="47">
        <v>6318175</v>
      </c>
      <c r="J114" s="47">
        <v>4449772</v>
      </c>
      <c r="K114" s="46">
        <f t="shared" ref="K114:K122" si="36">I114/J114*100</f>
        <v>141.98873560263311</v>
      </c>
      <c r="L114" s="47">
        <v>5974156</v>
      </c>
      <c r="M114" s="47">
        <v>4011736</v>
      </c>
      <c r="N114" s="25">
        <f t="shared" si="22"/>
        <v>148.91697758775751</v>
      </c>
      <c r="O114" s="45">
        <v>5504188</v>
      </c>
      <c r="P114" s="45">
        <v>3443415</v>
      </c>
      <c r="Q114" s="25">
        <f t="shared" si="23"/>
        <v>159.84678001344594</v>
      </c>
      <c r="R114" s="45">
        <v>469968</v>
      </c>
      <c r="S114" s="45">
        <v>568321</v>
      </c>
      <c r="T114" s="46">
        <f t="shared" si="24"/>
        <v>82.694111250508072</v>
      </c>
    </row>
    <row r="115" spans="1:20" ht="17.25">
      <c r="A115" s="2">
        <v>2</v>
      </c>
      <c r="B115" s="9" t="s">
        <v>119</v>
      </c>
      <c r="C115" s="47">
        <v>673676</v>
      </c>
      <c r="D115" s="47">
        <v>553415</v>
      </c>
      <c r="E115" s="1">
        <f t="shared" si="34"/>
        <v>121.73070841954048</v>
      </c>
      <c r="F115" s="47">
        <v>295484</v>
      </c>
      <c r="G115" s="47">
        <v>182374</v>
      </c>
      <c r="H115" s="1">
        <f t="shared" si="35"/>
        <v>162.02090210227337</v>
      </c>
      <c r="I115" s="47">
        <v>537309</v>
      </c>
      <c r="J115" s="47">
        <v>576743</v>
      </c>
      <c r="K115" s="1">
        <f t="shared" si="36"/>
        <v>93.162639165104736</v>
      </c>
      <c r="L115" s="47">
        <v>472967</v>
      </c>
      <c r="M115" s="47">
        <v>234144</v>
      </c>
      <c r="N115" s="25">
        <f t="shared" si="22"/>
        <v>201.99834290009568</v>
      </c>
      <c r="O115" s="45">
        <v>415955</v>
      </c>
      <c r="P115" s="45">
        <v>202198</v>
      </c>
      <c r="Q115" s="25">
        <f t="shared" si="23"/>
        <v>205.71667375542785</v>
      </c>
      <c r="R115" s="45">
        <v>57012</v>
      </c>
      <c r="S115" s="45">
        <v>31946</v>
      </c>
      <c r="T115" s="1">
        <f t="shared" si="24"/>
        <v>178.46365742189946</v>
      </c>
    </row>
    <row r="116" spans="1:20" s="24" customFormat="1" ht="21.75" customHeight="1">
      <c r="A116" s="161">
        <v>3</v>
      </c>
      <c r="B116" s="12" t="s">
        <v>120</v>
      </c>
      <c r="C116" s="47">
        <v>389995</v>
      </c>
      <c r="D116" s="47">
        <v>215591</v>
      </c>
      <c r="E116" s="25">
        <f t="shared" si="34"/>
        <v>180.89577023159592</v>
      </c>
      <c r="F116" s="47">
        <v>48785</v>
      </c>
      <c r="G116" s="47">
        <v>128464</v>
      </c>
      <c r="H116" s="25">
        <f t="shared" si="35"/>
        <v>37.975619628845436</v>
      </c>
      <c r="I116" s="47">
        <v>625268</v>
      </c>
      <c r="J116" s="47">
        <v>281378</v>
      </c>
      <c r="K116" s="25">
        <f t="shared" si="36"/>
        <v>222.2163779684268</v>
      </c>
      <c r="L116" s="47">
        <v>625268</v>
      </c>
      <c r="M116" s="47">
        <v>280955</v>
      </c>
      <c r="N116" s="25">
        <f t="shared" si="22"/>
        <v>222.55094232172411</v>
      </c>
      <c r="O116" s="45">
        <v>615907</v>
      </c>
      <c r="P116" s="45">
        <v>280955</v>
      </c>
      <c r="Q116" s="25">
        <f t="shared" si="23"/>
        <v>219.21909202541335</v>
      </c>
      <c r="R116" s="45">
        <v>9361</v>
      </c>
      <c r="S116" s="45">
        <v>0</v>
      </c>
      <c r="T116" s="25" t="e">
        <f t="shared" si="24"/>
        <v>#DIV/0!</v>
      </c>
    </row>
    <row r="117" spans="1:20" s="23" customFormat="1" ht="17.25">
      <c r="A117" s="161">
        <v>4</v>
      </c>
      <c r="B117" s="9" t="s">
        <v>121</v>
      </c>
      <c r="C117" s="47">
        <v>366292</v>
      </c>
      <c r="D117" s="47">
        <v>317479</v>
      </c>
      <c r="E117" s="1">
        <f t="shared" si="34"/>
        <v>115.37519017005849</v>
      </c>
      <c r="F117" s="47">
        <v>100870</v>
      </c>
      <c r="G117" s="47">
        <v>63033</v>
      </c>
      <c r="H117" s="1">
        <f t="shared" si="35"/>
        <v>160.02728729395713</v>
      </c>
      <c r="I117" s="47">
        <v>637251</v>
      </c>
      <c r="J117" s="47">
        <v>391967</v>
      </c>
      <c r="K117" s="1">
        <f t="shared" si="36"/>
        <v>162.57771700168638</v>
      </c>
      <c r="L117" s="47">
        <v>377061</v>
      </c>
      <c r="M117" s="47">
        <v>177401</v>
      </c>
      <c r="N117" s="1">
        <f t="shared" si="22"/>
        <v>212.54727989131968</v>
      </c>
      <c r="O117" s="45">
        <v>223347</v>
      </c>
      <c r="P117" s="45">
        <v>99472</v>
      </c>
      <c r="Q117" s="1">
        <f t="shared" si="23"/>
        <v>224.53253176773362</v>
      </c>
      <c r="R117" s="45">
        <v>153714</v>
      </c>
      <c r="S117" s="45">
        <v>77929</v>
      </c>
      <c r="T117" s="1">
        <f t="shared" si="24"/>
        <v>197.24877773357801</v>
      </c>
    </row>
    <row r="118" spans="1:20" s="24" customFormat="1" ht="33.75" customHeight="1">
      <c r="A118" s="161">
        <v>5</v>
      </c>
      <c r="B118" s="10" t="s">
        <v>122</v>
      </c>
      <c r="C118" s="47">
        <v>1593048</v>
      </c>
      <c r="D118" s="47">
        <v>509200</v>
      </c>
      <c r="E118" s="25">
        <f t="shared" si="34"/>
        <v>312.85310290652001</v>
      </c>
      <c r="F118" s="47">
        <v>707268</v>
      </c>
      <c r="G118" s="47">
        <v>155440</v>
      </c>
      <c r="H118" s="25">
        <f t="shared" si="35"/>
        <v>455.01029336078227</v>
      </c>
      <c r="I118" s="47">
        <v>1466259</v>
      </c>
      <c r="J118" s="47">
        <v>236433</v>
      </c>
      <c r="K118" s="25">
        <f t="shared" si="36"/>
        <v>620.15835352932959</v>
      </c>
      <c r="L118" s="47">
        <v>1414557</v>
      </c>
      <c r="M118" s="47">
        <v>160539</v>
      </c>
      <c r="N118" s="25">
        <f t="shared" si="22"/>
        <v>881.12981892250491</v>
      </c>
      <c r="O118" s="45">
        <v>1301175</v>
      </c>
      <c r="P118" s="45">
        <v>104912</v>
      </c>
      <c r="Q118" s="25">
        <f t="shared" si="23"/>
        <v>1240.2537364648467</v>
      </c>
      <c r="R118" s="45">
        <v>113382</v>
      </c>
      <c r="S118" s="45">
        <v>55627</v>
      </c>
      <c r="T118" s="25">
        <f t="shared" si="24"/>
        <v>203.82548043216423</v>
      </c>
    </row>
    <row r="119" spans="1:20" ht="42.75" customHeight="1">
      <c r="A119" s="161">
        <v>6</v>
      </c>
      <c r="B119" s="10" t="s">
        <v>123</v>
      </c>
      <c r="C119" s="47">
        <v>1753004</v>
      </c>
      <c r="D119" s="47">
        <v>1391022</v>
      </c>
      <c r="E119" s="25">
        <f t="shared" si="34"/>
        <v>126.0227372392385</v>
      </c>
      <c r="F119" s="47">
        <v>512921</v>
      </c>
      <c r="G119" s="47">
        <v>468394</v>
      </c>
      <c r="H119" s="25">
        <f t="shared" si="35"/>
        <v>109.50631306122622</v>
      </c>
      <c r="I119" s="47">
        <v>1753004</v>
      </c>
      <c r="J119" s="47">
        <v>1391022</v>
      </c>
      <c r="K119" s="25">
        <f t="shared" si="36"/>
        <v>126.0227372392385</v>
      </c>
      <c r="L119" s="47">
        <v>1325827</v>
      </c>
      <c r="M119" s="47">
        <v>852635</v>
      </c>
      <c r="N119" s="25">
        <f t="shared" si="22"/>
        <v>155.49760448492026</v>
      </c>
      <c r="O119" s="45">
        <v>594954</v>
      </c>
      <c r="P119" s="45">
        <v>340189</v>
      </c>
      <c r="Q119" s="25">
        <f t="shared" si="23"/>
        <v>174.88925273891866</v>
      </c>
      <c r="R119" s="45">
        <v>730873</v>
      </c>
      <c r="S119" s="45">
        <v>512446</v>
      </c>
      <c r="T119" s="25">
        <f t="shared" si="24"/>
        <v>142.62439359464216</v>
      </c>
    </row>
    <row r="120" spans="1:20" s="160" customFormat="1" ht="16.5" customHeight="1">
      <c r="A120" s="160">
        <v>7</v>
      </c>
      <c r="B120" s="10" t="s">
        <v>124</v>
      </c>
      <c r="C120" s="47">
        <v>1860903</v>
      </c>
      <c r="D120" s="47">
        <v>1725069</v>
      </c>
      <c r="E120" s="47">
        <f t="shared" si="34"/>
        <v>107.87411981781598</v>
      </c>
      <c r="F120" s="47">
        <v>577382</v>
      </c>
      <c r="G120" s="47">
        <v>473583</v>
      </c>
      <c r="H120" s="47">
        <f t="shared" si="35"/>
        <v>121.91780532662702</v>
      </c>
      <c r="I120" s="47">
        <v>1768092</v>
      </c>
      <c r="J120" s="47">
        <v>1613645</v>
      </c>
      <c r="K120" s="47">
        <f t="shared" si="36"/>
        <v>109.57131215354059</v>
      </c>
      <c r="L120" s="47">
        <v>820270</v>
      </c>
      <c r="M120" s="47">
        <v>951194</v>
      </c>
      <c r="N120" s="47">
        <f t="shared" si="22"/>
        <v>86.235825709581846</v>
      </c>
      <c r="O120" s="45">
        <v>0</v>
      </c>
      <c r="P120" s="45">
        <v>0</v>
      </c>
      <c r="Q120" s="47" t="e">
        <f t="shared" si="23"/>
        <v>#DIV/0!</v>
      </c>
      <c r="R120" s="45">
        <v>820270</v>
      </c>
      <c r="S120" s="45">
        <v>951194</v>
      </c>
      <c r="T120" s="47">
        <f t="shared" si="24"/>
        <v>86.235825709581846</v>
      </c>
    </row>
    <row r="121" spans="1:20" ht="21.75" customHeight="1">
      <c r="A121" s="2">
        <v>8</v>
      </c>
      <c r="B121" s="13" t="s">
        <v>125</v>
      </c>
      <c r="C121" s="47">
        <v>552502</v>
      </c>
      <c r="D121" s="47">
        <v>527124</v>
      </c>
      <c r="E121" s="25">
        <f t="shared" si="34"/>
        <v>104.81442696595109</v>
      </c>
      <c r="F121" s="47">
        <v>206156</v>
      </c>
      <c r="G121" s="47">
        <v>200572</v>
      </c>
      <c r="H121" s="25">
        <f t="shared" si="35"/>
        <v>102.78403765231438</v>
      </c>
      <c r="I121" s="47">
        <v>557463</v>
      </c>
      <c r="J121" s="47">
        <v>521815</v>
      </c>
      <c r="K121" s="25">
        <f t="shared" si="36"/>
        <v>106.83153991357091</v>
      </c>
      <c r="L121" s="47">
        <v>0</v>
      </c>
      <c r="M121" s="47">
        <v>0</v>
      </c>
      <c r="N121" s="25" t="e">
        <f t="shared" si="22"/>
        <v>#DIV/0!</v>
      </c>
      <c r="O121" s="45">
        <v>0</v>
      </c>
      <c r="P121" s="45">
        <v>0</v>
      </c>
      <c r="Q121" s="25" t="e">
        <f t="shared" si="23"/>
        <v>#DIV/0!</v>
      </c>
      <c r="R121" s="45">
        <v>0</v>
      </c>
      <c r="S121" s="45">
        <v>0</v>
      </c>
      <c r="T121" s="25" t="e">
        <f t="shared" si="24"/>
        <v>#DIV/0!</v>
      </c>
    </row>
    <row r="122" spans="1:20" ht="35.25" customHeight="1">
      <c r="A122" s="2">
        <v>9</v>
      </c>
      <c r="B122" s="14" t="s">
        <v>126</v>
      </c>
      <c r="C122" s="47">
        <v>945230</v>
      </c>
      <c r="D122" s="47">
        <v>421329</v>
      </c>
      <c r="E122" s="46">
        <f t="shared" si="34"/>
        <v>224.34487063553661</v>
      </c>
      <c r="F122" s="47">
        <v>271373</v>
      </c>
      <c r="G122" s="47">
        <v>80266</v>
      </c>
      <c r="H122" s="46">
        <f t="shared" si="35"/>
        <v>338.09209378815439</v>
      </c>
      <c r="I122" s="47">
        <v>945230</v>
      </c>
      <c r="J122" s="47">
        <v>421329</v>
      </c>
      <c r="K122" s="46">
        <f t="shared" si="36"/>
        <v>224.34487063553661</v>
      </c>
      <c r="L122" s="47">
        <v>660941</v>
      </c>
      <c r="M122" s="47">
        <v>415066</v>
      </c>
      <c r="N122" s="25">
        <f t="shared" si="22"/>
        <v>159.23756703753139</v>
      </c>
      <c r="O122" s="45">
        <v>634658</v>
      </c>
      <c r="P122" s="45">
        <v>415066</v>
      </c>
      <c r="Q122" s="25">
        <f t="shared" si="23"/>
        <v>152.90532108146658</v>
      </c>
      <c r="R122" s="45">
        <v>26283</v>
      </c>
      <c r="S122" s="45">
        <v>0</v>
      </c>
      <c r="T122" s="46" t="e">
        <f t="shared" si="24"/>
        <v>#DIV/0!</v>
      </c>
    </row>
    <row r="123" spans="1:20" ht="31.5" customHeight="1">
      <c r="A123" s="2">
        <v>10</v>
      </c>
      <c r="B123" s="14" t="s">
        <v>127</v>
      </c>
      <c r="C123" s="47">
        <v>285599</v>
      </c>
      <c r="D123" s="47">
        <v>184251</v>
      </c>
      <c r="E123" s="46">
        <f t="shared" si="34"/>
        <v>155.00540024206111</v>
      </c>
      <c r="F123" s="47">
        <v>115765</v>
      </c>
      <c r="G123" s="47">
        <v>99225</v>
      </c>
      <c r="H123" s="46">
        <f t="shared" si="35"/>
        <v>116.66918619299571</v>
      </c>
      <c r="I123" s="47">
        <v>298032</v>
      </c>
      <c r="J123" s="47">
        <v>204367</v>
      </c>
      <c r="K123" s="46">
        <f>I123/J123*100</f>
        <v>145.8317634451746</v>
      </c>
      <c r="L123" s="47">
        <v>184405</v>
      </c>
      <c r="M123" s="47">
        <v>95572</v>
      </c>
      <c r="N123" s="25">
        <f t="shared" si="22"/>
        <v>192.94877160674676</v>
      </c>
      <c r="O123" s="45">
        <v>184405</v>
      </c>
      <c r="P123" s="45">
        <v>95572</v>
      </c>
      <c r="Q123" s="25">
        <f t="shared" si="23"/>
        <v>192.94877160674676</v>
      </c>
      <c r="R123" s="45">
        <v>0</v>
      </c>
      <c r="S123" s="45">
        <v>0</v>
      </c>
      <c r="T123" s="46" t="e">
        <f t="shared" si="24"/>
        <v>#DIV/0!</v>
      </c>
    </row>
    <row r="124" spans="1:20" s="23" customFormat="1" ht="34.5">
      <c r="A124" s="2">
        <v>11</v>
      </c>
      <c r="B124" s="163" t="s">
        <v>128</v>
      </c>
      <c r="C124" s="47">
        <v>16536</v>
      </c>
      <c r="D124" s="47">
        <v>8278</v>
      </c>
      <c r="E124" s="1">
        <f t="shared" si="34"/>
        <v>199.75839574776518</v>
      </c>
      <c r="F124" s="47">
        <v>2687</v>
      </c>
      <c r="G124" s="47">
        <v>4266</v>
      </c>
      <c r="H124" s="1">
        <f t="shared" si="35"/>
        <v>62.986404125644633</v>
      </c>
      <c r="I124" s="47">
        <v>16536</v>
      </c>
      <c r="J124" s="47">
        <v>8278</v>
      </c>
      <c r="K124" s="1">
        <f t="shared" ref="K124:K139" si="37">I124/J124*100</f>
        <v>199.75839574776518</v>
      </c>
      <c r="L124" s="47">
        <v>8486</v>
      </c>
      <c r="M124" s="47">
        <v>0</v>
      </c>
      <c r="N124" s="1" t="e">
        <f t="shared" si="22"/>
        <v>#DIV/0!</v>
      </c>
      <c r="O124" s="45">
        <v>8486</v>
      </c>
      <c r="P124" s="45">
        <v>0</v>
      </c>
      <c r="Q124" s="1" t="e">
        <f t="shared" si="23"/>
        <v>#DIV/0!</v>
      </c>
      <c r="R124" s="45">
        <v>0</v>
      </c>
      <c r="S124" s="45">
        <v>0</v>
      </c>
      <c r="T124" s="1" t="e">
        <f>R124/S124*100</f>
        <v>#DIV/0!</v>
      </c>
    </row>
    <row r="125" spans="1:20" s="24" customFormat="1" ht="29.25" customHeight="1">
      <c r="A125" s="161">
        <v>12</v>
      </c>
      <c r="B125" s="13" t="s">
        <v>129</v>
      </c>
      <c r="C125" s="47">
        <v>984425</v>
      </c>
      <c r="D125" s="47">
        <v>922263</v>
      </c>
      <c r="E125" s="25">
        <f t="shared" si="34"/>
        <v>106.74015980257259</v>
      </c>
      <c r="F125" s="47">
        <v>344362</v>
      </c>
      <c r="G125" s="47">
        <v>340172</v>
      </c>
      <c r="H125" s="25">
        <f t="shared" si="35"/>
        <v>101.23172983079147</v>
      </c>
      <c r="I125" s="47">
        <v>1063482</v>
      </c>
      <c r="J125" s="47">
        <v>926072</v>
      </c>
      <c r="K125" s="25">
        <f t="shared" si="37"/>
        <v>114.83793916671705</v>
      </c>
      <c r="L125" s="47">
        <v>244098</v>
      </c>
      <c r="M125" s="47">
        <v>152049</v>
      </c>
      <c r="N125" s="25">
        <f t="shared" si="22"/>
        <v>160.53903675788726</v>
      </c>
      <c r="O125" s="45">
        <v>201948</v>
      </c>
      <c r="P125" s="45">
        <v>120167</v>
      </c>
      <c r="Q125" s="25">
        <f t="shared" si="23"/>
        <v>168.05612189702663</v>
      </c>
      <c r="R125" s="45">
        <v>42150</v>
      </c>
      <c r="S125" s="45">
        <v>31882</v>
      </c>
      <c r="T125" s="25">
        <f t="shared" si="24"/>
        <v>132.20626058591054</v>
      </c>
    </row>
    <row r="126" spans="1:20" s="23" customFormat="1" ht="34.5">
      <c r="A126" s="2">
        <v>13</v>
      </c>
      <c r="B126" s="163" t="s">
        <v>130</v>
      </c>
      <c r="C126" s="47">
        <v>6478</v>
      </c>
      <c r="D126" s="47">
        <v>8793</v>
      </c>
      <c r="E126" s="1">
        <f t="shared" si="34"/>
        <v>73.672239281246448</v>
      </c>
      <c r="F126" s="47">
        <v>2349</v>
      </c>
      <c r="G126" s="47">
        <v>3392</v>
      </c>
      <c r="H126" s="1">
        <f t="shared" si="35"/>
        <v>69.251179245283026</v>
      </c>
      <c r="I126" s="47">
        <v>6478</v>
      </c>
      <c r="J126" s="47">
        <v>8793</v>
      </c>
      <c r="K126" s="1">
        <f t="shared" si="37"/>
        <v>73.672239281246448</v>
      </c>
      <c r="L126" s="47">
        <v>0</v>
      </c>
      <c r="M126" s="47">
        <v>0</v>
      </c>
      <c r="N126" s="1" t="e">
        <f t="shared" si="22"/>
        <v>#DIV/0!</v>
      </c>
      <c r="O126" s="45">
        <v>0</v>
      </c>
      <c r="P126" s="45">
        <v>0</v>
      </c>
      <c r="Q126" s="1" t="e">
        <f t="shared" si="23"/>
        <v>#DIV/0!</v>
      </c>
      <c r="R126" s="45">
        <v>0</v>
      </c>
      <c r="S126" s="45">
        <v>0</v>
      </c>
      <c r="T126" s="1" t="e">
        <f>R126/S126*100</f>
        <v>#DIV/0!</v>
      </c>
    </row>
    <row r="127" spans="1:20" s="24" customFormat="1" ht="24.75" customHeight="1">
      <c r="A127" s="161">
        <v>14</v>
      </c>
      <c r="B127" s="13" t="s">
        <v>131</v>
      </c>
      <c r="C127" s="47">
        <v>363662</v>
      </c>
      <c r="D127" s="47">
        <v>164447</v>
      </c>
      <c r="E127" s="25">
        <f t="shared" si="34"/>
        <v>221.14237413878027</v>
      </c>
      <c r="F127" s="47">
        <v>65770</v>
      </c>
      <c r="G127" s="47">
        <v>22305</v>
      </c>
      <c r="H127" s="25">
        <f t="shared" si="35"/>
        <v>294.86662183366957</v>
      </c>
      <c r="I127" s="47">
        <v>363662</v>
      </c>
      <c r="J127" s="47">
        <v>164447</v>
      </c>
      <c r="K127" s="25">
        <f t="shared" si="37"/>
        <v>221.14237413878027</v>
      </c>
      <c r="L127" s="47">
        <v>294203</v>
      </c>
      <c r="M127" s="47">
        <v>139523</v>
      </c>
      <c r="N127" s="25">
        <f t="shared" si="22"/>
        <v>210.86344186979926</v>
      </c>
      <c r="O127" s="45">
        <v>258877</v>
      </c>
      <c r="P127" s="45">
        <v>94016</v>
      </c>
      <c r="Q127" s="25">
        <f t="shared" si="23"/>
        <v>275.35419503063309</v>
      </c>
      <c r="R127" s="45">
        <v>35326</v>
      </c>
      <c r="S127" s="45">
        <v>45507</v>
      </c>
      <c r="T127" s="25">
        <f t="shared" si="24"/>
        <v>77.627617729140582</v>
      </c>
    </row>
    <row r="128" spans="1:20" ht="27" customHeight="1">
      <c r="A128" s="2">
        <v>15</v>
      </c>
      <c r="B128" s="15" t="s">
        <v>132</v>
      </c>
      <c r="C128" s="47">
        <v>1749530</v>
      </c>
      <c r="D128" s="47">
        <v>1804111</v>
      </c>
      <c r="E128" s="25">
        <f t="shared" si="34"/>
        <v>96.974631826977387</v>
      </c>
      <c r="F128" s="47">
        <v>498460</v>
      </c>
      <c r="G128" s="47">
        <v>603981</v>
      </c>
      <c r="H128" s="25">
        <f t="shared" si="35"/>
        <v>82.52908617986327</v>
      </c>
      <c r="I128" s="47">
        <v>1709966</v>
      </c>
      <c r="J128" s="47">
        <v>1857861</v>
      </c>
      <c r="K128" s="25">
        <f t="shared" si="37"/>
        <v>92.03950134052009</v>
      </c>
      <c r="L128" s="47">
        <v>631453</v>
      </c>
      <c r="M128" s="47">
        <v>717053</v>
      </c>
      <c r="N128" s="25">
        <f t="shared" si="22"/>
        <v>88.062249234017571</v>
      </c>
      <c r="O128" s="45">
        <v>582563</v>
      </c>
      <c r="P128" s="45">
        <v>668473</v>
      </c>
      <c r="Q128" s="25">
        <f t="shared" si="23"/>
        <v>87.148321622563657</v>
      </c>
      <c r="R128" s="45">
        <v>48890</v>
      </c>
      <c r="S128" s="45">
        <v>48580</v>
      </c>
      <c r="T128" s="25">
        <f t="shared" si="24"/>
        <v>100.6381226842322</v>
      </c>
    </row>
    <row r="129" spans="1:20" ht="34.5">
      <c r="A129" s="2">
        <v>16</v>
      </c>
      <c r="B129" s="16" t="s">
        <v>133</v>
      </c>
      <c r="C129" s="47">
        <v>612119</v>
      </c>
      <c r="D129" s="47">
        <v>465671</v>
      </c>
      <c r="E129" s="46">
        <f t="shared" si="34"/>
        <v>131.44881257368399</v>
      </c>
      <c r="F129" s="47">
        <v>249666</v>
      </c>
      <c r="G129" s="47">
        <v>117138</v>
      </c>
      <c r="H129" s="46">
        <f t="shared" si="35"/>
        <v>213.13834963888746</v>
      </c>
      <c r="I129" s="47">
        <v>677018</v>
      </c>
      <c r="J129" s="47">
        <v>603431</v>
      </c>
      <c r="K129" s="46">
        <f t="shared" si="37"/>
        <v>112.19476626159413</v>
      </c>
      <c r="L129" s="47">
        <v>130367</v>
      </c>
      <c r="M129" s="47">
        <v>3693</v>
      </c>
      <c r="N129" s="25">
        <f t="shared" si="22"/>
        <v>3530.1110208502573</v>
      </c>
      <c r="O129" s="45">
        <v>1737</v>
      </c>
      <c r="P129" s="45">
        <v>0</v>
      </c>
      <c r="Q129" s="25" t="e">
        <f t="shared" si="23"/>
        <v>#DIV/0!</v>
      </c>
      <c r="R129" s="45">
        <v>128630</v>
      </c>
      <c r="S129" s="45">
        <v>3693</v>
      </c>
      <c r="T129" s="46">
        <f t="shared" si="24"/>
        <v>3483.0760898998105</v>
      </c>
    </row>
    <row r="130" spans="1:20" s="23" customFormat="1" ht="17.25">
      <c r="A130" s="2">
        <v>17</v>
      </c>
      <c r="B130" s="9" t="s">
        <v>134</v>
      </c>
      <c r="C130" s="47">
        <v>69750</v>
      </c>
      <c r="D130" s="47">
        <v>56695</v>
      </c>
      <c r="E130" s="1">
        <f t="shared" si="34"/>
        <v>123.02672193315107</v>
      </c>
      <c r="F130" s="47">
        <v>9877</v>
      </c>
      <c r="G130" s="47">
        <v>12347</v>
      </c>
      <c r="H130" s="1">
        <f t="shared" si="35"/>
        <v>79.995140519964352</v>
      </c>
      <c r="I130" s="47">
        <v>69750</v>
      </c>
      <c r="J130" s="47">
        <v>56695</v>
      </c>
      <c r="K130" s="1">
        <f t="shared" si="37"/>
        <v>123.02672193315107</v>
      </c>
      <c r="L130" s="47">
        <v>69750</v>
      </c>
      <c r="M130" s="47">
        <v>44348</v>
      </c>
      <c r="N130" s="1">
        <f t="shared" si="22"/>
        <v>157.27879498511768</v>
      </c>
      <c r="O130" s="45">
        <v>26553</v>
      </c>
      <c r="P130" s="45">
        <v>0</v>
      </c>
      <c r="Q130" s="1" t="e">
        <f t="shared" si="23"/>
        <v>#DIV/0!</v>
      </c>
      <c r="R130" s="45">
        <v>43197</v>
      </c>
      <c r="S130" s="45">
        <v>44348</v>
      </c>
      <c r="T130" s="1">
        <f t="shared" si="24"/>
        <v>97.404618021105804</v>
      </c>
    </row>
    <row r="131" spans="1:20" s="23" customFormat="1" ht="34.5">
      <c r="A131" s="2">
        <v>18</v>
      </c>
      <c r="B131" s="16" t="s">
        <v>135</v>
      </c>
      <c r="C131" s="47">
        <v>724710</v>
      </c>
      <c r="D131" s="47">
        <v>652908</v>
      </c>
      <c r="E131" s="1">
        <f t="shared" si="34"/>
        <v>110.99726148247532</v>
      </c>
      <c r="F131" s="47">
        <v>245304</v>
      </c>
      <c r="G131" s="47">
        <v>245628</v>
      </c>
      <c r="H131" s="1">
        <f t="shared" si="35"/>
        <v>99.868093214128677</v>
      </c>
      <c r="I131" s="47">
        <v>629918</v>
      </c>
      <c r="J131" s="47">
        <v>628426</v>
      </c>
      <c r="K131" s="1">
        <f t="shared" si="37"/>
        <v>100.23741856638651</v>
      </c>
      <c r="L131" s="47">
        <v>59311</v>
      </c>
      <c r="M131" s="47">
        <v>82265</v>
      </c>
      <c r="N131" s="1">
        <f t="shared" si="22"/>
        <v>72.097489819485801</v>
      </c>
      <c r="O131" s="45">
        <v>48192</v>
      </c>
      <c r="P131" s="45">
        <v>68404</v>
      </c>
      <c r="Q131" s="1">
        <f t="shared" si="23"/>
        <v>70.452020349687146</v>
      </c>
      <c r="R131" s="45">
        <v>11119</v>
      </c>
      <c r="S131" s="45">
        <v>13861</v>
      </c>
      <c r="T131" s="1">
        <f t="shared" si="24"/>
        <v>80.217877498016023</v>
      </c>
    </row>
    <row r="132" spans="1:20" s="23" customFormat="1" ht="34.5">
      <c r="A132" s="161">
        <v>19</v>
      </c>
      <c r="B132" s="162" t="s">
        <v>136</v>
      </c>
      <c r="C132" s="47"/>
      <c r="D132" s="47"/>
      <c r="E132" s="1" t="e">
        <f t="shared" si="34"/>
        <v>#DIV/0!</v>
      </c>
      <c r="F132" s="47"/>
      <c r="G132" s="47"/>
      <c r="H132" s="1" t="e">
        <f t="shared" si="35"/>
        <v>#DIV/0!</v>
      </c>
      <c r="I132" s="47"/>
      <c r="J132" s="47"/>
      <c r="K132" s="1" t="e">
        <f t="shared" si="37"/>
        <v>#DIV/0!</v>
      </c>
      <c r="L132" s="47"/>
      <c r="M132" s="47"/>
      <c r="N132" s="1" t="e">
        <f t="shared" si="22"/>
        <v>#DIV/0!</v>
      </c>
      <c r="O132" s="45"/>
      <c r="P132" s="45"/>
      <c r="Q132" s="1" t="e">
        <f t="shared" si="23"/>
        <v>#DIV/0!</v>
      </c>
      <c r="R132" s="45"/>
      <c r="S132" s="45"/>
      <c r="T132" s="1" t="e">
        <f t="shared" si="24"/>
        <v>#DIV/0!</v>
      </c>
    </row>
    <row r="133" spans="1:20" s="23" customFormat="1" ht="34.5">
      <c r="A133" s="161">
        <v>20</v>
      </c>
      <c r="B133" s="162" t="s">
        <v>137</v>
      </c>
      <c r="C133" s="47">
        <v>39417</v>
      </c>
      <c r="D133" s="47">
        <v>151060</v>
      </c>
      <c r="E133" s="1">
        <f t="shared" si="34"/>
        <v>26.093605189990733</v>
      </c>
      <c r="F133" s="47">
        <v>0</v>
      </c>
      <c r="G133" s="47">
        <v>52372</v>
      </c>
      <c r="H133" s="1">
        <f t="shared" si="35"/>
        <v>0</v>
      </c>
      <c r="I133" s="47">
        <v>39417</v>
      </c>
      <c r="J133" s="47">
        <v>151060</v>
      </c>
      <c r="K133" s="1">
        <f t="shared" si="37"/>
        <v>26.093605189990733</v>
      </c>
      <c r="L133" s="47">
        <v>39417</v>
      </c>
      <c r="M133" s="47">
        <v>151060</v>
      </c>
      <c r="N133" s="1">
        <f t="shared" si="22"/>
        <v>26.093605189990733</v>
      </c>
      <c r="O133" s="45">
        <v>39417</v>
      </c>
      <c r="P133" s="45">
        <v>151060</v>
      </c>
      <c r="Q133" s="1">
        <f t="shared" si="23"/>
        <v>26.093605189990733</v>
      </c>
      <c r="R133" s="45">
        <v>0</v>
      </c>
      <c r="S133" s="45">
        <v>0</v>
      </c>
      <c r="T133" s="1" t="e">
        <f t="shared" ref="T133:T141" si="38">R133/S133*100</f>
        <v>#DIV/0!</v>
      </c>
    </row>
    <row r="134" spans="1:20" s="23" customFormat="1" ht="17.25">
      <c r="A134" s="161">
        <v>21</v>
      </c>
      <c r="B134" s="162" t="s">
        <v>138</v>
      </c>
      <c r="C134" s="47">
        <v>52919</v>
      </c>
      <c r="D134" s="47">
        <v>49601</v>
      </c>
      <c r="E134" s="25">
        <f t="shared" si="34"/>
        <v>106.68938126247454</v>
      </c>
      <c r="F134" s="47">
        <v>3344</v>
      </c>
      <c r="G134" s="47">
        <v>7415</v>
      </c>
      <c r="H134" s="25">
        <f t="shared" si="35"/>
        <v>45.097774780849633</v>
      </c>
      <c r="I134" s="47">
        <v>52919</v>
      </c>
      <c r="J134" s="47">
        <v>49601</v>
      </c>
      <c r="K134" s="25">
        <f t="shared" si="37"/>
        <v>106.68938126247454</v>
      </c>
      <c r="L134" s="47">
        <v>41254</v>
      </c>
      <c r="M134" s="47">
        <v>36679</v>
      </c>
      <c r="N134" s="25">
        <f t="shared" si="22"/>
        <v>112.47307723765643</v>
      </c>
      <c r="O134" s="45">
        <v>41254</v>
      </c>
      <c r="P134" s="45">
        <v>36679</v>
      </c>
      <c r="Q134" s="25">
        <f t="shared" si="23"/>
        <v>112.47307723765643</v>
      </c>
      <c r="R134" s="45">
        <v>0</v>
      </c>
      <c r="S134" s="45">
        <v>0</v>
      </c>
      <c r="T134" s="25" t="e">
        <f t="shared" si="38"/>
        <v>#DIV/0!</v>
      </c>
    </row>
    <row r="135" spans="1:20" ht="34.5">
      <c r="A135" s="2">
        <v>22</v>
      </c>
      <c r="B135" s="17" t="s">
        <v>140</v>
      </c>
      <c r="C135" s="47">
        <v>1447644</v>
      </c>
      <c r="D135" s="47">
        <v>947092</v>
      </c>
      <c r="E135" s="46">
        <f t="shared" si="34"/>
        <v>152.85146532755002</v>
      </c>
      <c r="F135" s="47">
        <v>427349</v>
      </c>
      <c r="G135" s="47">
        <v>319861</v>
      </c>
      <c r="H135" s="46">
        <f t="shared" si="35"/>
        <v>133.6045969968205</v>
      </c>
      <c r="I135" s="47">
        <v>1447644</v>
      </c>
      <c r="J135" s="47">
        <v>947092</v>
      </c>
      <c r="K135" s="46">
        <f t="shared" si="37"/>
        <v>152.85146532755002</v>
      </c>
      <c r="L135" s="47">
        <v>1446962</v>
      </c>
      <c r="M135" s="47">
        <v>947006</v>
      </c>
      <c r="N135" s="25">
        <f t="shared" ref="N135:N141" si="39">L135/M135*100</f>
        <v>152.79332971491203</v>
      </c>
      <c r="O135" s="45">
        <v>1446962</v>
      </c>
      <c r="P135" s="45">
        <v>947006</v>
      </c>
      <c r="Q135" s="25">
        <f t="shared" ref="Q135:Q141" si="40">O135/P135*100</f>
        <v>152.79332971491203</v>
      </c>
      <c r="R135" s="45">
        <v>0</v>
      </c>
      <c r="S135" s="45">
        <v>0</v>
      </c>
      <c r="T135" s="46" t="e">
        <f t="shared" si="38"/>
        <v>#DIV/0!</v>
      </c>
    </row>
    <row r="136" spans="1:20" ht="34.5">
      <c r="A136" s="2">
        <v>23</v>
      </c>
      <c r="B136" s="17" t="s">
        <v>141</v>
      </c>
      <c r="C136" s="47">
        <v>42528</v>
      </c>
      <c r="D136" s="47">
        <v>102803</v>
      </c>
      <c r="E136" s="25">
        <f t="shared" si="34"/>
        <v>41.368442555178355</v>
      </c>
      <c r="F136" s="47">
        <v>297</v>
      </c>
      <c r="G136" s="47">
        <v>27356</v>
      </c>
      <c r="H136" s="25">
        <f t="shared" si="35"/>
        <v>1.085685041672759</v>
      </c>
      <c r="I136" s="47">
        <v>42528</v>
      </c>
      <c r="J136" s="47">
        <v>102803</v>
      </c>
      <c r="K136" s="25">
        <f t="shared" si="37"/>
        <v>41.368442555178355</v>
      </c>
      <c r="L136" s="47">
        <v>40978</v>
      </c>
      <c r="M136" s="47">
        <v>100191</v>
      </c>
      <c r="N136" s="25">
        <f t="shared" si="39"/>
        <v>40.899881226856706</v>
      </c>
      <c r="O136" s="45">
        <v>40978</v>
      </c>
      <c r="P136" s="45">
        <v>100191</v>
      </c>
      <c r="Q136" s="25">
        <f t="shared" si="40"/>
        <v>40.899881226856706</v>
      </c>
      <c r="R136" s="45">
        <v>0</v>
      </c>
      <c r="S136" s="45">
        <v>0</v>
      </c>
      <c r="T136" s="25" t="e">
        <f t="shared" si="38"/>
        <v>#DIV/0!</v>
      </c>
    </row>
    <row r="137" spans="1:20" ht="17.25">
      <c r="A137" s="161">
        <v>24</v>
      </c>
      <c r="B137" s="17" t="s">
        <v>142</v>
      </c>
      <c r="C137" s="47">
        <v>43907</v>
      </c>
      <c r="D137" s="47">
        <v>49521</v>
      </c>
      <c r="E137" s="25">
        <f t="shared" si="34"/>
        <v>88.663395327234909</v>
      </c>
      <c r="F137" s="47">
        <v>11377</v>
      </c>
      <c r="G137" s="47">
        <v>13582</v>
      </c>
      <c r="H137" s="25">
        <f t="shared" si="35"/>
        <v>83.765277573258729</v>
      </c>
      <c r="I137" s="47">
        <v>43907</v>
      </c>
      <c r="J137" s="47">
        <v>49521</v>
      </c>
      <c r="K137" s="25">
        <f t="shared" si="37"/>
        <v>88.663395327234909</v>
      </c>
      <c r="L137" s="47">
        <v>0</v>
      </c>
      <c r="M137" s="47">
        <v>0</v>
      </c>
      <c r="N137" s="25" t="e">
        <f t="shared" si="39"/>
        <v>#DIV/0!</v>
      </c>
      <c r="O137" s="45">
        <v>0</v>
      </c>
      <c r="P137" s="45">
        <v>0</v>
      </c>
      <c r="Q137" s="25" t="e">
        <f t="shared" si="40"/>
        <v>#DIV/0!</v>
      </c>
      <c r="R137" s="45">
        <v>0</v>
      </c>
      <c r="S137" s="45">
        <v>0</v>
      </c>
      <c r="T137" s="25" t="e">
        <f t="shared" si="38"/>
        <v>#DIV/0!</v>
      </c>
    </row>
    <row r="138" spans="1:20" s="23" customFormat="1" ht="17.25">
      <c r="A138" s="2">
        <v>25</v>
      </c>
      <c r="B138" s="17" t="s">
        <v>143</v>
      </c>
      <c r="C138" s="47">
        <v>160512</v>
      </c>
      <c r="D138" s="47">
        <v>263710</v>
      </c>
      <c r="E138" s="1">
        <f t="shared" si="34"/>
        <v>60.866861324940281</v>
      </c>
      <c r="F138" s="47">
        <v>49033</v>
      </c>
      <c r="G138" s="47">
        <v>124646</v>
      </c>
      <c r="H138" s="1">
        <f t="shared" si="35"/>
        <v>39.337804662805063</v>
      </c>
      <c r="I138" s="47">
        <v>243126</v>
      </c>
      <c r="J138" s="47">
        <v>263710</v>
      </c>
      <c r="K138" s="1">
        <f t="shared" si="37"/>
        <v>92.194456031246446</v>
      </c>
      <c r="L138" s="47">
        <v>123979</v>
      </c>
      <c r="M138" s="47">
        <v>29840</v>
      </c>
      <c r="N138" s="1">
        <f t="shared" si="39"/>
        <v>415.47922252010727</v>
      </c>
      <c r="O138" s="45">
        <v>0</v>
      </c>
      <c r="P138" s="45">
        <v>0</v>
      </c>
      <c r="Q138" s="1" t="e">
        <f t="shared" si="40"/>
        <v>#DIV/0!</v>
      </c>
      <c r="R138" s="45">
        <v>123979</v>
      </c>
      <c r="S138" s="45">
        <v>29840</v>
      </c>
      <c r="T138" s="1">
        <f t="shared" si="38"/>
        <v>415.47922252010727</v>
      </c>
    </row>
    <row r="139" spans="1:20" s="23" customFormat="1" ht="34.5">
      <c r="A139" s="2">
        <v>26</v>
      </c>
      <c r="B139" s="16" t="s">
        <v>144</v>
      </c>
      <c r="C139" s="47">
        <v>24419</v>
      </c>
      <c r="D139" s="47">
        <v>34152</v>
      </c>
      <c r="E139" s="1">
        <f t="shared" si="34"/>
        <v>71.500936987584922</v>
      </c>
      <c r="F139" s="47">
        <v>7622</v>
      </c>
      <c r="G139" s="47">
        <v>15379</v>
      </c>
      <c r="H139" s="1">
        <f t="shared" si="35"/>
        <v>49.561089797776184</v>
      </c>
      <c r="I139" s="47">
        <v>8113</v>
      </c>
      <c r="J139" s="47">
        <v>16850</v>
      </c>
      <c r="K139" s="1">
        <f t="shared" si="37"/>
        <v>48.14836795252225</v>
      </c>
      <c r="L139" s="47">
        <v>8113</v>
      </c>
      <c r="M139" s="47">
        <v>2914</v>
      </c>
      <c r="N139" s="1">
        <f t="shared" si="39"/>
        <v>278.41455044612218</v>
      </c>
      <c r="O139" s="45">
        <v>8113</v>
      </c>
      <c r="P139" s="45">
        <v>2914</v>
      </c>
      <c r="Q139" s="1">
        <f t="shared" si="40"/>
        <v>278.41455044612218</v>
      </c>
      <c r="R139" s="45">
        <v>0</v>
      </c>
      <c r="S139" s="45">
        <v>0</v>
      </c>
      <c r="T139" s="1" t="e">
        <f t="shared" si="38"/>
        <v>#DIV/0!</v>
      </c>
    </row>
    <row r="140" spans="1:20" ht="17.25">
      <c r="A140" s="161">
        <v>27</v>
      </c>
      <c r="B140" s="10" t="s">
        <v>228</v>
      </c>
      <c r="C140" s="47">
        <v>17444</v>
      </c>
      <c r="D140" s="47">
        <v>0</v>
      </c>
      <c r="E140" s="25" t="e">
        <f>C140/D140*100</f>
        <v>#DIV/0!</v>
      </c>
      <c r="F140" s="47">
        <v>7464</v>
      </c>
      <c r="G140" s="47">
        <v>0</v>
      </c>
      <c r="H140" s="25" t="e">
        <f>F140/G140*100</f>
        <v>#DIV/0!</v>
      </c>
      <c r="I140" s="47">
        <v>17444</v>
      </c>
      <c r="J140" s="47">
        <v>0</v>
      </c>
      <c r="K140" s="25" t="e">
        <f>I140/J140*100</f>
        <v>#DIV/0!</v>
      </c>
      <c r="L140" s="47">
        <v>0</v>
      </c>
      <c r="M140" s="47">
        <v>0</v>
      </c>
      <c r="N140" s="25" t="e">
        <f t="shared" si="39"/>
        <v>#DIV/0!</v>
      </c>
      <c r="O140" s="45">
        <v>0</v>
      </c>
      <c r="P140" s="45">
        <v>0</v>
      </c>
      <c r="Q140" s="25" t="e">
        <f t="shared" si="40"/>
        <v>#DIV/0!</v>
      </c>
      <c r="R140" s="45">
        <v>0</v>
      </c>
      <c r="S140" s="45">
        <v>0</v>
      </c>
      <c r="T140" s="25" t="e">
        <f t="shared" si="38"/>
        <v>#DIV/0!</v>
      </c>
    </row>
    <row r="141" spans="1:20" s="23" customFormat="1" ht="34.5">
      <c r="A141" s="2">
        <v>28</v>
      </c>
      <c r="B141" s="16" t="s">
        <v>235</v>
      </c>
      <c r="C141" s="47">
        <v>68267</v>
      </c>
      <c r="D141" s="47">
        <v>0</v>
      </c>
      <c r="E141" s="1" t="e">
        <f>C141/D141*100</f>
        <v>#DIV/0!</v>
      </c>
      <c r="F141" s="47">
        <v>34911</v>
      </c>
      <c r="G141" s="47">
        <v>0</v>
      </c>
      <c r="H141" s="1" t="e">
        <f>F141/G141*100</f>
        <v>#DIV/0!</v>
      </c>
      <c r="I141" s="47">
        <v>69895</v>
      </c>
      <c r="J141" s="47">
        <v>0</v>
      </c>
      <c r="K141" s="1" t="e">
        <f>I141/J141*100</f>
        <v>#DIV/0!</v>
      </c>
      <c r="L141" s="47">
        <v>26124</v>
      </c>
      <c r="M141" s="47">
        <v>0</v>
      </c>
      <c r="N141" s="1" t="e">
        <f t="shared" si="39"/>
        <v>#DIV/0!</v>
      </c>
      <c r="O141" s="45">
        <v>26124</v>
      </c>
      <c r="P141" s="45">
        <v>0</v>
      </c>
      <c r="Q141" s="1" t="e">
        <f t="shared" si="40"/>
        <v>#DIV/0!</v>
      </c>
      <c r="R141" s="45">
        <v>0</v>
      </c>
      <c r="S141" s="45">
        <v>0</v>
      </c>
      <c r="T141" s="1" t="e">
        <f t="shared" si="38"/>
        <v>#DIV/0!</v>
      </c>
    </row>
    <row r="142" spans="1:20" s="23" customFormat="1" ht="17.25" customHeight="1">
      <c r="A142" s="385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7"/>
    </row>
    <row r="143" spans="1:20" ht="24" customHeight="1">
      <c r="A143" s="383" t="s">
        <v>243</v>
      </c>
      <c r="B143" s="384" t="s">
        <v>145</v>
      </c>
      <c r="C143" s="42">
        <f>SUM(C144:C147)</f>
        <v>37103034</v>
      </c>
      <c r="D143" s="42">
        <f>SUM(D144:D147)</f>
        <v>27249362</v>
      </c>
      <c r="E143" s="51">
        <f t="shared" ref="E143:E144" si="41">C143/D143*100</f>
        <v>136.16111085463211</v>
      </c>
      <c r="F143" s="42">
        <f>SUM(F144:F147)</f>
        <v>11724504</v>
      </c>
      <c r="G143" s="42">
        <f>SUM(G144:G147)</f>
        <v>6411571</v>
      </c>
      <c r="H143" s="51">
        <f t="shared" ref="H143:H147" si="42">F143/G143*100</f>
        <v>182.86476122622676</v>
      </c>
      <c r="I143" s="42">
        <f>SUM(I144:I147)</f>
        <v>35828910</v>
      </c>
      <c r="J143" s="42">
        <f>SUM(J144:J147)</f>
        <v>31456437</v>
      </c>
      <c r="K143" s="51">
        <f t="shared" ref="K143:K147" si="43">I143/J143*100</f>
        <v>113.90008982899111</v>
      </c>
      <c r="L143" s="36">
        <f>SUM(L144:L147)</f>
        <v>26816635</v>
      </c>
      <c r="M143" s="36">
        <f>SUM(M144:M147)</f>
        <v>22029325</v>
      </c>
      <c r="N143" s="6">
        <f t="shared" ref="N143:N147" si="44">L143/M143*100</f>
        <v>121.73153285450189</v>
      </c>
      <c r="O143" s="5">
        <f>SUM(O144:O147)</f>
        <v>388985</v>
      </c>
      <c r="P143" s="5">
        <f>SUM(P144:P147)</f>
        <v>1336463</v>
      </c>
      <c r="Q143" s="5">
        <f>O143/P143*100</f>
        <v>29.105556981375468</v>
      </c>
      <c r="R143" s="5">
        <f>SUM(R144:R147)</f>
        <v>26427650</v>
      </c>
      <c r="S143" s="5">
        <f>SUM(S144:S147)</f>
        <v>20692862</v>
      </c>
      <c r="T143" s="6">
        <f>R143/S143*100</f>
        <v>127.71384644618034</v>
      </c>
    </row>
    <row r="144" spans="1:20" s="24" customFormat="1" ht="17.25">
      <c r="A144" s="63">
        <v>1</v>
      </c>
      <c r="B144" s="18" t="s">
        <v>146</v>
      </c>
      <c r="C144" s="47">
        <v>19117613</v>
      </c>
      <c r="D144" s="47">
        <v>14573162</v>
      </c>
      <c r="E144" s="25">
        <f t="shared" si="41"/>
        <v>131.18369918621642</v>
      </c>
      <c r="F144" s="49">
        <v>6715513</v>
      </c>
      <c r="G144" s="49">
        <v>3733362</v>
      </c>
      <c r="H144" s="25">
        <f t="shared" si="42"/>
        <v>179.87843129061687</v>
      </c>
      <c r="I144" s="49">
        <v>16998195</v>
      </c>
      <c r="J144" s="49">
        <v>14129422</v>
      </c>
      <c r="K144" s="25">
        <f t="shared" si="43"/>
        <v>120.30354107903352</v>
      </c>
      <c r="L144" s="95">
        <v>11582239</v>
      </c>
      <c r="M144" s="95">
        <v>8346940</v>
      </c>
      <c r="N144" s="25">
        <f t="shared" si="44"/>
        <v>138.76030018186304</v>
      </c>
      <c r="O144" s="49">
        <v>269887</v>
      </c>
      <c r="P144" s="49">
        <v>1087018</v>
      </c>
      <c r="Q144" s="25">
        <f>O144/P144*100</f>
        <v>24.828199717024006</v>
      </c>
      <c r="R144" s="49">
        <v>11312352</v>
      </c>
      <c r="S144" s="49">
        <v>7259922</v>
      </c>
      <c r="T144" s="25">
        <f>R144/S144*100</f>
        <v>155.81919475167916</v>
      </c>
    </row>
    <row r="145" spans="1:20" s="24" customFormat="1" ht="17.25">
      <c r="A145" s="63">
        <v>2</v>
      </c>
      <c r="B145" s="18" t="s">
        <v>147</v>
      </c>
      <c r="C145" s="47">
        <v>979378</v>
      </c>
      <c r="D145" s="47">
        <v>1747090</v>
      </c>
      <c r="E145" s="25">
        <f>C145/D145*100</f>
        <v>56.057673044891786</v>
      </c>
      <c r="F145" s="49">
        <v>0</v>
      </c>
      <c r="G145" s="49">
        <v>466750</v>
      </c>
      <c r="H145" s="25">
        <f t="shared" si="42"/>
        <v>0</v>
      </c>
      <c r="I145" s="49">
        <v>1369314</v>
      </c>
      <c r="J145" s="49">
        <v>1790330</v>
      </c>
      <c r="K145" s="25">
        <f t="shared" si="43"/>
        <v>76.483888445146988</v>
      </c>
      <c r="L145" s="95">
        <v>0</v>
      </c>
      <c r="M145" s="95">
        <v>0</v>
      </c>
      <c r="N145" s="25" t="e">
        <f t="shared" si="44"/>
        <v>#DIV/0!</v>
      </c>
      <c r="O145" s="49">
        <v>0</v>
      </c>
      <c r="P145" s="49">
        <v>0</v>
      </c>
      <c r="Q145" s="25" t="e">
        <f>O145/P145*100</f>
        <v>#DIV/0!</v>
      </c>
      <c r="R145" s="49">
        <v>0</v>
      </c>
      <c r="S145" s="49">
        <v>0</v>
      </c>
      <c r="T145" s="25" t="e">
        <f>R145/S145*100</f>
        <v>#DIV/0!</v>
      </c>
    </row>
    <row r="146" spans="1:20" s="24" customFormat="1" ht="17.25">
      <c r="A146" s="63">
        <v>3</v>
      </c>
      <c r="B146" s="18" t="s">
        <v>148</v>
      </c>
      <c r="C146" s="47">
        <v>846366</v>
      </c>
      <c r="D146" s="47">
        <v>280006</v>
      </c>
      <c r="E146" s="25">
        <f t="shared" ref="E146:E147" si="45">C146/D146*100</f>
        <v>302.26709427655123</v>
      </c>
      <c r="F146" s="49">
        <v>277206</v>
      </c>
      <c r="G146" s="49">
        <v>74842</v>
      </c>
      <c r="H146" s="25">
        <f t="shared" si="42"/>
        <v>370.3882846530023</v>
      </c>
      <c r="I146" s="49">
        <v>768576</v>
      </c>
      <c r="J146" s="49">
        <v>290816</v>
      </c>
      <c r="K146" s="25">
        <f t="shared" si="43"/>
        <v>264.28257042253517</v>
      </c>
      <c r="L146" s="95">
        <v>313360</v>
      </c>
      <c r="M146" s="95">
        <v>86088</v>
      </c>
      <c r="N146" s="25">
        <f t="shared" si="44"/>
        <v>363.99962828733391</v>
      </c>
      <c r="O146" s="49">
        <v>114548</v>
      </c>
      <c r="P146" s="49">
        <v>51315</v>
      </c>
      <c r="Q146" s="25">
        <f>O146/P146*100</f>
        <v>223.22517782324857</v>
      </c>
      <c r="R146" s="49">
        <v>198812</v>
      </c>
      <c r="S146" s="49">
        <v>34773</v>
      </c>
      <c r="T146" s="25">
        <f>R146/S146*100</f>
        <v>571.74244385011366</v>
      </c>
    </row>
    <row r="147" spans="1:20" ht="34.5">
      <c r="A147" s="63">
        <v>4</v>
      </c>
      <c r="B147" s="19" t="s">
        <v>149</v>
      </c>
      <c r="C147" s="47">
        <v>16159677</v>
      </c>
      <c r="D147" s="47">
        <v>10649104</v>
      </c>
      <c r="E147" s="46">
        <f t="shared" si="45"/>
        <v>151.74682301910093</v>
      </c>
      <c r="F147" s="49">
        <v>4731785</v>
      </c>
      <c r="G147" s="49">
        <v>2136617</v>
      </c>
      <c r="H147" s="46">
        <f t="shared" si="42"/>
        <v>221.46154411389594</v>
      </c>
      <c r="I147" s="49">
        <v>16692825</v>
      </c>
      <c r="J147" s="49">
        <v>15245869</v>
      </c>
      <c r="K147" s="46">
        <f t="shared" si="43"/>
        <v>109.49080698515775</v>
      </c>
      <c r="L147" s="95">
        <v>14921036</v>
      </c>
      <c r="M147" s="95">
        <v>13596297</v>
      </c>
      <c r="N147" s="25">
        <f t="shared" si="44"/>
        <v>109.74338086318649</v>
      </c>
      <c r="O147" s="49">
        <v>4550</v>
      </c>
      <c r="P147" s="49">
        <v>198130</v>
      </c>
      <c r="Q147" s="25">
        <f>O147/P147*100</f>
        <v>2.2964720133245851</v>
      </c>
      <c r="R147" s="49">
        <v>14916486</v>
      </c>
      <c r="S147" s="49">
        <v>13398167</v>
      </c>
      <c r="T147" s="46">
        <f>R147/S147*100</f>
        <v>111.33228896161691</v>
      </c>
    </row>
    <row r="148" spans="1:20" s="23" customFormat="1" ht="17.25" customHeight="1">
      <c r="A148" s="385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7"/>
    </row>
    <row r="149" spans="1:20" ht="54.75" customHeight="1">
      <c r="A149" s="383" t="s">
        <v>244</v>
      </c>
      <c r="B149" s="384"/>
      <c r="C149" s="42">
        <f>SUM(C150:C160)</f>
        <v>41803</v>
      </c>
      <c r="D149" s="42">
        <f>SUM(D150:D160)</f>
        <v>65959</v>
      </c>
      <c r="E149" s="51">
        <f>C149/D149*100</f>
        <v>63.37724950347944</v>
      </c>
      <c r="F149" s="42">
        <f>SUM(F150:F160)</f>
        <v>15272</v>
      </c>
      <c r="G149" s="42">
        <f>SUM(G150:G160)</f>
        <v>19790</v>
      </c>
      <c r="H149" s="51">
        <f>F149/G149*100</f>
        <v>77.170288024254674</v>
      </c>
      <c r="I149" s="42">
        <f>SUM(I150:I160)</f>
        <v>73794</v>
      </c>
      <c r="J149" s="42">
        <f>SUM(J150:J160)</f>
        <v>117173</v>
      </c>
      <c r="K149" s="51">
        <f>I149/J149*100</f>
        <v>62.978672561084892</v>
      </c>
      <c r="L149" s="34">
        <f>SUM(L150:L160)</f>
        <v>0</v>
      </c>
      <c r="M149" s="34">
        <f>SUM(M150:M160)</f>
        <v>0</v>
      </c>
      <c r="N149" s="6" t="e">
        <f t="shared" ref="N149:N160" si="46">L149/M149*100</f>
        <v>#DIV/0!</v>
      </c>
      <c r="O149" s="5">
        <f>SUM(O150:O160)</f>
        <v>0</v>
      </c>
      <c r="P149" s="5">
        <f>SUM(P150:P160)</f>
        <v>0</v>
      </c>
      <c r="Q149" s="5" t="e">
        <f t="shared" ref="Q149:Q160" si="47">O149/P149*100</f>
        <v>#DIV/0!</v>
      </c>
      <c r="R149" s="5">
        <f>SUM(R150:R160)</f>
        <v>0</v>
      </c>
      <c r="S149" s="5">
        <f>SUM(S150:S160)</f>
        <v>0</v>
      </c>
      <c r="T149" s="6" t="e">
        <f t="shared" ref="T149:T160" si="48">R149/S149*100</f>
        <v>#DIV/0!</v>
      </c>
    </row>
    <row r="151" spans="1:20" ht="20.25" customHeight="1">
      <c r="A151" s="56">
        <v>1</v>
      </c>
      <c r="B151" s="3" t="s">
        <v>67</v>
      </c>
      <c r="C151" s="45">
        <v>0</v>
      </c>
      <c r="D151" s="45">
        <v>0</v>
      </c>
      <c r="E151" s="46" t="e">
        <f t="shared" ref="E151:E160" si="49">C151/D151*100</f>
        <v>#DIV/0!</v>
      </c>
      <c r="F151" s="45">
        <v>0</v>
      </c>
      <c r="G151" s="45">
        <v>0</v>
      </c>
      <c r="H151" s="46" t="e">
        <f t="shared" ref="H151:H157" si="50">F151/G151*100</f>
        <v>#DIV/0!</v>
      </c>
      <c r="I151" s="45">
        <v>0</v>
      </c>
      <c r="J151" s="45">
        <v>0</v>
      </c>
      <c r="K151" s="46" t="e">
        <f t="shared" ref="K151:K160" si="51">I151/J151*100</f>
        <v>#DIV/0!</v>
      </c>
      <c r="L151" s="95">
        <v>0</v>
      </c>
      <c r="M151" s="47">
        <v>0</v>
      </c>
      <c r="N151" s="25" t="e">
        <f t="shared" si="46"/>
        <v>#DIV/0!</v>
      </c>
      <c r="O151" s="45">
        <v>0</v>
      </c>
      <c r="P151" s="45">
        <v>0</v>
      </c>
      <c r="Q151" s="25" t="e">
        <f t="shared" si="47"/>
        <v>#DIV/0!</v>
      </c>
      <c r="R151" s="45">
        <v>0</v>
      </c>
      <c r="S151" s="45">
        <v>0</v>
      </c>
      <c r="T151" s="46" t="e">
        <f t="shared" si="48"/>
        <v>#DIV/0!</v>
      </c>
    </row>
    <row r="152" spans="1:20" ht="19.5" customHeight="1">
      <c r="A152" s="56">
        <v>2</v>
      </c>
      <c r="B152" s="3" t="s">
        <v>68</v>
      </c>
      <c r="C152" s="45">
        <v>0</v>
      </c>
      <c r="D152" s="45">
        <v>0</v>
      </c>
      <c r="E152" s="46" t="e">
        <f>C152/D152*100</f>
        <v>#DIV/0!</v>
      </c>
      <c r="F152" s="45">
        <v>0</v>
      </c>
      <c r="G152" s="45">
        <v>0</v>
      </c>
      <c r="H152" s="46" t="e">
        <f t="shared" si="50"/>
        <v>#DIV/0!</v>
      </c>
      <c r="I152" s="45">
        <v>0</v>
      </c>
      <c r="J152" s="45">
        <v>0</v>
      </c>
      <c r="K152" s="46" t="e">
        <f t="shared" si="51"/>
        <v>#DIV/0!</v>
      </c>
      <c r="L152" s="95">
        <v>0</v>
      </c>
      <c r="M152" s="47">
        <v>0</v>
      </c>
      <c r="N152" s="25" t="e">
        <f t="shared" si="46"/>
        <v>#DIV/0!</v>
      </c>
      <c r="O152" s="45">
        <v>0</v>
      </c>
      <c r="P152" s="45">
        <v>0</v>
      </c>
      <c r="Q152" s="25" t="e">
        <f t="shared" si="47"/>
        <v>#DIV/0!</v>
      </c>
      <c r="R152" s="45">
        <v>0</v>
      </c>
      <c r="S152" s="45">
        <v>0</v>
      </c>
      <c r="T152" s="46" t="e">
        <f t="shared" si="48"/>
        <v>#DIV/0!</v>
      </c>
    </row>
    <row r="153" spans="1:20" ht="20.25" customHeight="1">
      <c r="A153" s="56">
        <v>3</v>
      </c>
      <c r="B153" s="3" t="s">
        <v>69</v>
      </c>
      <c r="C153" s="45">
        <v>8544</v>
      </c>
      <c r="D153" s="45">
        <v>25895</v>
      </c>
      <c r="E153" s="46">
        <f t="shared" si="49"/>
        <v>32.994786638347172</v>
      </c>
      <c r="F153" s="45">
        <v>4006</v>
      </c>
      <c r="G153" s="45">
        <v>10027</v>
      </c>
      <c r="H153" s="46">
        <f t="shared" si="50"/>
        <v>39.952129251022242</v>
      </c>
      <c r="I153" s="45">
        <v>6559</v>
      </c>
      <c r="J153" s="45">
        <v>40096</v>
      </c>
      <c r="K153" s="46">
        <f t="shared" si="51"/>
        <v>16.358240223463689</v>
      </c>
      <c r="L153" s="95">
        <v>0</v>
      </c>
      <c r="M153" s="47">
        <v>0</v>
      </c>
      <c r="N153" s="25" t="e">
        <f t="shared" si="46"/>
        <v>#DIV/0!</v>
      </c>
      <c r="O153" s="45">
        <v>0</v>
      </c>
      <c r="P153" s="45">
        <v>0</v>
      </c>
      <c r="Q153" s="25" t="e">
        <f t="shared" si="47"/>
        <v>#DIV/0!</v>
      </c>
      <c r="R153" s="45">
        <v>0</v>
      </c>
      <c r="S153" s="45">
        <v>0</v>
      </c>
      <c r="T153" s="46" t="e">
        <f t="shared" si="48"/>
        <v>#DIV/0!</v>
      </c>
    </row>
    <row r="154" spans="1:20" ht="21.75" customHeight="1">
      <c r="A154" s="56">
        <v>4</v>
      </c>
      <c r="B154" s="3" t="s">
        <v>71</v>
      </c>
      <c r="C154" s="45">
        <v>0</v>
      </c>
      <c r="D154" s="45">
        <v>0</v>
      </c>
      <c r="E154" s="46" t="e">
        <f t="shared" si="49"/>
        <v>#DIV/0!</v>
      </c>
      <c r="F154" s="45">
        <v>0</v>
      </c>
      <c r="G154" s="45">
        <v>0</v>
      </c>
      <c r="H154" s="46" t="e">
        <f t="shared" si="50"/>
        <v>#DIV/0!</v>
      </c>
      <c r="I154" s="45">
        <v>0</v>
      </c>
      <c r="J154" s="45">
        <v>0</v>
      </c>
      <c r="K154" s="46" t="e">
        <f t="shared" si="51"/>
        <v>#DIV/0!</v>
      </c>
      <c r="L154" s="95">
        <v>0</v>
      </c>
      <c r="M154" s="47">
        <v>0</v>
      </c>
      <c r="N154" s="25" t="e">
        <f t="shared" si="46"/>
        <v>#DIV/0!</v>
      </c>
      <c r="O154" s="45">
        <v>0</v>
      </c>
      <c r="P154" s="45">
        <v>0</v>
      </c>
      <c r="Q154" s="25" t="e">
        <f t="shared" si="47"/>
        <v>#DIV/0!</v>
      </c>
      <c r="R154" s="45">
        <v>0</v>
      </c>
      <c r="S154" s="45">
        <v>0</v>
      </c>
      <c r="T154" s="46" t="e">
        <f t="shared" si="48"/>
        <v>#DIV/0!</v>
      </c>
    </row>
    <row r="155" spans="1:20" ht="19.5" customHeight="1">
      <c r="A155" s="56">
        <v>5</v>
      </c>
      <c r="B155" s="3" t="s">
        <v>72</v>
      </c>
      <c r="C155" s="45">
        <v>0</v>
      </c>
      <c r="D155" s="45">
        <v>0</v>
      </c>
      <c r="E155" s="46" t="e">
        <f t="shared" si="49"/>
        <v>#DIV/0!</v>
      </c>
      <c r="F155" s="45">
        <v>0</v>
      </c>
      <c r="G155" s="45">
        <v>0</v>
      </c>
      <c r="H155" s="46" t="e">
        <f t="shared" si="50"/>
        <v>#DIV/0!</v>
      </c>
      <c r="I155" s="45">
        <v>0</v>
      </c>
      <c r="J155" s="45">
        <v>0</v>
      </c>
      <c r="K155" s="46" t="e">
        <f t="shared" si="51"/>
        <v>#DIV/0!</v>
      </c>
      <c r="L155" s="95">
        <v>0</v>
      </c>
      <c r="M155" s="47">
        <v>0</v>
      </c>
      <c r="N155" s="25" t="e">
        <f t="shared" si="46"/>
        <v>#DIV/0!</v>
      </c>
      <c r="O155" s="45">
        <v>0</v>
      </c>
      <c r="P155" s="45">
        <v>0</v>
      </c>
      <c r="Q155" s="25" t="e">
        <f t="shared" si="47"/>
        <v>#DIV/0!</v>
      </c>
      <c r="R155" s="45">
        <v>0</v>
      </c>
      <c r="S155" s="45">
        <v>0</v>
      </c>
      <c r="T155" s="46" t="e">
        <f t="shared" si="48"/>
        <v>#DIV/0!</v>
      </c>
    </row>
    <row r="156" spans="1:20" ht="20.25" customHeight="1">
      <c r="A156" s="58">
        <v>6</v>
      </c>
      <c r="B156" s="4" t="s">
        <v>74</v>
      </c>
      <c r="C156" s="45">
        <v>0</v>
      </c>
      <c r="D156" s="45">
        <v>0</v>
      </c>
      <c r="E156" s="25" t="e">
        <f t="shared" si="49"/>
        <v>#DIV/0!</v>
      </c>
      <c r="F156" s="45">
        <v>0</v>
      </c>
      <c r="G156" s="45">
        <v>0</v>
      </c>
      <c r="H156" s="25" t="e">
        <f t="shared" si="50"/>
        <v>#DIV/0!</v>
      </c>
      <c r="I156" s="45">
        <v>0</v>
      </c>
      <c r="J156" s="45">
        <v>0</v>
      </c>
      <c r="K156" s="25" t="e">
        <f t="shared" si="51"/>
        <v>#DIV/0!</v>
      </c>
      <c r="L156" s="95">
        <v>0</v>
      </c>
      <c r="M156" s="47">
        <v>0</v>
      </c>
      <c r="N156" s="25" t="e">
        <f t="shared" si="46"/>
        <v>#DIV/0!</v>
      </c>
      <c r="O156" s="49">
        <v>0</v>
      </c>
      <c r="P156" s="49">
        <v>0</v>
      </c>
      <c r="Q156" s="25" t="e">
        <f t="shared" si="47"/>
        <v>#DIV/0!</v>
      </c>
      <c r="R156" s="49">
        <v>0</v>
      </c>
      <c r="S156" s="49">
        <v>0</v>
      </c>
      <c r="T156" s="25" t="e">
        <f t="shared" si="48"/>
        <v>#DIV/0!</v>
      </c>
    </row>
    <row r="157" spans="1:20" s="23" customFormat="1" ht="18" customHeight="1">
      <c r="A157" s="57">
        <v>7</v>
      </c>
      <c r="B157" s="8" t="s">
        <v>76</v>
      </c>
      <c r="C157" s="45">
        <v>0</v>
      </c>
      <c r="D157" s="45">
        <v>0</v>
      </c>
      <c r="E157" s="1" t="e">
        <f t="shared" si="49"/>
        <v>#DIV/0!</v>
      </c>
      <c r="F157" s="45">
        <v>0</v>
      </c>
      <c r="G157" s="45">
        <v>0</v>
      </c>
      <c r="H157" s="1" t="e">
        <f t="shared" si="50"/>
        <v>#DIV/0!</v>
      </c>
      <c r="I157" s="45">
        <v>0</v>
      </c>
      <c r="J157" s="45">
        <v>0</v>
      </c>
      <c r="K157" s="1" t="e">
        <f t="shared" si="51"/>
        <v>#DIV/0!</v>
      </c>
      <c r="L157" s="95">
        <v>0</v>
      </c>
      <c r="M157" s="47">
        <v>0</v>
      </c>
      <c r="N157" s="1" t="e">
        <f t="shared" si="46"/>
        <v>#DIV/0!</v>
      </c>
      <c r="O157" s="47">
        <v>0</v>
      </c>
      <c r="P157" s="47">
        <v>0</v>
      </c>
      <c r="Q157" s="1" t="e">
        <f t="shared" si="47"/>
        <v>#DIV/0!</v>
      </c>
      <c r="R157" s="47">
        <v>0</v>
      </c>
      <c r="S157" s="47">
        <v>0</v>
      </c>
      <c r="T157" s="1" t="e">
        <f t="shared" si="48"/>
        <v>#DIV/0!</v>
      </c>
    </row>
    <row r="158" spans="1:20" ht="18.75" customHeight="1">
      <c r="A158" s="56">
        <v>8</v>
      </c>
      <c r="B158" s="4" t="s">
        <v>79</v>
      </c>
      <c r="C158" s="45">
        <v>0</v>
      </c>
      <c r="D158" s="45">
        <v>0</v>
      </c>
      <c r="E158" s="46" t="e">
        <f t="shared" si="49"/>
        <v>#DIV/0!</v>
      </c>
      <c r="F158" s="45">
        <v>0</v>
      </c>
      <c r="G158" s="45">
        <v>0</v>
      </c>
      <c r="H158" s="46" t="e">
        <f>F158/G158*100</f>
        <v>#DIV/0!</v>
      </c>
      <c r="I158" s="45">
        <v>0</v>
      </c>
      <c r="J158" s="45">
        <v>0</v>
      </c>
      <c r="K158" s="46" t="e">
        <f t="shared" si="51"/>
        <v>#DIV/0!</v>
      </c>
      <c r="L158" s="95">
        <v>0</v>
      </c>
      <c r="M158" s="47">
        <v>0</v>
      </c>
      <c r="N158" s="25" t="e">
        <f t="shared" si="46"/>
        <v>#DIV/0!</v>
      </c>
      <c r="O158" s="45">
        <v>0</v>
      </c>
      <c r="P158" s="45">
        <v>0</v>
      </c>
      <c r="Q158" s="25" t="e">
        <f t="shared" si="47"/>
        <v>#DIV/0!</v>
      </c>
      <c r="R158" s="45">
        <v>0</v>
      </c>
      <c r="S158" s="45">
        <v>0</v>
      </c>
      <c r="T158" s="46" t="e">
        <f t="shared" si="48"/>
        <v>#DIV/0!</v>
      </c>
    </row>
    <row r="159" spans="1:20" s="23" customFormat="1" ht="16.5" customHeight="1">
      <c r="A159" s="56">
        <v>9</v>
      </c>
      <c r="B159" s="8" t="s">
        <v>81</v>
      </c>
      <c r="C159" s="45">
        <v>9039</v>
      </c>
      <c r="D159" s="45">
        <v>17723</v>
      </c>
      <c r="E159" s="1">
        <f t="shared" si="49"/>
        <v>51.001523444112173</v>
      </c>
      <c r="F159" s="45">
        <v>5700</v>
      </c>
      <c r="G159" s="45">
        <v>3350</v>
      </c>
      <c r="H159" s="1">
        <f t="shared" ref="H159:H160" si="52">F159/G159*100</f>
        <v>170.14925373134329</v>
      </c>
      <c r="I159" s="45">
        <v>9039</v>
      </c>
      <c r="J159" s="45">
        <v>17723</v>
      </c>
      <c r="K159" s="46">
        <f t="shared" si="51"/>
        <v>51.001523444112173</v>
      </c>
      <c r="L159" s="95">
        <v>0</v>
      </c>
      <c r="M159" s="47">
        <v>0</v>
      </c>
      <c r="N159" s="1" t="e">
        <f t="shared" si="46"/>
        <v>#DIV/0!</v>
      </c>
      <c r="O159" s="47">
        <v>0</v>
      </c>
      <c r="P159" s="47">
        <v>0</v>
      </c>
      <c r="Q159" s="1" t="e">
        <f t="shared" si="47"/>
        <v>#DIV/0!</v>
      </c>
      <c r="R159" s="47">
        <v>0</v>
      </c>
      <c r="S159" s="47">
        <v>0</v>
      </c>
      <c r="T159" s="1" t="e">
        <f t="shared" si="48"/>
        <v>#DIV/0!</v>
      </c>
    </row>
    <row r="160" spans="1:20" ht="22.5" customHeight="1">
      <c r="A160" s="56">
        <v>10</v>
      </c>
      <c r="B160" s="3" t="s">
        <v>88</v>
      </c>
      <c r="C160" s="45">
        <v>24220</v>
      </c>
      <c r="D160" s="45">
        <v>22341</v>
      </c>
      <c r="E160" s="46">
        <f t="shared" si="49"/>
        <v>108.41054563358847</v>
      </c>
      <c r="F160" s="45">
        <v>5566</v>
      </c>
      <c r="G160" s="45">
        <v>6413</v>
      </c>
      <c r="H160" s="46">
        <f t="shared" si="52"/>
        <v>86.79245283018868</v>
      </c>
      <c r="I160" s="45">
        <v>58196</v>
      </c>
      <c r="J160" s="45">
        <v>59354</v>
      </c>
      <c r="K160" s="46">
        <f t="shared" si="51"/>
        <v>98.048994170569799</v>
      </c>
      <c r="L160" s="95">
        <v>0</v>
      </c>
      <c r="M160" s="47">
        <v>0</v>
      </c>
      <c r="N160" s="25" t="e">
        <f t="shared" si="46"/>
        <v>#DIV/0!</v>
      </c>
      <c r="O160" s="45">
        <v>0</v>
      </c>
      <c r="P160" s="45">
        <v>0</v>
      </c>
      <c r="Q160" s="25" t="e">
        <f t="shared" si="47"/>
        <v>#DIV/0!</v>
      </c>
      <c r="R160" s="45">
        <v>0</v>
      </c>
      <c r="S160" s="45">
        <v>0</v>
      </c>
      <c r="T160" s="46" t="e">
        <f t="shared" si="48"/>
        <v>#DIV/0!</v>
      </c>
    </row>
    <row r="161" spans="1:20" s="23" customFormat="1" ht="17.25" customHeight="1">
      <c r="A161" s="385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7"/>
    </row>
    <row r="162" spans="1:20" s="23" customFormat="1" ht="32.25" customHeight="1">
      <c r="A162" s="383" t="s">
        <v>245</v>
      </c>
      <c r="B162" s="384"/>
      <c r="C162" s="42">
        <f>SUM(C163:C175)</f>
        <v>1841475</v>
      </c>
      <c r="D162" s="42">
        <f>SUM(D163:D175)</f>
        <v>1017401</v>
      </c>
      <c r="E162" s="51">
        <f t="shared" ref="E162:E175" si="53">C162/D162*100</f>
        <v>180.99795459214215</v>
      </c>
      <c r="F162" s="42">
        <f>SUM(F163:F175)</f>
        <v>472618</v>
      </c>
      <c r="G162" s="42">
        <f>SUM(G163:G175)</f>
        <v>266991</v>
      </c>
      <c r="H162" s="51">
        <f t="shared" ref="H162:H175" si="54">F162/G162*100</f>
        <v>177.016453738141</v>
      </c>
      <c r="I162" s="42">
        <f>SUM(I163:I175)</f>
        <v>1664222</v>
      </c>
      <c r="J162" s="42">
        <f>SUM(J163:J175)</f>
        <v>1012872</v>
      </c>
      <c r="K162" s="51">
        <f t="shared" ref="K162:K175" si="55">I162/J162*100</f>
        <v>164.30723724221815</v>
      </c>
      <c r="L162" s="42">
        <f>SUM(L163:L175)</f>
        <v>1336436</v>
      </c>
      <c r="M162" s="42">
        <f>SUM(M163:M175)</f>
        <v>474164</v>
      </c>
      <c r="N162" s="6">
        <f t="shared" ref="N162:N175" si="56">L162/M162*100</f>
        <v>281.85100513746295</v>
      </c>
      <c r="O162" s="42">
        <f>SUM(O163:O175)</f>
        <v>203633</v>
      </c>
      <c r="P162" s="42">
        <f>SUM(P163:P175)</f>
        <v>0</v>
      </c>
      <c r="Q162" s="5" t="e">
        <f t="shared" ref="Q162:Q175" si="57">O162/P162*100</f>
        <v>#DIV/0!</v>
      </c>
      <c r="R162" s="42">
        <f>SUM(R163:R175)</f>
        <v>1132803</v>
      </c>
      <c r="S162" s="42">
        <f>SUM(S163:S175)</f>
        <v>474164</v>
      </c>
      <c r="T162" s="6">
        <f t="shared" ref="T162:T175" si="58">R162/S162*100</f>
        <v>238.90531546047359</v>
      </c>
    </row>
    <row r="163" spans="1:20" ht="20.25" customHeight="1">
      <c r="A163" s="56">
        <v>1</v>
      </c>
      <c r="B163" s="3" t="s">
        <v>66</v>
      </c>
      <c r="C163" s="45">
        <v>158592</v>
      </c>
      <c r="D163" s="45">
        <v>156345</v>
      </c>
      <c r="E163" s="46">
        <f t="shared" si="53"/>
        <v>101.43720617864338</v>
      </c>
      <c r="F163" s="45">
        <v>54804</v>
      </c>
      <c r="G163" s="45">
        <v>50517</v>
      </c>
      <c r="H163" s="46">
        <f t="shared" si="54"/>
        <v>108.48625215274066</v>
      </c>
      <c r="I163" s="45">
        <v>113130</v>
      </c>
      <c r="J163" s="45">
        <v>153741</v>
      </c>
      <c r="K163" s="46">
        <f t="shared" si="55"/>
        <v>73.584795207524351</v>
      </c>
      <c r="L163" s="47">
        <v>113130</v>
      </c>
      <c r="M163" s="47">
        <v>153741</v>
      </c>
      <c r="N163" s="25">
        <f t="shared" si="56"/>
        <v>73.584795207524351</v>
      </c>
      <c r="O163" s="45">
        <v>0</v>
      </c>
      <c r="P163" s="45">
        <v>0</v>
      </c>
      <c r="Q163" s="25" t="e">
        <f t="shared" si="57"/>
        <v>#DIV/0!</v>
      </c>
      <c r="R163" s="65">
        <v>113130</v>
      </c>
      <c r="S163" s="65">
        <v>153741</v>
      </c>
      <c r="T163" s="46">
        <f t="shared" si="58"/>
        <v>73.584795207524351</v>
      </c>
    </row>
    <row r="164" spans="1:20" s="23" customFormat="1" ht="18.75" customHeight="1">
      <c r="A164" s="57">
        <v>2</v>
      </c>
      <c r="B164" s="4" t="s">
        <v>70</v>
      </c>
      <c r="C164" s="45">
        <v>92900</v>
      </c>
      <c r="D164" s="45"/>
      <c r="E164" s="1" t="e">
        <f t="shared" si="53"/>
        <v>#DIV/0!</v>
      </c>
      <c r="F164" s="45">
        <v>376</v>
      </c>
      <c r="G164" s="45"/>
      <c r="H164" s="1" t="e">
        <f t="shared" si="54"/>
        <v>#DIV/0!</v>
      </c>
      <c r="I164" s="45">
        <v>91107</v>
      </c>
      <c r="J164" s="45"/>
      <c r="K164" s="1" t="e">
        <f t="shared" si="55"/>
        <v>#DIV/0!</v>
      </c>
      <c r="L164" s="47">
        <v>91107</v>
      </c>
      <c r="M164" s="47"/>
      <c r="N164" s="1" t="e">
        <f t="shared" si="56"/>
        <v>#DIV/0!</v>
      </c>
      <c r="O164" s="45">
        <v>0</v>
      </c>
      <c r="P164" s="45">
        <v>0</v>
      </c>
      <c r="Q164" s="1" t="e">
        <f t="shared" si="57"/>
        <v>#DIV/0!</v>
      </c>
      <c r="R164" s="65">
        <v>91107</v>
      </c>
      <c r="S164" s="65"/>
      <c r="T164" s="1" t="e">
        <f t="shared" si="58"/>
        <v>#DIV/0!</v>
      </c>
    </row>
    <row r="165" spans="1:20" ht="20.25" customHeight="1">
      <c r="A165" s="56">
        <v>3</v>
      </c>
      <c r="B165" s="4" t="s">
        <v>73</v>
      </c>
      <c r="C165" s="45">
        <v>54217</v>
      </c>
      <c r="D165" s="45">
        <v>36563</v>
      </c>
      <c r="E165" s="25">
        <f t="shared" si="53"/>
        <v>148.28378415337912</v>
      </c>
      <c r="F165" s="45">
        <v>18425</v>
      </c>
      <c r="G165" s="45">
        <v>10059</v>
      </c>
      <c r="H165" s="25">
        <f t="shared" si="54"/>
        <v>183.16930112337212</v>
      </c>
      <c r="I165" s="45">
        <v>94720</v>
      </c>
      <c r="J165" s="45">
        <v>52975</v>
      </c>
      <c r="K165" s="25">
        <f t="shared" si="55"/>
        <v>178.80132137800851</v>
      </c>
      <c r="L165" s="47">
        <v>58643</v>
      </c>
      <c r="M165" s="47">
        <v>14791</v>
      </c>
      <c r="N165" s="25">
        <f t="shared" si="56"/>
        <v>396.47758772226354</v>
      </c>
      <c r="O165" s="45">
        <v>10616</v>
      </c>
      <c r="P165" s="45">
        <v>0</v>
      </c>
      <c r="Q165" s="25" t="e">
        <f t="shared" si="57"/>
        <v>#DIV/0!</v>
      </c>
      <c r="R165" s="65">
        <v>48027</v>
      </c>
      <c r="S165" s="65">
        <v>14791</v>
      </c>
      <c r="T165" s="25">
        <f t="shared" si="58"/>
        <v>324.70421202082349</v>
      </c>
    </row>
    <row r="166" spans="1:20" ht="18.75" customHeight="1">
      <c r="A166" s="57">
        <v>4</v>
      </c>
      <c r="B166" s="8" t="s">
        <v>75</v>
      </c>
      <c r="C166" s="45">
        <v>194008</v>
      </c>
      <c r="D166" s="45">
        <v>70519</v>
      </c>
      <c r="E166" s="25">
        <f t="shared" si="53"/>
        <v>275.1145081467406</v>
      </c>
      <c r="F166" s="45">
        <v>28390</v>
      </c>
      <c r="G166" s="45">
        <v>0</v>
      </c>
      <c r="H166" s="25" t="e">
        <f t="shared" si="54"/>
        <v>#DIV/0!</v>
      </c>
      <c r="I166" s="45">
        <v>194008</v>
      </c>
      <c r="J166" s="45">
        <v>70519</v>
      </c>
      <c r="K166" s="25">
        <f t="shared" si="55"/>
        <v>275.1145081467406</v>
      </c>
      <c r="L166" s="47">
        <v>194008</v>
      </c>
      <c r="M166" s="47">
        <v>0</v>
      </c>
      <c r="N166" s="25" t="e">
        <f t="shared" si="56"/>
        <v>#DIV/0!</v>
      </c>
      <c r="O166" s="45">
        <v>0</v>
      </c>
      <c r="P166" s="45">
        <v>0</v>
      </c>
      <c r="Q166" s="25" t="e">
        <f t="shared" si="57"/>
        <v>#DIV/0!</v>
      </c>
      <c r="R166" s="65">
        <v>194008</v>
      </c>
      <c r="S166" s="65">
        <v>0</v>
      </c>
      <c r="T166" s="25" t="e">
        <f t="shared" si="58"/>
        <v>#DIV/0!</v>
      </c>
    </row>
    <row r="167" spans="1:20" ht="18.75" customHeight="1">
      <c r="A167" s="56">
        <v>5</v>
      </c>
      <c r="B167" s="8" t="s">
        <v>222</v>
      </c>
      <c r="C167" s="45">
        <v>0</v>
      </c>
      <c r="D167" s="45">
        <v>0</v>
      </c>
      <c r="E167" s="25" t="e">
        <f t="shared" si="53"/>
        <v>#DIV/0!</v>
      </c>
      <c r="F167" s="45">
        <v>0</v>
      </c>
      <c r="G167" s="45">
        <v>0</v>
      </c>
      <c r="H167" s="25" t="e">
        <f t="shared" si="54"/>
        <v>#DIV/0!</v>
      </c>
      <c r="I167" s="45">
        <v>0</v>
      </c>
      <c r="J167" s="45">
        <v>0</v>
      </c>
      <c r="K167" s="25" t="e">
        <f t="shared" si="55"/>
        <v>#DIV/0!</v>
      </c>
      <c r="L167" s="47">
        <v>0</v>
      </c>
      <c r="M167" s="47">
        <v>0</v>
      </c>
      <c r="N167" s="25" t="e">
        <f t="shared" si="56"/>
        <v>#DIV/0!</v>
      </c>
      <c r="O167" s="45">
        <v>0</v>
      </c>
      <c r="P167" s="45">
        <v>0</v>
      </c>
      <c r="Q167" s="25" t="e">
        <f t="shared" si="57"/>
        <v>#DIV/0!</v>
      </c>
      <c r="R167" s="65">
        <v>0</v>
      </c>
      <c r="S167" s="65">
        <v>0</v>
      </c>
      <c r="T167" s="25" t="e">
        <f t="shared" si="58"/>
        <v>#DIV/0!</v>
      </c>
    </row>
    <row r="168" spans="1:20" ht="22.5" customHeight="1">
      <c r="A168" s="57">
        <v>6</v>
      </c>
      <c r="B168" s="3" t="s">
        <v>78</v>
      </c>
      <c r="C168" s="45">
        <v>5112</v>
      </c>
      <c r="D168" s="45">
        <v>16074</v>
      </c>
      <c r="E168" s="46">
        <f t="shared" si="53"/>
        <v>31.802911534154539</v>
      </c>
      <c r="F168" s="45">
        <v>3650</v>
      </c>
      <c r="G168" s="45">
        <v>6741</v>
      </c>
      <c r="H168" s="46">
        <f t="shared" si="54"/>
        <v>54.14626909954012</v>
      </c>
      <c r="I168" s="45">
        <v>112</v>
      </c>
      <c r="J168" s="45">
        <v>8237</v>
      </c>
      <c r="K168" s="46">
        <f t="shared" si="55"/>
        <v>1.3597183440573024</v>
      </c>
      <c r="L168" s="47">
        <v>0</v>
      </c>
      <c r="M168" s="47">
        <v>6881</v>
      </c>
      <c r="N168" s="25">
        <f t="shared" si="56"/>
        <v>0</v>
      </c>
      <c r="O168" s="45">
        <v>0</v>
      </c>
      <c r="P168" s="45">
        <v>0</v>
      </c>
      <c r="Q168" s="25" t="e">
        <f t="shared" si="57"/>
        <v>#DIV/0!</v>
      </c>
      <c r="R168" s="65">
        <v>0</v>
      </c>
      <c r="S168" s="65">
        <v>6881</v>
      </c>
      <c r="T168" s="46">
        <f t="shared" si="58"/>
        <v>0</v>
      </c>
    </row>
    <row r="169" spans="1:20" s="23" customFormat="1" ht="19.5" customHeight="1">
      <c r="A169" s="57">
        <v>7</v>
      </c>
      <c r="B169" s="8" t="s">
        <v>80</v>
      </c>
      <c r="C169" s="45">
        <v>0</v>
      </c>
      <c r="D169" s="45">
        <v>9065</v>
      </c>
      <c r="E169" s="1">
        <f t="shared" si="53"/>
        <v>0</v>
      </c>
      <c r="F169" s="45">
        <v>0</v>
      </c>
      <c r="G169" s="45">
        <v>0</v>
      </c>
      <c r="H169" s="1" t="e">
        <f t="shared" si="54"/>
        <v>#DIV/0!</v>
      </c>
      <c r="I169" s="45">
        <v>0</v>
      </c>
      <c r="J169" s="45">
        <v>9065</v>
      </c>
      <c r="K169" s="1">
        <f t="shared" si="55"/>
        <v>0</v>
      </c>
      <c r="L169" s="47">
        <v>0</v>
      </c>
      <c r="M169" s="47">
        <v>9065</v>
      </c>
      <c r="N169" s="1">
        <f t="shared" si="56"/>
        <v>0</v>
      </c>
      <c r="O169" s="45">
        <v>0</v>
      </c>
      <c r="P169" s="45">
        <v>0</v>
      </c>
      <c r="Q169" s="1" t="e">
        <f t="shared" si="57"/>
        <v>#DIV/0!</v>
      </c>
      <c r="R169" s="65">
        <v>0</v>
      </c>
      <c r="S169" s="65">
        <v>9065</v>
      </c>
      <c r="T169" s="1">
        <f t="shared" si="58"/>
        <v>0</v>
      </c>
    </row>
    <row r="170" spans="1:20" ht="30" customHeight="1">
      <c r="A170" s="57">
        <v>8</v>
      </c>
      <c r="B170" s="3" t="s">
        <v>82</v>
      </c>
      <c r="C170" s="45">
        <v>714493</v>
      </c>
      <c r="D170" s="45">
        <v>289686</v>
      </c>
      <c r="E170" s="1">
        <f t="shared" si="53"/>
        <v>246.64395241744506</v>
      </c>
      <c r="F170" s="45">
        <v>193094</v>
      </c>
      <c r="G170" s="45">
        <v>95928</v>
      </c>
      <c r="H170" s="46">
        <f t="shared" si="54"/>
        <v>201.29055124676842</v>
      </c>
      <c r="I170" s="45">
        <v>714493</v>
      </c>
      <c r="J170" s="45">
        <v>289686</v>
      </c>
      <c r="K170" s="46">
        <f t="shared" si="55"/>
        <v>246.64395241744506</v>
      </c>
      <c r="L170" s="47">
        <v>686531</v>
      </c>
      <c r="M170" s="47">
        <v>289686</v>
      </c>
      <c r="N170" s="25">
        <f t="shared" si="56"/>
        <v>236.99143210234527</v>
      </c>
      <c r="O170" s="45">
        <v>0</v>
      </c>
      <c r="P170" s="45">
        <v>0</v>
      </c>
      <c r="Q170" s="25" t="e">
        <f t="shared" si="57"/>
        <v>#DIV/0!</v>
      </c>
      <c r="R170" s="65">
        <v>686531</v>
      </c>
      <c r="S170" s="65">
        <v>289686</v>
      </c>
      <c r="T170" s="46">
        <f t="shared" si="58"/>
        <v>236.99143210234527</v>
      </c>
    </row>
    <row r="171" spans="1:20" ht="22.5" customHeight="1">
      <c r="A171" s="56">
        <v>9</v>
      </c>
      <c r="B171" s="4" t="s">
        <v>90</v>
      </c>
      <c r="C171" s="45">
        <v>9676</v>
      </c>
      <c r="D171" s="45">
        <v>0</v>
      </c>
      <c r="E171" s="25" t="e">
        <f t="shared" si="53"/>
        <v>#DIV/0!</v>
      </c>
      <c r="F171" s="45">
        <v>9676</v>
      </c>
      <c r="G171" s="45">
        <v>0</v>
      </c>
      <c r="H171" s="25" t="e">
        <f t="shared" si="54"/>
        <v>#DIV/0!</v>
      </c>
      <c r="I171" s="45">
        <v>3444</v>
      </c>
      <c r="J171" s="45">
        <v>7970</v>
      </c>
      <c r="K171" s="25">
        <f t="shared" si="55"/>
        <v>43.212045169385192</v>
      </c>
      <c r="L171" s="47">
        <v>0</v>
      </c>
      <c r="M171" s="47">
        <v>0</v>
      </c>
      <c r="N171" s="25" t="e">
        <f t="shared" si="56"/>
        <v>#DIV/0!</v>
      </c>
      <c r="O171" s="45">
        <v>0</v>
      </c>
      <c r="P171" s="45">
        <v>0</v>
      </c>
      <c r="Q171" s="25" t="e">
        <f t="shared" si="57"/>
        <v>#DIV/0!</v>
      </c>
      <c r="R171" s="65">
        <v>0</v>
      </c>
      <c r="S171" s="65">
        <v>0</v>
      </c>
      <c r="T171" s="25" t="e">
        <f t="shared" si="58"/>
        <v>#DIV/0!</v>
      </c>
    </row>
    <row r="172" spans="1:20" s="24" customFormat="1" ht="18" customHeight="1">
      <c r="A172" s="57">
        <v>10</v>
      </c>
      <c r="B172" s="4" t="s">
        <v>91</v>
      </c>
      <c r="C172" s="45">
        <v>26861</v>
      </c>
      <c r="D172" s="45">
        <v>34113</v>
      </c>
      <c r="E172" s="25">
        <f t="shared" si="53"/>
        <v>78.741242341629288</v>
      </c>
      <c r="F172" s="45">
        <v>9078</v>
      </c>
      <c r="G172" s="45">
        <v>12517</v>
      </c>
      <c r="H172" s="25">
        <f t="shared" si="54"/>
        <v>72.525365502916046</v>
      </c>
      <c r="I172" s="45">
        <v>26861</v>
      </c>
      <c r="J172" s="45">
        <v>34113</v>
      </c>
      <c r="K172" s="25">
        <f t="shared" si="55"/>
        <v>78.741242341629288</v>
      </c>
      <c r="L172" s="47">
        <v>0</v>
      </c>
      <c r="M172" s="47">
        <v>0</v>
      </c>
      <c r="N172" s="25" t="e">
        <f t="shared" si="56"/>
        <v>#DIV/0!</v>
      </c>
      <c r="O172" s="45">
        <v>0</v>
      </c>
      <c r="P172" s="45">
        <v>0</v>
      </c>
      <c r="Q172" s="25" t="e">
        <f t="shared" si="57"/>
        <v>#DIV/0!</v>
      </c>
      <c r="R172" s="65">
        <v>0</v>
      </c>
      <c r="S172" s="65">
        <v>0</v>
      </c>
      <c r="T172" s="25" t="e">
        <f t="shared" si="58"/>
        <v>#DIV/0!</v>
      </c>
    </row>
    <row r="173" spans="1:20" s="24" customFormat="1" ht="17.25" customHeight="1">
      <c r="A173" s="58">
        <v>11</v>
      </c>
      <c r="B173" s="4" t="s">
        <v>247</v>
      </c>
      <c r="C173" s="45">
        <v>195684</v>
      </c>
      <c r="D173" s="45">
        <v>0</v>
      </c>
      <c r="E173" s="46" t="e">
        <f t="shared" si="53"/>
        <v>#DIV/0!</v>
      </c>
      <c r="F173" s="45">
        <v>28595</v>
      </c>
      <c r="G173" s="45">
        <v>0</v>
      </c>
      <c r="H173" s="46" t="e">
        <f t="shared" si="54"/>
        <v>#DIV/0!</v>
      </c>
      <c r="I173" s="45">
        <v>200173</v>
      </c>
      <c r="J173" s="45">
        <v>0</v>
      </c>
      <c r="K173" s="46" t="e">
        <f t="shared" si="55"/>
        <v>#DIV/0!</v>
      </c>
      <c r="L173" s="47">
        <v>193017</v>
      </c>
      <c r="M173" s="47">
        <v>0</v>
      </c>
      <c r="N173" s="25" t="e">
        <f t="shared" si="56"/>
        <v>#DIV/0!</v>
      </c>
      <c r="O173" s="45">
        <v>193017</v>
      </c>
      <c r="P173" s="45">
        <v>0</v>
      </c>
      <c r="Q173" s="25" t="e">
        <f t="shared" si="57"/>
        <v>#DIV/0!</v>
      </c>
      <c r="R173" s="65">
        <v>0</v>
      </c>
      <c r="S173" s="65">
        <v>0</v>
      </c>
      <c r="T173" s="46" t="e">
        <f t="shared" si="58"/>
        <v>#DIV/0!</v>
      </c>
    </row>
    <row r="174" spans="1:20" s="24" customFormat="1" ht="17.25" customHeight="1">
      <c r="A174" s="57">
        <v>12</v>
      </c>
      <c r="B174" s="4" t="s">
        <v>229</v>
      </c>
      <c r="C174" s="45">
        <v>100705</v>
      </c>
      <c r="D174" s="45">
        <v>0</v>
      </c>
      <c r="E174" s="25" t="e">
        <f t="shared" si="53"/>
        <v>#DIV/0!</v>
      </c>
      <c r="F174" s="45">
        <v>35000</v>
      </c>
      <c r="G174" s="45">
        <v>0</v>
      </c>
      <c r="H174" s="25" t="e">
        <f t="shared" si="54"/>
        <v>#DIV/0!</v>
      </c>
      <c r="I174" s="45">
        <v>10778</v>
      </c>
      <c r="J174" s="45">
        <v>0</v>
      </c>
      <c r="K174" s="25" t="e">
        <f t="shared" si="55"/>
        <v>#DIV/0!</v>
      </c>
      <c r="L174" s="47">
        <v>0</v>
      </c>
      <c r="M174" s="47">
        <v>0</v>
      </c>
      <c r="N174" s="25" t="e">
        <f t="shared" si="56"/>
        <v>#DIV/0!</v>
      </c>
      <c r="O174" s="45">
        <v>0</v>
      </c>
      <c r="P174" s="45">
        <v>0</v>
      </c>
      <c r="Q174" s="25" t="e">
        <f t="shared" si="57"/>
        <v>#DIV/0!</v>
      </c>
      <c r="R174" s="65">
        <v>0</v>
      </c>
      <c r="S174" s="65">
        <v>0</v>
      </c>
      <c r="T174" s="25" t="e">
        <f t="shared" si="58"/>
        <v>#DIV/0!</v>
      </c>
    </row>
    <row r="175" spans="1:20" ht="30" customHeight="1">
      <c r="A175" s="56">
        <v>13</v>
      </c>
      <c r="B175" s="3" t="s">
        <v>223</v>
      </c>
      <c r="C175" s="45">
        <v>289227</v>
      </c>
      <c r="D175" s="45">
        <v>405036</v>
      </c>
      <c r="E175" s="46">
        <f t="shared" si="53"/>
        <v>71.407726720587789</v>
      </c>
      <c r="F175" s="45">
        <v>91530</v>
      </c>
      <c r="G175" s="45">
        <v>91229</v>
      </c>
      <c r="H175" s="46">
        <f t="shared" si="54"/>
        <v>100.32993894485307</v>
      </c>
      <c r="I175" s="45">
        <v>215396</v>
      </c>
      <c r="J175" s="45">
        <v>386566</v>
      </c>
      <c r="K175" s="46">
        <f t="shared" si="55"/>
        <v>55.720368578716183</v>
      </c>
      <c r="L175" s="47">
        <v>0</v>
      </c>
      <c r="M175" s="47">
        <v>0</v>
      </c>
      <c r="N175" s="25" t="e">
        <f t="shared" si="56"/>
        <v>#DIV/0!</v>
      </c>
      <c r="O175" s="45">
        <v>0</v>
      </c>
      <c r="P175" s="45">
        <v>0</v>
      </c>
      <c r="Q175" s="25" t="e">
        <f t="shared" si="57"/>
        <v>#DIV/0!</v>
      </c>
      <c r="R175" s="65">
        <v>0</v>
      </c>
      <c r="S175" s="65">
        <v>0</v>
      </c>
      <c r="T175" s="46" t="e">
        <f t="shared" si="58"/>
        <v>#DIV/0!</v>
      </c>
    </row>
    <row r="176" spans="1:20" s="23" customFormat="1" ht="17.25" customHeight="1">
      <c r="A176" s="385"/>
      <c r="B176" s="386"/>
      <c r="C176" s="386"/>
      <c r="D176" s="386"/>
      <c r="E176" s="386"/>
      <c r="F176" s="386"/>
      <c r="G176" s="386"/>
      <c r="H176" s="386"/>
      <c r="I176" s="386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7"/>
    </row>
    <row r="177" spans="1:20" s="23" customFormat="1" ht="57.75" customHeight="1">
      <c r="A177" s="383" t="s">
        <v>246</v>
      </c>
      <c r="B177" s="384"/>
      <c r="C177" s="42">
        <f>SUM(C178:C184)</f>
        <v>53200</v>
      </c>
      <c r="D177" s="42">
        <f>SUM(D178:D184)</f>
        <v>73201</v>
      </c>
      <c r="E177" s="51">
        <f t="shared" ref="E177:E184" si="59">C177/D177*100</f>
        <v>72.676602778650562</v>
      </c>
      <c r="F177" s="42">
        <f>SUM(F178:F184)</f>
        <v>16340</v>
      </c>
      <c r="G177" s="42">
        <f>SUM(G178:G184)</f>
        <v>32938</v>
      </c>
      <c r="H177" s="51">
        <f t="shared" ref="H177:H184" si="60">F177/G177*100</f>
        <v>49.608355091383807</v>
      </c>
      <c r="I177" s="42">
        <f>SUM(I178:I184)</f>
        <v>138143</v>
      </c>
      <c r="J177" s="42">
        <f>SUM(J178:J184)</f>
        <v>71125</v>
      </c>
      <c r="K177" s="51">
        <f t="shared" ref="K177:K184" si="61">I177/J177*100</f>
        <v>194.22565905096661</v>
      </c>
      <c r="L177" s="42">
        <f>SUM(L178:L184)</f>
        <v>24408</v>
      </c>
      <c r="M177" s="42">
        <f>SUM(M178:M184)</f>
        <v>28353</v>
      </c>
      <c r="N177" s="6">
        <f t="shared" ref="N177:N184" si="62">L177/M177*100</f>
        <v>86.086128452015657</v>
      </c>
      <c r="O177" s="42">
        <f>SUM(O178:O184)</f>
        <v>20374</v>
      </c>
      <c r="P177" s="42">
        <f>SUM(P178:P184)</f>
        <v>28353</v>
      </c>
      <c r="Q177" s="5">
        <f t="shared" ref="Q177:Q182" si="63">O177/P177*100</f>
        <v>71.858357140337887</v>
      </c>
      <c r="R177" s="42">
        <f>SUM(R178:R184)</f>
        <v>4034</v>
      </c>
      <c r="S177" s="42">
        <f>SUM(S178:S184)</f>
        <v>0</v>
      </c>
      <c r="T177" s="6" t="e">
        <f t="shared" ref="T177:T184" si="64">R177/S177*100</f>
        <v>#DIV/0!</v>
      </c>
    </row>
    <row r="178" spans="1:20" s="24" customFormat="1" ht="19.5" customHeight="1">
      <c r="A178" s="57">
        <v>1</v>
      </c>
      <c r="B178" s="8" t="s">
        <v>83</v>
      </c>
      <c r="C178" s="49">
        <v>0</v>
      </c>
      <c r="D178" s="49">
        <v>0</v>
      </c>
      <c r="E178" s="25" t="e">
        <f t="shared" si="59"/>
        <v>#DIV/0!</v>
      </c>
      <c r="F178" s="49">
        <v>0</v>
      </c>
      <c r="G178" s="49">
        <v>0</v>
      </c>
      <c r="H178" s="25" t="e">
        <f t="shared" si="60"/>
        <v>#DIV/0!</v>
      </c>
      <c r="I178" s="49"/>
      <c r="J178" s="49"/>
      <c r="K178" s="25" t="e">
        <f t="shared" si="61"/>
        <v>#DIV/0!</v>
      </c>
      <c r="L178" s="47">
        <v>0</v>
      </c>
      <c r="M178" s="47">
        <v>0</v>
      </c>
      <c r="N178" s="25" t="e">
        <f t="shared" si="62"/>
        <v>#DIV/0!</v>
      </c>
      <c r="O178" s="49">
        <v>0</v>
      </c>
      <c r="P178" s="49">
        <v>0</v>
      </c>
      <c r="Q178" s="25" t="e">
        <f t="shared" si="63"/>
        <v>#DIV/0!</v>
      </c>
      <c r="R178" s="49">
        <v>0</v>
      </c>
      <c r="S178" s="49">
        <v>0</v>
      </c>
      <c r="T178" s="25" t="e">
        <f t="shared" si="64"/>
        <v>#DIV/0!</v>
      </c>
    </row>
    <row r="179" spans="1:20" ht="33.75" customHeight="1">
      <c r="A179" s="56">
        <v>2</v>
      </c>
      <c r="B179" s="3" t="s">
        <v>84</v>
      </c>
      <c r="C179" s="49">
        <v>0</v>
      </c>
      <c r="D179" s="49">
        <v>0</v>
      </c>
      <c r="E179" s="46" t="e">
        <f t="shared" si="59"/>
        <v>#DIV/0!</v>
      </c>
      <c r="F179" s="49">
        <v>0</v>
      </c>
      <c r="G179" s="49">
        <v>0</v>
      </c>
      <c r="H179" s="46" t="e">
        <f t="shared" si="60"/>
        <v>#DIV/0!</v>
      </c>
      <c r="I179" s="49">
        <v>0</v>
      </c>
      <c r="J179" s="49">
        <v>0</v>
      </c>
      <c r="K179" s="46" t="e">
        <f t="shared" si="61"/>
        <v>#DIV/0!</v>
      </c>
      <c r="L179" s="47">
        <v>0</v>
      </c>
      <c r="M179" s="47">
        <v>0</v>
      </c>
      <c r="N179" s="25" t="e">
        <f t="shared" si="62"/>
        <v>#DIV/0!</v>
      </c>
      <c r="O179" s="49">
        <v>0</v>
      </c>
      <c r="P179" s="49">
        <v>0</v>
      </c>
      <c r="Q179" s="25" t="e">
        <f t="shared" si="63"/>
        <v>#DIV/0!</v>
      </c>
      <c r="R179" s="49">
        <v>0</v>
      </c>
      <c r="S179" s="49">
        <v>0</v>
      </c>
      <c r="T179" s="46" t="e">
        <f t="shared" si="64"/>
        <v>#DIV/0!</v>
      </c>
    </row>
    <row r="180" spans="1:20" ht="18.75" customHeight="1">
      <c r="A180" s="58">
        <v>3</v>
      </c>
      <c r="B180" s="3" t="s">
        <v>85</v>
      </c>
      <c r="C180" s="49">
        <v>6956</v>
      </c>
      <c r="D180" s="49">
        <v>20633</v>
      </c>
      <c r="E180" s="46">
        <f t="shared" si="59"/>
        <v>33.712984054669704</v>
      </c>
      <c r="F180" s="49">
        <v>2105</v>
      </c>
      <c r="G180" s="49">
        <v>16904</v>
      </c>
      <c r="H180" s="46">
        <f t="shared" si="60"/>
        <v>12.452673923331755</v>
      </c>
      <c r="I180" s="49">
        <v>6956</v>
      </c>
      <c r="J180" s="49">
        <v>12126</v>
      </c>
      <c r="K180" s="46">
        <f t="shared" si="61"/>
        <v>57.36434108527132</v>
      </c>
      <c r="L180" s="47">
        <v>6956</v>
      </c>
      <c r="M180" s="47">
        <v>12105</v>
      </c>
      <c r="N180" s="25">
        <f t="shared" si="62"/>
        <v>57.463857909954562</v>
      </c>
      <c r="O180" s="49">
        <v>6956</v>
      </c>
      <c r="P180" s="49">
        <v>12105</v>
      </c>
      <c r="Q180" s="25">
        <f t="shared" si="63"/>
        <v>57.463857909954562</v>
      </c>
      <c r="R180" s="49">
        <v>0</v>
      </c>
      <c r="S180" s="49">
        <v>0</v>
      </c>
      <c r="T180" s="46" t="e">
        <f t="shared" si="64"/>
        <v>#DIV/0!</v>
      </c>
    </row>
    <row r="181" spans="1:20" ht="24.75" customHeight="1">
      <c r="A181" s="56">
        <v>4</v>
      </c>
      <c r="B181" s="3" t="s">
        <v>86</v>
      </c>
      <c r="C181" s="49">
        <v>5677</v>
      </c>
      <c r="D181" s="49">
        <v>6090</v>
      </c>
      <c r="E181" s="46">
        <f t="shared" si="59"/>
        <v>93.218390804597703</v>
      </c>
      <c r="F181" s="49">
        <v>3157</v>
      </c>
      <c r="G181" s="49">
        <v>3570</v>
      </c>
      <c r="H181" s="46">
        <f t="shared" si="60"/>
        <v>88.431372549019599</v>
      </c>
      <c r="I181" s="49">
        <v>31935</v>
      </c>
      <c r="J181" s="49">
        <v>8651</v>
      </c>
      <c r="K181" s="46">
        <f t="shared" si="61"/>
        <v>369.1480753670096</v>
      </c>
      <c r="L181" s="47">
        <v>2632</v>
      </c>
      <c r="M181" s="47"/>
      <c r="N181" s="25" t="e">
        <f t="shared" si="62"/>
        <v>#DIV/0!</v>
      </c>
      <c r="O181" s="49">
        <v>772</v>
      </c>
      <c r="P181" s="49"/>
      <c r="Q181" s="25" t="e">
        <f t="shared" si="63"/>
        <v>#DIV/0!</v>
      </c>
      <c r="R181" s="49">
        <v>1860</v>
      </c>
      <c r="S181" s="49">
        <v>0</v>
      </c>
      <c r="T181" s="46" t="e">
        <f t="shared" si="64"/>
        <v>#DIV/0!</v>
      </c>
    </row>
    <row r="182" spans="1:20" ht="57" customHeight="1">
      <c r="A182" s="58">
        <v>5</v>
      </c>
      <c r="B182" s="4" t="s">
        <v>284</v>
      </c>
      <c r="C182" s="49">
        <v>40567</v>
      </c>
      <c r="D182" s="49">
        <v>46478</v>
      </c>
      <c r="E182" s="25">
        <f t="shared" si="59"/>
        <v>87.282154998063604</v>
      </c>
      <c r="F182" s="49">
        <v>11078</v>
      </c>
      <c r="G182" s="49">
        <v>12464</v>
      </c>
      <c r="H182" s="25">
        <f t="shared" si="60"/>
        <v>88.879974326059056</v>
      </c>
      <c r="I182" s="49">
        <v>99252</v>
      </c>
      <c r="J182" s="49">
        <v>50348</v>
      </c>
      <c r="K182" s="25">
        <f t="shared" si="61"/>
        <v>197.13196154762852</v>
      </c>
      <c r="L182" s="47">
        <v>14820</v>
      </c>
      <c r="M182" s="47">
        <v>16248</v>
      </c>
      <c r="N182" s="25">
        <f t="shared" si="62"/>
        <v>91.211225997045787</v>
      </c>
      <c r="O182" s="49">
        <v>12646</v>
      </c>
      <c r="P182" s="49">
        <v>16248</v>
      </c>
      <c r="Q182" s="25">
        <f t="shared" si="63"/>
        <v>77.831117676021663</v>
      </c>
      <c r="R182" s="49">
        <v>2174</v>
      </c>
      <c r="S182" s="49">
        <v>0</v>
      </c>
      <c r="T182" s="25" t="e">
        <f t="shared" si="64"/>
        <v>#DIV/0!</v>
      </c>
    </row>
    <row r="183" spans="1:20" ht="18.75" customHeight="1">
      <c r="A183" s="58">
        <v>6</v>
      </c>
      <c r="B183" s="4" t="s">
        <v>275</v>
      </c>
      <c r="C183" s="49"/>
      <c r="D183" s="49"/>
      <c r="E183" s="25" t="e">
        <f t="shared" si="59"/>
        <v>#DIV/0!</v>
      </c>
      <c r="F183" s="49"/>
      <c r="G183" s="49"/>
      <c r="H183" s="25" t="e">
        <f t="shared" si="60"/>
        <v>#DIV/0!</v>
      </c>
      <c r="I183" s="49"/>
      <c r="J183" s="49"/>
      <c r="K183" s="25" t="e">
        <f t="shared" si="61"/>
        <v>#DIV/0!</v>
      </c>
      <c r="L183" s="47"/>
      <c r="M183" s="47"/>
      <c r="N183" s="25" t="e">
        <f t="shared" si="62"/>
        <v>#DIV/0!</v>
      </c>
      <c r="O183" s="49"/>
      <c r="P183" s="49"/>
      <c r="Q183" s="25" t="e">
        <f>O183/P183*100</f>
        <v>#DIV/0!</v>
      </c>
      <c r="R183" s="49">
        <v>0</v>
      </c>
      <c r="S183" s="49"/>
      <c r="T183" s="25" t="e">
        <f t="shared" si="64"/>
        <v>#DIV/0!</v>
      </c>
    </row>
    <row r="184" spans="1:20" s="23" customFormat="1" ht="21" customHeight="1">
      <c r="A184" s="57">
        <v>7</v>
      </c>
      <c r="B184" s="8" t="s">
        <v>77</v>
      </c>
      <c r="C184" s="49">
        <v>0</v>
      </c>
      <c r="D184" s="49">
        <v>0</v>
      </c>
      <c r="E184" s="1" t="e">
        <f t="shared" si="59"/>
        <v>#DIV/0!</v>
      </c>
      <c r="F184" s="49">
        <v>0</v>
      </c>
      <c r="G184" s="49">
        <v>0</v>
      </c>
      <c r="H184" s="1" t="e">
        <f t="shared" si="60"/>
        <v>#DIV/0!</v>
      </c>
      <c r="I184" s="49">
        <v>0</v>
      </c>
      <c r="J184" s="49">
        <v>0</v>
      </c>
      <c r="K184" s="1" t="e">
        <f t="shared" si="61"/>
        <v>#DIV/0!</v>
      </c>
      <c r="L184" s="47">
        <v>0</v>
      </c>
      <c r="M184" s="47">
        <v>0</v>
      </c>
      <c r="N184" s="1" t="e">
        <f t="shared" si="62"/>
        <v>#DIV/0!</v>
      </c>
      <c r="O184" s="49">
        <v>0</v>
      </c>
      <c r="P184" s="49">
        <v>0</v>
      </c>
      <c r="Q184" s="1" t="e">
        <f>O184/P184*100</f>
        <v>#DIV/0!</v>
      </c>
      <c r="R184" s="49">
        <v>0</v>
      </c>
      <c r="S184" s="49">
        <v>0</v>
      </c>
      <c r="T184" s="1" t="e">
        <f t="shared" si="64"/>
        <v>#DIV/0!</v>
      </c>
    </row>
    <row r="185" spans="1:20" s="23" customFormat="1" ht="17.25" hidden="1">
      <c r="A185" s="111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7"/>
    </row>
    <row r="186" spans="1:20" s="23" customFormat="1" ht="102" hidden="1" customHeight="1">
      <c r="A186" s="383" t="s">
        <v>248</v>
      </c>
      <c r="B186" s="384"/>
      <c r="C186" s="42">
        <f>SUM(C187:C193)</f>
        <v>0</v>
      </c>
      <c r="D186" s="42">
        <f>SUM(D187:D193)</f>
        <v>0</v>
      </c>
      <c r="E186" s="51" t="e">
        <f>C186/D186*100</f>
        <v>#DIV/0!</v>
      </c>
      <c r="F186" s="42">
        <f>SUM(F187:F193)</f>
        <v>0</v>
      </c>
      <c r="G186" s="42">
        <f>SUM(G187:G193)</f>
        <v>0</v>
      </c>
      <c r="H186" s="51" t="e">
        <f>F186/G186*100</f>
        <v>#DIV/0!</v>
      </c>
      <c r="I186" s="42">
        <f>SUM(I187:I193)</f>
        <v>0</v>
      </c>
      <c r="J186" s="42">
        <f>SUM(J187:J193)</f>
        <v>0</v>
      </c>
      <c r="K186" s="51" t="e">
        <f>I186/J186*100</f>
        <v>#DIV/0!</v>
      </c>
      <c r="L186" s="42">
        <f>SUM(L187:L193)</f>
        <v>0</v>
      </c>
      <c r="M186" s="42">
        <f>SUM(M187:M193)</f>
        <v>0</v>
      </c>
      <c r="N186" s="6" t="e">
        <f t="shared" ref="N186" si="65">L186/M186*100</f>
        <v>#DIV/0!</v>
      </c>
      <c r="O186" s="42">
        <f>SUM(O187:O193)</f>
        <v>0</v>
      </c>
      <c r="P186" s="42">
        <f>SUM(P187:P193)</f>
        <v>0</v>
      </c>
      <c r="Q186" s="5" t="e">
        <f t="shared" ref="Q186" si="66">O186/P186*100</f>
        <v>#DIV/0!</v>
      </c>
      <c r="R186" s="42">
        <f>SUM(R187:R193)</f>
        <v>0</v>
      </c>
      <c r="S186" s="42">
        <f>SUM(S187:S193)</f>
        <v>0</v>
      </c>
      <c r="T186" s="6" t="e">
        <f t="shared" ref="T186" si="67">R186/S186*100</f>
        <v>#DIV/0!</v>
      </c>
    </row>
    <row r="187" spans="1:20" s="23" customFormat="1" ht="17.25" hidden="1">
      <c r="A187" s="64"/>
      <c r="B187" s="16"/>
      <c r="C187" s="47"/>
      <c r="D187" s="47"/>
      <c r="E187" s="1"/>
      <c r="F187" s="47"/>
      <c r="G187" s="47"/>
      <c r="H187" s="1"/>
      <c r="I187" s="47"/>
      <c r="J187" s="47"/>
      <c r="K187" s="1"/>
      <c r="L187" s="47"/>
      <c r="M187" s="47"/>
      <c r="N187" s="1"/>
      <c r="O187" s="47"/>
      <c r="P187" s="47"/>
      <c r="Q187" s="1"/>
      <c r="R187" s="47"/>
      <c r="S187" s="47"/>
      <c r="T187" s="1"/>
    </row>
    <row r="188" spans="1:20" s="23" customFormat="1" ht="17.25" hidden="1">
      <c r="A188" s="64"/>
      <c r="B188" s="16"/>
      <c r="C188" s="47"/>
      <c r="D188" s="47"/>
      <c r="E188" s="1"/>
      <c r="F188" s="47"/>
      <c r="G188" s="47"/>
      <c r="H188" s="1"/>
      <c r="I188" s="47"/>
      <c r="J188" s="47"/>
      <c r="K188" s="1"/>
      <c r="L188" s="47"/>
      <c r="M188" s="47"/>
      <c r="N188" s="1"/>
      <c r="O188" s="47"/>
      <c r="P188" s="47"/>
      <c r="Q188" s="1"/>
      <c r="R188" s="47"/>
      <c r="S188" s="47"/>
      <c r="T188" s="1"/>
    </row>
    <row r="189" spans="1:20" s="23" customFormat="1" ht="17.25" hidden="1">
      <c r="A189" s="64"/>
      <c r="B189" s="16"/>
      <c r="C189" s="47"/>
      <c r="D189" s="47"/>
      <c r="E189" s="1"/>
      <c r="F189" s="47"/>
      <c r="G189" s="47"/>
      <c r="H189" s="1"/>
      <c r="I189" s="47"/>
      <c r="J189" s="47"/>
      <c r="K189" s="1"/>
      <c r="L189" s="47"/>
      <c r="M189" s="47"/>
      <c r="N189" s="1"/>
      <c r="O189" s="47"/>
      <c r="P189" s="47"/>
      <c r="Q189" s="1"/>
      <c r="R189" s="47"/>
      <c r="S189" s="47"/>
      <c r="T189" s="1"/>
    </row>
    <row r="190" spans="1:20" s="23" customFormat="1" ht="17.25" hidden="1">
      <c r="A190" s="64"/>
      <c r="B190" s="16"/>
      <c r="C190" s="47"/>
      <c r="D190" s="47"/>
      <c r="E190" s="1"/>
      <c r="F190" s="47"/>
      <c r="G190" s="47"/>
      <c r="H190" s="1"/>
      <c r="I190" s="47"/>
      <c r="J190" s="47"/>
      <c r="K190" s="1"/>
      <c r="L190" s="47"/>
      <c r="M190" s="47"/>
      <c r="N190" s="1"/>
      <c r="O190" s="47"/>
      <c r="P190" s="47"/>
      <c r="Q190" s="1"/>
      <c r="R190" s="47"/>
      <c r="S190" s="47"/>
      <c r="T190" s="1"/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 customHeight="1">
      <c r="A194" s="390"/>
      <c r="B194" s="391"/>
      <c r="C194" s="391"/>
      <c r="D194" s="391"/>
      <c r="E194" s="391"/>
      <c r="F194" s="391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1"/>
      <c r="R194" s="391"/>
      <c r="S194" s="391"/>
      <c r="T194" s="392"/>
    </row>
    <row r="195" spans="1:20" s="23" customFormat="1" ht="118.5" hidden="1" customHeight="1">
      <c r="A195" s="383" t="s">
        <v>249</v>
      </c>
      <c r="B195" s="384"/>
      <c r="C195" s="42">
        <f>SUM(C196:C199)</f>
        <v>0</v>
      </c>
      <c r="D195" s="42">
        <f>SUM(D196:D199)</f>
        <v>0</v>
      </c>
      <c r="E195" s="51" t="e">
        <f>C195/D195*100</f>
        <v>#DIV/0!</v>
      </c>
      <c r="F195" s="42">
        <f>SUM(F196:F199)</f>
        <v>0</v>
      </c>
      <c r="G195" s="42">
        <f>SUM(G196:G199)</f>
        <v>0</v>
      </c>
      <c r="H195" s="51" t="e">
        <f>F195/G195*100</f>
        <v>#DIV/0!</v>
      </c>
      <c r="I195" s="42">
        <f>SUM(I196:I199)</f>
        <v>0</v>
      </c>
      <c r="J195" s="42">
        <f>SUM(J196:J199)</f>
        <v>0</v>
      </c>
      <c r="K195" s="51" t="e">
        <f>I195/J195*100</f>
        <v>#DIV/0!</v>
      </c>
      <c r="L195" s="42">
        <f>SUM(L196:L199)</f>
        <v>0</v>
      </c>
      <c r="M195" s="42">
        <f>SUM(M196:M199)</f>
        <v>0</v>
      </c>
      <c r="N195" s="6" t="e">
        <f t="shared" ref="N195" si="68">L195/M195*100</f>
        <v>#DIV/0!</v>
      </c>
      <c r="O195" s="42">
        <f>SUM(O196:O199)</f>
        <v>0</v>
      </c>
      <c r="P195" s="42">
        <f>SUM(P196:P199)</f>
        <v>0</v>
      </c>
      <c r="Q195" s="5" t="e">
        <f t="shared" ref="Q195" si="69">O195/P195*100</f>
        <v>#DIV/0!</v>
      </c>
      <c r="R195" s="42">
        <f>SUM(R196:R199)</f>
        <v>0</v>
      </c>
      <c r="S195" s="42">
        <f>SUM(S196:S199)</f>
        <v>0</v>
      </c>
      <c r="T195" s="6" t="e">
        <f t="shared" ref="T195" si="70">R195/S195*100</f>
        <v>#DIV/0!</v>
      </c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>
      <c r="A199" s="64"/>
      <c r="B199" s="16"/>
      <c r="C199" s="47"/>
      <c r="D199" s="47"/>
      <c r="E199" s="1"/>
      <c r="F199" s="47"/>
      <c r="G199" s="47"/>
      <c r="H199" s="1"/>
      <c r="I199" s="47"/>
      <c r="J199" s="47"/>
      <c r="K199" s="1"/>
      <c r="L199" s="47"/>
      <c r="M199" s="47"/>
      <c r="N199" s="1"/>
      <c r="O199" s="47"/>
      <c r="P199" s="47"/>
      <c r="Q199" s="1"/>
      <c r="R199" s="47"/>
      <c r="S199" s="47"/>
      <c r="T199" s="1"/>
    </row>
    <row r="200" spans="1:20" s="23" customFormat="1" ht="17.25" customHeight="1">
      <c r="A200" s="390"/>
      <c r="B200" s="391"/>
      <c r="C200" s="391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</row>
    <row r="201" spans="1:20" s="23" customFormat="1" ht="69" customHeight="1">
      <c r="A201" s="383" t="s">
        <v>250</v>
      </c>
      <c r="B201" s="384"/>
      <c r="C201" s="42">
        <f>SUM(C202:C207)</f>
        <v>148521</v>
      </c>
      <c r="D201" s="42">
        <f>SUM(D202:D207)</f>
        <v>0</v>
      </c>
      <c r="E201" s="51" t="e">
        <f>C201/D201*100</f>
        <v>#DIV/0!</v>
      </c>
      <c r="F201" s="42">
        <f>SUM(F202:F207)</f>
        <v>32943</v>
      </c>
      <c r="G201" s="42">
        <f>SUM(G202:G207)</f>
        <v>0</v>
      </c>
      <c r="H201" s="51" t="e">
        <f>F201/G201*100</f>
        <v>#DIV/0!</v>
      </c>
      <c r="I201" s="42">
        <f>SUM(I202:I207)</f>
        <v>153429</v>
      </c>
      <c r="J201" s="42">
        <f>SUM(J202:J207)</f>
        <v>0</v>
      </c>
      <c r="K201" s="51" t="e">
        <f>I201/J201*100</f>
        <v>#DIV/0!</v>
      </c>
      <c r="L201" s="42">
        <f>SUM(L202:L207)</f>
        <v>0</v>
      </c>
      <c r="M201" s="42">
        <f>SUM(M202:M207)</f>
        <v>0</v>
      </c>
      <c r="N201" s="6" t="e">
        <f t="shared" ref="N201:N204" si="71">L201/M201*100</f>
        <v>#DIV/0!</v>
      </c>
      <c r="O201" s="42">
        <f>SUM(O202:O207)</f>
        <v>0</v>
      </c>
      <c r="P201" s="42">
        <f>SUM(P202:P207)</f>
        <v>0</v>
      </c>
      <c r="Q201" s="217"/>
      <c r="R201" s="42">
        <f>SUM(R202:R207)</f>
        <v>0</v>
      </c>
      <c r="S201" s="42">
        <f>SUM(S202:S207)</f>
        <v>0</v>
      </c>
      <c r="T201" s="6" t="e">
        <f t="shared" ref="T201:T205" si="72">R201/S201*100</f>
        <v>#DIV/0!</v>
      </c>
    </row>
    <row r="202" spans="1:20" s="23" customFormat="1" ht="17.25">
      <c r="A202" s="63">
        <v>1</v>
      </c>
      <c r="B202" s="10" t="s">
        <v>285</v>
      </c>
      <c r="C202" s="47">
        <v>43547</v>
      </c>
      <c r="D202" s="47">
        <v>0</v>
      </c>
      <c r="E202" s="49" t="e">
        <f>C202/D202*100</f>
        <v>#DIV/0!</v>
      </c>
      <c r="F202" s="47">
        <v>8668</v>
      </c>
      <c r="G202" s="47">
        <v>0</v>
      </c>
      <c r="H202" s="49" t="e">
        <f>F202/G202*100</f>
        <v>#DIV/0!</v>
      </c>
      <c r="I202" s="47">
        <v>48455</v>
      </c>
      <c r="J202" s="47">
        <v>0</v>
      </c>
      <c r="K202" s="49" t="e">
        <f>I202/J202*100</f>
        <v>#DIV/0!</v>
      </c>
      <c r="L202" s="47">
        <v>0</v>
      </c>
      <c r="M202" s="47">
        <v>0</v>
      </c>
      <c r="N202" s="228" t="e">
        <f t="shared" si="71"/>
        <v>#DIV/0!</v>
      </c>
      <c r="O202" s="47">
        <v>0</v>
      </c>
      <c r="P202" s="47">
        <v>0</v>
      </c>
      <c r="Q202" s="229" t="e">
        <f>O201/P201*100</f>
        <v>#DIV/0!</v>
      </c>
      <c r="R202" s="47">
        <v>0</v>
      </c>
      <c r="S202" s="47">
        <v>0</v>
      </c>
      <c r="T202" s="1" t="e">
        <f t="shared" si="72"/>
        <v>#DIV/0!</v>
      </c>
    </row>
    <row r="203" spans="1:20" s="23" customFormat="1" ht="17.25">
      <c r="A203" s="64">
        <v>2</v>
      </c>
      <c r="B203" s="16" t="s">
        <v>286</v>
      </c>
      <c r="C203" s="47">
        <v>69065</v>
      </c>
      <c r="D203" s="47">
        <v>0</v>
      </c>
      <c r="E203" s="49" t="e">
        <f t="shared" ref="E203:E204" si="73">C203/D203*100</f>
        <v>#DIV/0!</v>
      </c>
      <c r="F203" s="47">
        <v>13657</v>
      </c>
      <c r="G203" s="47">
        <v>0</v>
      </c>
      <c r="H203" s="49" t="e">
        <f t="shared" ref="H203:H204" si="74">F203/G203*100</f>
        <v>#DIV/0!</v>
      </c>
      <c r="I203" s="47">
        <v>69065</v>
      </c>
      <c r="J203" s="47">
        <v>0</v>
      </c>
      <c r="K203" s="49" t="e">
        <f t="shared" ref="K203:K204" si="75">I203/J203*100</f>
        <v>#DIV/0!</v>
      </c>
      <c r="L203" s="47">
        <v>0</v>
      </c>
      <c r="M203" s="47">
        <v>0</v>
      </c>
      <c r="N203" s="228" t="e">
        <f t="shared" si="71"/>
        <v>#DIV/0!</v>
      </c>
      <c r="O203" s="47">
        <v>0</v>
      </c>
      <c r="P203" s="47">
        <v>0</v>
      </c>
      <c r="Q203" s="229" t="e">
        <f>O202/P202*100</f>
        <v>#DIV/0!</v>
      </c>
      <c r="R203" s="47">
        <v>0</v>
      </c>
      <c r="S203" s="47">
        <v>0</v>
      </c>
      <c r="T203" s="1" t="e">
        <f t="shared" si="72"/>
        <v>#DIV/0!</v>
      </c>
    </row>
    <row r="204" spans="1:20" s="23" customFormat="1" ht="17.25">
      <c r="A204" s="63">
        <v>3</v>
      </c>
      <c r="B204" s="10" t="s">
        <v>287</v>
      </c>
      <c r="C204" s="47">
        <v>35909</v>
      </c>
      <c r="D204" s="47"/>
      <c r="E204" s="49" t="e">
        <f t="shared" si="73"/>
        <v>#DIV/0!</v>
      </c>
      <c r="F204" s="47">
        <v>10618</v>
      </c>
      <c r="G204" s="47"/>
      <c r="H204" s="49" t="e">
        <f t="shared" si="74"/>
        <v>#DIV/0!</v>
      </c>
      <c r="I204" s="47">
        <v>35909</v>
      </c>
      <c r="J204" s="47"/>
      <c r="K204" s="49" t="e">
        <f t="shared" si="75"/>
        <v>#DIV/0!</v>
      </c>
      <c r="L204" s="47">
        <v>0</v>
      </c>
      <c r="M204" s="47"/>
      <c r="N204" s="228" t="e">
        <f t="shared" si="71"/>
        <v>#DIV/0!</v>
      </c>
      <c r="O204" s="47">
        <v>0</v>
      </c>
      <c r="P204" s="47"/>
      <c r="Q204" s="229" t="e">
        <f>O203/P203*100</f>
        <v>#DIV/0!</v>
      </c>
      <c r="R204" s="47">
        <v>0</v>
      </c>
      <c r="S204" s="47">
        <v>0</v>
      </c>
      <c r="T204" s="1" t="e">
        <f t="shared" si="72"/>
        <v>#DIV/0!</v>
      </c>
    </row>
    <row r="205" spans="1:20" s="23" customFormat="1" ht="17.25">
      <c r="A205" s="64"/>
      <c r="B205" s="16"/>
      <c r="C205" s="47"/>
      <c r="D205" s="47"/>
      <c r="E205" s="1"/>
      <c r="F205" s="47"/>
      <c r="G205" s="47"/>
      <c r="H205" s="1"/>
      <c r="I205" s="47"/>
      <c r="J205" s="47"/>
      <c r="K205" s="1"/>
      <c r="L205" s="47"/>
      <c r="M205" s="47"/>
      <c r="N205" s="1"/>
      <c r="O205" s="47"/>
      <c r="P205" s="47"/>
      <c r="Q205" s="1"/>
      <c r="R205" s="47"/>
      <c r="S205" s="47"/>
      <c r="T205" s="1" t="e">
        <f t="shared" si="72"/>
        <v>#DIV/0!</v>
      </c>
    </row>
    <row r="206" spans="1:20" s="23" customFormat="1" ht="17.25">
      <c r="A206" s="64"/>
      <c r="B206" s="16"/>
      <c r="C206" s="47"/>
      <c r="D206" s="47"/>
      <c r="E206" s="1"/>
      <c r="F206" s="47"/>
      <c r="G206" s="47"/>
      <c r="H206" s="1"/>
      <c r="I206" s="47"/>
      <c r="J206" s="47"/>
      <c r="K206" s="1"/>
      <c r="L206" s="47"/>
      <c r="M206" s="47"/>
      <c r="N206" s="1"/>
      <c r="O206" s="47"/>
      <c r="P206" s="47"/>
      <c r="Q206" s="1"/>
      <c r="R206" s="47"/>
      <c r="S206" s="47"/>
      <c r="T206" s="1"/>
    </row>
    <row r="207" spans="1:20" s="23" customFormat="1" ht="17.25">
      <c r="A207" s="64"/>
      <c r="B207" s="16"/>
      <c r="C207" s="47"/>
      <c r="D207" s="47"/>
      <c r="E207" s="1"/>
      <c r="F207" s="47"/>
      <c r="G207" s="47"/>
      <c r="H207" s="1"/>
      <c r="I207" s="47"/>
      <c r="J207" s="47"/>
      <c r="K207" s="1"/>
      <c r="L207" s="47"/>
      <c r="M207" s="47"/>
      <c r="N207" s="1"/>
      <c r="O207" s="47"/>
      <c r="P207" s="47"/>
      <c r="Q207" s="1"/>
      <c r="R207" s="47"/>
      <c r="S207" s="47"/>
      <c r="T207" s="1"/>
    </row>
    <row r="208" spans="1:20" s="23" customFormat="1" ht="17.25" customHeight="1">
      <c r="A208" s="385"/>
      <c r="B208" s="386"/>
      <c r="C208" s="386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7"/>
    </row>
    <row r="209" spans="1:20" s="23" customFormat="1" ht="75.75" customHeight="1">
      <c r="A209" s="383" t="s">
        <v>251</v>
      </c>
      <c r="B209" s="384"/>
      <c r="C209" s="42">
        <f>SUM(C210:C215)</f>
        <v>219961</v>
      </c>
      <c r="D209" s="42">
        <f>SUM(D210:D215)</f>
        <v>479610</v>
      </c>
      <c r="E209" s="51">
        <f>C209/D209*100</f>
        <v>45.862471591501432</v>
      </c>
      <c r="F209" s="42">
        <f>SUM(F210:F215)</f>
        <v>79943</v>
      </c>
      <c r="G209" s="42">
        <f>SUM(G210:G215)</f>
        <v>57225</v>
      </c>
      <c r="H209" s="51">
        <f>F209/G209*100</f>
        <v>139.69943206640454</v>
      </c>
      <c r="I209" s="42">
        <f>SUM(I210:I215)</f>
        <v>235917</v>
      </c>
      <c r="J209" s="42">
        <f>SUM(J210:J215)</f>
        <v>519162</v>
      </c>
      <c r="K209" s="51">
        <f>I209/J209*100</f>
        <v>45.441885191905421</v>
      </c>
      <c r="L209" s="42">
        <f>SUM(L210:L215)</f>
        <v>74792</v>
      </c>
      <c r="M209" s="42">
        <f>SUM(M210:M215)</f>
        <v>203206</v>
      </c>
      <c r="N209" s="6">
        <f t="shared" ref="N209:N215" si="76">L209/M209*100</f>
        <v>36.805999822839873</v>
      </c>
      <c r="O209" s="42">
        <f>SUM(O210:O215)</f>
        <v>29454</v>
      </c>
      <c r="P209" s="42">
        <f>SUM(P210:P215)</f>
        <v>33680</v>
      </c>
      <c r="Q209" s="5">
        <f t="shared" ref="Q209:Q215" si="77">O209/P209*100</f>
        <v>87.452494061757719</v>
      </c>
      <c r="R209" s="42">
        <f>SUM(R210:R215)</f>
        <v>45338</v>
      </c>
      <c r="S209" s="42">
        <f>SUM(S210:S215)</f>
        <v>169526</v>
      </c>
      <c r="T209" s="6">
        <f t="shared" ref="T209:T215" si="78">R209/S209*100</f>
        <v>26.743980274412181</v>
      </c>
    </row>
    <row r="210" spans="1:20" s="23" customFormat="1" ht="17.25">
      <c r="A210" s="53">
        <v>1</v>
      </c>
      <c r="B210" s="3" t="s">
        <v>52</v>
      </c>
      <c r="C210" s="49">
        <v>436</v>
      </c>
      <c r="D210" s="49">
        <v>230</v>
      </c>
      <c r="E210" s="46">
        <f>C210/D210*100</f>
        <v>189.56521739130434</v>
      </c>
      <c r="F210" s="47">
        <v>341</v>
      </c>
      <c r="G210" s="47">
        <v>230</v>
      </c>
      <c r="H210" s="46">
        <f t="shared" ref="H210:H211" si="79">F210/G210*100</f>
        <v>148.2608695652174</v>
      </c>
      <c r="I210" s="47">
        <v>436</v>
      </c>
      <c r="J210" s="47">
        <v>230</v>
      </c>
      <c r="K210" s="46">
        <f t="shared" ref="K210:K211" si="80">I210/J210*100</f>
        <v>189.56521739130434</v>
      </c>
      <c r="L210" s="95">
        <v>0</v>
      </c>
      <c r="M210" s="95">
        <v>0</v>
      </c>
      <c r="N210" s="25" t="e">
        <f t="shared" si="76"/>
        <v>#DIV/0!</v>
      </c>
      <c r="O210" s="47">
        <v>0</v>
      </c>
      <c r="P210" s="47">
        <v>0</v>
      </c>
      <c r="Q210" s="25" t="e">
        <f t="shared" si="77"/>
        <v>#DIV/0!</v>
      </c>
      <c r="R210" s="49">
        <v>0</v>
      </c>
      <c r="S210" s="49">
        <v>0</v>
      </c>
      <c r="T210" s="45" t="e">
        <f t="shared" si="78"/>
        <v>#DIV/0!</v>
      </c>
    </row>
    <row r="211" spans="1:20" s="23" customFormat="1" ht="17.25">
      <c r="A211" s="71">
        <v>2</v>
      </c>
      <c r="B211" s="8" t="s">
        <v>53</v>
      </c>
      <c r="C211" s="49">
        <v>0</v>
      </c>
      <c r="D211" s="49">
        <v>23060</v>
      </c>
      <c r="E211" s="25">
        <f t="shared" ref="E211" si="81">C211/D211*100</f>
        <v>0</v>
      </c>
      <c r="F211" s="47">
        <v>0</v>
      </c>
      <c r="G211" s="47">
        <v>3680</v>
      </c>
      <c r="H211" s="25">
        <f t="shared" si="79"/>
        <v>0</v>
      </c>
      <c r="I211" s="47">
        <v>0</v>
      </c>
      <c r="J211" s="47">
        <v>22564</v>
      </c>
      <c r="K211" s="25">
        <f t="shared" si="80"/>
        <v>0</v>
      </c>
      <c r="L211" s="95">
        <v>0</v>
      </c>
      <c r="M211" s="95">
        <v>0</v>
      </c>
      <c r="N211" s="25" t="e">
        <f t="shared" si="76"/>
        <v>#DIV/0!</v>
      </c>
      <c r="O211" s="47">
        <v>0</v>
      </c>
      <c r="P211" s="47">
        <v>0</v>
      </c>
      <c r="Q211" s="25" t="e">
        <f t="shared" si="77"/>
        <v>#DIV/0!</v>
      </c>
      <c r="R211" s="49">
        <v>0</v>
      </c>
      <c r="S211" s="49">
        <v>0</v>
      </c>
      <c r="T211" s="49" t="e">
        <f t="shared" si="78"/>
        <v>#DIV/0!</v>
      </c>
    </row>
    <row r="212" spans="1:20" s="23" customFormat="1" ht="17.25">
      <c r="A212" s="53">
        <v>3</v>
      </c>
      <c r="B212" s="4" t="s">
        <v>55</v>
      </c>
      <c r="C212" s="49">
        <v>29602</v>
      </c>
      <c r="D212" s="49">
        <v>17223</v>
      </c>
      <c r="E212" s="1">
        <f>C212/D212*100</f>
        <v>171.87481855658132</v>
      </c>
      <c r="F212" s="47">
        <v>12612</v>
      </c>
      <c r="G212" s="47">
        <v>4000</v>
      </c>
      <c r="H212" s="1">
        <f>F212/G212*100</f>
        <v>315.3</v>
      </c>
      <c r="I212" s="47">
        <v>29602</v>
      </c>
      <c r="J212" s="47">
        <v>17223</v>
      </c>
      <c r="K212" s="1">
        <f>I212/J212*100</f>
        <v>171.87481855658132</v>
      </c>
      <c r="L212" s="95">
        <v>29602</v>
      </c>
      <c r="M212" s="95">
        <v>17223</v>
      </c>
      <c r="N212" s="1">
        <f t="shared" si="76"/>
        <v>171.87481855658132</v>
      </c>
      <c r="O212" s="47">
        <v>0</v>
      </c>
      <c r="P212" s="47">
        <v>0</v>
      </c>
      <c r="Q212" s="1" t="e">
        <f t="shared" si="77"/>
        <v>#DIV/0!</v>
      </c>
      <c r="R212" s="49">
        <v>29602</v>
      </c>
      <c r="S212" s="49">
        <v>17223</v>
      </c>
      <c r="T212" s="47">
        <f t="shared" si="78"/>
        <v>171.87481855658132</v>
      </c>
    </row>
    <row r="213" spans="1:20" s="23" customFormat="1" ht="17.25">
      <c r="A213" s="71">
        <v>4</v>
      </c>
      <c r="B213" s="8" t="s">
        <v>56</v>
      </c>
      <c r="C213" s="49">
        <v>91172</v>
      </c>
      <c r="D213" s="49">
        <v>304012</v>
      </c>
      <c r="E213" s="1">
        <f t="shared" ref="E213:E215" si="82">C213/D213*100</f>
        <v>29.989605673460257</v>
      </c>
      <c r="F213" s="47">
        <v>29689</v>
      </c>
      <c r="G213" s="47">
        <v>0</v>
      </c>
      <c r="H213" s="1" t="e">
        <f t="shared" ref="H213:H215" si="83">F213/G213*100</f>
        <v>#DIV/0!</v>
      </c>
      <c r="I213" s="47">
        <v>90597</v>
      </c>
      <c r="J213" s="47">
        <v>308963</v>
      </c>
      <c r="K213" s="1">
        <f t="shared" ref="K213:K215" si="84">I213/J213*100</f>
        <v>29.322928635467676</v>
      </c>
      <c r="L213" s="95">
        <v>15736</v>
      </c>
      <c r="M213" s="95">
        <v>152303</v>
      </c>
      <c r="N213" s="1">
        <f t="shared" si="76"/>
        <v>10.33203548190121</v>
      </c>
      <c r="O213" s="47">
        <v>0</v>
      </c>
      <c r="P213" s="47">
        <v>0</v>
      </c>
      <c r="Q213" s="1" t="e">
        <f t="shared" si="77"/>
        <v>#DIV/0!</v>
      </c>
      <c r="R213" s="49">
        <v>15736</v>
      </c>
      <c r="S213" s="49">
        <v>152303</v>
      </c>
      <c r="T213" s="47">
        <f t="shared" si="78"/>
        <v>10.33203548190121</v>
      </c>
    </row>
    <row r="214" spans="1:20" s="23" customFormat="1" ht="17.25">
      <c r="A214" s="53">
        <v>5</v>
      </c>
      <c r="B214" s="8" t="s">
        <v>57</v>
      </c>
      <c r="C214" s="49">
        <v>0</v>
      </c>
      <c r="D214" s="49">
        <v>0</v>
      </c>
      <c r="E214" s="1" t="e">
        <f t="shared" si="82"/>
        <v>#DIV/0!</v>
      </c>
      <c r="F214" s="47">
        <v>0</v>
      </c>
      <c r="G214" s="47">
        <v>0</v>
      </c>
      <c r="H214" s="1" t="e">
        <f t="shared" si="83"/>
        <v>#DIV/0!</v>
      </c>
      <c r="I214" s="47">
        <v>0</v>
      </c>
      <c r="J214" s="47">
        <v>0</v>
      </c>
      <c r="K214" s="1" t="e">
        <f t="shared" si="84"/>
        <v>#DIV/0!</v>
      </c>
      <c r="L214" s="95">
        <v>0</v>
      </c>
      <c r="M214" s="95">
        <v>0</v>
      </c>
      <c r="N214" s="1" t="e">
        <f t="shared" si="76"/>
        <v>#DIV/0!</v>
      </c>
      <c r="O214" s="47">
        <v>0</v>
      </c>
      <c r="P214" s="47">
        <v>0</v>
      </c>
      <c r="Q214" s="1" t="e">
        <f t="shared" si="77"/>
        <v>#DIV/0!</v>
      </c>
      <c r="R214" s="49">
        <v>0</v>
      </c>
      <c r="S214" s="49">
        <v>0</v>
      </c>
      <c r="T214" s="47" t="e">
        <f t="shared" si="78"/>
        <v>#DIV/0!</v>
      </c>
    </row>
    <row r="215" spans="1:20" s="23" customFormat="1" ht="17.25">
      <c r="A215" s="54">
        <v>6</v>
      </c>
      <c r="B215" s="4" t="s">
        <v>58</v>
      </c>
      <c r="C215" s="49">
        <v>98751</v>
      </c>
      <c r="D215" s="49">
        <v>135085</v>
      </c>
      <c r="E215" s="25">
        <f t="shared" si="82"/>
        <v>73.102861161490921</v>
      </c>
      <c r="F215" s="47">
        <v>37301</v>
      </c>
      <c r="G215" s="47">
        <v>49315</v>
      </c>
      <c r="H215" s="25">
        <f t="shared" si="83"/>
        <v>75.638243942005474</v>
      </c>
      <c r="I215" s="47">
        <v>115282</v>
      </c>
      <c r="J215" s="47">
        <v>170182</v>
      </c>
      <c r="K215" s="25">
        <f t="shared" si="84"/>
        <v>67.74041908074885</v>
      </c>
      <c r="L215" s="95">
        <v>29454</v>
      </c>
      <c r="M215" s="95">
        <v>33680</v>
      </c>
      <c r="N215" s="25">
        <f t="shared" si="76"/>
        <v>87.452494061757719</v>
      </c>
      <c r="O215" s="47">
        <v>29454</v>
      </c>
      <c r="P215" s="47">
        <v>33680</v>
      </c>
      <c r="Q215" s="25">
        <f t="shared" si="77"/>
        <v>87.452494061757719</v>
      </c>
      <c r="R215" s="49">
        <v>0</v>
      </c>
      <c r="S215" s="49">
        <v>0</v>
      </c>
      <c r="T215" s="49" t="e">
        <f t="shared" si="78"/>
        <v>#DIV/0!</v>
      </c>
    </row>
    <row r="216" spans="1:20" s="23" customFormat="1" ht="17.25" customHeight="1">
      <c r="A216" s="385"/>
      <c r="B216" s="386"/>
      <c r="C216" s="386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7"/>
    </row>
    <row r="217" spans="1:20" s="23" customFormat="1" ht="36" customHeight="1">
      <c r="A217" s="383" t="s">
        <v>252</v>
      </c>
      <c r="B217" s="384"/>
      <c r="C217" s="42">
        <f>SUM(C218:C224)</f>
        <v>2066884</v>
      </c>
      <c r="D217" s="42">
        <f>SUM(D218:D224)</f>
        <v>1945595</v>
      </c>
      <c r="E217" s="51">
        <f t="shared" ref="E217:E224" si="85">C217/D217*100</f>
        <v>106.23403123466086</v>
      </c>
      <c r="F217" s="42">
        <f>SUM(F218:F224)</f>
        <v>601356</v>
      </c>
      <c r="G217" s="42">
        <f>SUM(G218:G224)</f>
        <v>455016</v>
      </c>
      <c r="H217" s="51">
        <f t="shared" ref="H217:H224" si="86">F217/G217*100</f>
        <v>132.16150640856586</v>
      </c>
      <c r="I217" s="42">
        <f>SUM(I218:I224)</f>
        <v>1975293</v>
      </c>
      <c r="J217" s="42">
        <f>SUM(J218:J224)</f>
        <v>1901269</v>
      </c>
      <c r="K217" s="51">
        <f t="shared" ref="K217:K224" si="87">I217/J217*100</f>
        <v>103.89339961888612</v>
      </c>
      <c r="L217" s="42">
        <f>SUM(L218:L224)</f>
        <v>1135531</v>
      </c>
      <c r="M217" s="42">
        <f>SUM(M218:M224)</f>
        <v>1011691</v>
      </c>
      <c r="N217" s="6">
        <f t="shared" ref="N217:N224" si="88">L217/M217*100</f>
        <v>112.24089173472929</v>
      </c>
      <c r="O217" s="42">
        <f>SUM(O218:O224)</f>
        <v>600210</v>
      </c>
      <c r="P217" s="42">
        <f>SUM(P218:P224)</f>
        <v>656721</v>
      </c>
      <c r="Q217" s="5">
        <f t="shared" ref="Q217:Q224" si="89">O217/P217*100</f>
        <v>91.394975948690544</v>
      </c>
      <c r="R217" s="42">
        <f>SUM(R218:R224)</f>
        <v>535321</v>
      </c>
      <c r="S217" s="42">
        <f>SUM(S218:S224)</f>
        <v>354970</v>
      </c>
      <c r="T217" s="6">
        <f t="shared" ref="T217:T224" si="90">R217/S217*100</f>
        <v>150.80739217398653</v>
      </c>
    </row>
    <row r="218" spans="1:20" s="23" customFormat="1" ht="17.25">
      <c r="A218" s="54">
        <v>1</v>
      </c>
      <c r="B218" s="4" t="s">
        <v>59</v>
      </c>
      <c r="C218" s="49">
        <v>789648</v>
      </c>
      <c r="D218" s="49">
        <v>755658</v>
      </c>
      <c r="E218" s="25">
        <f t="shared" si="85"/>
        <v>104.49806658567763</v>
      </c>
      <c r="F218" s="49">
        <v>250449</v>
      </c>
      <c r="G218" s="49">
        <v>179566</v>
      </c>
      <c r="H218" s="25">
        <f t="shared" si="86"/>
        <v>139.47462214450397</v>
      </c>
      <c r="I218" s="49">
        <v>699300</v>
      </c>
      <c r="J218" s="49">
        <v>723248</v>
      </c>
      <c r="K218" s="25">
        <f t="shared" si="87"/>
        <v>96.688825962878568</v>
      </c>
      <c r="L218" s="95">
        <v>461522</v>
      </c>
      <c r="M218" s="95">
        <v>491718</v>
      </c>
      <c r="N218" s="25">
        <f t="shared" si="88"/>
        <v>93.859081831456237</v>
      </c>
      <c r="O218" s="49">
        <v>179427</v>
      </c>
      <c r="P218" s="49">
        <v>237080</v>
      </c>
      <c r="Q218" s="25">
        <f t="shared" si="89"/>
        <v>75.682048253754004</v>
      </c>
      <c r="R218" s="49">
        <v>282095</v>
      </c>
      <c r="S218" s="49">
        <v>254638</v>
      </c>
      <c r="T218" s="49">
        <f t="shared" si="90"/>
        <v>110.78275826860092</v>
      </c>
    </row>
    <row r="219" spans="1:20" s="23" customFormat="1" ht="17.25">
      <c r="A219" s="55">
        <v>2</v>
      </c>
      <c r="B219" s="4" t="s">
        <v>60</v>
      </c>
      <c r="C219" s="49">
        <v>330298</v>
      </c>
      <c r="D219" s="49">
        <v>361026</v>
      </c>
      <c r="E219" s="25">
        <f t="shared" si="85"/>
        <v>91.488701644756887</v>
      </c>
      <c r="F219" s="49">
        <v>93881</v>
      </c>
      <c r="G219" s="49">
        <v>90792</v>
      </c>
      <c r="H219" s="25">
        <f t="shared" si="86"/>
        <v>103.40228213939555</v>
      </c>
      <c r="I219" s="49">
        <v>339137</v>
      </c>
      <c r="J219" s="49">
        <v>267931</v>
      </c>
      <c r="K219" s="25">
        <f t="shared" si="87"/>
        <v>126.57624537660817</v>
      </c>
      <c r="L219" s="95">
        <v>156698</v>
      </c>
      <c r="M219" s="95">
        <v>59816</v>
      </c>
      <c r="N219" s="1">
        <f t="shared" si="88"/>
        <v>261.96669787347867</v>
      </c>
      <c r="O219" s="49">
        <v>125330</v>
      </c>
      <c r="P219" s="49">
        <v>26568</v>
      </c>
      <c r="Q219" s="1">
        <f t="shared" si="89"/>
        <v>471.73291177356214</v>
      </c>
      <c r="R219" s="49">
        <v>31368</v>
      </c>
      <c r="S219" s="49">
        <v>33248</v>
      </c>
      <c r="T219" s="49">
        <f t="shared" si="90"/>
        <v>94.345524542829637</v>
      </c>
    </row>
    <row r="220" spans="1:20" s="23" customFormat="1" ht="17.25">
      <c r="A220" s="54">
        <v>3</v>
      </c>
      <c r="B220" s="4" t="s">
        <v>61</v>
      </c>
      <c r="C220" s="49">
        <v>0</v>
      </c>
      <c r="D220" s="49">
        <v>0</v>
      </c>
      <c r="E220" s="25" t="e">
        <f t="shared" si="85"/>
        <v>#DIV/0!</v>
      </c>
      <c r="F220" s="49">
        <v>0</v>
      </c>
      <c r="G220" s="49">
        <v>0</v>
      </c>
      <c r="H220" s="25" t="e">
        <f t="shared" si="86"/>
        <v>#DIV/0!</v>
      </c>
      <c r="I220" s="49">
        <v>0</v>
      </c>
      <c r="J220" s="49">
        <v>0</v>
      </c>
      <c r="K220" s="25" t="e">
        <f t="shared" si="87"/>
        <v>#DIV/0!</v>
      </c>
      <c r="L220" s="95">
        <v>0</v>
      </c>
      <c r="M220" s="95">
        <v>0</v>
      </c>
      <c r="N220" s="25" t="e">
        <f t="shared" si="88"/>
        <v>#DIV/0!</v>
      </c>
      <c r="O220" s="49">
        <v>0</v>
      </c>
      <c r="P220" s="49">
        <v>0</v>
      </c>
      <c r="Q220" s="25" t="e">
        <f t="shared" si="89"/>
        <v>#DIV/0!</v>
      </c>
      <c r="R220" s="49">
        <v>0</v>
      </c>
      <c r="S220" s="49">
        <v>0</v>
      </c>
      <c r="T220" s="49" t="e">
        <f t="shared" si="90"/>
        <v>#DIV/0!</v>
      </c>
    </row>
    <row r="221" spans="1:20" s="23" customFormat="1" ht="17.25">
      <c r="A221" s="55">
        <v>4</v>
      </c>
      <c r="B221" s="8" t="s">
        <v>62</v>
      </c>
      <c r="C221" s="49">
        <v>474910</v>
      </c>
      <c r="D221" s="49">
        <v>293564</v>
      </c>
      <c r="E221" s="1">
        <f t="shared" si="85"/>
        <v>161.773923233094</v>
      </c>
      <c r="F221" s="49">
        <v>128405</v>
      </c>
      <c r="G221" s="49">
        <v>58110</v>
      </c>
      <c r="H221" s="25">
        <f t="shared" si="86"/>
        <v>220.96885217690584</v>
      </c>
      <c r="I221" s="49">
        <v>474910</v>
      </c>
      <c r="J221" s="49">
        <v>293564</v>
      </c>
      <c r="K221" s="1">
        <f t="shared" si="87"/>
        <v>161.773923233094</v>
      </c>
      <c r="L221" s="95">
        <v>221858</v>
      </c>
      <c r="M221" s="95">
        <v>67084</v>
      </c>
      <c r="N221" s="1">
        <f t="shared" si="88"/>
        <v>330.71671337427705</v>
      </c>
      <c r="O221" s="49">
        <v>0</v>
      </c>
      <c r="P221" s="49">
        <v>0</v>
      </c>
      <c r="Q221" s="1" t="e">
        <f t="shared" si="89"/>
        <v>#DIV/0!</v>
      </c>
      <c r="R221" s="49">
        <v>221858</v>
      </c>
      <c r="S221" s="49">
        <v>67084</v>
      </c>
      <c r="T221" s="96">
        <f t="shared" si="90"/>
        <v>330.71671337427705</v>
      </c>
    </row>
    <row r="222" spans="1:20" s="23" customFormat="1" ht="17.25">
      <c r="A222" s="54">
        <v>5</v>
      </c>
      <c r="B222" s="4" t="s">
        <v>63</v>
      </c>
      <c r="C222" s="49">
        <v>237</v>
      </c>
      <c r="D222" s="49">
        <v>25952</v>
      </c>
      <c r="E222" s="1">
        <f t="shared" si="85"/>
        <v>0.91322441430332935</v>
      </c>
      <c r="F222" s="49">
        <v>63</v>
      </c>
      <c r="G222" s="49">
        <v>40</v>
      </c>
      <c r="H222" s="1">
        <f t="shared" si="86"/>
        <v>157.5</v>
      </c>
      <c r="I222" s="49">
        <v>458</v>
      </c>
      <c r="J222" s="49">
        <v>42724</v>
      </c>
      <c r="K222" s="1">
        <f t="shared" si="87"/>
        <v>1.0719970040258402</v>
      </c>
      <c r="L222" s="95">
        <v>0</v>
      </c>
      <c r="M222" s="95">
        <v>28507</v>
      </c>
      <c r="N222" s="25">
        <f t="shared" si="88"/>
        <v>0</v>
      </c>
      <c r="O222" s="49">
        <v>0</v>
      </c>
      <c r="P222" s="49">
        <v>28507</v>
      </c>
      <c r="Q222" s="25">
        <f t="shared" si="89"/>
        <v>0</v>
      </c>
      <c r="R222" s="49">
        <v>0</v>
      </c>
      <c r="S222" s="49">
        <v>0</v>
      </c>
      <c r="T222" s="47" t="e">
        <f t="shared" si="90"/>
        <v>#DIV/0!</v>
      </c>
    </row>
    <row r="223" spans="1:20" s="23" customFormat="1" ht="17.25">
      <c r="A223" s="55">
        <v>6</v>
      </c>
      <c r="B223" s="4" t="s">
        <v>64</v>
      </c>
      <c r="C223" s="49">
        <v>73714</v>
      </c>
      <c r="D223" s="49">
        <v>49032</v>
      </c>
      <c r="E223" s="25">
        <f t="shared" si="85"/>
        <v>150.33855441344429</v>
      </c>
      <c r="F223" s="49">
        <v>21515</v>
      </c>
      <c r="G223" s="49">
        <v>12117</v>
      </c>
      <c r="H223" s="25">
        <f t="shared" si="86"/>
        <v>177.56045225715937</v>
      </c>
      <c r="I223" s="49">
        <v>92862</v>
      </c>
      <c r="J223" s="49">
        <v>73618</v>
      </c>
      <c r="K223" s="25">
        <f t="shared" si="87"/>
        <v>126.14034611100547</v>
      </c>
      <c r="L223" s="95">
        <v>28397</v>
      </c>
      <c r="M223" s="95">
        <v>0</v>
      </c>
      <c r="N223" s="25" t="e">
        <f t="shared" si="88"/>
        <v>#DIV/0!</v>
      </c>
      <c r="O223" s="49">
        <v>28397</v>
      </c>
      <c r="P223" s="49">
        <v>0</v>
      </c>
      <c r="Q223" s="25" t="e">
        <f t="shared" si="89"/>
        <v>#DIV/0!</v>
      </c>
      <c r="R223" s="49">
        <v>0</v>
      </c>
      <c r="S223" s="49">
        <v>0</v>
      </c>
      <c r="T223" s="49" t="e">
        <f t="shared" si="90"/>
        <v>#DIV/0!</v>
      </c>
    </row>
    <row r="224" spans="1:20" s="23" customFormat="1" ht="17.25">
      <c r="A224" s="54">
        <v>7</v>
      </c>
      <c r="B224" s="4" t="s">
        <v>65</v>
      </c>
      <c r="C224" s="49">
        <v>398077</v>
      </c>
      <c r="D224" s="49">
        <v>460363</v>
      </c>
      <c r="E224" s="46">
        <f t="shared" si="85"/>
        <v>86.470241961234933</v>
      </c>
      <c r="F224" s="49">
        <v>107043</v>
      </c>
      <c r="G224" s="49">
        <v>114391</v>
      </c>
      <c r="H224" s="46">
        <f t="shared" si="86"/>
        <v>93.576417725170685</v>
      </c>
      <c r="I224" s="49">
        <v>368626</v>
      </c>
      <c r="J224" s="49">
        <v>500184</v>
      </c>
      <c r="K224" s="46">
        <f t="shared" si="87"/>
        <v>73.69807910688867</v>
      </c>
      <c r="L224" s="95">
        <v>267056</v>
      </c>
      <c r="M224" s="95">
        <v>364566</v>
      </c>
      <c r="N224" s="25">
        <f t="shared" si="88"/>
        <v>73.253128377303426</v>
      </c>
      <c r="O224" s="49">
        <v>267056</v>
      </c>
      <c r="P224" s="49">
        <v>364566</v>
      </c>
      <c r="Q224" s="25">
        <f t="shared" si="89"/>
        <v>73.253128377303426</v>
      </c>
      <c r="R224" s="49">
        <v>0</v>
      </c>
      <c r="S224" s="49">
        <v>0</v>
      </c>
      <c r="T224" s="45" t="e">
        <f t="shared" si="90"/>
        <v>#DIV/0!</v>
      </c>
    </row>
    <row r="225" spans="1:20" s="23" customFormat="1" ht="17.25" customHeight="1">
      <c r="A225" s="385"/>
      <c r="B225" s="386"/>
      <c r="C225" s="386"/>
      <c r="D225" s="386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7"/>
    </row>
    <row r="226" spans="1:20" s="23" customFormat="1" ht="54" customHeight="1">
      <c r="A226" s="383" t="s">
        <v>253</v>
      </c>
      <c r="B226" s="384"/>
      <c r="C226" s="42">
        <f>SUM(C227:C231)</f>
        <v>255753</v>
      </c>
      <c r="D226" s="42">
        <f>SUM(D227:D231)</f>
        <v>194832</v>
      </c>
      <c r="E226" s="51">
        <f>C226/D226*100</f>
        <v>131.26847745750186</v>
      </c>
      <c r="F226" s="42">
        <f>SUM(F227:F231)</f>
        <v>80222</v>
      </c>
      <c r="G226" s="42">
        <f>SUM(G227:G231)</f>
        <v>59204</v>
      </c>
      <c r="H226" s="51">
        <f>F226/G226*100</f>
        <v>135.50097966353624</v>
      </c>
      <c r="I226" s="42">
        <f>SUM(I227:I231)</f>
        <v>306187</v>
      </c>
      <c r="J226" s="42">
        <f>SUM(J227:J231)</f>
        <v>276773</v>
      </c>
      <c r="K226" s="51">
        <f>I226/J226*100</f>
        <v>110.62748172690256</v>
      </c>
      <c r="L226" s="42">
        <f>SUM(L227:L231)</f>
        <v>0</v>
      </c>
      <c r="M226" s="42">
        <f>SUM(M227:M231)</f>
        <v>21002</v>
      </c>
      <c r="N226" s="6">
        <f t="shared" ref="N226:N229" si="91">L226/M226*100</f>
        <v>0</v>
      </c>
      <c r="O226" s="42">
        <f>SUM(O227:O231)</f>
        <v>0</v>
      </c>
      <c r="P226" s="42">
        <f>SUM(P227:P231)</f>
        <v>0</v>
      </c>
      <c r="Q226" s="5" t="e">
        <f t="shared" ref="Q226:Q229" si="92">O226/P226*100</f>
        <v>#DIV/0!</v>
      </c>
      <c r="R226" s="42">
        <f>SUM(R227:R231)</f>
        <v>0</v>
      </c>
      <c r="S226" s="42">
        <f>SUM(S227:S231)</f>
        <v>21002</v>
      </c>
      <c r="T226" s="6">
        <f t="shared" ref="T226:T229" si="93">R226/S226*100</f>
        <v>0</v>
      </c>
    </row>
    <row r="227" spans="1:20" s="23" customFormat="1" ht="17.25">
      <c r="A227" s="57">
        <v>1</v>
      </c>
      <c r="B227" s="8" t="s">
        <v>87</v>
      </c>
      <c r="C227" s="47">
        <v>41103</v>
      </c>
      <c r="D227" s="47">
        <v>73438</v>
      </c>
      <c r="E227" s="1">
        <f t="shared" ref="E227:E229" si="94">C227/D227*100</f>
        <v>55.969661483155861</v>
      </c>
      <c r="F227" s="47">
        <v>13520</v>
      </c>
      <c r="G227" s="47">
        <v>19846</v>
      </c>
      <c r="H227" s="1">
        <f t="shared" ref="H227:H229" si="95">F227/G227*100</f>
        <v>68.124559105109341</v>
      </c>
      <c r="I227" s="47">
        <v>42148</v>
      </c>
      <c r="J227" s="47">
        <v>75650</v>
      </c>
      <c r="K227" s="1">
        <f t="shared" ref="K227:K229" si="96">I227/J227*100</f>
        <v>55.714474553866488</v>
      </c>
      <c r="L227" s="95">
        <v>0</v>
      </c>
      <c r="M227" s="95">
        <v>5476</v>
      </c>
      <c r="N227" s="1">
        <f t="shared" si="91"/>
        <v>0</v>
      </c>
      <c r="O227" s="47">
        <v>0</v>
      </c>
      <c r="P227" s="47">
        <v>0</v>
      </c>
      <c r="Q227" s="1" t="e">
        <f t="shared" si="92"/>
        <v>#DIV/0!</v>
      </c>
      <c r="R227" s="47">
        <v>0</v>
      </c>
      <c r="S227" s="47">
        <v>5476</v>
      </c>
      <c r="T227" s="1">
        <f t="shared" si="93"/>
        <v>0</v>
      </c>
    </row>
    <row r="228" spans="1:20" s="23" customFormat="1" ht="17.25">
      <c r="A228" s="63">
        <v>2</v>
      </c>
      <c r="B228" s="4" t="s">
        <v>54</v>
      </c>
      <c r="C228" s="47">
        <v>197558</v>
      </c>
      <c r="D228" s="47">
        <v>100623</v>
      </c>
      <c r="E228" s="25">
        <f t="shared" si="94"/>
        <v>196.33483398427796</v>
      </c>
      <c r="F228" s="47">
        <v>61460</v>
      </c>
      <c r="G228" s="47">
        <v>33616</v>
      </c>
      <c r="H228" s="25">
        <f t="shared" si="95"/>
        <v>182.82960495002379</v>
      </c>
      <c r="I228" s="47">
        <v>246947</v>
      </c>
      <c r="J228" s="47">
        <v>180352</v>
      </c>
      <c r="K228" s="25">
        <f t="shared" si="96"/>
        <v>136.92501330731014</v>
      </c>
      <c r="L228" s="95">
        <v>0</v>
      </c>
      <c r="M228" s="95">
        <v>15526</v>
      </c>
      <c r="N228" s="25">
        <f t="shared" si="91"/>
        <v>0</v>
      </c>
      <c r="O228" s="49">
        <v>0</v>
      </c>
      <c r="P228" s="49">
        <v>0</v>
      </c>
      <c r="Q228" s="25" t="e">
        <f t="shared" si="92"/>
        <v>#DIV/0!</v>
      </c>
      <c r="R228" s="47">
        <v>0</v>
      </c>
      <c r="S228" s="47">
        <v>15526</v>
      </c>
      <c r="T228" s="49">
        <f t="shared" si="93"/>
        <v>0</v>
      </c>
    </row>
    <row r="229" spans="1:20" s="23" customFormat="1" ht="17.25">
      <c r="A229" s="63">
        <v>3</v>
      </c>
      <c r="B229" s="10" t="s">
        <v>334</v>
      </c>
      <c r="C229" s="47">
        <v>17092</v>
      </c>
      <c r="D229" s="47">
        <v>20771</v>
      </c>
      <c r="E229" s="25">
        <f t="shared" si="94"/>
        <v>82.2878051128978</v>
      </c>
      <c r="F229" s="47">
        <v>5242</v>
      </c>
      <c r="G229" s="47">
        <v>5742</v>
      </c>
      <c r="H229" s="25">
        <f t="shared" si="95"/>
        <v>91.292232671543019</v>
      </c>
      <c r="I229" s="47">
        <v>17092</v>
      </c>
      <c r="J229" s="47">
        <v>20771</v>
      </c>
      <c r="K229" s="25">
        <f t="shared" si="96"/>
        <v>82.2878051128978</v>
      </c>
      <c r="L229" s="95">
        <v>0</v>
      </c>
      <c r="M229" s="95">
        <v>0</v>
      </c>
      <c r="N229" s="25" t="e">
        <f t="shared" si="91"/>
        <v>#DIV/0!</v>
      </c>
      <c r="O229" s="47">
        <v>0</v>
      </c>
      <c r="P229" s="47">
        <v>0</v>
      </c>
      <c r="Q229" s="25" t="e">
        <f t="shared" si="92"/>
        <v>#DIV/0!</v>
      </c>
      <c r="R229" s="47">
        <v>0</v>
      </c>
      <c r="S229" s="47">
        <v>0</v>
      </c>
      <c r="T229" s="49" t="e">
        <f t="shared" si="93"/>
        <v>#DIV/0!</v>
      </c>
    </row>
    <row r="230" spans="1:20" s="23" customFormat="1" ht="17.25">
      <c r="A230" s="64"/>
      <c r="B230" s="16"/>
      <c r="C230" s="47"/>
      <c r="D230" s="47"/>
      <c r="E230" s="1"/>
      <c r="F230" s="47"/>
      <c r="G230" s="47"/>
      <c r="H230" s="1"/>
      <c r="I230" s="47"/>
      <c r="J230" s="47"/>
      <c r="K230" s="1"/>
      <c r="L230" s="47"/>
      <c r="M230" s="47"/>
      <c r="N230" s="1"/>
      <c r="O230" s="47"/>
      <c r="P230" s="47"/>
      <c r="Q230" s="1"/>
      <c r="R230" s="47"/>
      <c r="S230" s="47"/>
      <c r="T230" s="1"/>
    </row>
    <row r="231" spans="1:20" s="23" customFormat="1" ht="17.25">
      <c r="A231" s="64"/>
      <c r="B231" s="16"/>
      <c r="C231" s="47"/>
      <c r="D231" s="47"/>
      <c r="E231" s="1"/>
      <c r="F231" s="47"/>
      <c r="G231" s="47"/>
      <c r="H231" s="1"/>
      <c r="I231" s="47"/>
      <c r="J231" s="47"/>
      <c r="K231" s="1"/>
      <c r="L231" s="47"/>
      <c r="M231" s="47"/>
      <c r="N231" s="1"/>
      <c r="O231" s="47"/>
      <c r="P231" s="47"/>
      <c r="Q231" s="1"/>
      <c r="R231" s="47"/>
      <c r="S231" s="47"/>
      <c r="T231" s="1"/>
    </row>
    <row r="232" spans="1:20" s="23" customFormat="1" ht="17.25" customHeight="1">
      <c r="A232" s="385"/>
      <c r="B232" s="386"/>
      <c r="C232" s="386"/>
      <c r="D232" s="386"/>
      <c r="E232" s="386"/>
      <c r="F232" s="386"/>
      <c r="G232" s="386"/>
      <c r="H232" s="386"/>
      <c r="I232" s="386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7"/>
    </row>
    <row r="233" spans="1:20" s="23" customFormat="1" ht="71.25" customHeight="1">
      <c r="A233" s="383" t="s">
        <v>254</v>
      </c>
      <c r="B233" s="384"/>
      <c r="C233" s="42">
        <f>SUM(C234:C243)</f>
        <v>5609094</v>
      </c>
      <c r="D233" s="42">
        <f>SUM(D234:D243)</f>
        <v>4602241</v>
      </c>
      <c r="E233" s="51">
        <f>C233/D233*100</f>
        <v>121.87745057244939</v>
      </c>
      <c r="F233" s="42">
        <f>SUM(F234:F243)</f>
        <v>2231301</v>
      </c>
      <c r="G233" s="42">
        <f>SUM(G234:G243)</f>
        <v>1360689</v>
      </c>
      <c r="H233" s="51">
        <f>F233/G233*100</f>
        <v>163.98317323062065</v>
      </c>
      <c r="I233" s="42">
        <f>SUM(I234:I243)</f>
        <v>5549395</v>
      </c>
      <c r="J233" s="42">
        <f>SUM(J234:J243)</f>
        <v>3644532</v>
      </c>
      <c r="K233" s="51">
        <f>I233/J233*100</f>
        <v>152.26632665044511</v>
      </c>
      <c r="L233" s="42">
        <f>SUM(L234:L243)</f>
        <v>3559268</v>
      </c>
      <c r="M233" s="42">
        <f>SUM(M234:M243)</f>
        <v>848306</v>
      </c>
      <c r="N233" s="6">
        <f t="shared" ref="N233:N243" si="97">L233/M233*100</f>
        <v>419.57359726325166</v>
      </c>
      <c r="O233" s="42">
        <f>SUM(O234:O243)</f>
        <v>3540769</v>
      </c>
      <c r="P233" s="42">
        <f>SUM(P234:P243)</f>
        <v>844372</v>
      </c>
      <c r="Q233" s="5">
        <f t="shared" ref="Q233:Q243" si="98">O233/P233*100</f>
        <v>419.33756685441966</v>
      </c>
      <c r="R233" s="42">
        <f>SUM(R234:R243)</f>
        <v>18499</v>
      </c>
      <c r="S233" s="42">
        <f>SUM(S234:S243)</f>
        <v>3934</v>
      </c>
      <c r="T233" s="6">
        <f t="shared" ref="T233:T243" si="99">R233/S233*100</f>
        <v>470.23385866802238</v>
      </c>
    </row>
    <row r="234" spans="1:20" s="24" customFormat="1" ht="18.75" customHeight="1">
      <c r="A234" s="63">
        <v>1</v>
      </c>
      <c r="B234" s="4" t="s">
        <v>104</v>
      </c>
      <c r="C234" s="49">
        <v>545573</v>
      </c>
      <c r="D234" s="49">
        <v>793107</v>
      </c>
      <c r="E234" s="25">
        <f>C234/D234*100</f>
        <v>68.789331073865185</v>
      </c>
      <c r="F234" s="49">
        <v>0</v>
      </c>
      <c r="G234" s="49">
        <v>299923</v>
      </c>
      <c r="H234" s="25">
        <f>F234/G234*100</f>
        <v>0</v>
      </c>
      <c r="I234" s="49">
        <v>540466</v>
      </c>
      <c r="J234" s="49">
        <v>1138553</v>
      </c>
      <c r="K234" s="25">
        <f>I234/J234*100</f>
        <v>47.469551263753203</v>
      </c>
      <c r="L234" s="49">
        <v>0</v>
      </c>
      <c r="M234" s="49"/>
      <c r="N234" s="25" t="e">
        <f t="shared" si="97"/>
        <v>#DIV/0!</v>
      </c>
      <c r="O234" s="49">
        <v>0</v>
      </c>
      <c r="P234" s="49">
        <v>0</v>
      </c>
      <c r="Q234" s="25" t="e">
        <f t="shared" si="98"/>
        <v>#DIV/0!</v>
      </c>
      <c r="R234" s="49">
        <v>0</v>
      </c>
      <c r="S234" s="49">
        <v>0</v>
      </c>
      <c r="T234" s="25" t="e">
        <f t="shared" si="99"/>
        <v>#DIV/0!</v>
      </c>
    </row>
    <row r="235" spans="1:20" s="24" customFormat="1" ht="18.75" customHeight="1">
      <c r="A235" s="63">
        <v>2</v>
      </c>
      <c r="B235" s="4" t="s">
        <v>277</v>
      </c>
      <c r="C235" s="49">
        <v>172343</v>
      </c>
      <c r="D235" s="49">
        <v>0</v>
      </c>
      <c r="E235" s="25" t="e">
        <f>C235/D235*100</f>
        <v>#DIV/0!</v>
      </c>
      <c r="F235" s="49">
        <v>57126</v>
      </c>
      <c r="G235" s="49">
        <v>0</v>
      </c>
      <c r="H235" s="25" t="e">
        <f>F235/G235*100</f>
        <v>#DIV/0!</v>
      </c>
      <c r="I235" s="49">
        <v>172343</v>
      </c>
      <c r="J235" s="49">
        <v>0</v>
      </c>
      <c r="K235" s="25" t="e">
        <f>I235/J235*100</f>
        <v>#DIV/0!</v>
      </c>
      <c r="L235" s="49">
        <v>46258</v>
      </c>
      <c r="M235" s="49">
        <v>0</v>
      </c>
      <c r="N235" s="25" t="e">
        <f t="shared" si="97"/>
        <v>#DIV/0!</v>
      </c>
      <c r="O235" s="49">
        <v>31642</v>
      </c>
      <c r="P235" s="49">
        <v>0</v>
      </c>
      <c r="Q235" s="25" t="e">
        <f t="shared" si="98"/>
        <v>#DIV/0!</v>
      </c>
      <c r="R235" s="49">
        <v>14616</v>
      </c>
      <c r="S235" s="49">
        <v>0</v>
      </c>
      <c r="T235" s="25" t="e">
        <f t="shared" si="99"/>
        <v>#DIV/0!</v>
      </c>
    </row>
    <row r="236" spans="1:20" s="23" customFormat="1" ht="18.75" customHeight="1">
      <c r="A236" s="63">
        <v>3</v>
      </c>
      <c r="B236" s="4" t="s">
        <v>234</v>
      </c>
      <c r="C236" s="49">
        <v>2765188</v>
      </c>
      <c r="D236" s="49">
        <v>0</v>
      </c>
      <c r="E236" s="1" t="e">
        <f>C236/D236*100</f>
        <v>#DIV/0!</v>
      </c>
      <c r="F236" s="49">
        <v>1201511</v>
      </c>
      <c r="G236" s="49">
        <v>0</v>
      </c>
      <c r="H236" s="1" t="e">
        <f>F236/G236*100</f>
        <v>#DIV/0!</v>
      </c>
      <c r="I236" s="49">
        <v>2836218</v>
      </c>
      <c r="J236" s="49">
        <v>0</v>
      </c>
      <c r="K236" s="1" t="e">
        <f>I236/J236*100</f>
        <v>#DIV/0!</v>
      </c>
      <c r="L236" s="49">
        <v>2797293</v>
      </c>
      <c r="M236" s="49">
        <v>0</v>
      </c>
      <c r="N236" s="1" t="e">
        <f t="shared" si="97"/>
        <v>#DIV/0!</v>
      </c>
      <c r="O236" s="49">
        <v>2797293</v>
      </c>
      <c r="P236" s="49">
        <v>0</v>
      </c>
      <c r="Q236" s="1" t="e">
        <f t="shared" si="98"/>
        <v>#DIV/0!</v>
      </c>
      <c r="R236" s="49">
        <v>0</v>
      </c>
      <c r="S236" s="49">
        <v>0</v>
      </c>
      <c r="T236" s="1" t="e">
        <f t="shared" si="99"/>
        <v>#DIV/0!</v>
      </c>
    </row>
    <row r="237" spans="1:20" s="23" customFormat="1" ht="17.25">
      <c r="A237" s="64">
        <v>4</v>
      </c>
      <c r="B237" s="9" t="s">
        <v>115</v>
      </c>
      <c r="C237" s="49">
        <v>1440547</v>
      </c>
      <c r="D237" s="49">
        <v>2735552</v>
      </c>
      <c r="E237" s="1">
        <f t="shared" ref="E237:E238" si="100">C237/D237*100</f>
        <v>52.660194359310296</v>
      </c>
      <c r="F237" s="49">
        <v>727541</v>
      </c>
      <c r="G237" s="49">
        <v>588761</v>
      </c>
      <c r="H237" s="1">
        <f t="shared" ref="H237:H238" si="101">F237/G237*100</f>
        <v>123.57153411995701</v>
      </c>
      <c r="I237" s="49">
        <v>1318099</v>
      </c>
      <c r="J237" s="49">
        <v>1871656</v>
      </c>
      <c r="K237" s="1">
        <f t="shared" ref="K237:K238" si="102">I237/J237*100</f>
        <v>70.424212568976358</v>
      </c>
      <c r="L237" s="49">
        <v>608149</v>
      </c>
      <c r="M237" s="49">
        <v>823239</v>
      </c>
      <c r="N237" s="1">
        <f t="shared" si="97"/>
        <v>73.87271497098655</v>
      </c>
      <c r="O237" s="49">
        <v>608149</v>
      </c>
      <c r="P237" s="49">
        <v>823239</v>
      </c>
      <c r="Q237" s="1">
        <f t="shared" si="98"/>
        <v>73.87271497098655</v>
      </c>
      <c r="R237" s="49">
        <v>0</v>
      </c>
      <c r="S237" s="49">
        <v>0</v>
      </c>
      <c r="T237" s="1" t="e">
        <f t="shared" si="99"/>
        <v>#DIV/0!</v>
      </c>
    </row>
    <row r="238" spans="1:20" s="23" customFormat="1" ht="34.5">
      <c r="A238" s="64">
        <v>5</v>
      </c>
      <c r="B238" s="16" t="s">
        <v>116</v>
      </c>
      <c r="C238" s="49">
        <v>0</v>
      </c>
      <c r="D238" s="49">
        <v>497061</v>
      </c>
      <c r="E238" s="1">
        <f t="shared" si="100"/>
        <v>0</v>
      </c>
      <c r="F238" s="49">
        <v>0</v>
      </c>
      <c r="G238" s="49">
        <v>257694</v>
      </c>
      <c r="H238" s="1">
        <f t="shared" si="101"/>
        <v>0</v>
      </c>
      <c r="I238" s="49">
        <v>0</v>
      </c>
      <c r="J238" s="49">
        <v>76950</v>
      </c>
      <c r="K238" s="1">
        <f t="shared" si="102"/>
        <v>0</v>
      </c>
      <c r="L238" s="49">
        <v>0</v>
      </c>
      <c r="M238" s="49">
        <v>0</v>
      </c>
      <c r="N238" s="1" t="e">
        <f t="shared" si="97"/>
        <v>#DIV/0!</v>
      </c>
      <c r="O238" s="49">
        <v>0</v>
      </c>
      <c r="P238" s="49">
        <v>0</v>
      </c>
      <c r="Q238" s="1" t="e">
        <f t="shared" si="98"/>
        <v>#DIV/0!</v>
      </c>
      <c r="R238" s="49">
        <v>0</v>
      </c>
      <c r="S238" s="49">
        <v>0</v>
      </c>
      <c r="T238" s="1" t="e">
        <f t="shared" si="99"/>
        <v>#DIV/0!</v>
      </c>
    </row>
    <row r="239" spans="1:20" s="23" customFormat="1" ht="18.75" customHeight="1">
      <c r="A239" s="64">
        <v>6</v>
      </c>
      <c r="B239" s="158" t="s">
        <v>114</v>
      </c>
      <c r="C239" s="49">
        <v>584220</v>
      </c>
      <c r="D239" s="49">
        <v>576521</v>
      </c>
      <c r="E239" s="1">
        <f>C239/D239*100</f>
        <v>101.33542403485735</v>
      </c>
      <c r="F239" s="49">
        <v>202760</v>
      </c>
      <c r="G239" s="49">
        <v>214311</v>
      </c>
      <c r="H239" s="1">
        <f>F239/G239*100</f>
        <v>94.610169333352005</v>
      </c>
      <c r="I239" s="49">
        <v>572573</v>
      </c>
      <c r="J239" s="49">
        <v>557373</v>
      </c>
      <c r="K239" s="1">
        <f>I239/J239*100</f>
        <v>102.7270786349536</v>
      </c>
      <c r="L239" s="49">
        <v>11080</v>
      </c>
      <c r="M239" s="49">
        <v>25067</v>
      </c>
      <c r="N239" s="1">
        <f t="shared" si="97"/>
        <v>44.201539873139986</v>
      </c>
      <c r="O239" s="49">
        <v>7197</v>
      </c>
      <c r="P239" s="49">
        <v>21133</v>
      </c>
      <c r="Q239" s="1">
        <f t="shared" si="98"/>
        <v>34.055742204135711</v>
      </c>
      <c r="R239" s="49">
        <v>3883</v>
      </c>
      <c r="S239" s="49">
        <v>3934</v>
      </c>
      <c r="T239" s="1">
        <f t="shared" si="99"/>
        <v>98.703609557702094</v>
      </c>
    </row>
    <row r="240" spans="1:20" s="23" customFormat="1" ht="17.25">
      <c r="A240" s="64">
        <v>7</v>
      </c>
      <c r="B240" s="16" t="s">
        <v>280</v>
      </c>
      <c r="C240" s="49">
        <v>4735</v>
      </c>
      <c r="D240" s="49">
        <v>0</v>
      </c>
      <c r="E240" s="1" t="e">
        <f>C240/D240*100</f>
        <v>#DIV/0!</v>
      </c>
      <c r="F240" s="49">
        <v>3033</v>
      </c>
      <c r="G240" s="49">
        <v>0</v>
      </c>
      <c r="H240" s="1" t="e">
        <f>F240/G240*100</f>
        <v>#DIV/0!</v>
      </c>
      <c r="I240" s="49">
        <v>13208</v>
      </c>
      <c r="J240" s="49">
        <v>0</v>
      </c>
      <c r="K240" s="1" t="e">
        <f>I240/J240*100</f>
        <v>#DIV/0!</v>
      </c>
      <c r="L240" s="49">
        <v>0</v>
      </c>
      <c r="M240" s="49">
        <v>0</v>
      </c>
      <c r="N240" s="1" t="e">
        <f t="shared" si="97"/>
        <v>#DIV/0!</v>
      </c>
      <c r="O240" s="49">
        <v>0</v>
      </c>
      <c r="P240" s="49">
        <v>0</v>
      </c>
      <c r="Q240" s="1" t="e">
        <f t="shared" si="98"/>
        <v>#DIV/0!</v>
      </c>
      <c r="R240" s="49">
        <v>0</v>
      </c>
      <c r="S240" s="49">
        <v>0</v>
      </c>
      <c r="T240" s="1" t="e">
        <f t="shared" si="99"/>
        <v>#DIV/0!</v>
      </c>
    </row>
    <row r="241" spans="1:20" s="23" customFormat="1" ht="17.25">
      <c r="A241" s="63">
        <v>8</v>
      </c>
      <c r="B241" s="10" t="s">
        <v>281</v>
      </c>
      <c r="C241" s="49">
        <v>0</v>
      </c>
      <c r="D241" s="49">
        <v>0</v>
      </c>
      <c r="E241" s="1" t="e">
        <f>C241/D241*100</f>
        <v>#DIV/0!</v>
      </c>
      <c r="F241" s="49">
        <v>0</v>
      </c>
      <c r="G241" s="49">
        <v>0</v>
      </c>
      <c r="H241" s="1" t="e">
        <f>F241/G241*100</f>
        <v>#DIV/0!</v>
      </c>
      <c r="I241" s="49">
        <v>0</v>
      </c>
      <c r="J241" s="49">
        <v>0</v>
      </c>
      <c r="K241" s="1" t="e">
        <f>I241/J241*100</f>
        <v>#DIV/0!</v>
      </c>
      <c r="L241" s="49">
        <v>0</v>
      </c>
      <c r="M241" s="49">
        <v>0</v>
      </c>
      <c r="N241" s="1" t="e">
        <f t="shared" si="97"/>
        <v>#DIV/0!</v>
      </c>
      <c r="O241" s="49">
        <v>0</v>
      </c>
      <c r="P241" s="49">
        <v>0</v>
      </c>
      <c r="Q241" s="1" t="e">
        <f t="shared" si="98"/>
        <v>#DIV/0!</v>
      </c>
      <c r="R241" s="49">
        <v>0</v>
      </c>
      <c r="S241" s="49">
        <v>0</v>
      </c>
      <c r="T241" s="1" t="e">
        <f t="shared" si="99"/>
        <v>#DIV/0!</v>
      </c>
    </row>
    <row r="242" spans="1:20" s="23" customFormat="1" ht="17.25">
      <c r="A242" s="63">
        <v>9</v>
      </c>
      <c r="B242" s="10" t="s">
        <v>290</v>
      </c>
      <c r="C242" s="49">
        <v>0</v>
      </c>
      <c r="D242" s="49">
        <v>0</v>
      </c>
      <c r="E242" s="1" t="e">
        <f>C242/D242*100</f>
        <v>#DIV/0!</v>
      </c>
      <c r="F242" s="49">
        <v>0</v>
      </c>
      <c r="G242" s="49">
        <v>0</v>
      </c>
      <c r="H242" s="1" t="e">
        <f>F242/G242*100</f>
        <v>#DIV/0!</v>
      </c>
      <c r="I242" s="49">
        <v>0</v>
      </c>
      <c r="J242" s="49">
        <v>0</v>
      </c>
      <c r="K242" s="1" t="e">
        <f>I242/J242*100</f>
        <v>#DIV/0!</v>
      </c>
      <c r="L242" s="49">
        <v>0</v>
      </c>
      <c r="M242" s="49">
        <v>0</v>
      </c>
      <c r="N242" s="1" t="e">
        <f t="shared" si="97"/>
        <v>#DIV/0!</v>
      </c>
      <c r="O242" s="49">
        <v>0</v>
      </c>
      <c r="P242" s="49">
        <v>0</v>
      </c>
      <c r="Q242" s="1" t="e">
        <f t="shared" si="98"/>
        <v>#DIV/0!</v>
      </c>
      <c r="R242" s="49">
        <v>0</v>
      </c>
      <c r="S242" s="49">
        <v>0</v>
      </c>
      <c r="T242" s="1" t="e">
        <f t="shared" si="99"/>
        <v>#DIV/0!</v>
      </c>
    </row>
    <row r="243" spans="1:20" s="23" customFormat="1" ht="17.25">
      <c r="A243" s="63">
        <v>10</v>
      </c>
      <c r="B243" s="10" t="s">
        <v>282</v>
      </c>
      <c r="C243" s="49">
        <v>96488</v>
      </c>
      <c r="D243" s="49">
        <v>0</v>
      </c>
      <c r="E243" s="1" t="e">
        <f>C243/D243*100</f>
        <v>#DIV/0!</v>
      </c>
      <c r="F243" s="49">
        <v>39330</v>
      </c>
      <c r="G243" s="49">
        <v>0</v>
      </c>
      <c r="H243" s="1" t="e">
        <f>F243/G243*100</f>
        <v>#DIV/0!</v>
      </c>
      <c r="I243" s="49">
        <v>96488</v>
      </c>
      <c r="J243" s="49">
        <v>0</v>
      </c>
      <c r="K243" s="1" t="e">
        <f>I243/J243*100</f>
        <v>#DIV/0!</v>
      </c>
      <c r="L243" s="49">
        <v>96488</v>
      </c>
      <c r="M243" s="49">
        <v>0</v>
      </c>
      <c r="N243" s="1" t="e">
        <f t="shared" si="97"/>
        <v>#DIV/0!</v>
      </c>
      <c r="O243" s="49">
        <v>96488</v>
      </c>
      <c r="P243" s="49">
        <v>0</v>
      </c>
      <c r="Q243" s="1" t="e">
        <f t="shared" si="98"/>
        <v>#DIV/0!</v>
      </c>
      <c r="R243" s="49">
        <v>0</v>
      </c>
      <c r="S243" s="49">
        <v>0</v>
      </c>
      <c r="T243" s="1" t="e">
        <f t="shared" si="99"/>
        <v>#DIV/0!</v>
      </c>
    </row>
    <row r="244" spans="1:20" s="23" customFormat="1" ht="17.25" customHeight="1">
      <c r="A244" s="385"/>
      <c r="B244" s="386"/>
      <c r="C244" s="386"/>
      <c r="D244" s="386"/>
      <c r="E244" s="386"/>
      <c r="F244" s="386"/>
      <c r="G244" s="386"/>
      <c r="H244" s="386"/>
      <c r="I244" s="386"/>
      <c r="J244" s="386"/>
      <c r="K244" s="386"/>
      <c r="L244" s="386"/>
      <c r="M244" s="386"/>
      <c r="N244" s="386"/>
      <c r="O244" s="386"/>
      <c r="P244" s="386"/>
      <c r="Q244" s="386"/>
      <c r="R244" s="386"/>
      <c r="S244" s="386"/>
      <c r="T244" s="387"/>
    </row>
    <row r="245" spans="1:20" s="23" customFormat="1" ht="52.5" customHeight="1">
      <c r="A245" s="383" t="s">
        <v>255</v>
      </c>
      <c r="B245" s="384"/>
      <c r="C245" s="42">
        <f>SUM(C246:C252)</f>
        <v>42854386</v>
      </c>
      <c r="D245" s="42">
        <f>SUM(D246:D252)</f>
        <v>57626675</v>
      </c>
      <c r="E245" s="51">
        <f>C245/D245*100</f>
        <v>74.365536446446029</v>
      </c>
      <c r="F245" s="42">
        <f>SUM(F246:F252)</f>
        <v>11522012</v>
      </c>
      <c r="G245" s="42">
        <f>SUM(G246:G252)</f>
        <v>15046572</v>
      </c>
      <c r="H245" s="51">
        <f>F245/G245*100</f>
        <v>76.575661220376318</v>
      </c>
      <c r="I245" s="42">
        <f>SUM(I246:I252)</f>
        <v>40796363</v>
      </c>
      <c r="J245" s="42">
        <f>SUM(J246:J252)</f>
        <v>53291050</v>
      </c>
      <c r="K245" s="51">
        <f>I245/J245*100</f>
        <v>76.553873492828529</v>
      </c>
      <c r="L245" s="36">
        <f>SUM(L246:L252)</f>
        <v>37646288</v>
      </c>
      <c r="M245" s="36">
        <f>SUM(M246:M252)</f>
        <v>50466302</v>
      </c>
      <c r="N245" s="6">
        <f t="shared" ref="N245:N252" si="103">L245/M245*100</f>
        <v>74.59688249002275</v>
      </c>
      <c r="O245" s="5">
        <f>SUM(O246:O252)</f>
        <v>0</v>
      </c>
      <c r="P245" s="5">
        <f>SUM(P246:P252)</f>
        <v>0</v>
      </c>
      <c r="Q245" s="5" t="e">
        <f t="shared" ref="Q245:Q252" si="104">O245/P245*100</f>
        <v>#DIV/0!</v>
      </c>
      <c r="R245" s="5">
        <f>SUM(R246:R252)</f>
        <v>37646288</v>
      </c>
      <c r="S245" s="5">
        <f>SUM(S246:S252)</f>
        <v>50466302</v>
      </c>
      <c r="T245" s="6">
        <f t="shared" ref="T245:T252" si="105">R245/S245*100</f>
        <v>74.59688249002275</v>
      </c>
    </row>
    <row r="246" spans="1:20" s="23" customFormat="1" ht="19.5" customHeight="1">
      <c r="A246" s="64">
        <v>1</v>
      </c>
      <c r="B246" s="8" t="s">
        <v>106</v>
      </c>
      <c r="C246" s="45">
        <v>1260757</v>
      </c>
      <c r="D246" s="45">
        <v>5977385</v>
      </c>
      <c r="E246" s="46">
        <f t="shared" ref="E246:E252" si="106">C246/D246*100</f>
        <v>21.092116368612697</v>
      </c>
      <c r="F246" s="45">
        <v>296071</v>
      </c>
      <c r="G246" s="45">
        <v>1421564</v>
      </c>
      <c r="H246" s="46">
        <f t="shared" ref="H246:H252" si="107">F246/G246*100</f>
        <v>20.827131244178947</v>
      </c>
      <c r="I246" s="45">
        <v>1260757</v>
      </c>
      <c r="J246" s="45">
        <v>5286241</v>
      </c>
      <c r="K246" s="46">
        <f t="shared" ref="K246:K252" si="108">I246/J246*100</f>
        <v>23.849782860826814</v>
      </c>
      <c r="L246" s="95">
        <v>0</v>
      </c>
      <c r="M246" s="95">
        <v>5286241</v>
      </c>
      <c r="N246" s="25">
        <f t="shared" si="103"/>
        <v>0</v>
      </c>
      <c r="O246" s="45">
        <v>0</v>
      </c>
      <c r="P246" s="45">
        <v>0</v>
      </c>
      <c r="Q246" s="25">
        <f>O246/S246*100</f>
        <v>0</v>
      </c>
      <c r="R246" s="65">
        <v>0</v>
      </c>
      <c r="S246" s="65">
        <v>5286241</v>
      </c>
      <c r="T246" s="46">
        <f t="shared" si="105"/>
        <v>0</v>
      </c>
    </row>
    <row r="247" spans="1:20" s="23" customFormat="1" ht="34.5">
      <c r="A247" s="63">
        <v>2</v>
      </c>
      <c r="B247" s="4" t="s">
        <v>107</v>
      </c>
      <c r="C247" s="45">
        <v>10410031</v>
      </c>
      <c r="D247" s="45">
        <v>9884363</v>
      </c>
      <c r="E247" s="46">
        <f t="shared" si="106"/>
        <v>105.31817781277357</v>
      </c>
      <c r="F247" s="45">
        <v>2381228</v>
      </c>
      <c r="G247" s="45">
        <v>2638736</v>
      </c>
      <c r="H247" s="46">
        <f t="shared" si="107"/>
        <v>90.241236713335468</v>
      </c>
      <c r="I247" s="45">
        <v>10484155</v>
      </c>
      <c r="J247" s="45">
        <v>9557619</v>
      </c>
      <c r="K247" s="46">
        <f t="shared" si="108"/>
        <v>109.69421359022577</v>
      </c>
      <c r="L247" s="95">
        <v>10477067</v>
      </c>
      <c r="M247" s="95">
        <v>9531172</v>
      </c>
      <c r="N247" s="25">
        <f t="shared" si="103"/>
        <v>109.92422547825178</v>
      </c>
      <c r="O247" s="45">
        <v>0</v>
      </c>
      <c r="P247" s="45">
        <v>0</v>
      </c>
      <c r="Q247" s="25" t="e">
        <f t="shared" si="104"/>
        <v>#DIV/0!</v>
      </c>
      <c r="R247" s="65">
        <v>10477067</v>
      </c>
      <c r="S247" s="65">
        <v>9531172</v>
      </c>
      <c r="T247" s="46">
        <f t="shared" si="105"/>
        <v>109.92422547825178</v>
      </c>
    </row>
    <row r="248" spans="1:20" s="23" customFormat="1" ht="18" customHeight="1">
      <c r="A248" s="63">
        <v>3</v>
      </c>
      <c r="B248" s="8" t="s">
        <v>108</v>
      </c>
      <c r="C248" s="45">
        <v>2325914</v>
      </c>
      <c r="D248" s="45">
        <v>8858563</v>
      </c>
      <c r="E248" s="46">
        <f t="shared" si="106"/>
        <v>26.256109484122874</v>
      </c>
      <c r="F248" s="45">
        <v>570279</v>
      </c>
      <c r="G248" s="45">
        <v>2084382</v>
      </c>
      <c r="H248" s="46">
        <f t="shared" si="107"/>
        <v>27.359620261545146</v>
      </c>
      <c r="I248" s="45">
        <v>567007</v>
      </c>
      <c r="J248" s="45">
        <v>7851732</v>
      </c>
      <c r="K248" s="46">
        <f t="shared" si="108"/>
        <v>7.2214257949710969</v>
      </c>
      <c r="L248" s="95">
        <v>0</v>
      </c>
      <c r="M248" s="95">
        <v>7851732</v>
      </c>
      <c r="N248" s="25">
        <f t="shared" si="103"/>
        <v>0</v>
      </c>
      <c r="O248" s="45">
        <v>0</v>
      </c>
      <c r="P248" s="45">
        <v>0</v>
      </c>
      <c r="Q248" s="25" t="e">
        <f t="shared" si="104"/>
        <v>#DIV/0!</v>
      </c>
      <c r="R248" s="65">
        <v>0</v>
      </c>
      <c r="S248" s="65">
        <v>7851732</v>
      </c>
      <c r="T248" s="46">
        <f t="shared" si="105"/>
        <v>0</v>
      </c>
    </row>
    <row r="249" spans="1:20" s="23" customFormat="1" ht="17.25" customHeight="1">
      <c r="A249" s="63">
        <v>4</v>
      </c>
      <c r="B249" s="4" t="s">
        <v>109</v>
      </c>
      <c r="C249" s="45">
        <v>849120</v>
      </c>
      <c r="D249" s="45">
        <v>1653672</v>
      </c>
      <c r="E249" s="25">
        <f t="shared" si="106"/>
        <v>51.347546550948429</v>
      </c>
      <c r="F249" s="45">
        <v>299879</v>
      </c>
      <c r="G249" s="45">
        <v>380029</v>
      </c>
      <c r="H249" s="25">
        <f t="shared" si="107"/>
        <v>78.909504274673765</v>
      </c>
      <c r="I249" s="45">
        <v>652113</v>
      </c>
      <c r="J249" s="45">
        <v>1783438</v>
      </c>
      <c r="K249" s="25">
        <f t="shared" si="108"/>
        <v>36.56493805784109</v>
      </c>
      <c r="L249" s="95">
        <v>0</v>
      </c>
      <c r="M249" s="95">
        <v>0</v>
      </c>
      <c r="N249" s="25" t="e">
        <f t="shared" si="103"/>
        <v>#DIV/0!</v>
      </c>
      <c r="O249" s="45">
        <v>0</v>
      </c>
      <c r="P249" s="45">
        <v>0</v>
      </c>
      <c r="Q249" s="25" t="e">
        <f t="shared" si="104"/>
        <v>#DIV/0!</v>
      </c>
      <c r="R249" s="65">
        <v>0</v>
      </c>
      <c r="S249" s="65">
        <v>0</v>
      </c>
      <c r="T249" s="25" t="e">
        <f t="shared" si="105"/>
        <v>#DIV/0!</v>
      </c>
    </row>
    <row r="250" spans="1:20" s="23" customFormat="1" ht="17.25" customHeight="1">
      <c r="A250" s="63">
        <v>5</v>
      </c>
      <c r="B250" s="4" t="s">
        <v>110</v>
      </c>
      <c r="C250" s="45">
        <v>14652115</v>
      </c>
      <c r="D250" s="45">
        <v>15299058</v>
      </c>
      <c r="E250" s="46">
        <f t="shared" si="106"/>
        <v>95.771354027156434</v>
      </c>
      <c r="F250" s="45">
        <v>4351996</v>
      </c>
      <c r="G250" s="45">
        <v>4579208</v>
      </c>
      <c r="H250" s="46">
        <f t="shared" si="107"/>
        <v>95.038181275015248</v>
      </c>
      <c r="I250" s="45">
        <v>14787545</v>
      </c>
      <c r="J250" s="45">
        <v>13458631</v>
      </c>
      <c r="K250" s="46">
        <f t="shared" si="108"/>
        <v>109.87406520024214</v>
      </c>
      <c r="L250" s="95">
        <v>14787545</v>
      </c>
      <c r="M250" s="95">
        <v>13458631</v>
      </c>
      <c r="N250" s="25">
        <f t="shared" si="103"/>
        <v>109.87406520024214</v>
      </c>
      <c r="O250" s="45">
        <v>0</v>
      </c>
      <c r="P250" s="45">
        <v>0</v>
      </c>
      <c r="Q250" s="25" t="e">
        <f t="shared" si="104"/>
        <v>#DIV/0!</v>
      </c>
      <c r="R250" s="65">
        <v>14787545</v>
      </c>
      <c r="S250" s="65">
        <v>13458631</v>
      </c>
      <c r="T250" s="46">
        <f t="shared" si="105"/>
        <v>109.87406520024214</v>
      </c>
    </row>
    <row r="251" spans="1:20" s="23" customFormat="1" ht="15" customHeight="1">
      <c r="A251" s="64">
        <v>6</v>
      </c>
      <c r="B251" s="8" t="s">
        <v>111</v>
      </c>
      <c r="C251" s="45">
        <v>12792148</v>
      </c>
      <c r="D251" s="45">
        <v>14645681</v>
      </c>
      <c r="E251" s="1">
        <f t="shared" si="106"/>
        <v>87.344166515712047</v>
      </c>
      <c r="F251" s="45">
        <v>3432683</v>
      </c>
      <c r="G251" s="45">
        <v>3638739</v>
      </c>
      <c r="H251" s="1">
        <f t="shared" si="107"/>
        <v>94.337159109240858</v>
      </c>
      <c r="I251" s="45">
        <v>12385525</v>
      </c>
      <c r="J251" s="45">
        <v>14353734</v>
      </c>
      <c r="K251" s="1">
        <f t="shared" si="108"/>
        <v>86.287825871651236</v>
      </c>
      <c r="L251" s="95">
        <v>12381676</v>
      </c>
      <c r="M251" s="95">
        <v>14338526</v>
      </c>
      <c r="N251" s="1">
        <f t="shared" si="103"/>
        <v>86.352502342290975</v>
      </c>
      <c r="O251" s="45">
        <v>0</v>
      </c>
      <c r="P251" s="45">
        <v>0</v>
      </c>
      <c r="Q251" s="1" t="e">
        <f t="shared" si="104"/>
        <v>#DIV/0!</v>
      </c>
      <c r="R251" s="65">
        <v>12381676</v>
      </c>
      <c r="S251" s="65">
        <v>14338526</v>
      </c>
      <c r="T251" s="1">
        <f t="shared" si="105"/>
        <v>86.352502342290975</v>
      </c>
    </row>
    <row r="252" spans="1:20" s="23" customFormat="1" ht="19.5" customHeight="1">
      <c r="A252" s="64">
        <v>7</v>
      </c>
      <c r="B252" s="3" t="s">
        <v>112</v>
      </c>
      <c r="C252" s="45">
        <v>564301</v>
      </c>
      <c r="D252" s="45">
        <v>1307953</v>
      </c>
      <c r="E252" s="46">
        <f t="shared" si="106"/>
        <v>43.14382856264713</v>
      </c>
      <c r="F252" s="45">
        <v>189876</v>
      </c>
      <c r="G252" s="45">
        <v>303914</v>
      </c>
      <c r="H252" s="46">
        <f t="shared" si="107"/>
        <v>62.476884908230623</v>
      </c>
      <c r="I252" s="45">
        <v>659261</v>
      </c>
      <c r="J252" s="45">
        <v>999655</v>
      </c>
      <c r="K252" s="46">
        <f t="shared" si="108"/>
        <v>65.948852354062154</v>
      </c>
      <c r="L252" s="95">
        <v>0</v>
      </c>
      <c r="M252" s="95">
        <v>0</v>
      </c>
      <c r="N252" s="25" t="e">
        <f t="shared" si="103"/>
        <v>#DIV/0!</v>
      </c>
      <c r="O252" s="45">
        <v>0</v>
      </c>
      <c r="P252" s="45">
        <v>0</v>
      </c>
      <c r="Q252" s="25" t="e">
        <f t="shared" si="104"/>
        <v>#DIV/0!</v>
      </c>
      <c r="R252" s="65">
        <v>0</v>
      </c>
      <c r="S252" s="65">
        <v>0</v>
      </c>
      <c r="T252" s="46" t="e">
        <f t="shared" si="105"/>
        <v>#DIV/0!</v>
      </c>
    </row>
    <row r="253" spans="1:20" s="23" customFormat="1" ht="17.25" customHeight="1">
      <c r="A253" s="385"/>
      <c r="B253" s="386"/>
      <c r="C253" s="386"/>
      <c r="D253" s="386"/>
      <c r="E253" s="386"/>
      <c r="F253" s="386"/>
      <c r="G253" s="386"/>
      <c r="H253" s="386"/>
      <c r="I253" s="386"/>
      <c r="J253" s="386"/>
      <c r="K253" s="386"/>
      <c r="L253" s="386"/>
      <c r="M253" s="386"/>
      <c r="N253" s="386"/>
      <c r="O253" s="386"/>
      <c r="P253" s="386"/>
      <c r="Q253" s="386"/>
      <c r="R253" s="386"/>
      <c r="S253" s="386"/>
      <c r="T253" s="387"/>
    </row>
    <row r="254" spans="1:20" s="23" customFormat="1" ht="91.5" customHeight="1">
      <c r="A254" s="383" t="s">
        <v>256</v>
      </c>
      <c r="B254" s="384"/>
      <c r="C254" s="42">
        <f>SUM(C255:C258)</f>
        <v>1879644</v>
      </c>
      <c r="D254" s="42">
        <f>SUM(D255:D258)</f>
        <v>2286558</v>
      </c>
      <c r="E254" s="51">
        <f>C254/D254*100</f>
        <v>82.204081418446421</v>
      </c>
      <c r="F254" s="42">
        <f>SUM(F255:F258)</f>
        <v>410413</v>
      </c>
      <c r="G254" s="42">
        <f>SUM(G255:G258)</f>
        <v>642240</v>
      </c>
      <c r="H254" s="51">
        <f>F254/G254*100</f>
        <v>63.903369456900847</v>
      </c>
      <c r="I254" s="42">
        <f>SUM(I255:I258)</f>
        <v>1727902</v>
      </c>
      <c r="J254" s="42">
        <f>SUM(J255:J258)</f>
        <v>2173713</v>
      </c>
      <c r="K254" s="51">
        <f>I254/J254*100</f>
        <v>79.49080674403659</v>
      </c>
      <c r="L254" s="42">
        <f>SUM(L255:L258)</f>
        <v>0</v>
      </c>
      <c r="M254" s="42">
        <f>SUM(M255:M258)</f>
        <v>0</v>
      </c>
      <c r="N254" s="6" t="e">
        <f t="shared" ref="N254:N256" si="109">L254/M254*100</f>
        <v>#DIV/0!</v>
      </c>
      <c r="O254" s="42">
        <f>SUM(O255:O258)</f>
        <v>0</v>
      </c>
      <c r="P254" s="42">
        <f>SUM(P255:P258)</f>
        <v>0</v>
      </c>
      <c r="Q254" s="5" t="e">
        <f t="shared" ref="Q254:Q256" si="110">O254/P254*100</f>
        <v>#DIV/0!</v>
      </c>
      <c r="R254" s="42">
        <f>SUM(R255:R258)</f>
        <v>0</v>
      </c>
      <c r="S254" s="42">
        <f>SUM(S255:S258)</f>
        <v>0</v>
      </c>
      <c r="T254" s="6" t="e">
        <f t="shared" ref="T254:T256" si="111">R254/S254*100</f>
        <v>#DIV/0!</v>
      </c>
    </row>
    <row r="255" spans="1:20" s="23" customFormat="1" ht="42" customHeight="1">
      <c r="A255" s="57">
        <v>1</v>
      </c>
      <c r="B255" s="8" t="s">
        <v>89</v>
      </c>
      <c r="C255" s="47">
        <v>3384</v>
      </c>
      <c r="D255" s="47">
        <v>3582</v>
      </c>
      <c r="E255" s="1">
        <f t="shared" ref="E255:E256" si="112">C255/D255*100</f>
        <v>94.472361809045225</v>
      </c>
      <c r="F255" s="47">
        <v>885</v>
      </c>
      <c r="G255" s="47">
        <v>377</v>
      </c>
      <c r="H255" s="1">
        <f t="shared" ref="H255:H256" si="113">F255/G255*100</f>
        <v>234.74801061007958</v>
      </c>
      <c r="I255" s="47">
        <v>3393</v>
      </c>
      <c r="J255" s="47">
        <v>3640</v>
      </c>
      <c r="K255" s="1">
        <f t="shared" ref="K255:K256" si="114">I255/J255*100</f>
        <v>93.214285714285722</v>
      </c>
      <c r="L255" s="95">
        <v>0</v>
      </c>
      <c r="M255" s="95">
        <v>0</v>
      </c>
      <c r="N255" s="1" t="e">
        <f t="shared" si="109"/>
        <v>#DIV/0!</v>
      </c>
      <c r="O255" s="47">
        <v>0</v>
      </c>
      <c r="P255" s="47">
        <v>0</v>
      </c>
      <c r="Q255" s="1" t="e">
        <f t="shared" si="110"/>
        <v>#DIV/0!</v>
      </c>
      <c r="R255" s="47">
        <v>0</v>
      </c>
      <c r="S255" s="47">
        <v>0</v>
      </c>
      <c r="T255" s="1" t="e">
        <f t="shared" si="111"/>
        <v>#DIV/0!</v>
      </c>
    </row>
    <row r="256" spans="1:20" s="23" customFormat="1" ht="17.25">
      <c r="A256" s="63">
        <v>2</v>
      </c>
      <c r="B256" s="4" t="s">
        <v>113</v>
      </c>
      <c r="C256" s="47">
        <v>1876260</v>
      </c>
      <c r="D256" s="47">
        <v>2282976</v>
      </c>
      <c r="E256" s="25">
        <f t="shared" si="112"/>
        <v>82.18483242925025</v>
      </c>
      <c r="F256" s="47">
        <v>409528</v>
      </c>
      <c r="G256" s="47">
        <v>641863</v>
      </c>
      <c r="H256" s="25">
        <f t="shared" si="113"/>
        <v>63.803023386610533</v>
      </c>
      <c r="I256" s="47">
        <v>1724509</v>
      </c>
      <c r="J256" s="47">
        <v>2170073</v>
      </c>
      <c r="K256" s="25">
        <f t="shared" si="114"/>
        <v>79.467787489176629</v>
      </c>
      <c r="L256" s="95">
        <v>0</v>
      </c>
      <c r="M256" s="95">
        <v>0</v>
      </c>
      <c r="N256" s="25" t="e">
        <f t="shared" si="109"/>
        <v>#DIV/0!</v>
      </c>
      <c r="O256" s="49">
        <v>0</v>
      </c>
      <c r="P256" s="49">
        <v>0</v>
      </c>
      <c r="Q256" s="25" t="e">
        <f t="shared" si="110"/>
        <v>#DIV/0!</v>
      </c>
      <c r="R256" s="49">
        <v>0</v>
      </c>
      <c r="S256" s="49">
        <v>0</v>
      </c>
      <c r="T256" s="25" t="e">
        <f t="shared" si="111"/>
        <v>#DIV/0!</v>
      </c>
    </row>
    <row r="257" spans="1:20" s="23" customFormat="1" ht="17.25">
      <c r="A257" s="63"/>
      <c r="B257" s="4"/>
      <c r="C257" s="49"/>
      <c r="D257" s="49"/>
      <c r="E257" s="25"/>
      <c r="F257" s="49"/>
      <c r="G257" s="49"/>
      <c r="H257" s="25"/>
      <c r="I257" s="49"/>
      <c r="J257" s="49"/>
      <c r="K257" s="25"/>
      <c r="L257" s="95"/>
      <c r="M257" s="47"/>
      <c r="N257" s="25"/>
      <c r="O257" s="49"/>
      <c r="P257" s="49"/>
      <c r="Q257" s="25"/>
      <c r="R257" s="49"/>
      <c r="S257" s="49"/>
      <c r="T257" s="25"/>
    </row>
    <row r="258" spans="1:20" s="23" customFormat="1" ht="17.25">
      <c r="A258" s="64"/>
      <c r="B258" s="16"/>
      <c r="C258" s="47"/>
      <c r="D258" s="47"/>
      <c r="E258" s="1"/>
      <c r="F258" s="47"/>
      <c r="G258" s="47"/>
      <c r="H258" s="1"/>
      <c r="I258" s="47"/>
      <c r="J258" s="47"/>
      <c r="K258" s="1"/>
      <c r="L258" s="47"/>
      <c r="M258" s="47"/>
      <c r="N258" s="1"/>
      <c r="O258" s="47"/>
      <c r="P258" s="47"/>
      <c r="Q258" s="1"/>
      <c r="R258" s="47"/>
      <c r="S258" s="47"/>
      <c r="T258" s="1"/>
    </row>
    <row r="259" spans="1:20" s="23" customFormat="1" ht="17.25" customHeight="1">
      <c r="A259" s="385"/>
      <c r="B259" s="386"/>
      <c r="C259" s="386"/>
      <c r="D259" s="386"/>
      <c r="E259" s="386"/>
      <c r="F259" s="386"/>
      <c r="G259" s="386"/>
      <c r="H259" s="386"/>
      <c r="I259" s="386"/>
      <c r="J259" s="386"/>
      <c r="K259" s="386"/>
      <c r="L259" s="386"/>
      <c r="M259" s="386"/>
      <c r="N259" s="386"/>
      <c r="O259" s="386"/>
      <c r="P259" s="386"/>
      <c r="Q259" s="386"/>
      <c r="R259" s="386"/>
      <c r="S259" s="386"/>
      <c r="T259" s="387"/>
    </row>
    <row r="260" spans="1:20" s="23" customFormat="1" ht="72.75" customHeight="1">
      <c r="A260" s="383" t="s">
        <v>257</v>
      </c>
      <c r="B260" s="384"/>
      <c r="C260" s="42">
        <f>SUM(C261:C272)</f>
        <v>654976</v>
      </c>
      <c r="D260" s="42">
        <f>SUM(D261:D272)</f>
        <v>571528</v>
      </c>
      <c r="E260" s="51">
        <f>C260/D260*100</f>
        <v>114.60085945045562</v>
      </c>
      <c r="F260" s="42">
        <f>SUM(F261:F272)</f>
        <v>302230</v>
      </c>
      <c r="G260" s="42">
        <f>SUM(G261:G272)</f>
        <v>214080</v>
      </c>
      <c r="H260" s="51">
        <f>F260/G260*100</f>
        <v>141.17619581464874</v>
      </c>
      <c r="I260" s="42">
        <f>SUM(I261:I272)</f>
        <v>531703</v>
      </c>
      <c r="J260" s="42">
        <f>SUM(J261:J272)</f>
        <v>504763</v>
      </c>
      <c r="K260" s="51">
        <f>I260/J260*100</f>
        <v>105.3371582306944</v>
      </c>
      <c r="L260" s="42">
        <f>SUM(L261:L272)</f>
        <v>174536</v>
      </c>
      <c r="M260" s="42">
        <f>SUM(M261:M272)</f>
        <v>201792</v>
      </c>
      <c r="N260" s="6">
        <f t="shared" ref="N260:N272" si="115">L260/M260*100</f>
        <v>86.4930225182366</v>
      </c>
      <c r="O260" s="42">
        <f>SUM(O261:O272)</f>
        <v>143377</v>
      </c>
      <c r="P260" s="42">
        <f>SUM(P261:P272)</f>
        <v>108795</v>
      </c>
      <c r="Q260" s="5">
        <f t="shared" ref="Q260:Q272" si="116">O260/P260*100</f>
        <v>131.78638724206075</v>
      </c>
      <c r="R260" s="42">
        <f>SUM(R261:R272)</f>
        <v>31159</v>
      </c>
      <c r="S260" s="42">
        <f>SUM(S261:S272)</f>
        <v>92997</v>
      </c>
      <c r="T260" s="6">
        <f t="shared" ref="T260:T272" si="117">R260/S260*100</f>
        <v>33.505381894039594</v>
      </c>
    </row>
    <row r="261" spans="1:20" s="23" customFormat="1" ht="17.25">
      <c r="A261" s="44">
        <v>1</v>
      </c>
      <c r="B261" s="3" t="s">
        <v>32</v>
      </c>
      <c r="C261" s="45">
        <v>12410</v>
      </c>
      <c r="D261" s="45">
        <v>54520</v>
      </c>
      <c r="E261" s="46">
        <f t="shared" ref="E261:E269" si="118">C261/D261*100</f>
        <v>22.762289068231841</v>
      </c>
      <c r="F261" s="45">
        <v>3004</v>
      </c>
      <c r="G261" s="45">
        <v>9030</v>
      </c>
      <c r="H261" s="46">
        <f t="shared" ref="H261:H272" si="119">F261/G261*100</f>
        <v>33.266888150609084</v>
      </c>
      <c r="I261" s="45">
        <v>8590</v>
      </c>
      <c r="J261" s="45">
        <v>51408</v>
      </c>
      <c r="K261" s="46">
        <f t="shared" ref="K261:K272" si="120">I261/J261*100</f>
        <v>16.709461562402737</v>
      </c>
      <c r="L261" s="95">
        <v>5653</v>
      </c>
      <c r="M261" s="95">
        <v>51408</v>
      </c>
      <c r="N261" s="25">
        <f t="shared" si="115"/>
        <v>10.996342981637099</v>
      </c>
      <c r="O261" s="45">
        <v>5653</v>
      </c>
      <c r="P261" s="45">
        <v>51408</v>
      </c>
      <c r="Q261" s="25">
        <f t="shared" si="116"/>
        <v>10.996342981637099</v>
      </c>
      <c r="R261" s="45">
        <v>0</v>
      </c>
      <c r="S261" s="45">
        <v>0</v>
      </c>
      <c r="T261" s="45" t="e">
        <f t="shared" si="117"/>
        <v>#DIV/0!</v>
      </c>
    </row>
    <row r="262" spans="1:20" s="23" customFormat="1" ht="17.25">
      <c r="A262" s="52">
        <v>2</v>
      </c>
      <c r="B262" s="8" t="s">
        <v>33</v>
      </c>
      <c r="C262" s="45">
        <v>7577</v>
      </c>
      <c r="D262" s="45">
        <v>2152</v>
      </c>
      <c r="E262" s="1">
        <f t="shared" si="118"/>
        <v>352.09107806691452</v>
      </c>
      <c r="F262" s="45">
        <v>905</v>
      </c>
      <c r="G262" s="45">
        <v>1418</v>
      </c>
      <c r="H262" s="1">
        <f t="shared" si="119"/>
        <v>63.822284908321578</v>
      </c>
      <c r="I262" s="45">
        <v>7814</v>
      </c>
      <c r="J262" s="45">
        <v>4219</v>
      </c>
      <c r="K262" s="1">
        <f t="shared" si="120"/>
        <v>185.20976534723869</v>
      </c>
      <c r="L262" s="95">
        <v>0</v>
      </c>
      <c r="M262" s="95">
        <v>0</v>
      </c>
      <c r="N262" s="25" t="e">
        <f t="shared" si="115"/>
        <v>#DIV/0!</v>
      </c>
      <c r="O262" s="45">
        <v>0</v>
      </c>
      <c r="P262" s="45">
        <v>0</v>
      </c>
      <c r="Q262" s="25" t="e">
        <f t="shared" si="116"/>
        <v>#DIV/0!</v>
      </c>
      <c r="R262" s="45">
        <v>0</v>
      </c>
      <c r="S262" s="45">
        <v>0</v>
      </c>
      <c r="T262" s="47" t="e">
        <f t="shared" si="117"/>
        <v>#DIV/0!</v>
      </c>
    </row>
    <row r="263" spans="1:20" s="23" customFormat="1" ht="17.25">
      <c r="A263" s="44">
        <v>3</v>
      </c>
      <c r="B263" s="3" t="s">
        <v>34</v>
      </c>
      <c r="C263" s="45">
        <v>30431</v>
      </c>
      <c r="D263" s="45">
        <v>41751</v>
      </c>
      <c r="E263" s="46">
        <f t="shared" si="118"/>
        <v>72.886876961030879</v>
      </c>
      <c r="F263" s="45">
        <v>12308</v>
      </c>
      <c r="G263" s="45">
        <v>16838</v>
      </c>
      <c r="H263" s="46">
        <f t="shared" si="119"/>
        <v>73.096567288276518</v>
      </c>
      <c r="I263" s="45">
        <v>30431</v>
      </c>
      <c r="J263" s="45">
        <v>41751</v>
      </c>
      <c r="K263" s="46">
        <f t="shared" si="120"/>
        <v>72.886876961030879</v>
      </c>
      <c r="L263" s="95">
        <v>0</v>
      </c>
      <c r="M263" s="95">
        <v>0</v>
      </c>
      <c r="N263" s="25" t="e">
        <f t="shared" si="115"/>
        <v>#DIV/0!</v>
      </c>
      <c r="O263" s="45">
        <v>0</v>
      </c>
      <c r="P263" s="45">
        <v>0</v>
      </c>
      <c r="Q263" s="25" t="e">
        <f t="shared" si="116"/>
        <v>#DIV/0!</v>
      </c>
      <c r="R263" s="45">
        <v>0</v>
      </c>
      <c r="S263" s="45">
        <v>0</v>
      </c>
      <c r="T263" s="45" t="e">
        <f t="shared" si="117"/>
        <v>#DIV/0!</v>
      </c>
    </row>
    <row r="264" spans="1:20" s="23" customFormat="1" ht="17.25">
      <c r="A264" s="44">
        <v>4</v>
      </c>
      <c r="B264" s="3" t="s">
        <v>35</v>
      </c>
      <c r="C264" s="45">
        <v>138894</v>
      </c>
      <c r="D264" s="45">
        <v>69527</v>
      </c>
      <c r="E264" s="46">
        <f t="shared" si="118"/>
        <v>199.76987357429488</v>
      </c>
      <c r="F264" s="45">
        <v>29009</v>
      </c>
      <c r="G264" s="45">
        <v>21705</v>
      </c>
      <c r="H264" s="46">
        <f t="shared" si="119"/>
        <v>133.65123243492283</v>
      </c>
      <c r="I264" s="45">
        <v>138723</v>
      </c>
      <c r="J264" s="45">
        <v>70065</v>
      </c>
      <c r="K264" s="46">
        <f t="shared" si="120"/>
        <v>197.991864697067</v>
      </c>
      <c r="L264" s="95">
        <v>39706</v>
      </c>
      <c r="M264" s="95">
        <v>0</v>
      </c>
      <c r="N264" s="25" t="e">
        <f t="shared" si="115"/>
        <v>#DIV/0!</v>
      </c>
      <c r="O264" s="45">
        <v>33126</v>
      </c>
      <c r="P264" s="45">
        <v>0</v>
      </c>
      <c r="Q264" s="25" t="e">
        <f t="shared" si="116"/>
        <v>#DIV/0!</v>
      </c>
      <c r="R264" s="45">
        <v>6580</v>
      </c>
      <c r="S264" s="45">
        <v>0</v>
      </c>
      <c r="T264" s="45" t="e">
        <f t="shared" si="117"/>
        <v>#DIV/0!</v>
      </c>
    </row>
    <row r="265" spans="1:20" s="23" customFormat="1" ht="17.25">
      <c r="A265" s="44">
        <v>5</v>
      </c>
      <c r="B265" s="3" t="s">
        <v>36</v>
      </c>
      <c r="C265" s="45">
        <v>0</v>
      </c>
      <c r="D265" s="45">
        <v>0</v>
      </c>
      <c r="E265" s="46" t="e">
        <f>C268/D265*100</f>
        <v>#DIV/0!</v>
      </c>
      <c r="F265" s="45">
        <v>0</v>
      </c>
      <c r="G265" s="45">
        <v>0</v>
      </c>
      <c r="H265" s="46" t="e">
        <f>F268/G265*100</f>
        <v>#DIV/0!</v>
      </c>
      <c r="I265" s="45">
        <v>0</v>
      </c>
      <c r="J265" s="45">
        <v>0</v>
      </c>
      <c r="K265" s="46" t="e">
        <f>I268/J265*100</f>
        <v>#DIV/0!</v>
      </c>
      <c r="L265" s="95">
        <v>0</v>
      </c>
      <c r="M265" s="95">
        <v>0</v>
      </c>
      <c r="N265" s="25" t="e">
        <f>L268/M265*100</f>
        <v>#DIV/0!</v>
      </c>
      <c r="O265" s="45">
        <v>0</v>
      </c>
      <c r="P265" s="45">
        <v>0</v>
      </c>
      <c r="Q265" s="25" t="e">
        <f>O268/P265*100</f>
        <v>#DIV/0!</v>
      </c>
      <c r="R265" s="45">
        <v>0</v>
      </c>
      <c r="S265" s="45">
        <v>0</v>
      </c>
      <c r="T265" s="45" t="e">
        <f t="shared" si="117"/>
        <v>#DIV/0!</v>
      </c>
    </row>
    <row r="266" spans="1:20" s="23" customFormat="1" ht="17.25">
      <c r="A266" s="50">
        <v>6</v>
      </c>
      <c r="B266" s="4" t="s">
        <v>37</v>
      </c>
      <c r="C266" s="45">
        <v>17998</v>
      </c>
      <c r="D266" s="45">
        <v>15103</v>
      </c>
      <c r="E266" s="46">
        <f t="shared" si="118"/>
        <v>119.16837714361385</v>
      </c>
      <c r="F266" s="45">
        <v>5417</v>
      </c>
      <c r="G266" s="45">
        <v>6422</v>
      </c>
      <c r="H266" s="46">
        <f t="shared" si="119"/>
        <v>84.350669573341648</v>
      </c>
      <c r="I266" s="45">
        <v>7617</v>
      </c>
      <c r="J266" s="45">
        <v>27703</v>
      </c>
      <c r="K266" s="46">
        <f t="shared" si="120"/>
        <v>27.495217124499149</v>
      </c>
      <c r="L266" s="95">
        <v>7617</v>
      </c>
      <c r="M266" s="95">
        <v>27703</v>
      </c>
      <c r="N266" s="25">
        <f t="shared" si="115"/>
        <v>27.495217124499149</v>
      </c>
      <c r="O266" s="45">
        <v>7617</v>
      </c>
      <c r="P266" s="45">
        <v>27703</v>
      </c>
      <c r="Q266" s="25">
        <f t="shared" si="116"/>
        <v>27.495217124499149</v>
      </c>
      <c r="R266" s="45">
        <v>0</v>
      </c>
      <c r="S266" s="45">
        <v>0</v>
      </c>
      <c r="T266" s="45" t="e">
        <f t="shared" si="117"/>
        <v>#DIV/0!</v>
      </c>
    </row>
    <row r="267" spans="1:20" s="23" customFormat="1" ht="17.25">
      <c r="A267" s="44">
        <v>7</v>
      </c>
      <c r="B267" s="3" t="s">
        <v>38</v>
      </c>
      <c r="C267" s="45">
        <v>48701</v>
      </c>
      <c r="D267" s="45">
        <v>38363</v>
      </c>
      <c r="E267" s="46">
        <f t="shared" si="118"/>
        <v>126.94784036702032</v>
      </c>
      <c r="F267" s="45">
        <v>14664</v>
      </c>
      <c r="G267" s="45">
        <v>18317</v>
      </c>
      <c r="H267" s="46">
        <f t="shared" si="119"/>
        <v>80.056777856635904</v>
      </c>
      <c r="I267" s="45">
        <v>55288</v>
      </c>
      <c r="J267" s="45">
        <v>27705</v>
      </c>
      <c r="K267" s="46">
        <f t="shared" si="120"/>
        <v>199.55964627323587</v>
      </c>
      <c r="L267" s="95">
        <v>0</v>
      </c>
      <c r="M267" s="95">
        <v>27705</v>
      </c>
      <c r="N267" s="25">
        <f t="shared" si="115"/>
        <v>0</v>
      </c>
      <c r="O267" s="45">
        <v>0</v>
      </c>
      <c r="P267" s="45">
        <v>27705</v>
      </c>
      <c r="Q267" s="25">
        <f t="shared" si="116"/>
        <v>0</v>
      </c>
      <c r="R267" s="45">
        <v>0</v>
      </c>
      <c r="S267" s="45">
        <v>0</v>
      </c>
      <c r="T267" s="45" t="e">
        <f t="shared" si="117"/>
        <v>#DIV/0!</v>
      </c>
    </row>
    <row r="268" spans="1:20" s="23" customFormat="1" ht="17.25">
      <c r="A268" s="44">
        <v>8</v>
      </c>
      <c r="B268" s="3" t="s">
        <v>39</v>
      </c>
      <c r="C268" s="45">
        <v>171500</v>
      </c>
      <c r="D268" s="45">
        <v>68200</v>
      </c>
      <c r="E268" s="46">
        <f t="shared" si="118"/>
        <v>251.46627565982405</v>
      </c>
      <c r="F268" s="45">
        <v>29700</v>
      </c>
      <c r="G268" s="45">
        <v>0</v>
      </c>
      <c r="H268" s="46" t="e">
        <f t="shared" si="119"/>
        <v>#DIV/0!</v>
      </c>
      <c r="I268" s="45">
        <v>95581</v>
      </c>
      <c r="J268" s="45">
        <v>0</v>
      </c>
      <c r="K268" s="46" t="e">
        <f t="shared" si="120"/>
        <v>#DIV/0!</v>
      </c>
      <c r="L268" s="95">
        <v>95581</v>
      </c>
      <c r="M268" s="95">
        <v>0</v>
      </c>
      <c r="N268" s="25" t="e">
        <f t="shared" si="115"/>
        <v>#DIV/0!</v>
      </c>
      <c r="O268" s="45">
        <v>95581</v>
      </c>
      <c r="P268" s="45">
        <v>0</v>
      </c>
      <c r="Q268" s="25" t="e">
        <f t="shared" si="116"/>
        <v>#DIV/0!</v>
      </c>
      <c r="R268" s="45">
        <v>0</v>
      </c>
      <c r="S268" s="45">
        <v>0</v>
      </c>
      <c r="T268" s="45" t="e">
        <f t="shared" si="117"/>
        <v>#DIV/0!</v>
      </c>
    </row>
    <row r="269" spans="1:20" s="23" customFormat="1" ht="17.25">
      <c r="A269" s="44">
        <v>9</v>
      </c>
      <c r="B269" s="3" t="s">
        <v>40</v>
      </c>
      <c r="C269" s="45">
        <v>0</v>
      </c>
      <c r="D269" s="45">
        <v>0</v>
      </c>
      <c r="E269" s="46" t="e">
        <f t="shared" si="118"/>
        <v>#DIV/0!</v>
      </c>
      <c r="F269" s="45">
        <v>0</v>
      </c>
      <c r="G269" s="45">
        <v>0</v>
      </c>
      <c r="H269" s="46" t="e">
        <f t="shared" si="119"/>
        <v>#DIV/0!</v>
      </c>
      <c r="I269" s="45">
        <v>0</v>
      </c>
      <c r="J269" s="45">
        <v>0</v>
      </c>
      <c r="K269" s="46" t="e">
        <f t="shared" si="120"/>
        <v>#DIV/0!</v>
      </c>
      <c r="L269" s="95">
        <v>0</v>
      </c>
      <c r="M269" s="95">
        <v>0</v>
      </c>
      <c r="N269" s="25" t="e">
        <f t="shared" si="115"/>
        <v>#DIV/0!</v>
      </c>
      <c r="O269" s="45">
        <v>0</v>
      </c>
      <c r="P269" s="45">
        <v>0</v>
      </c>
      <c r="Q269" s="25" t="e">
        <f t="shared" si="116"/>
        <v>#DIV/0!</v>
      </c>
      <c r="R269" s="45">
        <v>0</v>
      </c>
      <c r="S269" s="45">
        <v>0</v>
      </c>
      <c r="T269" s="45" t="e">
        <f t="shared" si="117"/>
        <v>#DIV/0!</v>
      </c>
    </row>
    <row r="270" spans="1:20" s="23" customFormat="1" ht="17.25">
      <c r="A270" s="50">
        <v>10</v>
      </c>
      <c r="B270" s="4" t="s">
        <v>41</v>
      </c>
      <c r="C270" s="45">
        <v>198206</v>
      </c>
      <c r="D270" s="45">
        <v>178200</v>
      </c>
      <c r="E270" s="46">
        <f>C270/D270*100</f>
        <v>111.22671156004489</v>
      </c>
      <c r="F270" s="45">
        <v>198206</v>
      </c>
      <c r="G270" s="45">
        <v>132367</v>
      </c>
      <c r="H270" s="46">
        <f t="shared" si="119"/>
        <v>149.73973875663873</v>
      </c>
      <c r="I270" s="45">
        <v>158400</v>
      </c>
      <c r="J270" s="45">
        <v>178200</v>
      </c>
      <c r="K270" s="46">
        <f t="shared" si="120"/>
        <v>88.888888888888886</v>
      </c>
      <c r="L270" s="95">
        <v>0</v>
      </c>
      <c r="M270" s="95">
        <v>0</v>
      </c>
      <c r="N270" s="25" t="e">
        <f t="shared" si="115"/>
        <v>#DIV/0!</v>
      </c>
      <c r="O270" s="45">
        <v>0</v>
      </c>
      <c r="P270" s="45">
        <v>0</v>
      </c>
      <c r="Q270" s="25" t="e">
        <f t="shared" si="116"/>
        <v>#DIV/0!</v>
      </c>
      <c r="R270" s="45">
        <v>0</v>
      </c>
      <c r="S270" s="45">
        <v>0</v>
      </c>
      <c r="T270" s="45" t="e">
        <f t="shared" si="117"/>
        <v>#DIV/0!</v>
      </c>
    </row>
    <row r="271" spans="1:20" s="23" customFormat="1" ht="17.25">
      <c r="A271" s="52">
        <v>11</v>
      </c>
      <c r="B271" s="8" t="s">
        <v>42</v>
      </c>
      <c r="C271" s="45">
        <v>25979</v>
      </c>
      <c r="D271" s="45">
        <v>21312</v>
      </c>
      <c r="E271" s="25">
        <f>C271/D271*100</f>
        <v>121.89846096096095</v>
      </c>
      <c r="F271" s="45">
        <v>7495</v>
      </c>
      <c r="G271" s="45">
        <v>7501</v>
      </c>
      <c r="H271" s="25">
        <f t="shared" si="119"/>
        <v>99.920010665244632</v>
      </c>
      <c r="I271" s="45">
        <v>25979</v>
      </c>
      <c r="J271" s="45">
        <v>21312</v>
      </c>
      <c r="K271" s="25">
        <f t="shared" si="120"/>
        <v>121.89846096096095</v>
      </c>
      <c r="L271" s="95">
        <v>25979</v>
      </c>
      <c r="M271" s="95">
        <v>21312</v>
      </c>
      <c r="N271" s="25">
        <f t="shared" si="115"/>
        <v>121.89846096096095</v>
      </c>
      <c r="O271" s="45">
        <v>1400</v>
      </c>
      <c r="P271" s="45">
        <v>1979</v>
      </c>
      <c r="Q271" s="25">
        <f t="shared" si="116"/>
        <v>70.742799393633149</v>
      </c>
      <c r="R271" s="45">
        <v>24579</v>
      </c>
      <c r="S271" s="45">
        <v>19333</v>
      </c>
      <c r="T271" s="49">
        <f t="shared" si="117"/>
        <v>127.13495060259659</v>
      </c>
    </row>
    <row r="272" spans="1:20" s="23" customFormat="1" ht="34.5">
      <c r="A272" s="52">
        <v>12</v>
      </c>
      <c r="B272" s="8" t="s">
        <v>43</v>
      </c>
      <c r="C272" s="45">
        <v>3280</v>
      </c>
      <c r="D272" s="45">
        <v>82400</v>
      </c>
      <c r="E272" s="1">
        <f>C272/D272*100</f>
        <v>3.9805825242718447</v>
      </c>
      <c r="F272" s="45">
        <v>1522</v>
      </c>
      <c r="G272" s="45">
        <v>482</v>
      </c>
      <c r="H272" s="1">
        <f t="shared" si="119"/>
        <v>315.76763485477176</v>
      </c>
      <c r="I272" s="45">
        <v>3280</v>
      </c>
      <c r="J272" s="45">
        <v>82400</v>
      </c>
      <c r="K272" s="1">
        <f t="shared" si="120"/>
        <v>3.9805825242718447</v>
      </c>
      <c r="L272" s="95">
        <v>0</v>
      </c>
      <c r="M272" s="95">
        <v>73664</v>
      </c>
      <c r="N272" s="1">
        <f t="shared" si="115"/>
        <v>0</v>
      </c>
      <c r="O272" s="45">
        <v>0</v>
      </c>
      <c r="P272" s="45">
        <v>0</v>
      </c>
      <c r="Q272" s="1" t="e">
        <f t="shared" si="116"/>
        <v>#DIV/0!</v>
      </c>
      <c r="R272" s="45">
        <v>0</v>
      </c>
      <c r="S272" s="45">
        <v>73664</v>
      </c>
      <c r="T272" s="47">
        <f t="shared" si="117"/>
        <v>0</v>
      </c>
    </row>
    <row r="273" spans="1:20" s="23" customFormat="1" ht="17.25" customHeight="1">
      <c r="A273" s="385"/>
      <c r="B273" s="386"/>
      <c r="C273" s="386"/>
      <c r="D273" s="386"/>
      <c r="E273" s="386"/>
      <c r="F273" s="386"/>
      <c r="G273" s="386"/>
      <c r="H273" s="386"/>
      <c r="I273" s="386"/>
      <c r="J273" s="386"/>
      <c r="K273" s="386"/>
      <c r="L273" s="386"/>
      <c r="M273" s="386"/>
      <c r="N273" s="386"/>
      <c r="O273" s="386"/>
      <c r="P273" s="386"/>
      <c r="Q273" s="386"/>
      <c r="R273" s="386"/>
      <c r="S273" s="386"/>
      <c r="T273" s="387"/>
    </row>
    <row r="274" spans="1:20" s="23" customFormat="1" ht="58.5" customHeight="1">
      <c r="A274" s="383" t="s">
        <v>258</v>
      </c>
      <c r="B274" s="384"/>
      <c r="C274" s="42">
        <f>SUM(C275:C282)</f>
        <v>246042</v>
      </c>
      <c r="D274" s="42">
        <f>SUM(D275:D282)</f>
        <v>405314</v>
      </c>
      <c r="E274" s="51">
        <f>C274/D274*100</f>
        <v>60.704046739071437</v>
      </c>
      <c r="F274" s="42">
        <f>SUM(F275:F282)</f>
        <v>159599</v>
      </c>
      <c r="G274" s="42">
        <f>SUM(G275:G282)</f>
        <v>108781</v>
      </c>
      <c r="H274" s="51">
        <f>F274/G274*100</f>
        <v>146.71587869205101</v>
      </c>
      <c r="I274" s="42">
        <f>SUM(I275:I282)</f>
        <v>249814</v>
      </c>
      <c r="J274" s="42">
        <f>SUM(J275:J282)</f>
        <v>414329</v>
      </c>
      <c r="K274" s="51">
        <f>I274/J274*100</f>
        <v>60.293631389547919</v>
      </c>
      <c r="L274" s="34">
        <f>SUM(L275:L282)</f>
        <v>118540</v>
      </c>
      <c r="M274" s="34">
        <f>SUM(M275:M282)</f>
        <v>248885</v>
      </c>
      <c r="N274" s="6">
        <f t="shared" ref="N274:N282" si="121">L274/M274*100</f>
        <v>47.628422765534282</v>
      </c>
      <c r="O274" s="5">
        <f>SUM(O275:O282)</f>
        <v>118540</v>
      </c>
      <c r="P274" s="5">
        <f>SUM(P275:P282)</f>
        <v>86994</v>
      </c>
      <c r="Q274" s="5">
        <f t="shared" ref="Q274:Q277" si="122">O274/P274*100</f>
        <v>136.26227096121573</v>
      </c>
      <c r="R274" s="5">
        <f>SUM(R275:R282)</f>
        <v>0</v>
      </c>
      <c r="S274" s="5">
        <f>SUM(S275:S282)</f>
        <v>161891</v>
      </c>
      <c r="T274" s="6">
        <f>R274/S274*100</f>
        <v>0</v>
      </c>
    </row>
    <row r="275" spans="1:20" s="23" customFormat="1" ht="17.25">
      <c r="A275" s="44">
        <v>1</v>
      </c>
      <c r="B275" s="4" t="s">
        <v>44</v>
      </c>
      <c r="C275" s="45">
        <v>4250</v>
      </c>
      <c r="D275" s="45">
        <v>1100</v>
      </c>
      <c r="E275" s="45">
        <f t="shared" ref="E275:E282" si="123">C275/D275*100</f>
        <v>386.36363636363637</v>
      </c>
      <c r="F275" s="45">
        <v>3208</v>
      </c>
      <c r="G275" s="45">
        <v>1000</v>
      </c>
      <c r="H275" s="45">
        <f t="shared" ref="H275:H282" si="124">F275/G275*100</f>
        <v>320.8</v>
      </c>
      <c r="I275" s="45">
        <v>4250</v>
      </c>
      <c r="J275" s="45">
        <v>1100</v>
      </c>
      <c r="K275" s="45">
        <f t="shared" ref="K275:K282" si="125">I275/J275*100</f>
        <v>386.36363636363637</v>
      </c>
      <c r="L275" s="45">
        <v>0</v>
      </c>
      <c r="M275" s="45">
        <v>0</v>
      </c>
      <c r="N275" s="45" t="e">
        <f t="shared" si="121"/>
        <v>#DIV/0!</v>
      </c>
      <c r="O275" s="45">
        <v>0</v>
      </c>
      <c r="P275" s="45">
        <v>0</v>
      </c>
      <c r="Q275" s="45" t="e">
        <f t="shared" si="122"/>
        <v>#DIV/0!</v>
      </c>
      <c r="R275" s="45">
        <v>0</v>
      </c>
      <c r="S275" s="45">
        <v>0</v>
      </c>
      <c r="T275" s="45" t="e">
        <f t="shared" ref="T275:T282" si="126">R275/S275*100</f>
        <v>#DIV/0!</v>
      </c>
    </row>
    <row r="276" spans="1:20" s="23" customFormat="1" ht="17.25">
      <c r="A276" s="50">
        <v>2</v>
      </c>
      <c r="B276" s="4" t="s">
        <v>45</v>
      </c>
      <c r="C276" s="45">
        <v>0</v>
      </c>
      <c r="D276" s="45">
        <v>800</v>
      </c>
      <c r="E276" s="45">
        <f t="shared" si="123"/>
        <v>0</v>
      </c>
      <c r="F276" s="45">
        <v>0</v>
      </c>
      <c r="G276" s="45">
        <v>800</v>
      </c>
      <c r="H276" s="45">
        <f t="shared" si="124"/>
        <v>0</v>
      </c>
      <c r="I276" s="45">
        <v>0</v>
      </c>
      <c r="J276" s="45">
        <v>271</v>
      </c>
      <c r="K276" s="45">
        <f t="shared" si="125"/>
        <v>0</v>
      </c>
      <c r="L276" s="45">
        <v>0</v>
      </c>
      <c r="M276" s="45">
        <v>271</v>
      </c>
      <c r="N276" s="45">
        <f t="shared" si="121"/>
        <v>0</v>
      </c>
      <c r="O276" s="45">
        <v>0</v>
      </c>
      <c r="P276" s="45">
        <v>0</v>
      </c>
      <c r="Q276" s="45" t="e">
        <f t="shared" si="122"/>
        <v>#DIV/0!</v>
      </c>
      <c r="R276" s="45">
        <v>0</v>
      </c>
      <c r="S276" s="45">
        <v>271</v>
      </c>
      <c r="T276" s="45">
        <f t="shared" si="126"/>
        <v>0</v>
      </c>
    </row>
    <row r="277" spans="1:20" s="23" customFormat="1" ht="17.25">
      <c r="A277" s="50">
        <v>3</v>
      </c>
      <c r="B277" s="4" t="s">
        <v>46</v>
      </c>
      <c r="C277" s="45">
        <v>2764</v>
      </c>
      <c r="D277" s="45">
        <v>406</v>
      </c>
      <c r="E277" s="45">
        <f t="shared" si="123"/>
        <v>680.78817733990149</v>
      </c>
      <c r="F277" s="45">
        <v>1342</v>
      </c>
      <c r="G277" s="45">
        <v>261</v>
      </c>
      <c r="H277" s="45">
        <f t="shared" si="124"/>
        <v>514.17624521072798</v>
      </c>
      <c r="I277" s="45">
        <v>2813</v>
      </c>
      <c r="J277" s="45">
        <v>171</v>
      </c>
      <c r="K277" s="45">
        <f t="shared" si="125"/>
        <v>1645.0292397660817</v>
      </c>
      <c r="L277" s="45">
        <v>0</v>
      </c>
      <c r="M277" s="45">
        <v>0</v>
      </c>
      <c r="N277" s="45" t="e">
        <f t="shared" si="121"/>
        <v>#DIV/0!</v>
      </c>
      <c r="O277" s="45">
        <v>0</v>
      </c>
      <c r="P277" s="45">
        <v>0</v>
      </c>
      <c r="Q277" s="45" t="e">
        <f t="shared" si="122"/>
        <v>#DIV/0!</v>
      </c>
      <c r="R277" s="45">
        <v>0</v>
      </c>
      <c r="S277" s="45">
        <v>0</v>
      </c>
      <c r="T277" s="45" t="e">
        <f t="shared" si="126"/>
        <v>#DIV/0!</v>
      </c>
    </row>
    <row r="278" spans="1:20" s="23" customFormat="1" ht="17.25">
      <c r="A278" s="50">
        <v>4</v>
      </c>
      <c r="B278" s="4" t="s">
        <v>47</v>
      </c>
      <c r="C278" s="45">
        <v>697</v>
      </c>
      <c r="D278" s="45">
        <v>625</v>
      </c>
      <c r="E278" s="45">
        <f t="shared" si="123"/>
        <v>111.52</v>
      </c>
      <c r="F278" s="45">
        <v>260</v>
      </c>
      <c r="G278" s="45">
        <v>267</v>
      </c>
      <c r="H278" s="45">
        <f t="shared" si="124"/>
        <v>97.378277153558059</v>
      </c>
      <c r="I278" s="45">
        <v>893</v>
      </c>
      <c r="J278" s="45">
        <v>625</v>
      </c>
      <c r="K278" s="45">
        <f t="shared" si="125"/>
        <v>142.88</v>
      </c>
      <c r="L278" s="45">
        <v>0</v>
      </c>
      <c r="M278" s="45">
        <v>0</v>
      </c>
      <c r="N278" s="45" t="e">
        <f t="shared" si="121"/>
        <v>#DIV/0!</v>
      </c>
      <c r="O278" s="45">
        <v>0</v>
      </c>
      <c r="P278" s="45">
        <v>0</v>
      </c>
      <c r="Q278" s="45" t="e">
        <f>O278/P278*100</f>
        <v>#DIV/0!</v>
      </c>
      <c r="R278" s="45">
        <v>0</v>
      </c>
      <c r="S278" s="45">
        <v>0</v>
      </c>
      <c r="T278" s="45" t="e">
        <f t="shared" si="126"/>
        <v>#DIV/0!</v>
      </c>
    </row>
    <row r="279" spans="1:20" s="23" customFormat="1" ht="17.25">
      <c r="A279" s="50">
        <v>5</v>
      </c>
      <c r="B279" s="4" t="s">
        <v>48</v>
      </c>
      <c r="C279" s="45">
        <v>119083</v>
      </c>
      <c r="D279" s="45">
        <v>87992</v>
      </c>
      <c r="E279" s="45">
        <f t="shared" si="123"/>
        <v>135.33389399036275</v>
      </c>
      <c r="F279" s="45">
        <v>118378</v>
      </c>
      <c r="G279" s="45">
        <v>87287</v>
      </c>
      <c r="H279" s="45">
        <f t="shared" si="124"/>
        <v>135.61927893042491</v>
      </c>
      <c r="I279" s="45">
        <v>119083</v>
      </c>
      <c r="J279" s="45">
        <v>87992</v>
      </c>
      <c r="K279" s="45">
        <f t="shared" si="125"/>
        <v>135.33389399036275</v>
      </c>
      <c r="L279" s="45">
        <v>118060</v>
      </c>
      <c r="M279" s="45">
        <v>86994</v>
      </c>
      <c r="N279" s="45">
        <f t="shared" si="121"/>
        <v>135.71050877071983</v>
      </c>
      <c r="O279" s="45">
        <v>118060</v>
      </c>
      <c r="P279" s="45">
        <v>86994</v>
      </c>
      <c r="Q279" s="45">
        <f t="shared" ref="Q279:Q282" si="127">O279/P279*100</f>
        <v>135.71050877071983</v>
      </c>
      <c r="R279" s="45">
        <v>0</v>
      </c>
      <c r="S279" s="45">
        <v>0</v>
      </c>
      <c r="T279" s="45" t="e">
        <f t="shared" si="126"/>
        <v>#DIV/0!</v>
      </c>
    </row>
    <row r="280" spans="1:20" s="23" customFormat="1" ht="17.25">
      <c r="A280" s="48">
        <v>6</v>
      </c>
      <c r="B280" s="4" t="s">
        <v>49</v>
      </c>
      <c r="C280" s="45">
        <v>481</v>
      </c>
      <c r="D280" s="45">
        <v>0</v>
      </c>
      <c r="E280" s="45" t="e">
        <f t="shared" si="123"/>
        <v>#DIV/0!</v>
      </c>
      <c r="F280" s="45">
        <v>0</v>
      </c>
      <c r="G280" s="45">
        <v>0</v>
      </c>
      <c r="H280" s="45" t="e">
        <f t="shared" si="124"/>
        <v>#DIV/0!</v>
      </c>
      <c r="I280" s="45">
        <v>498</v>
      </c>
      <c r="J280" s="45">
        <v>423</v>
      </c>
      <c r="K280" s="45">
        <f t="shared" si="125"/>
        <v>117.7304964539007</v>
      </c>
      <c r="L280" s="45">
        <v>480</v>
      </c>
      <c r="M280" s="45">
        <v>0</v>
      </c>
      <c r="N280" s="45" t="e">
        <f t="shared" si="121"/>
        <v>#DIV/0!</v>
      </c>
      <c r="O280" s="45">
        <v>480</v>
      </c>
      <c r="P280" s="45">
        <v>0</v>
      </c>
      <c r="Q280" s="45" t="e">
        <f t="shared" si="127"/>
        <v>#DIV/0!</v>
      </c>
      <c r="R280" s="45">
        <v>0</v>
      </c>
      <c r="S280" s="45">
        <v>0</v>
      </c>
      <c r="T280" s="45" t="e">
        <f t="shared" si="126"/>
        <v>#DIV/0!</v>
      </c>
    </row>
    <row r="281" spans="1:20" s="23" customFormat="1" ht="17.25">
      <c r="A281" s="52">
        <v>7</v>
      </c>
      <c r="B281" s="4" t="s">
        <v>50</v>
      </c>
      <c r="C281" s="45">
        <v>117792</v>
      </c>
      <c r="D281" s="45">
        <v>271951</v>
      </c>
      <c r="E281" s="45">
        <f t="shared" si="123"/>
        <v>43.313685185934233</v>
      </c>
      <c r="F281" s="45">
        <v>35436</v>
      </c>
      <c r="G281" s="45">
        <v>6153</v>
      </c>
      <c r="H281" s="45">
        <f t="shared" si="124"/>
        <v>575.91418820087756</v>
      </c>
      <c r="I281" s="45">
        <v>121302</v>
      </c>
      <c r="J281" s="45">
        <v>281307</v>
      </c>
      <c r="K281" s="45">
        <f t="shared" si="125"/>
        <v>43.120860838869987</v>
      </c>
      <c r="L281" s="45">
        <v>0</v>
      </c>
      <c r="M281" s="45">
        <v>161620</v>
      </c>
      <c r="N281" s="45">
        <f t="shared" si="121"/>
        <v>0</v>
      </c>
      <c r="O281" s="45">
        <v>0</v>
      </c>
      <c r="P281" s="45">
        <v>0</v>
      </c>
      <c r="Q281" s="45" t="e">
        <f t="shared" si="127"/>
        <v>#DIV/0!</v>
      </c>
      <c r="R281" s="45">
        <v>0</v>
      </c>
      <c r="S281" s="45">
        <v>161620</v>
      </c>
      <c r="T281" s="45">
        <f t="shared" si="126"/>
        <v>0</v>
      </c>
    </row>
    <row r="282" spans="1:20" s="23" customFormat="1" ht="34.5">
      <c r="A282" s="44">
        <v>8</v>
      </c>
      <c r="B282" s="4" t="s">
        <v>51</v>
      </c>
      <c r="C282" s="45">
        <v>975</v>
      </c>
      <c r="D282" s="45">
        <v>42440</v>
      </c>
      <c r="E282" s="45">
        <f t="shared" si="123"/>
        <v>2.2973609802073516</v>
      </c>
      <c r="F282" s="45">
        <v>975</v>
      </c>
      <c r="G282" s="45">
        <v>13013</v>
      </c>
      <c r="H282" s="45">
        <f t="shared" si="124"/>
        <v>7.4925074925074924</v>
      </c>
      <c r="I282" s="45">
        <v>975</v>
      </c>
      <c r="J282" s="45">
        <v>42440</v>
      </c>
      <c r="K282" s="45">
        <f t="shared" si="125"/>
        <v>2.2973609802073516</v>
      </c>
      <c r="L282" s="45">
        <v>0</v>
      </c>
      <c r="M282" s="45">
        <v>0</v>
      </c>
      <c r="N282" s="45" t="e">
        <f t="shared" si="121"/>
        <v>#DIV/0!</v>
      </c>
      <c r="O282" s="45">
        <v>0</v>
      </c>
      <c r="P282" s="45">
        <v>0</v>
      </c>
      <c r="Q282" s="45" t="e">
        <f t="shared" si="127"/>
        <v>#DIV/0!</v>
      </c>
      <c r="R282" s="45">
        <v>0</v>
      </c>
      <c r="S282" s="45">
        <v>0</v>
      </c>
      <c r="T282" s="45" t="e">
        <f t="shared" si="126"/>
        <v>#DIV/0!</v>
      </c>
    </row>
    <row r="283" spans="1:20" s="23" customFormat="1">
      <c r="A283" s="111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</row>
    <row r="284" spans="1:20" s="23" customFormat="1" ht="70.5" customHeight="1">
      <c r="A284" s="383" t="s">
        <v>259</v>
      </c>
      <c r="B284" s="384"/>
      <c r="C284" s="42">
        <f>SUM(C285:C303)</f>
        <v>369635</v>
      </c>
      <c r="D284" s="42">
        <f>SUM(D285:D303)</f>
        <v>360470</v>
      </c>
      <c r="E284" s="43">
        <f>C284/D284*100</f>
        <v>102.54251394013372</v>
      </c>
      <c r="F284" s="42">
        <f>SUM(F285:F303)</f>
        <v>99245</v>
      </c>
      <c r="G284" s="42">
        <f>SUM(G285:G303)</f>
        <v>130123</v>
      </c>
      <c r="H284" s="42">
        <f>F284/G284*100</f>
        <v>76.270144401835182</v>
      </c>
      <c r="I284" s="42">
        <f>SUM(I285:I303)</f>
        <v>362488</v>
      </c>
      <c r="J284" s="42">
        <f>SUM(J285:J303)</f>
        <v>438860</v>
      </c>
      <c r="K284" s="42">
        <f>I284/J284*100</f>
        <v>82.59763933828556</v>
      </c>
      <c r="L284" s="33">
        <f>SUM(L285:L303)</f>
        <v>127708</v>
      </c>
      <c r="M284" s="33">
        <f>SUM(M285:M303)</f>
        <v>167739</v>
      </c>
      <c r="N284" s="5">
        <f t="shared" ref="N284:N303" si="128">L284/M284*100</f>
        <v>76.134947746200936</v>
      </c>
      <c r="O284" s="5">
        <f>SUM(O285:O303)</f>
        <v>127029</v>
      </c>
      <c r="P284" s="5">
        <f>SUM(P285:P303)</f>
        <v>147171</v>
      </c>
      <c r="Q284" s="6" t="e">
        <f>A291O291/P284*100</f>
        <v>#NAME?</v>
      </c>
      <c r="R284" s="5">
        <f>SUM(R285:R303)</f>
        <v>679</v>
      </c>
      <c r="S284" s="5">
        <f>SUM(S285:S303)</f>
        <v>20568</v>
      </c>
      <c r="T284" s="5">
        <f t="shared" ref="T284:T302" si="129">R284/S284*100</f>
        <v>3.3012446518864258</v>
      </c>
    </row>
    <row r="285" spans="1:20" s="23" customFormat="1" ht="19.5" customHeight="1">
      <c r="A285" s="44">
        <v>1</v>
      </c>
      <c r="B285" s="4" t="s">
        <v>14</v>
      </c>
      <c r="C285" s="47">
        <v>21859</v>
      </c>
      <c r="D285" s="47">
        <v>38862</v>
      </c>
      <c r="E285" s="46">
        <f>C285/D285*100</f>
        <v>56.247748443209304</v>
      </c>
      <c r="F285" s="47">
        <v>9626</v>
      </c>
      <c r="G285" s="47">
        <v>14022</v>
      </c>
      <c r="H285" s="46">
        <f>F285/G285*100</f>
        <v>68.649265440022816</v>
      </c>
      <c r="I285" s="47">
        <v>27694</v>
      </c>
      <c r="J285" s="47">
        <v>38862</v>
      </c>
      <c r="K285" s="46">
        <f>I285/J285*100</f>
        <v>71.262415727445841</v>
      </c>
      <c r="L285" s="47">
        <v>0</v>
      </c>
      <c r="M285" s="47">
        <v>0</v>
      </c>
      <c r="N285" s="25" t="e">
        <f t="shared" si="128"/>
        <v>#DIV/0!</v>
      </c>
      <c r="O285" s="47">
        <v>0</v>
      </c>
      <c r="P285" s="47">
        <v>0</v>
      </c>
      <c r="Q285" s="25" t="e">
        <f t="shared" ref="Q285:Q303" si="130">O285/P285*100</f>
        <v>#DIV/0!</v>
      </c>
      <c r="R285" s="47">
        <v>0</v>
      </c>
      <c r="S285" s="47">
        <v>0</v>
      </c>
      <c r="T285" s="46" t="e">
        <f t="shared" si="129"/>
        <v>#DIV/0!</v>
      </c>
    </row>
    <row r="286" spans="1:20" s="23" customFormat="1" ht="17.25">
      <c r="A286" s="61">
        <v>2</v>
      </c>
      <c r="B286" s="4" t="s">
        <v>15</v>
      </c>
      <c r="C286" s="47">
        <v>56384</v>
      </c>
      <c r="D286" s="47">
        <v>31837</v>
      </c>
      <c r="E286" s="46">
        <f t="shared" ref="E286:E303" si="131">C286/D286*100</f>
        <v>177.10211389264063</v>
      </c>
      <c r="F286" s="47">
        <v>29917</v>
      </c>
      <c r="G286" s="47">
        <v>31337</v>
      </c>
      <c r="H286" s="25">
        <f t="shared" ref="H286:H295" si="132">F286/G286*100</f>
        <v>95.468615374796556</v>
      </c>
      <c r="I286" s="47">
        <v>56384</v>
      </c>
      <c r="J286" s="47">
        <v>31837</v>
      </c>
      <c r="K286" s="25">
        <f t="shared" ref="K286:K303" si="133">I286/J286*100</f>
        <v>177.10211389264063</v>
      </c>
      <c r="L286" s="47">
        <v>0</v>
      </c>
      <c r="M286" s="47">
        <v>30720</v>
      </c>
      <c r="N286" s="25">
        <f t="shared" si="128"/>
        <v>0</v>
      </c>
      <c r="O286" s="47">
        <v>0</v>
      </c>
      <c r="P286" s="47">
        <v>30720</v>
      </c>
      <c r="Q286" s="25">
        <f t="shared" si="130"/>
        <v>0</v>
      </c>
      <c r="R286" s="47">
        <v>0</v>
      </c>
      <c r="S286" s="47">
        <v>0</v>
      </c>
      <c r="T286" s="25" t="e">
        <f t="shared" si="129"/>
        <v>#DIV/0!</v>
      </c>
    </row>
    <row r="287" spans="1:20" s="23" customFormat="1" ht="17.25">
      <c r="A287" s="44">
        <v>3</v>
      </c>
      <c r="B287" s="3" t="s">
        <v>16</v>
      </c>
      <c r="C287" s="47">
        <v>8250</v>
      </c>
      <c r="D287" s="47">
        <v>21666</v>
      </c>
      <c r="E287" s="46">
        <f t="shared" si="131"/>
        <v>38.078094710606479</v>
      </c>
      <c r="F287" s="47">
        <v>0</v>
      </c>
      <c r="G287" s="47">
        <v>9795</v>
      </c>
      <c r="H287" s="46">
        <f t="shared" si="132"/>
        <v>0</v>
      </c>
      <c r="I287" s="47">
        <v>8250</v>
      </c>
      <c r="J287" s="47">
        <v>18558</v>
      </c>
      <c r="K287" s="46">
        <f t="shared" si="133"/>
        <v>44.455221467830583</v>
      </c>
      <c r="L287" s="47">
        <v>0</v>
      </c>
      <c r="M287" s="47">
        <v>0</v>
      </c>
      <c r="N287" s="25" t="e">
        <f t="shared" si="128"/>
        <v>#DIV/0!</v>
      </c>
      <c r="O287" s="47">
        <v>0</v>
      </c>
      <c r="P287" s="47">
        <v>0</v>
      </c>
      <c r="Q287" s="25" t="e">
        <f t="shared" si="130"/>
        <v>#DIV/0!</v>
      </c>
      <c r="R287" s="47">
        <v>0</v>
      </c>
      <c r="S287" s="47">
        <v>0</v>
      </c>
      <c r="T287" s="46" t="e">
        <f t="shared" si="129"/>
        <v>#DIV/0!</v>
      </c>
    </row>
    <row r="288" spans="1:20" s="23" customFormat="1" ht="34.5">
      <c r="A288" s="48">
        <v>4</v>
      </c>
      <c r="B288" s="3" t="s">
        <v>17</v>
      </c>
      <c r="C288" s="47">
        <v>0</v>
      </c>
      <c r="D288" s="47">
        <v>0</v>
      </c>
      <c r="E288" s="46" t="e">
        <f t="shared" si="131"/>
        <v>#DIV/0!</v>
      </c>
      <c r="F288" s="47">
        <v>0</v>
      </c>
      <c r="G288" s="47">
        <v>0</v>
      </c>
      <c r="H288" s="46" t="e">
        <f t="shared" si="132"/>
        <v>#DIV/0!</v>
      </c>
      <c r="I288" s="47">
        <v>3285</v>
      </c>
      <c r="J288" s="47">
        <v>0</v>
      </c>
      <c r="K288" s="46" t="e">
        <f t="shared" si="133"/>
        <v>#DIV/0!</v>
      </c>
      <c r="L288" s="47">
        <v>3285</v>
      </c>
      <c r="M288" s="47">
        <v>0</v>
      </c>
      <c r="N288" s="25" t="e">
        <f t="shared" si="128"/>
        <v>#DIV/0!</v>
      </c>
      <c r="O288" s="47">
        <v>3285</v>
      </c>
      <c r="P288" s="47">
        <v>0</v>
      </c>
      <c r="Q288" s="25" t="e">
        <f t="shared" si="130"/>
        <v>#DIV/0!</v>
      </c>
      <c r="R288" s="47">
        <v>0</v>
      </c>
      <c r="S288" s="47">
        <v>0</v>
      </c>
      <c r="T288" s="46" t="e">
        <f t="shared" si="129"/>
        <v>#DIV/0!</v>
      </c>
    </row>
    <row r="289" spans="1:20" s="47" customFormat="1" ht="33" customHeight="1">
      <c r="A289" s="49">
        <v>5</v>
      </c>
      <c r="B289" s="4" t="s">
        <v>18</v>
      </c>
      <c r="C289" s="47">
        <v>7616</v>
      </c>
      <c r="D289" s="47">
        <v>18864</v>
      </c>
      <c r="E289" s="46">
        <f t="shared" si="131"/>
        <v>40.373197625106023</v>
      </c>
      <c r="F289" s="47">
        <v>3268</v>
      </c>
      <c r="G289" s="47">
        <v>6339</v>
      </c>
      <c r="H289" s="47">
        <f t="shared" si="132"/>
        <v>51.553872850607348</v>
      </c>
      <c r="I289" s="47">
        <v>9102</v>
      </c>
      <c r="J289" s="47">
        <v>17713</v>
      </c>
      <c r="K289" s="47">
        <f t="shared" si="133"/>
        <v>51.385987692655114</v>
      </c>
      <c r="L289" s="47">
        <v>0</v>
      </c>
      <c r="M289" s="47">
        <v>2268</v>
      </c>
      <c r="N289" s="47">
        <f t="shared" si="128"/>
        <v>0</v>
      </c>
      <c r="O289" s="47">
        <v>0</v>
      </c>
      <c r="P289" s="47">
        <v>0</v>
      </c>
      <c r="Q289" s="47" t="e">
        <f t="shared" si="130"/>
        <v>#DIV/0!</v>
      </c>
      <c r="R289" s="47">
        <v>0</v>
      </c>
      <c r="S289" s="47">
        <v>2268</v>
      </c>
      <c r="T289" s="47">
        <f t="shared" si="129"/>
        <v>0</v>
      </c>
    </row>
    <row r="290" spans="1:20" s="235" customFormat="1" ht="33" customHeight="1">
      <c r="A290" s="47">
        <v>6</v>
      </c>
      <c r="B290" s="3" t="s">
        <v>335</v>
      </c>
      <c r="C290" s="47">
        <v>64997</v>
      </c>
      <c r="D290" s="47"/>
      <c r="E290" s="46" t="e">
        <f t="shared" si="131"/>
        <v>#DIV/0!</v>
      </c>
      <c r="F290" s="47">
        <v>29813</v>
      </c>
      <c r="G290" s="47"/>
      <c r="H290" s="47" t="e">
        <f t="shared" si="132"/>
        <v>#DIV/0!</v>
      </c>
      <c r="I290" s="47">
        <v>58343</v>
      </c>
      <c r="J290" s="47"/>
      <c r="K290" s="47" t="e">
        <f t="shared" si="133"/>
        <v>#DIV/0!</v>
      </c>
      <c r="L290" s="47">
        <v>679</v>
      </c>
      <c r="M290" s="47"/>
      <c r="N290" s="47" t="e">
        <f t="shared" si="128"/>
        <v>#DIV/0!</v>
      </c>
      <c r="O290" s="47">
        <v>0</v>
      </c>
      <c r="P290" s="47">
        <v>0</v>
      </c>
      <c r="Q290" s="47" t="e">
        <f t="shared" si="130"/>
        <v>#DIV/0!</v>
      </c>
      <c r="R290" s="47">
        <v>679</v>
      </c>
      <c r="S290" s="47"/>
      <c r="T290" s="47" t="e">
        <f t="shared" si="129"/>
        <v>#DIV/0!</v>
      </c>
    </row>
    <row r="291" spans="1:20" s="23" customFormat="1" ht="17.25">
      <c r="A291" s="48">
        <v>7</v>
      </c>
      <c r="B291" s="3" t="s">
        <v>19</v>
      </c>
      <c r="C291" s="47">
        <v>15956</v>
      </c>
      <c r="D291" s="47">
        <v>19746</v>
      </c>
      <c r="E291" s="46">
        <f t="shared" si="131"/>
        <v>80.806239238326754</v>
      </c>
      <c r="F291" s="47">
        <v>5066</v>
      </c>
      <c r="G291" s="47">
        <v>7293</v>
      </c>
      <c r="H291" s="46">
        <f t="shared" si="132"/>
        <v>69.463869463869472</v>
      </c>
      <c r="I291" s="47">
        <v>14578</v>
      </c>
      <c r="J291" s="47">
        <v>27474</v>
      </c>
      <c r="K291" s="46">
        <f t="shared" si="133"/>
        <v>53.061075926330346</v>
      </c>
      <c r="L291" s="47">
        <v>0</v>
      </c>
      <c r="M291" s="47">
        <v>15474</v>
      </c>
      <c r="N291" s="25">
        <f t="shared" si="128"/>
        <v>0</v>
      </c>
      <c r="O291" s="47">
        <v>0</v>
      </c>
      <c r="P291" s="47">
        <v>74</v>
      </c>
      <c r="Q291" s="25">
        <f t="shared" si="130"/>
        <v>0</v>
      </c>
      <c r="R291" s="47">
        <v>0</v>
      </c>
      <c r="S291" s="47">
        <v>15400</v>
      </c>
      <c r="T291" s="46">
        <f t="shared" si="129"/>
        <v>0</v>
      </c>
    </row>
    <row r="292" spans="1:20" s="23" customFormat="1" ht="22.5" customHeight="1">
      <c r="A292" s="44">
        <v>8</v>
      </c>
      <c r="B292" s="3" t="s">
        <v>20</v>
      </c>
      <c r="C292" s="47">
        <v>0</v>
      </c>
      <c r="D292" s="47">
        <v>0</v>
      </c>
      <c r="E292" s="46" t="e">
        <f t="shared" si="131"/>
        <v>#DIV/0!</v>
      </c>
      <c r="F292" s="47">
        <v>0</v>
      </c>
      <c r="G292" s="47">
        <v>0</v>
      </c>
      <c r="H292" s="46" t="e">
        <f t="shared" si="132"/>
        <v>#DIV/0!</v>
      </c>
      <c r="I292" s="47">
        <v>0</v>
      </c>
      <c r="J292" s="47">
        <v>0</v>
      </c>
      <c r="K292" s="46" t="e">
        <f t="shared" si="133"/>
        <v>#DIV/0!</v>
      </c>
      <c r="L292" s="47">
        <v>0</v>
      </c>
      <c r="M292" s="47">
        <v>0</v>
      </c>
      <c r="N292" s="25" t="e">
        <f t="shared" si="128"/>
        <v>#DIV/0!</v>
      </c>
      <c r="O292" s="47">
        <v>0</v>
      </c>
      <c r="P292" s="47">
        <v>0</v>
      </c>
      <c r="Q292" s="25" t="e">
        <f t="shared" si="130"/>
        <v>#DIV/0!</v>
      </c>
      <c r="R292" s="47">
        <v>0</v>
      </c>
      <c r="S292" s="47">
        <v>0</v>
      </c>
      <c r="T292" s="46" t="e">
        <f t="shared" si="129"/>
        <v>#DIV/0!</v>
      </c>
    </row>
    <row r="293" spans="1:20" s="23" customFormat="1" ht="34.5">
      <c r="A293" s="48">
        <v>9</v>
      </c>
      <c r="B293" s="3" t="s">
        <v>21</v>
      </c>
      <c r="C293" s="47">
        <v>38894</v>
      </c>
      <c r="D293" s="47">
        <v>52531</v>
      </c>
      <c r="E293" s="46">
        <f t="shared" si="131"/>
        <v>74.040090613161752</v>
      </c>
      <c r="F293" s="47">
        <v>10872</v>
      </c>
      <c r="G293" s="47">
        <v>19780</v>
      </c>
      <c r="H293" s="46">
        <f t="shared" si="132"/>
        <v>54.964610717896868</v>
      </c>
      <c r="I293" s="47">
        <v>38894</v>
      </c>
      <c r="J293" s="47">
        <v>52531</v>
      </c>
      <c r="K293" s="46">
        <f t="shared" si="133"/>
        <v>74.040090613161752</v>
      </c>
      <c r="L293" s="47">
        <v>0</v>
      </c>
      <c r="M293" s="47">
        <v>0</v>
      </c>
      <c r="N293" s="25" t="e">
        <f t="shared" si="128"/>
        <v>#DIV/0!</v>
      </c>
      <c r="O293" s="47">
        <v>0</v>
      </c>
      <c r="P293" s="47">
        <v>0</v>
      </c>
      <c r="Q293" s="25" t="e">
        <f t="shared" si="130"/>
        <v>#DIV/0!</v>
      </c>
      <c r="R293" s="47">
        <v>0</v>
      </c>
      <c r="S293" s="47">
        <v>0</v>
      </c>
      <c r="T293" s="46" t="e">
        <f t="shared" si="129"/>
        <v>#DIV/0!</v>
      </c>
    </row>
    <row r="294" spans="1:20" s="23" customFormat="1" ht="17.25">
      <c r="A294" s="44">
        <v>10</v>
      </c>
      <c r="B294" s="3" t="s">
        <v>22</v>
      </c>
      <c r="C294" s="47">
        <v>24539</v>
      </c>
      <c r="D294" s="47">
        <v>50201</v>
      </c>
      <c r="E294" s="46">
        <f t="shared" si="131"/>
        <v>48.881496384534174</v>
      </c>
      <c r="F294" s="47">
        <v>7852</v>
      </c>
      <c r="G294" s="47">
        <v>10808</v>
      </c>
      <c r="H294" s="46">
        <f t="shared" si="132"/>
        <v>72.649888971132498</v>
      </c>
      <c r="I294" s="47">
        <v>11507</v>
      </c>
      <c r="J294" s="47">
        <v>54076</v>
      </c>
      <c r="K294" s="46">
        <f t="shared" si="133"/>
        <v>21.279310599896441</v>
      </c>
      <c r="L294" s="47">
        <v>0</v>
      </c>
      <c r="M294" s="47">
        <v>0</v>
      </c>
      <c r="N294" s="25" t="e">
        <f t="shared" si="128"/>
        <v>#DIV/0!</v>
      </c>
      <c r="O294" s="47">
        <v>0</v>
      </c>
      <c r="P294" s="47">
        <v>0</v>
      </c>
      <c r="Q294" s="25" t="e">
        <f t="shared" si="130"/>
        <v>#DIV/0!</v>
      </c>
      <c r="R294" s="47">
        <v>0</v>
      </c>
      <c r="S294" s="47">
        <v>0</v>
      </c>
      <c r="T294" s="46" t="e">
        <f t="shared" si="129"/>
        <v>#DIV/0!</v>
      </c>
    </row>
    <row r="295" spans="1:20" s="23" customFormat="1" ht="17.25">
      <c r="A295" s="48">
        <v>11</v>
      </c>
      <c r="B295" s="3" t="s">
        <v>23</v>
      </c>
      <c r="C295" s="47">
        <v>118594</v>
      </c>
      <c r="D295" s="47">
        <v>20455</v>
      </c>
      <c r="E295" s="46">
        <f t="shared" si="131"/>
        <v>579.78000488878024</v>
      </c>
      <c r="F295" s="47">
        <v>0</v>
      </c>
      <c r="G295" s="47">
        <v>20455</v>
      </c>
      <c r="H295" s="46">
        <f t="shared" si="132"/>
        <v>0</v>
      </c>
      <c r="I295" s="47">
        <v>123130</v>
      </c>
      <c r="J295" s="47">
        <v>99267</v>
      </c>
      <c r="K295" s="46">
        <f t="shared" si="133"/>
        <v>124.03920739016993</v>
      </c>
      <c r="L295" s="47">
        <v>122799</v>
      </c>
      <c r="M295" s="47">
        <v>99267</v>
      </c>
      <c r="N295" s="25">
        <f t="shared" si="128"/>
        <v>123.7057632445828</v>
      </c>
      <c r="O295" s="47">
        <v>122799</v>
      </c>
      <c r="P295" s="47">
        <v>99267</v>
      </c>
      <c r="Q295" s="25">
        <f t="shared" si="130"/>
        <v>123.7057632445828</v>
      </c>
      <c r="R295" s="47">
        <v>0</v>
      </c>
      <c r="S295" s="47">
        <v>0</v>
      </c>
      <c r="T295" s="46" t="e">
        <f t="shared" si="129"/>
        <v>#DIV/0!</v>
      </c>
    </row>
    <row r="296" spans="1:20" s="23" customFormat="1" ht="17.25">
      <c r="A296" s="44">
        <v>12</v>
      </c>
      <c r="B296" s="3" t="s">
        <v>24</v>
      </c>
      <c r="C296" s="47">
        <v>0</v>
      </c>
      <c r="D296" s="47">
        <v>0</v>
      </c>
      <c r="E296" s="46" t="e">
        <f t="shared" si="131"/>
        <v>#DIV/0!</v>
      </c>
      <c r="F296" s="47">
        <v>0</v>
      </c>
      <c r="G296" s="47">
        <v>0</v>
      </c>
      <c r="H296" s="46" t="e">
        <f>F296/G296*100</f>
        <v>#DIV/0!</v>
      </c>
      <c r="I296" s="47">
        <v>0</v>
      </c>
      <c r="J296" s="47">
        <v>0</v>
      </c>
      <c r="K296" s="46" t="e">
        <f t="shared" si="133"/>
        <v>#DIV/0!</v>
      </c>
      <c r="L296" s="47">
        <v>0</v>
      </c>
      <c r="M296" s="47">
        <v>0</v>
      </c>
      <c r="N296" s="25" t="e">
        <f t="shared" si="128"/>
        <v>#DIV/0!</v>
      </c>
      <c r="O296" s="47">
        <v>0</v>
      </c>
      <c r="P296" s="47">
        <v>0</v>
      </c>
      <c r="Q296" s="25" t="e">
        <f t="shared" si="130"/>
        <v>#DIV/0!</v>
      </c>
      <c r="R296" s="47">
        <v>0</v>
      </c>
      <c r="S296" s="47">
        <v>0</v>
      </c>
      <c r="T296" s="46" t="e">
        <f t="shared" si="129"/>
        <v>#DIV/0!</v>
      </c>
    </row>
    <row r="297" spans="1:20" s="23" customFormat="1" ht="17.25">
      <c r="A297" s="48">
        <v>13</v>
      </c>
      <c r="B297" s="4" t="s">
        <v>25</v>
      </c>
      <c r="C297" s="47">
        <v>0</v>
      </c>
      <c r="D297" s="47">
        <v>19702</v>
      </c>
      <c r="E297" s="46">
        <f t="shared" si="131"/>
        <v>0</v>
      </c>
      <c r="F297" s="47">
        <v>0</v>
      </c>
      <c r="G297" s="47">
        <v>0</v>
      </c>
      <c r="H297" s="46" t="e">
        <f>F297/G297*100</f>
        <v>#DIV/0!</v>
      </c>
      <c r="I297" s="47">
        <v>0</v>
      </c>
      <c r="J297" s="47">
        <v>19702</v>
      </c>
      <c r="K297" s="46">
        <f t="shared" si="133"/>
        <v>0</v>
      </c>
      <c r="L297" s="47">
        <v>0</v>
      </c>
      <c r="M297" s="47">
        <v>17110</v>
      </c>
      <c r="N297" s="25">
        <f t="shared" si="128"/>
        <v>0</v>
      </c>
      <c r="O297" s="47">
        <v>0</v>
      </c>
      <c r="P297" s="47">
        <v>17110</v>
      </c>
      <c r="Q297" s="25">
        <f t="shared" si="130"/>
        <v>0</v>
      </c>
      <c r="R297" s="47">
        <v>0</v>
      </c>
      <c r="S297" s="47">
        <v>0</v>
      </c>
      <c r="T297" s="46" t="e">
        <f t="shared" si="129"/>
        <v>#DIV/0!</v>
      </c>
    </row>
    <row r="298" spans="1:20" s="23" customFormat="1" ht="31.5" customHeight="1">
      <c r="A298" s="44">
        <v>14</v>
      </c>
      <c r="B298" s="4" t="s">
        <v>26</v>
      </c>
      <c r="C298" s="47">
        <v>2020</v>
      </c>
      <c r="D298" s="47">
        <v>70790</v>
      </c>
      <c r="E298" s="46">
        <f t="shared" si="131"/>
        <v>2.8535103828224324</v>
      </c>
      <c r="F298" s="47">
        <v>1052</v>
      </c>
      <c r="G298" s="47">
        <v>6459</v>
      </c>
      <c r="H298" s="25">
        <f>F298/G298*100</f>
        <v>16.28735098312432</v>
      </c>
      <c r="I298" s="47">
        <v>2120</v>
      </c>
      <c r="J298" s="47">
        <v>63369</v>
      </c>
      <c r="K298" s="25">
        <f t="shared" si="133"/>
        <v>3.345484385109438</v>
      </c>
      <c r="L298" s="47">
        <v>0</v>
      </c>
      <c r="M298" s="47">
        <v>0</v>
      </c>
      <c r="N298" s="25" t="e">
        <f t="shared" si="128"/>
        <v>#DIV/0!</v>
      </c>
      <c r="O298" s="47">
        <v>0</v>
      </c>
      <c r="P298" s="47">
        <v>0</v>
      </c>
      <c r="Q298" s="25" t="e">
        <f t="shared" si="130"/>
        <v>#DIV/0!</v>
      </c>
      <c r="R298" s="47">
        <v>0</v>
      </c>
      <c r="S298" s="47">
        <v>0</v>
      </c>
      <c r="T298" s="25" t="e">
        <f t="shared" si="129"/>
        <v>#DIV/0!</v>
      </c>
    </row>
    <row r="299" spans="1:20" s="23" customFormat="1" ht="17.25">
      <c r="A299" s="48">
        <v>15</v>
      </c>
      <c r="B299" s="8" t="s">
        <v>27</v>
      </c>
      <c r="C299" s="47">
        <v>4225</v>
      </c>
      <c r="D299" s="47">
        <v>5993</v>
      </c>
      <c r="E299" s="46">
        <f t="shared" si="131"/>
        <v>70.498915401301517</v>
      </c>
      <c r="F299" s="47">
        <v>1695</v>
      </c>
      <c r="G299" s="47">
        <v>1175</v>
      </c>
      <c r="H299" s="1">
        <f t="shared" ref="H299:H303" si="134">F299/G299*100</f>
        <v>144.25531914893617</v>
      </c>
      <c r="I299" s="47">
        <v>2900</v>
      </c>
      <c r="J299" s="47">
        <v>5648</v>
      </c>
      <c r="K299" s="1">
        <f t="shared" si="133"/>
        <v>51.345609065155806</v>
      </c>
      <c r="L299" s="47">
        <v>945</v>
      </c>
      <c r="M299" s="47">
        <v>2900</v>
      </c>
      <c r="N299" s="1">
        <f t="shared" si="128"/>
        <v>32.586206896551722</v>
      </c>
      <c r="O299" s="47">
        <v>945</v>
      </c>
      <c r="P299" s="47">
        <v>0</v>
      </c>
      <c r="Q299" s="1" t="e">
        <f t="shared" si="130"/>
        <v>#DIV/0!</v>
      </c>
      <c r="R299" s="47">
        <v>0</v>
      </c>
      <c r="S299" s="47">
        <v>2900</v>
      </c>
      <c r="T299" s="1">
        <f t="shared" si="129"/>
        <v>0</v>
      </c>
    </row>
    <row r="300" spans="1:20" s="23" customFormat="1" ht="17.25">
      <c r="A300" s="44">
        <v>16</v>
      </c>
      <c r="B300" s="4" t="s">
        <v>28</v>
      </c>
      <c r="C300" s="47">
        <v>0</v>
      </c>
      <c r="D300" s="47">
        <v>0</v>
      </c>
      <c r="E300" s="46" t="e">
        <f t="shared" si="131"/>
        <v>#DIV/0!</v>
      </c>
      <c r="F300" s="47">
        <v>0</v>
      </c>
      <c r="G300" s="47">
        <v>0</v>
      </c>
      <c r="H300" s="46" t="e">
        <f t="shared" si="134"/>
        <v>#DIV/0!</v>
      </c>
      <c r="I300" s="47">
        <v>0</v>
      </c>
      <c r="J300" s="47">
        <v>0</v>
      </c>
      <c r="K300" s="46" t="e">
        <f t="shared" si="133"/>
        <v>#DIV/0!</v>
      </c>
      <c r="L300" s="47">
        <v>0</v>
      </c>
      <c r="M300" s="47">
        <v>0</v>
      </c>
      <c r="N300" s="25" t="e">
        <f t="shared" si="128"/>
        <v>#DIV/0!</v>
      </c>
      <c r="O300" s="47">
        <v>0</v>
      </c>
      <c r="P300" s="47">
        <v>0</v>
      </c>
      <c r="Q300" s="25" t="e">
        <f t="shared" si="130"/>
        <v>#DIV/0!</v>
      </c>
      <c r="R300" s="47">
        <v>0</v>
      </c>
      <c r="S300" s="47">
        <v>0</v>
      </c>
      <c r="T300" s="46" t="e">
        <f t="shared" si="129"/>
        <v>#DIV/0!</v>
      </c>
    </row>
    <row r="301" spans="1:20" s="23" customFormat="1" ht="17.25">
      <c r="A301" s="48">
        <v>17</v>
      </c>
      <c r="B301" s="3" t="s">
        <v>29</v>
      </c>
      <c r="C301" s="47">
        <v>0</v>
      </c>
      <c r="D301" s="47">
        <v>0</v>
      </c>
      <c r="E301" s="46" t="e">
        <f t="shared" si="131"/>
        <v>#DIV/0!</v>
      </c>
      <c r="F301" s="47">
        <v>0</v>
      </c>
      <c r="G301" s="47">
        <v>0</v>
      </c>
      <c r="H301" s="46" t="e">
        <f t="shared" si="134"/>
        <v>#DIV/0!</v>
      </c>
      <c r="I301" s="47">
        <v>0</v>
      </c>
      <c r="J301" s="47">
        <v>0</v>
      </c>
      <c r="K301" s="46" t="e">
        <f t="shared" si="133"/>
        <v>#DIV/0!</v>
      </c>
      <c r="L301" s="47">
        <v>0</v>
      </c>
      <c r="M301" s="47">
        <v>0</v>
      </c>
      <c r="N301" s="25" t="e">
        <f t="shared" si="128"/>
        <v>#DIV/0!</v>
      </c>
      <c r="O301" s="47">
        <v>0</v>
      </c>
      <c r="P301" s="47">
        <v>0</v>
      </c>
      <c r="Q301" s="25" t="e">
        <f t="shared" si="130"/>
        <v>#DIV/0!</v>
      </c>
      <c r="R301" s="47">
        <v>0</v>
      </c>
      <c r="S301" s="47">
        <v>0</v>
      </c>
      <c r="T301" s="46" t="e">
        <f t="shared" si="129"/>
        <v>#DIV/0!</v>
      </c>
    </row>
    <row r="302" spans="1:20" s="23" customFormat="1" ht="17.25">
      <c r="A302" s="44">
        <v>18</v>
      </c>
      <c r="B302" s="3" t="s">
        <v>30</v>
      </c>
      <c r="C302" s="47">
        <v>6301</v>
      </c>
      <c r="D302" s="47">
        <v>9823</v>
      </c>
      <c r="E302" s="46">
        <f t="shared" si="131"/>
        <v>64.145373103939733</v>
      </c>
      <c r="F302" s="47">
        <v>84</v>
      </c>
      <c r="G302" s="47">
        <v>2660</v>
      </c>
      <c r="H302" s="46">
        <f t="shared" si="134"/>
        <v>3.1578947368421053</v>
      </c>
      <c r="I302" s="47">
        <v>6301</v>
      </c>
      <c r="J302" s="47">
        <v>9823</v>
      </c>
      <c r="K302" s="46">
        <f t="shared" si="133"/>
        <v>64.145373103939733</v>
      </c>
      <c r="L302" s="47">
        <v>0</v>
      </c>
      <c r="M302" s="47">
        <v>0</v>
      </c>
      <c r="N302" s="25" t="e">
        <f t="shared" si="128"/>
        <v>#DIV/0!</v>
      </c>
      <c r="O302" s="47">
        <v>0</v>
      </c>
      <c r="P302" s="47">
        <v>0</v>
      </c>
      <c r="Q302" s="25" t="e">
        <f t="shared" si="130"/>
        <v>#DIV/0!</v>
      </c>
      <c r="R302" s="47">
        <v>0</v>
      </c>
      <c r="S302" s="47">
        <v>0</v>
      </c>
      <c r="T302" s="46" t="e">
        <f t="shared" si="129"/>
        <v>#DIV/0!</v>
      </c>
    </row>
    <row r="303" spans="1:20" s="23" customFormat="1" ht="17.25">
      <c r="A303" s="48">
        <v>19</v>
      </c>
      <c r="B303" s="4" t="s">
        <v>31</v>
      </c>
      <c r="C303" s="47">
        <v>0</v>
      </c>
      <c r="D303" s="47">
        <v>0</v>
      </c>
      <c r="E303" s="46" t="e">
        <f t="shared" si="131"/>
        <v>#DIV/0!</v>
      </c>
      <c r="F303" s="47">
        <v>0</v>
      </c>
      <c r="G303" s="47">
        <v>0</v>
      </c>
      <c r="H303" s="25" t="e">
        <f t="shared" si="134"/>
        <v>#DIV/0!</v>
      </c>
      <c r="I303" s="47">
        <v>0</v>
      </c>
      <c r="J303" s="47">
        <v>0</v>
      </c>
      <c r="K303" s="25" t="e">
        <f t="shared" si="133"/>
        <v>#DIV/0!</v>
      </c>
      <c r="L303" s="47">
        <v>0</v>
      </c>
      <c r="M303" s="47">
        <v>0</v>
      </c>
      <c r="N303" s="25" t="e">
        <f t="shared" si="128"/>
        <v>#DIV/0!</v>
      </c>
      <c r="O303" s="47">
        <v>0</v>
      </c>
      <c r="P303" s="47">
        <v>0</v>
      </c>
      <c r="Q303" s="25" t="e">
        <f t="shared" si="130"/>
        <v>#DIV/0!</v>
      </c>
      <c r="R303" s="47">
        <v>0</v>
      </c>
      <c r="S303" s="47">
        <v>0</v>
      </c>
      <c r="T303" s="25" t="e">
        <f>R303/S303*100</f>
        <v>#DIV/0!</v>
      </c>
    </row>
    <row r="304" spans="1:20" s="23" customFormat="1" ht="15.75" hidden="1" customHeight="1">
      <c r="A304" s="385"/>
      <c r="B304" s="386"/>
      <c r="C304" s="386"/>
      <c r="D304" s="386"/>
      <c r="E304" s="386"/>
      <c r="F304" s="386"/>
      <c r="G304" s="386"/>
      <c r="H304" s="386"/>
      <c r="I304" s="386"/>
      <c r="J304" s="386"/>
      <c r="K304" s="386"/>
      <c r="L304" s="386"/>
      <c r="M304" s="386"/>
      <c r="N304" s="386"/>
      <c r="O304" s="386"/>
      <c r="P304" s="386"/>
      <c r="Q304" s="386"/>
      <c r="R304" s="386"/>
      <c r="S304" s="386"/>
      <c r="T304" s="387"/>
    </row>
    <row r="305" spans="1:20" s="23" customFormat="1" ht="57.75" hidden="1" customHeight="1">
      <c r="A305" s="383" t="s">
        <v>260</v>
      </c>
      <c r="B305" s="384"/>
      <c r="C305" s="42">
        <f>SUM(C306:C311)</f>
        <v>0</v>
      </c>
      <c r="D305" s="42">
        <f>SUM(D306:D311)</f>
        <v>0</v>
      </c>
      <c r="E305" s="43" t="e">
        <f>C305/D305*100</f>
        <v>#DIV/0!</v>
      </c>
      <c r="F305" s="42">
        <f>SUM(F306:F311)</f>
        <v>0</v>
      </c>
      <c r="G305" s="42">
        <f>SUM(G306:G311)</f>
        <v>0</v>
      </c>
      <c r="H305" s="42" t="e">
        <f>F305/G305*100</f>
        <v>#DIV/0!</v>
      </c>
      <c r="I305" s="42">
        <f>SUM(I306:I311)</f>
        <v>0</v>
      </c>
      <c r="J305" s="42">
        <f>SUM(J306:J311)</f>
        <v>0</v>
      </c>
      <c r="K305" s="42" t="e">
        <f>I305/J305*100</f>
        <v>#DIV/0!</v>
      </c>
      <c r="L305" s="42">
        <f>SUM(L306:L311)</f>
        <v>0</v>
      </c>
      <c r="M305" s="42">
        <f>SUM(M306:M311)</f>
        <v>0</v>
      </c>
      <c r="N305" s="5" t="e">
        <f t="shared" ref="N305" si="135">L305/M305*100</f>
        <v>#DIV/0!</v>
      </c>
      <c r="O305" s="42">
        <f>SUM(O306:O311)</f>
        <v>0</v>
      </c>
      <c r="P305" s="42">
        <f>SUM(P306:P311)</f>
        <v>0</v>
      </c>
      <c r="Q305" s="6" t="e">
        <f>A291O291/P305*100</f>
        <v>#NAME?</v>
      </c>
      <c r="R305" s="42">
        <f>SUM(R306:R311)</f>
        <v>0</v>
      </c>
      <c r="S305" s="42">
        <f>SUM(S306:S311)</f>
        <v>0</v>
      </c>
      <c r="T305" s="5" t="e">
        <f t="shared" ref="T305" si="136">R305/S305*100</f>
        <v>#DIV/0!</v>
      </c>
    </row>
    <row r="306" spans="1:20" s="23" customFormat="1" ht="17.25" hidden="1">
      <c r="A306" s="64">
        <v>1</v>
      </c>
      <c r="B306" s="4"/>
      <c r="C306" s="47"/>
      <c r="D306" s="47"/>
      <c r="E306" s="25"/>
      <c r="F306" s="47"/>
      <c r="G306" s="47"/>
      <c r="H306" s="25"/>
      <c r="I306" s="47"/>
      <c r="J306" s="47"/>
      <c r="K306" s="25"/>
      <c r="L306" s="47"/>
      <c r="M306" s="47"/>
      <c r="N306" s="25"/>
      <c r="O306" s="47"/>
      <c r="P306" s="47"/>
      <c r="Q306" s="25"/>
      <c r="R306" s="47"/>
      <c r="S306" s="47"/>
      <c r="T306" s="25"/>
    </row>
    <row r="307" spans="1:20" s="23" customFormat="1" ht="17.25" hidden="1">
      <c r="A307" s="64">
        <v>2</v>
      </c>
      <c r="B307" s="4"/>
      <c r="C307" s="47"/>
      <c r="D307" s="47"/>
      <c r="E307" s="25"/>
      <c r="F307" s="47"/>
      <c r="G307" s="47"/>
      <c r="H307" s="25"/>
      <c r="I307" s="47"/>
      <c r="J307" s="47"/>
      <c r="K307" s="25"/>
      <c r="L307" s="47"/>
      <c r="M307" s="47"/>
      <c r="N307" s="25"/>
      <c r="O307" s="47"/>
      <c r="P307" s="47"/>
      <c r="Q307" s="25"/>
      <c r="R307" s="47"/>
      <c r="S307" s="47"/>
      <c r="T307" s="25"/>
    </row>
    <row r="308" spans="1:20" s="23" customFormat="1" ht="17.25" hidden="1">
      <c r="A308" s="64">
        <v>3</v>
      </c>
      <c r="B308" s="4"/>
      <c r="C308" s="47"/>
      <c r="D308" s="47"/>
      <c r="E308" s="25"/>
      <c r="F308" s="47"/>
      <c r="G308" s="47"/>
      <c r="H308" s="25"/>
      <c r="I308" s="47"/>
      <c r="J308" s="47"/>
      <c r="K308" s="25"/>
      <c r="L308" s="47"/>
      <c r="M308" s="47"/>
      <c r="N308" s="25"/>
      <c r="O308" s="47"/>
      <c r="P308" s="47"/>
      <c r="Q308" s="25"/>
      <c r="R308" s="47"/>
      <c r="S308" s="47"/>
      <c r="T308" s="25"/>
    </row>
    <row r="309" spans="1:20" s="23" customFormat="1" ht="17.25" hidden="1">
      <c r="A309" s="64">
        <v>4</v>
      </c>
      <c r="B309" s="4"/>
      <c r="C309" s="47"/>
      <c r="D309" s="47"/>
      <c r="E309" s="25"/>
      <c r="F309" s="47"/>
      <c r="G309" s="47"/>
      <c r="H309" s="25"/>
      <c r="I309" s="47"/>
      <c r="J309" s="47"/>
      <c r="K309" s="25"/>
      <c r="L309" s="47"/>
      <c r="M309" s="47"/>
      <c r="N309" s="25"/>
      <c r="O309" s="47"/>
      <c r="P309" s="47"/>
      <c r="Q309" s="25"/>
      <c r="R309" s="47"/>
      <c r="S309" s="47"/>
      <c r="T309" s="25"/>
    </row>
    <row r="310" spans="1:20" s="23" customFormat="1" ht="17.25" hidden="1">
      <c r="A310" s="64"/>
      <c r="B310" s="16"/>
      <c r="C310" s="47"/>
      <c r="D310" s="47"/>
      <c r="E310" s="25"/>
      <c r="F310" s="47"/>
      <c r="G310" s="47"/>
      <c r="H310" s="1"/>
      <c r="I310" s="47"/>
      <c r="J310" s="47"/>
      <c r="K310" s="1"/>
      <c r="L310" s="47"/>
      <c r="M310" s="47"/>
      <c r="N310" s="1"/>
      <c r="O310" s="47"/>
      <c r="P310" s="47"/>
      <c r="Q310" s="1"/>
      <c r="R310" s="47"/>
      <c r="S310" s="47"/>
      <c r="T310" s="1"/>
    </row>
    <row r="311" spans="1:20" s="23" customFormat="1" ht="17.25" hidden="1">
      <c r="A311" s="64"/>
      <c r="B311" s="16"/>
      <c r="C311" s="47"/>
      <c r="D311" s="47"/>
      <c r="E311" s="25"/>
      <c r="F311" s="47"/>
      <c r="G311" s="47"/>
      <c r="H311" s="1"/>
      <c r="I311" s="47"/>
      <c r="J311" s="47"/>
      <c r="K311" s="1"/>
      <c r="L311" s="47"/>
      <c r="M311" s="47"/>
      <c r="N311" s="1"/>
      <c r="O311" s="47"/>
      <c r="P311" s="47"/>
      <c r="Q311" s="1"/>
      <c r="R311" s="47"/>
      <c r="S311" s="47"/>
      <c r="T311" s="1"/>
    </row>
    <row r="312" spans="1:20" s="23" customFormat="1">
      <c r="A312" s="385"/>
      <c r="B312" s="386"/>
      <c r="C312" s="386"/>
      <c r="D312" s="386"/>
      <c r="E312" s="386"/>
      <c r="F312" s="386"/>
      <c r="G312" s="386"/>
      <c r="H312" s="386"/>
      <c r="I312" s="386"/>
      <c r="J312" s="386"/>
      <c r="K312" s="386"/>
      <c r="L312" s="386"/>
      <c r="M312" s="386"/>
      <c r="N312" s="386"/>
      <c r="O312" s="386"/>
      <c r="P312" s="386"/>
      <c r="Q312" s="386"/>
      <c r="R312" s="386"/>
      <c r="S312" s="386"/>
      <c r="T312" s="387"/>
    </row>
    <row r="313" spans="1:20" s="23" customFormat="1" ht="17.25">
      <c r="A313" s="383" t="s">
        <v>261</v>
      </c>
      <c r="B313" s="384"/>
      <c r="C313" s="59">
        <f>SUM(C314:C319)</f>
        <v>25059</v>
      </c>
      <c r="D313" s="60">
        <f>SUM(D314:D319)</f>
        <v>40763</v>
      </c>
      <c r="E313" s="51">
        <f>C313/D313*100</f>
        <v>61.474866913622648</v>
      </c>
      <c r="F313" s="60">
        <f>SUM(F314:F319)</f>
        <v>8603</v>
      </c>
      <c r="G313" s="60">
        <f>SUM(G314:G319)</f>
        <v>3025</v>
      </c>
      <c r="H313" s="51">
        <f>F313/G313*100</f>
        <v>284.39669421487605</v>
      </c>
      <c r="I313" s="60">
        <f>SUM(I314:I319)</f>
        <v>15180</v>
      </c>
      <c r="J313" s="60">
        <f>SUM(J314:J319)</f>
        <v>41735</v>
      </c>
      <c r="K313" s="51">
        <f>I313/J313*100</f>
        <v>36.372349347070802</v>
      </c>
      <c r="L313" s="36">
        <f>SUM(L314:L319)</f>
        <v>0</v>
      </c>
      <c r="M313" s="36">
        <f>SUM(M314:M319)</f>
        <v>18132</v>
      </c>
      <c r="N313" s="6">
        <f t="shared" ref="N313:N319" si="137">L313/M313*100</f>
        <v>0</v>
      </c>
      <c r="O313" s="7">
        <f>SUM(O314:O319)</f>
        <v>0</v>
      </c>
      <c r="P313" s="7">
        <f>SUM(P314:P319)</f>
        <v>18132</v>
      </c>
      <c r="Q313" s="7">
        <f t="shared" ref="Q313:Q319" si="138">O313/P313*100</f>
        <v>0</v>
      </c>
      <c r="R313" s="7">
        <f>SUM(R314:R319)</f>
        <v>0</v>
      </c>
      <c r="S313" s="7">
        <f>SUM(S314:S319)</f>
        <v>0</v>
      </c>
      <c r="T313" s="6" t="e">
        <f t="shared" ref="T313:T319" si="139">R313/S313*100</f>
        <v>#DIV/0!</v>
      </c>
    </row>
    <row r="314" spans="1:20" s="23" customFormat="1" ht="17.25">
      <c r="A314" s="61">
        <v>1</v>
      </c>
      <c r="B314" s="8" t="s">
        <v>92</v>
      </c>
      <c r="C314" s="47">
        <v>21987</v>
      </c>
      <c r="D314" s="47">
        <v>30715</v>
      </c>
      <c r="E314" s="1">
        <f t="shared" ref="E314:E319" si="140">C314/D314*100</f>
        <v>71.583916653101085</v>
      </c>
      <c r="F314" s="47">
        <v>8603</v>
      </c>
      <c r="G314" s="47">
        <v>1150</v>
      </c>
      <c r="H314" s="1">
        <f t="shared" ref="H314:H319" si="141">F314/G314*100</f>
        <v>748.08695652173913</v>
      </c>
      <c r="I314" s="45">
        <v>12544</v>
      </c>
      <c r="J314" s="45">
        <v>30715</v>
      </c>
      <c r="K314" s="1">
        <f t="shared" ref="K314:K319" si="142">I314/J314*100</f>
        <v>40.839980465570569</v>
      </c>
      <c r="L314" s="49">
        <v>0</v>
      </c>
      <c r="M314" s="49">
        <v>18132</v>
      </c>
      <c r="N314" s="1">
        <f t="shared" si="137"/>
        <v>0</v>
      </c>
      <c r="O314" s="49">
        <v>0</v>
      </c>
      <c r="P314" s="49">
        <v>18132</v>
      </c>
      <c r="Q314" s="1">
        <f t="shared" si="138"/>
        <v>0</v>
      </c>
      <c r="R314" s="49">
        <v>0</v>
      </c>
      <c r="S314" s="49">
        <v>0</v>
      </c>
      <c r="T314" s="1" t="e">
        <f t="shared" si="139"/>
        <v>#DIV/0!</v>
      </c>
    </row>
    <row r="315" spans="1:20" s="23" customFormat="1" ht="17.25">
      <c r="A315" s="62">
        <v>2</v>
      </c>
      <c r="B315" s="3" t="s">
        <v>93</v>
      </c>
      <c r="C315" s="47">
        <v>0</v>
      </c>
      <c r="D315" s="47">
        <v>0</v>
      </c>
      <c r="E315" s="46" t="e">
        <f t="shared" si="140"/>
        <v>#DIV/0!</v>
      </c>
      <c r="F315" s="47">
        <v>0</v>
      </c>
      <c r="G315" s="47">
        <v>0</v>
      </c>
      <c r="H315" s="46" t="e">
        <f t="shared" si="141"/>
        <v>#DIV/0!</v>
      </c>
      <c r="I315" s="45">
        <v>0</v>
      </c>
      <c r="J315" s="45">
        <v>0</v>
      </c>
      <c r="K315" s="46" t="e">
        <f t="shared" si="142"/>
        <v>#DIV/0!</v>
      </c>
      <c r="L315" s="49">
        <v>0</v>
      </c>
      <c r="M315" s="49">
        <v>0</v>
      </c>
      <c r="N315" s="25" t="e">
        <f t="shared" si="137"/>
        <v>#DIV/0!</v>
      </c>
      <c r="O315" s="49">
        <v>0</v>
      </c>
      <c r="P315" s="49">
        <v>0</v>
      </c>
      <c r="Q315" s="25" t="e">
        <f t="shared" si="138"/>
        <v>#DIV/0!</v>
      </c>
      <c r="R315" s="49">
        <v>0</v>
      </c>
      <c r="S315" s="49">
        <v>0</v>
      </c>
      <c r="T315" s="1" t="e">
        <f t="shared" si="139"/>
        <v>#DIV/0!</v>
      </c>
    </row>
    <row r="316" spans="1:20" s="23" customFormat="1" ht="17.25">
      <c r="A316" s="62">
        <v>3</v>
      </c>
      <c r="B316" s="3" t="s">
        <v>94</v>
      </c>
      <c r="C316" s="47">
        <v>0</v>
      </c>
      <c r="D316" s="47">
        <v>0</v>
      </c>
      <c r="E316" s="46" t="e">
        <f t="shared" si="140"/>
        <v>#DIV/0!</v>
      </c>
      <c r="F316" s="47">
        <v>0</v>
      </c>
      <c r="G316" s="47">
        <v>0</v>
      </c>
      <c r="H316" s="46" t="e">
        <f t="shared" si="141"/>
        <v>#DIV/0!</v>
      </c>
      <c r="I316" s="45">
        <v>0</v>
      </c>
      <c r="J316" s="45">
        <v>0</v>
      </c>
      <c r="K316" s="46" t="e">
        <f t="shared" si="142"/>
        <v>#DIV/0!</v>
      </c>
      <c r="L316" s="49">
        <v>0</v>
      </c>
      <c r="M316" s="49">
        <v>0</v>
      </c>
      <c r="N316" s="25" t="e">
        <f t="shared" si="137"/>
        <v>#DIV/0!</v>
      </c>
      <c r="O316" s="49">
        <v>0</v>
      </c>
      <c r="P316" s="49">
        <v>0</v>
      </c>
      <c r="Q316" s="25" t="e">
        <f t="shared" si="138"/>
        <v>#DIV/0!</v>
      </c>
      <c r="R316" s="49">
        <v>0</v>
      </c>
      <c r="S316" s="49">
        <v>0</v>
      </c>
      <c r="T316" s="1" t="e">
        <f t="shared" si="139"/>
        <v>#DIV/0!</v>
      </c>
    </row>
    <row r="317" spans="1:20" s="23" customFormat="1" ht="17.25">
      <c r="A317" s="61">
        <v>4</v>
      </c>
      <c r="B317" s="8" t="s">
        <v>95</v>
      </c>
      <c r="C317" s="47">
        <v>3072</v>
      </c>
      <c r="D317" s="47">
        <v>1458</v>
      </c>
      <c r="E317" s="1">
        <f t="shared" si="140"/>
        <v>210.69958847736626</v>
      </c>
      <c r="F317" s="47">
        <v>0</v>
      </c>
      <c r="G317" s="47">
        <v>0</v>
      </c>
      <c r="H317" s="1" t="e">
        <f t="shared" si="141"/>
        <v>#DIV/0!</v>
      </c>
      <c r="I317" s="45">
        <v>2636</v>
      </c>
      <c r="J317" s="45">
        <v>2430</v>
      </c>
      <c r="K317" s="1">
        <f t="shared" si="142"/>
        <v>108.47736625514403</v>
      </c>
      <c r="L317" s="49">
        <v>0</v>
      </c>
      <c r="M317" s="49">
        <v>0</v>
      </c>
      <c r="N317" s="1" t="e">
        <f t="shared" si="137"/>
        <v>#DIV/0!</v>
      </c>
      <c r="O317" s="49">
        <v>0</v>
      </c>
      <c r="P317" s="49">
        <v>0</v>
      </c>
      <c r="Q317" s="1" t="e">
        <f t="shared" si="138"/>
        <v>#DIV/0!</v>
      </c>
      <c r="R317" s="47">
        <v>0</v>
      </c>
      <c r="S317" s="47">
        <v>0</v>
      </c>
      <c r="T317" s="1" t="e">
        <f t="shared" si="139"/>
        <v>#DIV/0!</v>
      </c>
    </row>
    <row r="318" spans="1:20" s="23" customFormat="1" ht="17.25">
      <c r="A318" s="62">
        <v>5</v>
      </c>
      <c r="B318" s="3" t="s">
        <v>96</v>
      </c>
      <c r="C318" s="47">
        <v>0</v>
      </c>
      <c r="D318" s="47">
        <v>0</v>
      </c>
      <c r="E318" s="46" t="e">
        <f t="shared" si="140"/>
        <v>#DIV/0!</v>
      </c>
      <c r="F318" s="47">
        <v>0</v>
      </c>
      <c r="G318" s="47">
        <v>0</v>
      </c>
      <c r="H318" s="46" t="e">
        <f t="shared" si="141"/>
        <v>#DIV/0!</v>
      </c>
      <c r="I318" s="45">
        <v>0</v>
      </c>
      <c r="J318" s="45">
        <v>0</v>
      </c>
      <c r="K318" s="46" t="e">
        <f t="shared" si="142"/>
        <v>#DIV/0!</v>
      </c>
      <c r="L318" s="49">
        <v>0</v>
      </c>
      <c r="M318" s="49">
        <v>0</v>
      </c>
      <c r="N318" s="25" t="e">
        <f t="shared" si="137"/>
        <v>#DIV/0!</v>
      </c>
      <c r="O318" s="49">
        <v>0</v>
      </c>
      <c r="P318" s="49">
        <v>0</v>
      </c>
      <c r="Q318" s="25" t="e">
        <f t="shared" si="138"/>
        <v>#DIV/0!</v>
      </c>
      <c r="R318" s="49">
        <v>0</v>
      </c>
      <c r="S318" s="49">
        <v>0</v>
      </c>
      <c r="T318" s="1" t="e">
        <f t="shared" si="139"/>
        <v>#DIV/0!</v>
      </c>
    </row>
    <row r="319" spans="1:20" s="23" customFormat="1" ht="17.25">
      <c r="A319" s="48">
        <v>6</v>
      </c>
      <c r="B319" s="4" t="s">
        <v>97</v>
      </c>
      <c r="C319" s="47">
        <v>0</v>
      </c>
      <c r="D319" s="47">
        <v>8590</v>
      </c>
      <c r="E319" s="25">
        <f t="shared" si="140"/>
        <v>0</v>
      </c>
      <c r="F319" s="47">
        <v>0</v>
      </c>
      <c r="G319" s="47">
        <v>1875</v>
      </c>
      <c r="H319" s="25">
        <f t="shared" si="141"/>
        <v>0</v>
      </c>
      <c r="I319" s="45">
        <v>0</v>
      </c>
      <c r="J319" s="45">
        <v>8590</v>
      </c>
      <c r="K319" s="25">
        <f t="shared" si="142"/>
        <v>0</v>
      </c>
      <c r="L319" s="49">
        <v>0</v>
      </c>
      <c r="M319" s="49">
        <v>0</v>
      </c>
      <c r="N319" s="25" t="e">
        <f t="shared" si="137"/>
        <v>#DIV/0!</v>
      </c>
      <c r="O319" s="49">
        <v>0</v>
      </c>
      <c r="P319" s="49">
        <v>0</v>
      </c>
      <c r="Q319" s="25" t="e">
        <f t="shared" si="138"/>
        <v>#DIV/0!</v>
      </c>
      <c r="R319" s="49">
        <v>0</v>
      </c>
      <c r="S319" s="49">
        <v>0</v>
      </c>
      <c r="T319" s="25" t="e">
        <f t="shared" si="139"/>
        <v>#DIV/0!</v>
      </c>
    </row>
    <row r="320" spans="1:20" s="23" customFormat="1" ht="17.25" customHeight="1">
      <c r="A320" s="385"/>
      <c r="B320" s="386"/>
      <c r="C320" s="386"/>
      <c r="D320" s="386"/>
      <c r="E320" s="386"/>
      <c r="F320" s="386"/>
      <c r="G320" s="386"/>
      <c r="H320" s="386"/>
      <c r="I320" s="386"/>
      <c r="J320" s="386"/>
      <c r="K320" s="386"/>
      <c r="L320" s="386"/>
      <c r="M320" s="386"/>
      <c r="N320" s="386"/>
      <c r="O320" s="386"/>
      <c r="P320" s="386"/>
      <c r="Q320" s="386"/>
      <c r="R320" s="386"/>
      <c r="S320" s="386"/>
      <c r="T320" s="387"/>
    </row>
    <row r="321" spans="1:20" s="23" customFormat="1" ht="67.5" customHeight="1">
      <c r="A321" s="383" t="s">
        <v>262</v>
      </c>
      <c r="B321" s="384"/>
      <c r="C321" s="141">
        <f>C322+C330+C343</f>
        <v>7507611</v>
      </c>
      <c r="D321" s="141">
        <f>D322+D330+D343</f>
        <v>3840642.5</v>
      </c>
      <c r="E321" s="51">
        <f>C321/D321*100</f>
        <v>195.47799619464712</v>
      </c>
      <c r="F321" s="141">
        <f>F322+F330+F343</f>
        <v>4097083.1</v>
      </c>
      <c r="G321" s="141">
        <f>G322+G330+G343</f>
        <v>798776</v>
      </c>
      <c r="H321" s="51">
        <f>F321/G321*100</f>
        <v>512.92015533766664</v>
      </c>
      <c r="I321" s="141">
        <f>I322+I330+I343</f>
        <v>7384510.4000000004</v>
      </c>
      <c r="J321" s="141">
        <f>J322+J330+J343</f>
        <v>3449948.7</v>
      </c>
      <c r="K321" s="51">
        <f>I321/J321*100</f>
        <v>214.04696249541334</v>
      </c>
      <c r="L321" s="141">
        <f>L322+L330+L343</f>
        <v>5594388</v>
      </c>
      <c r="M321" s="141">
        <f>M322+M330+M343</f>
        <v>3075857</v>
      </c>
      <c r="N321" s="6">
        <f t="shared" ref="N321:N328" si="143">L321/M321*100</f>
        <v>181.8806270902711</v>
      </c>
      <c r="O321" s="141">
        <f>O322+O330+O343</f>
        <v>1372167</v>
      </c>
      <c r="P321" s="141">
        <f>P322+P330+P343</f>
        <v>615549</v>
      </c>
      <c r="Q321" s="7">
        <f t="shared" ref="Q321:Q328" si="144">O321/P321*100</f>
        <v>222.91759063860067</v>
      </c>
      <c r="R321" s="141">
        <f>R322+R330+R343</f>
        <v>4222221</v>
      </c>
      <c r="S321" s="141">
        <f>S322+S330+S343</f>
        <v>2460308</v>
      </c>
      <c r="T321" s="6">
        <f t="shared" ref="T321:T328" si="145">R321/S321*100</f>
        <v>171.61351343002585</v>
      </c>
    </row>
    <row r="322" spans="1:20" s="23" customFormat="1" ht="66.75" customHeight="1">
      <c r="A322" s="393" t="s">
        <v>263</v>
      </c>
      <c r="B322" s="394" t="s">
        <v>145</v>
      </c>
      <c r="C322" s="133">
        <f>SUM(C323:C328)</f>
        <v>471358</v>
      </c>
      <c r="D322" s="133">
        <f>SUM(D323:D328)</f>
        <v>949811</v>
      </c>
      <c r="E322" s="134">
        <f>C322/D322*100</f>
        <v>49.626504641449721</v>
      </c>
      <c r="F322" s="133">
        <f>SUM(F323:F328)</f>
        <v>109976</v>
      </c>
      <c r="G322" s="133">
        <f>SUM(G323:G328)</f>
        <v>201733</v>
      </c>
      <c r="H322" s="134">
        <f>F322/G322*100</f>
        <v>54.515622134207099</v>
      </c>
      <c r="I322" s="133">
        <f>SUM(I323:I328)</f>
        <v>508277</v>
      </c>
      <c r="J322" s="133">
        <f>SUM(J323:J328)</f>
        <v>865259</v>
      </c>
      <c r="K322" s="134">
        <f>I322/J322*100</f>
        <v>58.742757948776038</v>
      </c>
      <c r="L322" s="135">
        <f>SUM(L323:L328)</f>
        <v>352788</v>
      </c>
      <c r="M322" s="135">
        <f>SUM(M323:M328)</f>
        <v>682997</v>
      </c>
      <c r="N322" s="136">
        <f t="shared" si="143"/>
        <v>51.652935518018381</v>
      </c>
      <c r="O322" s="137">
        <f>SUM(O323:O328)</f>
        <v>254052</v>
      </c>
      <c r="P322" s="137">
        <f>SUM(P323:P328)</f>
        <v>574831</v>
      </c>
      <c r="Q322" s="138">
        <f t="shared" si="144"/>
        <v>44.195946286821695</v>
      </c>
      <c r="R322" s="137">
        <f>SUM(R323:R328)</f>
        <v>98736</v>
      </c>
      <c r="S322" s="137">
        <f>SUM(S323:S328)</f>
        <v>108166</v>
      </c>
      <c r="T322" s="138">
        <f t="shared" si="145"/>
        <v>91.281918532625781</v>
      </c>
    </row>
    <row r="323" spans="1:20" s="23" customFormat="1" ht="17.25">
      <c r="A323" s="67">
        <v>1</v>
      </c>
      <c r="B323" s="16" t="s">
        <v>194</v>
      </c>
      <c r="C323" s="45">
        <v>263190</v>
      </c>
      <c r="D323" s="45">
        <v>647307</v>
      </c>
      <c r="E323" s="46">
        <f t="shared" ref="E323:E328" si="146">C323/D323*100</f>
        <v>40.659223521451182</v>
      </c>
      <c r="F323" s="69">
        <v>69749</v>
      </c>
      <c r="G323" s="69">
        <v>138361</v>
      </c>
      <c r="H323" s="46">
        <f t="shared" ref="H323:H328" si="147">F323/G323*100</f>
        <v>50.410881679085875</v>
      </c>
      <c r="I323" s="45">
        <v>283499</v>
      </c>
      <c r="J323" s="45">
        <v>542246</v>
      </c>
      <c r="K323" s="46">
        <f t="shared" ref="K323:K328" si="148">I323/J323*100</f>
        <v>52.282358929342031</v>
      </c>
      <c r="L323" s="95">
        <v>181998</v>
      </c>
      <c r="M323" s="95">
        <v>421113</v>
      </c>
      <c r="N323" s="25">
        <f t="shared" si="143"/>
        <v>43.218328572140969</v>
      </c>
      <c r="O323" s="47">
        <v>142835</v>
      </c>
      <c r="P323" s="47">
        <v>407906</v>
      </c>
      <c r="Q323" s="25">
        <f t="shared" si="144"/>
        <v>35.016645991968737</v>
      </c>
      <c r="R323" s="95">
        <v>39163</v>
      </c>
      <c r="S323" s="95">
        <v>13207</v>
      </c>
      <c r="T323" s="46">
        <f t="shared" si="145"/>
        <v>296.53214204588477</v>
      </c>
    </row>
    <row r="324" spans="1:20" s="23" customFormat="1" ht="17.25">
      <c r="A324" s="67">
        <v>2</v>
      </c>
      <c r="B324" s="11" t="s">
        <v>195</v>
      </c>
      <c r="C324" s="45">
        <v>0</v>
      </c>
      <c r="D324" s="45">
        <v>0</v>
      </c>
      <c r="E324" s="46" t="e">
        <f t="shared" si="146"/>
        <v>#DIV/0!</v>
      </c>
      <c r="F324" s="69">
        <v>0</v>
      </c>
      <c r="G324" s="69">
        <v>0</v>
      </c>
      <c r="H324" s="46" t="e">
        <f t="shared" si="147"/>
        <v>#DIV/0!</v>
      </c>
      <c r="I324" s="45">
        <v>13164</v>
      </c>
      <c r="J324" s="45">
        <v>14305</v>
      </c>
      <c r="K324" s="46">
        <f t="shared" si="148"/>
        <v>92.023767913317016</v>
      </c>
      <c r="L324" s="95">
        <v>0</v>
      </c>
      <c r="M324" s="95">
        <v>0</v>
      </c>
      <c r="N324" s="25" t="e">
        <f t="shared" si="143"/>
        <v>#DIV/0!</v>
      </c>
      <c r="O324" s="47">
        <v>0</v>
      </c>
      <c r="P324" s="47">
        <v>0</v>
      </c>
      <c r="Q324" s="25" t="e">
        <f t="shared" si="144"/>
        <v>#DIV/0!</v>
      </c>
      <c r="R324" s="95">
        <v>0</v>
      </c>
      <c r="S324" s="95">
        <v>0</v>
      </c>
      <c r="T324" s="46" t="e">
        <f t="shared" si="145"/>
        <v>#DIV/0!</v>
      </c>
    </row>
    <row r="325" spans="1:20" s="23" customFormat="1" ht="17.25">
      <c r="A325" s="68">
        <v>3</v>
      </c>
      <c r="B325" s="10" t="s">
        <v>196</v>
      </c>
      <c r="C325" s="45">
        <v>0</v>
      </c>
      <c r="D325" s="45">
        <v>0</v>
      </c>
      <c r="E325" s="46" t="e">
        <f t="shared" si="146"/>
        <v>#DIV/0!</v>
      </c>
      <c r="F325" s="69">
        <v>0</v>
      </c>
      <c r="G325" s="69">
        <v>0</v>
      </c>
      <c r="H325" s="46" t="e">
        <f t="shared" si="147"/>
        <v>#DIV/0!</v>
      </c>
      <c r="I325" s="45">
        <v>0</v>
      </c>
      <c r="J325" s="45">
        <v>0</v>
      </c>
      <c r="K325" s="46" t="e">
        <f t="shared" si="148"/>
        <v>#DIV/0!</v>
      </c>
      <c r="L325" s="95">
        <v>0</v>
      </c>
      <c r="M325" s="95">
        <v>0</v>
      </c>
      <c r="N325" s="25" t="e">
        <f t="shared" si="143"/>
        <v>#DIV/0!</v>
      </c>
      <c r="O325" s="47">
        <v>0</v>
      </c>
      <c r="P325" s="47">
        <v>0</v>
      </c>
      <c r="Q325" s="25" t="e">
        <f t="shared" si="144"/>
        <v>#DIV/0!</v>
      </c>
      <c r="R325" s="95">
        <v>0</v>
      </c>
      <c r="S325" s="95">
        <v>0</v>
      </c>
      <c r="T325" s="46" t="e">
        <f t="shared" si="145"/>
        <v>#DIV/0!</v>
      </c>
    </row>
    <row r="326" spans="1:20" s="23" customFormat="1" ht="17.25">
      <c r="A326" s="67">
        <v>4</v>
      </c>
      <c r="B326" s="16" t="s">
        <v>197</v>
      </c>
      <c r="C326" s="45">
        <v>143858</v>
      </c>
      <c r="D326" s="45">
        <v>193656</v>
      </c>
      <c r="E326" s="1">
        <f t="shared" si="146"/>
        <v>74.285330689469987</v>
      </c>
      <c r="F326" s="69">
        <v>20240</v>
      </c>
      <c r="G326" s="69">
        <v>41457</v>
      </c>
      <c r="H326" s="1">
        <f t="shared" si="147"/>
        <v>48.821670646694166</v>
      </c>
      <c r="I326" s="45">
        <v>143858</v>
      </c>
      <c r="J326" s="45">
        <v>193656</v>
      </c>
      <c r="K326" s="1">
        <f t="shared" si="148"/>
        <v>74.285330689469987</v>
      </c>
      <c r="L326" s="95">
        <v>143858</v>
      </c>
      <c r="M326" s="95">
        <v>193656</v>
      </c>
      <c r="N326" s="1">
        <f t="shared" si="143"/>
        <v>74.285330689469987</v>
      </c>
      <c r="O326" s="47">
        <v>111217</v>
      </c>
      <c r="P326" s="47">
        <v>166925</v>
      </c>
      <c r="Q326" s="1">
        <f t="shared" si="144"/>
        <v>66.626928261195147</v>
      </c>
      <c r="R326" s="95">
        <v>32641</v>
      </c>
      <c r="S326" s="95">
        <v>26731</v>
      </c>
      <c r="T326" s="1">
        <f t="shared" si="145"/>
        <v>122.10916164752534</v>
      </c>
    </row>
    <row r="327" spans="1:20" s="23" customFormat="1" ht="34.5">
      <c r="A327" s="67">
        <v>5</v>
      </c>
      <c r="B327" s="16" t="s">
        <v>278</v>
      </c>
      <c r="C327" s="45">
        <v>37378</v>
      </c>
      <c r="D327" s="45">
        <v>41945</v>
      </c>
      <c r="E327" s="1">
        <f t="shared" si="146"/>
        <v>89.11193229228752</v>
      </c>
      <c r="F327" s="69">
        <v>8959</v>
      </c>
      <c r="G327" s="69">
        <v>6302</v>
      </c>
      <c r="H327" s="1">
        <f t="shared" si="147"/>
        <v>142.16121866074263</v>
      </c>
      <c r="I327" s="45">
        <v>40824</v>
      </c>
      <c r="J327" s="45">
        <v>48149</v>
      </c>
      <c r="K327" s="1">
        <f t="shared" si="148"/>
        <v>84.786807618019068</v>
      </c>
      <c r="L327" s="95">
        <v>0</v>
      </c>
      <c r="M327" s="95">
        <v>2135</v>
      </c>
      <c r="N327" s="1">
        <f t="shared" si="143"/>
        <v>0</v>
      </c>
      <c r="O327" s="47">
        <v>0</v>
      </c>
      <c r="P327" s="47">
        <v>0</v>
      </c>
      <c r="Q327" s="1" t="e">
        <f t="shared" si="144"/>
        <v>#DIV/0!</v>
      </c>
      <c r="R327" s="95">
        <v>0</v>
      </c>
      <c r="S327" s="95">
        <v>2135</v>
      </c>
      <c r="T327" s="1">
        <f t="shared" si="145"/>
        <v>0</v>
      </c>
    </row>
    <row r="328" spans="1:20" s="23" customFormat="1" ht="17.25">
      <c r="A328" s="67">
        <v>6</v>
      </c>
      <c r="B328" s="29" t="s">
        <v>198</v>
      </c>
      <c r="C328" s="45">
        <v>26932</v>
      </c>
      <c r="D328" s="45">
        <v>66903</v>
      </c>
      <c r="E328" s="1">
        <f t="shared" si="146"/>
        <v>40.255294979298391</v>
      </c>
      <c r="F328" s="69">
        <v>11028</v>
      </c>
      <c r="G328" s="69">
        <v>15613</v>
      </c>
      <c r="H328" s="1">
        <f t="shared" si="147"/>
        <v>70.633446486901946</v>
      </c>
      <c r="I328" s="45">
        <v>26932</v>
      </c>
      <c r="J328" s="45">
        <v>66903</v>
      </c>
      <c r="K328" s="1">
        <f t="shared" si="148"/>
        <v>40.255294979298391</v>
      </c>
      <c r="L328" s="95">
        <v>26932</v>
      </c>
      <c r="M328" s="95">
        <v>66093</v>
      </c>
      <c r="N328" s="1">
        <f t="shared" si="143"/>
        <v>40.748642064969061</v>
      </c>
      <c r="O328" s="47">
        <v>0</v>
      </c>
      <c r="P328" s="47">
        <v>0</v>
      </c>
      <c r="Q328" s="1" t="e">
        <f t="shared" si="144"/>
        <v>#DIV/0!</v>
      </c>
      <c r="R328" s="95">
        <v>26932</v>
      </c>
      <c r="S328" s="95">
        <v>66093</v>
      </c>
      <c r="T328" s="1">
        <f t="shared" si="145"/>
        <v>40.748642064969061</v>
      </c>
    </row>
    <row r="329" spans="1:20" s="23" customFormat="1" ht="17.25" customHeight="1">
      <c r="A329" s="385"/>
      <c r="B329" s="386"/>
      <c r="C329" s="386"/>
      <c r="D329" s="386"/>
      <c r="E329" s="386"/>
      <c r="F329" s="386"/>
      <c r="G329" s="386"/>
      <c r="H329" s="386"/>
      <c r="I329" s="386"/>
      <c r="J329" s="386"/>
      <c r="K329" s="386"/>
      <c r="L329" s="386"/>
      <c r="M329" s="386"/>
      <c r="N329" s="386"/>
      <c r="O329" s="386"/>
      <c r="P329" s="386"/>
      <c r="Q329" s="386"/>
      <c r="R329" s="386"/>
      <c r="S329" s="386"/>
      <c r="T329" s="387"/>
    </row>
    <row r="330" spans="1:20" s="23" customFormat="1" ht="17.25">
      <c r="A330" s="402" t="s">
        <v>264</v>
      </c>
      <c r="B330" s="403" t="s">
        <v>145</v>
      </c>
      <c r="C330" s="133">
        <f>SUM(C331:C340)</f>
        <v>6802907</v>
      </c>
      <c r="D330" s="133">
        <f>SUM(D331:D340)</f>
        <v>2599598</v>
      </c>
      <c r="E330" s="133">
        <f>C330/D330*100</f>
        <v>261.69073064373799</v>
      </c>
      <c r="F330" s="133">
        <f>SUM(F331:F340)</f>
        <v>3917777</v>
      </c>
      <c r="G330" s="133">
        <f>SUM(G331:G340)</f>
        <v>522689</v>
      </c>
      <c r="H330" s="133">
        <f>F330/G330*100</f>
        <v>749.54265347080195</v>
      </c>
      <c r="I330" s="133">
        <f>SUM(I331:I340)</f>
        <v>6730389</v>
      </c>
      <c r="J330" s="133">
        <f>SUM(J331:J340)</f>
        <v>2452548</v>
      </c>
      <c r="K330" s="133">
        <f>I330/J330*100</f>
        <v>274.42435377411573</v>
      </c>
      <c r="L330" s="135">
        <f>SUM(L331:L340)</f>
        <v>5241600</v>
      </c>
      <c r="M330" s="135">
        <f>SUM(M331:M340)</f>
        <v>2392860</v>
      </c>
      <c r="N330" s="137">
        <f t="shared" ref="N330:N341" si="149">L330/M330*100</f>
        <v>219.05167874426419</v>
      </c>
      <c r="O330" s="137">
        <f>SUM(O331:O340)</f>
        <v>1118115</v>
      </c>
      <c r="P330" s="137">
        <f>SUM(P331:P340)</f>
        <v>40718</v>
      </c>
      <c r="Q330" s="137">
        <f t="shared" ref="Q330:Q341" si="150">O330/P330*100</f>
        <v>2745.996856427133</v>
      </c>
      <c r="R330" s="137">
        <f>SUM(R331:R340)</f>
        <v>4123485</v>
      </c>
      <c r="S330" s="137">
        <f>SUM(S331:S340)</f>
        <v>2352142</v>
      </c>
      <c r="T330" s="137">
        <f t="shared" ref="T330:T339" si="151">R330/S330*100</f>
        <v>175.30765574527388</v>
      </c>
    </row>
    <row r="331" spans="1:20" s="23" customFormat="1" ht="17.25">
      <c r="A331" s="242">
        <v>1</v>
      </c>
      <c r="B331" s="10" t="s">
        <v>187</v>
      </c>
      <c r="C331" s="49">
        <v>75969</v>
      </c>
      <c r="D331" s="49">
        <v>269106</v>
      </c>
      <c r="E331" s="25">
        <f t="shared" ref="E331:E341" si="152">C331/D331*100</f>
        <v>28.230139796214132</v>
      </c>
      <c r="F331" s="49">
        <v>21048</v>
      </c>
      <c r="G331" s="49">
        <v>19052</v>
      </c>
      <c r="H331" s="25">
        <f t="shared" ref="H331:H334" si="153">F331/G331*100</f>
        <v>110.47659038421162</v>
      </c>
      <c r="I331" s="49">
        <v>67965</v>
      </c>
      <c r="J331" s="49">
        <v>269106</v>
      </c>
      <c r="K331" s="25">
        <f t="shared" ref="K331:K334" si="154">I331/J331*100</f>
        <v>25.255847138302379</v>
      </c>
      <c r="L331" s="95">
        <v>67965</v>
      </c>
      <c r="M331" s="95">
        <v>269106</v>
      </c>
      <c r="N331" s="25">
        <f t="shared" si="149"/>
        <v>25.255847138302379</v>
      </c>
      <c r="O331" s="49">
        <v>1988</v>
      </c>
      <c r="P331" s="49">
        <v>0</v>
      </c>
      <c r="Q331" s="25" t="e">
        <f t="shared" si="150"/>
        <v>#DIV/0!</v>
      </c>
      <c r="R331" s="49">
        <v>65977</v>
      </c>
      <c r="S331" s="45">
        <v>269106</v>
      </c>
      <c r="T331" s="25">
        <f t="shared" si="151"/>
        <v>24.517104783988465</v>
      </c>
    </row>
    <row r="332" spans="1:20" s="23" customFormat="1" ht="17.25">
      <c r="A332" s="242">
        <v>2</v>
      </c>
      <c r="B332" s="10" t="s">
        <v>188</v>
      </c>
      <c r="C332" s="49">
        <v>0</v>
      </c>
      <c r="D332" s="49">
        <v>0</v>
      </c>
      <c r="E332" s="25" t="e">
        <f t="shared" si="152"/>
        <v>#DIV/0!</v>
      </c>
      <c r="F332" s="49">
        <v>0</v>
      </c>
      <c r="G332" s="49">
        <v>0</v>
      </c>
      <c r="H332" s="25" t="e">
        <f t="shared" si="153"/>
        <v>#DIV/0!</v>
      </c>
      <c r="I332" s="49">
        <v>0</v>
      </c>
      <c r="J332" s="49">
        <v>0</v>
      </c>
      <c r="K332" s="25" t="e">
        <f t="shared" si="154"/>
        <v>#DIV/0!</v>
      </c>
      <c r="L332" s="95">
        <v>0</v>
      </c>
      <c r="M332" s="95">
        <v>0</v>
      </c>
      <c r="N332" s="25" t="e">
        <f t="shared" si="149"/>
        <v>#DIV/0!</v>
      </c>
      <c r="O332" s="49">
        <v>0</v>
      </c>
      <c r="P332" s="49">
        <v>0</v>
      </c>
      <c r="Q332" s="25" t="e">
        <f t="shared" si="150"/>
        <v>#DIV/0!</v>
      </c>
      <c r="R332" s="49">
        <v>0</v>
      </c>
      <c r="S332" s="49">
        <v>0</v>
      </c>
      <c r="T332" s="25" t="e">
        <f t="shared" si="151"/>
        <v>#DIV/0!</v>
      </c>
    </row>
    <row r="333" spans="1:20" s="23" customFormat="1" ht="17.25">
      <c r="A333" s="241">
        <v>3</v>
      </c>
      <c r="B333" s="16" t="s">
        <v>189</v>
      </c>
      <c r="C333" s="49">
        <v>103384</v>
      </c>
      <c r="D333" s="49">
        <v>92960</v>
      </c>
      <c r="E333" s="1">
        <f t="shared" si="152"/>
        <v>111.21342512908778</v>
      </c>
      <c r="F333" s="49">
        <v>26333</v>
      </c>
      <c r="G333" s="49">
        <v>23409</v>
      </c>
      <c r="H333" s="1">
        <f t="shared" si="153"/>
        <v>112.49092229484386</v>
      </c>
      <c r="I333" s="49">
        <v>103384</v>
      </c>
      <c r="J333" s="49">
        <v>92960</v>
      </c>
      <c r="K333" s="1">
        <f t="shared" si="154"/>
        <v>111.21342512908778</v>
      </c>
      <c r="L333" s="95">
        <v>103384</v>
      </c>
      <c r="M333" s="95">
        <v>92960</v>
      </c>
      <c r="N333" s="1">
        <f t="shared" si="149"/>
        <v>111.21342512908778</v>
      </c>
      <c r="O333" s="49">
        <v>0</v>
      </c>
      <c r="P333" s="49">
        <v>0</v>
      </c>
      <c r="Q333" s="1" t="e">
        <f t="shared" si="150"/>
        <v>#DIV/0!</v>
      </c>
      <c r="R333" s="47">
        <v>103384</v>
      </c>
      <c r="S333" s="47">
        <v>92960</v>
      </c>
      <c r="T333" s="1">
        <f t="shared" si="151"/>
        <v>111.21342512908778</v>
      </c>
    </row>
    <row r="334" spans="1:20" s="23" customFormat="1" ht="17.25">
      <c r="A334" s="241">
        <v>4</v>
      </c>
      <c r="B334" s="16" t="s">
        <v>190</v>
      </c>
      <c r="C334" s="49">
        <v>486671</v>
      </c>
      <c r="D334" s="49">
        <v>487935</v>
      </c>
      <c r="E334" s="1">
        <f t="shared" si="152"/>
        <v>99.740949101827098</v>
      </c>
      <c r="F334" s="49">
        <v>139501</v>
      </c>
      <c r="G334" s="49">
        <v>97412</v>
      </c>
      <c r="H334" s="1">
        <f t="shared" si="153"/>
        <v>143.20720239806184</v>
      </c>
      <c r="I334" s="49">
        <v>453848</v>
      </c>
      <c r="J334" s="49">
        <v>479554</v>
      </c>
      <c r="K334" s="1">
        <f t="shared" si="154"/>
        <v>94.639602630777759</v>
      </c>
      <c r="L334" s="95">
        <v>453848</v>
      </c>
      <c r="M334" s="95">
        <v>479554</v>
      </c>
      <c r="N334" s="1">
        <f t="shared" si="149"/>
        <v>94.639602630777759</v>
      </c>
      <c r="O334" s="49">
        <v>0</v>
      </c>
      <c r="P334" s="49">
        <v>0</v>
      </c>
      <c r="Q334" s="1" t="e">
        <f t="shared" si="150"/>
        <v>#DIV/0!</v>
      </c>
      <c r="R334" s="47">
        <v>453848</v>
      </c>
      <c r="S334" s="47">
        <v>479554</v>
      </c>
      <c r="T334" s="1">
        <f t="shared" si="151"/>
        <v>94.639602630777759</v>
      </c>
    </row>
    <row r="335" spans="1:20" s="23" customFormat="1" ht="17.25">
      <c r="A335" s="241">
        <v>5</v>
      </c>
      <c r="B335" s="11" t="s">
        <v>191</v>
      </c>
      <c r="C335" s="49">
        <v>4768921</v>
      </c>
      <c r="D335" s="49">
        <v>1561013</v>
      </c>
      <c r="E335" s="46">
        <f t="shared" si="152"/>
        <v>305.50168384247922</v>
      </c>
      <c r="F335" s="49">
        <v>3112041</v>
      </c>
      <c r="G335" s="49">
        <v>226122</v>
      </c>
      <c r="H335" s="46">
        <f>F335/G335*100</f>
        <v>1376.2663517923952</v>
      </c>
      <c r="I335" s="49">
        <v>4774463</v>
      </c>
      <c r="J335" s="49">
        <v>1558878</v>
      </c>
      <c r="K335" s="46">
        <f>I335/J335*100</f>
        <v>306.27560335061503</v>
      </c>
      <c r="L335" s="95">
        <v>3286728</v>
      </c>
      <c r="M335" s="95">
        <v>1510522</v>
      </c>
      <c r="N335" s="25">
        <f t="shared" si="149"/>
        <v>217.58888649089522</v>
      </c>
      <c r="O335" s="49">
        <v>0</v>
      </c>
      <c r="P335" s="49">
        <v>0</v>
      </c>
      <c r="Q335" s="25" t="e">
        <f t="shared" si="150"/>
        <v>#DIV/0!</v>
      </c>
      <c r="R335" s="95">
        <v>3286728</v>
      </c>
      <c r="S335" s="47">
        <v>1510522</v>
      </c>
      <c r="T335" s="46">
        <f t="shared" si="151"/>
        <v>217.58888649089522</v>
      </c>
    </row>
    <row r="336" spans="1:20" s="23" customFormat="1" ht="17.25">
      <c r="A336" s="241">
        <v>6</v>
      </c>
      <c r="B336" s="11" t="s">
        <v>192</v>
      </c>
      <c r="C336" s="49">
        <v>0</v>
      </c>
      <c r="D336" s="49">
        <v>0</v>
      </c>
      <c r="E336" s="46" t="e">
        <f t="shared" si="152"/>
        <v>#DIV/0!</v>
      </c>
      <c r="F336" s="49">
        <v>0</v>
      </c>
      <c r="G336" s="49">
        <v>0</v>
      </c>
      <c r="H336" s="46" t="e">
        <f t="shared" ref="H336:H339" si="155">F336/G336*100</f>
        <v>#DIV/0!</v>
      </c>
      <c r="I336" s="49">
        <v>0</v>
      </c>
      <c r="J336" s="49">
        <v>0</v>
      </c>
      <c r="K336" s="46" t="e">
        <f t="shared" ref="K336:K341" si="156">I336/J336*100</f>
        <v>#DIV/0!</v>
      </c>
      <c r="L336" s="95">
        <v>0</v>
      </c>
      <c r="M336" s="95">
        <v>0</v>
      </c>
      <c r="N336" s="25" t="e">
        <f t="shared" si="149"/>
        <v>#DIV/0!</v>
      </c>
      <c r="O336" s="49">
        <v>0</v>
      </c>
      <c r="P336" s="49">
        <v>0</v>
      </c>
      <c r="Q336" s="25" t="e">
        <f t="shared" si="150"/>
        <v>#DIV/0!</v>
      </c>
      <c r="R336" s="45">
        <v>0</v>
      </c>
      <c r="S336" s="45">
        <v>0</v>
      </c>
      <c r="T336" s="46" t="e">
        <f t="shared" si="151"/>
        <v>#DIV/0!</v>
      </c>
    </row>
    <row r="337" spans="1:20" s="23" customFormat="1" ht="17.25">
      <c r="A337" s="241">
        <v>7</v>
      </c>
      <c r="B337" s="16" t="s">
        <v>292</v>
      </c>
      <c r="C337" s="49">
        <v>821015</v>
      </c>
      <c r="D337" s="49">
        <v>188584</v>
      </c>
      <c r="E337" s="1">
        <f t="shared" si="152"/>
        <v>435.35771857633733</v>
      </c>
      <c r="F337" s="49">
        <v>284024</v>
      </c>
      <c r="G337" s="49">
        <v>156694</v>
      </c>
      <c r="H337" s="1">
        <f t="shared" si="155"/>
        <v>181.26029075778268</v>
      </c>
      <c r="I337" s="49">
        <v>906897</v>
      </c>
      <c r="J337" s="49">
        <v>52050</v>
      </c>
      <c r="K337" s="1">
        <f t="shared" si="156"/>
        <v>1742.3573487031699</v>
      </c>
      <c r="L337" s="95">
        <v>905843</v>
      </c>
      <c r="M337" s="95">
        <v>40718</v>
      </c>
      <c r="N337" s="1">
        <f t="shared" si="149"/>
        <v>2224.6745910899358</v>
      </c>
      <c r="O337" s="49">
        <v>826356</v>
      </c>
      <c r="P337" s="49">
        <v>40718</v>
      </c>
      <c r="Q337" s="1">
        <f t="shared" si="150"/>
        <v>2029.4611719632594</v>
      </c>
      <c r="R337" s="47">
        <v>79487</v>
      </c>
      <c r="S337" s="47">
        <v>0</v>
      </c>
      <c r="T337" s="1" t="e">
        <f t="shared" si="151"/>
        <v>#DIV/0!</v>
      </c>
    </row>
    <row r="338" spans="1:20" s="23" customFormat="1" ht="17.25">
      <c r="A338" s="241">
        <v>8</v>
      </c>
      <c r="B338" s="16" t="s">
        <v>293</v>
      </c>
      <c r="C338" s="49">
        <v>289771</v>
      </c>
      <c r="D338" s="49">
        <v>0</v>
      </c>
      <c r="E338" s="1" t="e">
        <f t="shared" si="152"/>
        <v>#DIV/0!</v>
      </c>
      <c r="F338" s="49">
        <v>200769</v>
      </c>
      <c r="G338" s="49">
        <v>0</v>
      </c>
      <c r="H338" s="1" t="e">
        <f t="shared" si="155"/>
        <v>#DIV/0!</v>
      </c>
      <c r="I338" s="49">
        <v>289771</v>
      </c>
      <c r="J338" s="49">
        <v>0</v>
      </c>
      <c r="K338" s="1" t="e">
        <f t="shared" si="156"/>
        <v>#DIV/0!</v>
      </c>
      <c r="L338" s="95">
        <v>289771</v>
      </c>
      <c r="M338" s="95">
        <v>0</v>
      </c>
      <c r="N338" s="1" t="e">
        <f t="shared" si="149"/>
        <v>#DIV/0!</v>
      </c>
      <c r="O338" s="49">
        <v>289771</v>
      </c>
      <c r="P338" s="49">
        <v>0</v>
      </c>
      <c r="Q338" s="1" t="e">
        <f t="shared" si="150"/>
        <v>#DIV/0!</v>
      </c>
      <c r="R338" s="47">
        <v>0</v>
      </c>
      <c r="S338" s="47">
        <v>0</v>
      </c>
      <c r="T338" s="1" t="e">
        <f t="shared" si="151"/>
        <v>#DIV/0!</v>
      </c>
    </row>
    <row r="339" spans="1:20" s="23" customFormat="1" ht="34.5">
      <c r="A339" s="241">
        <v>9</v>
      </c>
      <c r="B339" s="10" t="s">
        <v>297</v>
      </c>
      <c r="C339" s="47">
        <v>257176</v>
      </c>
      <c r="D339" s="49"/>
      <c r="E339" s="1" t="e">
        <f t="shared" si="152"/>
        <v>#DIV/0!</v>
      </c>
      <c r="F339" s="47">
        <v>134061</v>
      </c>
      <c r="G339" s="49"/>
      <c r="H339" s="1" t="e">
        <f t="shared" si="155"/>
        <v>#DIV/0!</v>
      </c>
      <c r="I339" s="47">
        <v>134061</v>
      </c>
      <c r="J339" s="49"/>
      <c r="K339" s="1" t="e">
        <f t="shared" si="156"/>
        <v>#DIV/0!</v>
      </c>
      <c r="L339" s="47">
        <v>134061</v>
      </c>
      <c r="M339" s="95"/>
      <c r="N339" s="1" t="e">
        <f t="shared" si="149"/>
        <v>#DIV/0!</v>
      </c>
      <c r="O339" s="49">
        <v>0</v>
      </c>
      <c r="P339" s="49">
        <v>0</v>
      </c>
      <c r="Q339" s="1" t="e">
        <f t="shared" si="150"/>
        <v>#DIV/0!</v>
      </c>
      <c r="R339" s="47">
        <v>134061</v>
      </c>
      <c r="S339" s="47"/>
      <c r="T339" s="1" t="e">
        <f t="shared" si="151"/>
        <v>#DIV/0!</v>
      </c>
    </row>
    <row r="340" spans="1:20" s="23" customFormat="1" ht="17.25">
      <c r="A340" s="242">
        <v>10</v>
      </c>
      <c r="B340" s="10" t="s">
        <v>193</v>
      </c>
      <c r="C340" s="49">
        <v>0</v>
      </c>
      <c r="D340" s="49">
        <v>0</v>
      </c>
      <c r="E340" s="25" t="e">
        <f t="shared" si="152"/>
        <v>#DIV/0!</v>
      </c>
      <c r="F340" s="49">
        <v>0</v>
      </c>
      <c r="G340" s="49">
        <v>0</v>
      </c>
      <c r="H340" s="25" t="e">
        <f>F340/G340*100</f>
        <v>#DIV/0!</v>
      </c>
      <c r="I340" s="49">
        <v>0</v>
      </c>
      <c r="J340" s="49">
        <v>0</v>
      </c>
      <c r="K340" s="25" t="e">
        <f t="shared" si="156"/>
        <v>#DIV/0!</v>
      </c>
      <c r="L340" s="95">
        <v>0</v>
      </c>
      <c r="M340" s="95">
        <v>0</v>
      </c>
      <c r="N340" s="25" t="e">
        <f t="shared" si="149"/>
        <v>#DIV/0!</v>
      </c>
      <c r="O340" s="49">
        <v>0</v>
      </c>
      <c r="P340" s="49">
        <v>0</v>
      </c>
      <c r="Q340" s="25" t="e">
        <f t="shared" si="150"/>
        <v>#DIV/0!</v>
      </c>
      <c r="R340" s="49">
        <v>0</v>
      </c>
      <c r="S340" s="49">
        <v>0</v>
      </c>
      <c r="T340" s="25" t="e">
        <f>R340/S340*100</f>
        <v>#DIV/0!</v>
      </c>
    </row>
    <row r="341" spans="1:20" s="23" customFormat="1" ht="17.25">
      <c r="A341" s="64">
        <v>11</v>
      </c>
      <c r="B341" s="16" t="s">
        <v>320</v>
      </c>
      <c r="C341" s="49">
        <v>162548</v>
      </c>
      <c r="D341" s="49"/>
      <c r="E341" s="25" t="e">
        <f t="shared" si="152"/>
        <v>#DIV/0!</v>
      </c>
      <c r="F341" s="49">
        <v>44688</v>
      </c>
      <c r="G341" s="49"/>
      <c r="H341" s="25" t="e">
        <f>F341/G341*100</f>
        <v>#DIV/0!</v>
      </c>
      <c r="I341" s="49">
        <v>121197</v>
      </c>
      <c r="J341" s="49"/>
      <c r="K341" s="25" t="e">
        <f t="shared" si="156"/>
        <v>#DIV/0!</v>
      </c>
      <c r="L341" s="95">
        <v>121197</v>
      </c>
      <c r="M341" s="95"/>
      <c r="N341" s="25" t="e">
        <f t="shared" si="149"/>
        <v>#DIV/0!</v>
      </c>
      <c r="O341" s="49">
        <v>0</v>
      </c>
      <c r="P341" s="49"/>
      <c r="Q341" s="25" t="e">
        <f t="shared" si="150"/>
        <v>#DIV/0!</v>
      </c>
      <c r="R341" s="49">
        <v>121197</v>
      </c>
      <c r="S341" s="49"/>
      <c r="T341" s="25" t="e">
        <f>R341/S341*100</f>
        <v>#DIV/0!</v>
      </c>
    </row>
    <row r="342" spans="1:20" s="23" customFormat="1" ht="17.25">
      <c r="A342" s="111"/>
      <c r="B342" s="112"/>
      <c r="C342" s="113"/>
      <c r="D342" s="113"/>
      <c r="E342" s="114"/>
      <c r="F342" s="113"/>
      <c r="G342" s="113"/>
      <c r="H342" s="114"/>
      <c r="I342" s="113"/>
      <c r="J342" s="113"/>
      <c r="K342" s="114"/>
      <c r="L342" s="115"/>
      <c r="M342" s="115"/>
      <c r="N342" s="114"/>
      <c r="O342" s="113"/>
      <c r="P342" s="113"/>
      <c r="Q342" s="114"/>
      <c r="R342" s="113"/>
      <c r="S342" s="113"/>
      <c r="T342" s="114"/>
    </row>
    <row r="343" spans="1:20" s="23" customFormat="1" ht="17.25">
      <c r="A343" s="402" t="s">
        <v>265</v>
      </c>
      <c r="B343" s="403"/>
      <c r="C343" s="133">
        <f>SUM(C344:C352)</f>
        <v>233346</v>
      </c>
      <c r="D343" s="133">
        <f>SUM(D344:D352)</f>
        <v>291233.5</v>
      </c>
      <c r="E343" s="133">
        <f>C343/D343*100</f>
        <v>80.123337459461226</v>
      </c>
      <c r="F343" s="133">
        <f>SUM(F344:F352)</f>
        <v>69330.100000000006</v>
      </c>
      <c r="G343" s="133">
        <f>SUM(G344:G352)</f>
        <v>74354</v>
      </c>
      <c r="H343" s="133">
        <f>F343/G343*100</f>
        <v>93.243268687629453</v>
      </c>
      <c r="I343" s="133">
        <f>SUM(I344:I352)</f>
        <v>145844.4</v>
      </c>
      <c r="J343" s="133">
        <f>SUM(J344:J352)</f>
        <v>132141.70000000001</v>
      </c>
      <c r="K343" s="133">
        <f>I343/J343*100</f>
        <v>110.36970161576549</v>
      </c>
      <c r="L343" s="133">
        <f>SUM(L344:L352)</f>
        <v>0</v>
      </c>
      <c r="M343" s="133">
        <f>SUM(M344:M352)</f>
        <v>0</v>
      </c>
      <c r="N343" s="137" t="e">
        <f t="shared" ref="N343:N352" si="157">L343/M343*100</f>
        <v>#DIV/0!</v>
      </c>
      <c r="O343" s="133">
        <f>SUM(O344:O352)</f>
        <v>0</v>
      </c>
      <c r="P343" s="133">
        <f>SUM(P344:P352)</f>
        <v>0</v>
      </c>
      <c r="Q343" s="137" t="e">
        <f t="shared" ref="Q343:Q352" si="158">O343/P343*100</f>
        <v>#DIV/0!</v>
      </c>
      <c r="R343" s="133">
        <f>SUM(R344:R352)</f>
        <v>0</v>
      </c>
      <c r="S343" s="133">
        <f>SUM(S344:S352)</f>
        <v>0</v>
      </c>
      <c r="T343" s="137" t="e">
        <f t="shared" ref="T343:T352" si="159">R343/S343*100</f>
        <v>#DIV/0!</v>
      </c>
    </row>
    <row r="344" spans="1:20" s="23" customFormat="1" ht="17.25">
      <c r="A344" s="2">
        <v>1</v>
      </c>
      <c r="B344" s="11" t="s">
        <v>199</v>
      </c>
      <c r="C344" s="49">
        <v>169806</v>
      </c>
      <c r="D344" s="49">
        <v>224841.5</v>
      </c>
      <c r="E344" s="1">
        <f>C344/D344*100</f>
        <v>75.522534763377763</v>
      </c>
      <c r="F344" s="49">
        <v>50752.1</v>
      </c>
      <c r="G344" s="49">
        <v>56630</v>
      </c>
      <c r="H344" s="1">
        <f t="shared" ref="H344:H352" si="160">F344/G344*100</f>
        <v>89.620519159456109</v>
      </c>
      <c r="I344" s="49">
        <v>137491.4</v>
      </c>
      <c r="J344" s="49">
        <v>124154.7</v>
      </c>
      <c r="K344" s="45">
        <f t="shared" ref="K344:K352" si="161">I344/J344*100</f>
        <v>110.7420017123798</v>
      </c>
      <c r="L344" s="45">
        <v>0</v>
      </c>
      <c r="M344" s="45">
        <v>0</v>
      </c>
      <c r="N344" s="45" t="e">
        <f t="shared" si="157"/>
        <v>#DIV/0!</v>
      </c>
      <c r="O344" s="45">
        <v>0</v>
      </c>
      <c r="P344" s="45">
        <v>0</v>
      </c>
      <c r="Q344" s="45" t="e">
        <f t="shared" si="158"/>
        <v>#DIV/0!</v>
      </c>
      <c r="R344" s="45">
        <v>0</v>
      </c>
      <c r="S344" s="45">
        <v>0</v>
      </c>
      <c r="T344" s="46" t="e">
        <f t="shared" si="159"/>
        <v>#DIV/0!</v>
      </c>
    </row>
    <row r="345" spans="1:20" s="23" customFormat="1" ht="34.5">
      <c r="A345" s="70">
        <v>2</v>
      </c>
      <c r="B345" s="11" t="s">
        <v>200</v>
      </c>
      <c r="C345" s="49">
        <v>41160</v>
      </c>
      <c r="D345" s="49">
        <v>40667</v>
      </c>
      <c r="E345" s="1">
        <f t="shared" ref="E345:E352" si="162">C345/D345*100</f>
        <v>101.21228514520372</v>
      </c>
      <c r="F345" s="49">
        <v>12806</v>
      </c>
      <c r="G345" s="49">
        <v>12493</v>
      </c>
      <c r="H345" s="1">
        <f t="shared" si="160"/>
        <v>102.50540302569439</v>
      </c>
      <c r="I345" s="49">
        <v>0</v>
      </c>
      <c r="J345" s="49">
        <v>0</v>
      </c>
      <c r="K345" s="45" t="e">
        <f t="shared" si="161"/>
        <v>#DIV/0!</v>
      </c>
      <c r="L345" s="45">
        <v>0</v>
      </c>
      <c r="M345" s="45">
        <v>0</v>
      </c>
      <c r="N345" s="45" t="e">
        <f t="shared" si="157"/>
        <v>#DIV/0!</v>
      </c>
      <c r="O345" s="45">
        <v>0</v>
      </c>
      <c r="P345" s="45">
        <v>0</v>
      </c>
      <c r="Q345" s="45" t="e">
        <f t="shared" si="158"/>
        <v>#DIV/0!</v>
      </c>
      <c r="R345" s="45">
        <v>0</v>
      </c>
      <c r="S345" s="45">
        <v>0</v>
      </c>
      <c r="T345" s="46" t="e">
        <f t="shared" si="159"/>
        <v>#DIV/0!</v>
      </c>
    </row>
    <row r="346" spans="1:20" s="23" customFormat="1" ht="34.5">
      <c r="A346" s="2">
        <v>3</v>
      </c>
      <c r="B346" s="11" t="s">
        <v>201</v>
      </c>
      <c r="C346" s="49">
        <v>0</v>
      </c>
      <c r="D346" s="49">
        <v>0</v>
      </c>
      <c r="E346" s="1" t="e">
        <f t="shared" si="162"/>
        <v>#DIV/0!</v>
      </c>
      <c r="F346" s="49">
        <v>0</v>
      </c>
      <c r="G346" s="49">
        <v>0</v>
      </c>
      <c r="H346" s="1" t="e">
        <f t="shared" si="160"/>
        <v>#DIV/0!</v>
      </c>
      <c r="I346" s="49">
        <v>0</v>
      </c>
      <c r="J346" s="49">
        <v>0</v>
      </c>
      <c r="K346" s="45" t="e">
        <f t="shared" si="161"/>
        <v>#DIV/0!</v>
      </c>
      <c r="L346" s="45">
        <v>0</v>
      </c>
      <c r="M346" s="45">
        <v>0</v>
      </c>
      <c r="N346" s="45" t="e">
        <f t="shared" si="157"/>
        <v>#DIV/0!</v>
      </c>
      <c r="O346" s="45">
        <v>0</v>
      </c>
      <c r="P346" s="45">
        <v>0</v>
      </c>
      <c r="Q346" s="45" t="e">
        <f t="shared" si="158"/>
        <v>#DIV/0!</v>
      </c>
      <c r="R346" s="45">
        <v>0</v>
      </c>
      <c r="S346" s="45">
        <v>0</v>
      </c>
      <c r="T346" s="46" t="e">
        <f t="shared" si="159"/>
        <v>#DIV/0!</v>
      </c>
    </row>
    <row r="347" spans="1:20" s="23" customFormat="1" ht="17.25">
      <c r="A347" s="70">
        <v>4</v>
      </c>
      <c r="B347" s="11" t="s">
        <v>202</v>
      </c>
      <c r="C347" s="49">
        <v>4278</v>
      </c>
      <c r="D347" s="49">
        <v>5459</v>
      </c>
      <c r="E347" s="1">
        <f t="shared" si="162"/>
        <v>78.366001099102405</v>
      </c>
      <c r="F347" s="49">
        <v>1043</v>
      </c>
      <c r="G347" s="49">
        <v>0</v>
      </c>
      <c r="H347" s="1" t="e">
        <f t="shared" si="160"/>
        <v>#DIV/0!</v>
      </c>
      <c r="I347" s="49">
        <v>0</v>
      </c>
      <c r="J347" s="49">
        <v>0</v>
      </c>
      <c r="K347" s="45" t="e">
        <f t="shared" si="161"/>
        <v>#DIV/0!</v>
      </c>
      <c r="L347" s="45">
        <v>0</v>
      </c>
      <c r="M347" s="45">
        <v>0</v>
      </c>
      <c r="N347" s="45" t="e">
        <f t="shared" si="157"/>
        <v>#DIV/0!</v>
      </c>
      <c r="O347" s="45">
        <v>0</v>
      </c>
      <c r="P347" s="45">
        <v>0</v>
      </c>
      <c r="Q347" s="45" t="e">
        <f t="shared" si="158"/>
        <v>#DIV/0!</v>
      </c>
      <c r="R347" s="45">
        <v>0</v>
      </c>
      <c r="S347" s="45">
        <v>0</v>
      </c>
      <c r="T347" s="46" t="e">
        <f t="shared" si="159"/>
        <v>#DIV/0!</v>
      </c>
    </row>
    <row r="348" spans="1:20" s="23" customFormat="1" ht="17.25">
      <c r="A348" s="2">
        <v>5</v>
      </c>
      <c r="B348" s="11" t="s">
        <v>203</v>
      </c>
      <c r="C348" s="49">
        <v>0</v>
      </c>
      <c r="D348" s="49">
        <v>0</v>
      </c>
      <c r="E348" s="1" t="e">
        <f t="shared" si="162"/>
        <v>#DIV/0!</v>
      </c>
      <c r="F348" s="49">
        <v>0</v>
      </c>
      <c r="G348" s="49">
        <v>0</v>
      </c>
      <c r="H348" s="1" t="e">
        <f t="shared" si="160"/>
        <v>#DIV/0!</v>
      </c>
      <c r="I348" s="49">
        <v>0</v>
      </c>
      <c r="J348" s="49">
        <v>0</v>
      </c>
      <c r="K348" s="45" t="e">
        <f t="shared" si="161"/>
        <v>#DIV/0!</v>
      </c>
      <c r="L348" s="45">
        <v>0</v>
      </c>
      <c r="M348" s="45">
        <v>0</v>
      </c>
      <c r="N348" s="45" t="e">
        <f t="shared" si="157"/>
        <v>#DIV/0!</v>
      </c>
      <c r="O348" s="45">
        <v>0</v>
      </c>
      <c r="P348" s="45">
        <v>0</v>
      </c>
      <c r="Q348" s="45" t="e">
        <f t="shared" si="158"/>
        <v>#DIV/0!</v>
      </c>
      <c r="R348" s="45">
        <v>0</v>
      </c>
      <c r="S348" s="45">
        <v>0</v>
      </c>
      <c r="T348" s="46" t="e">
        <f t="shared" si="159"/>
        <v>#DIV/0!</v>
      </c>
    </row>
    <row r="349" spans="1:20" s="23" customFormat="1" ht="17.25" customHeight="1">
      <c r="A349" s="70">
        <v>6</v>
      </c>
      <c r="B349" s="11" t="s">
        <v>204</v>
      </c>
      <c r="C349" s="49">
        <v>12910</v>
      </c>
      <c r="D349" s="49">
        <v>13000</v>
      </c>
      <c r="E349" s="1">
        <f t="shared" si="162"/>
        <v>99.307692307692307</v>
      </c>
      <c r="F349" s="49">
        <v>3100</v>
      </c>
      <c r="G349" s="49">
        <v>3000</v>
      </c>
      <c r="H349" s="1">
        <f t="shared" si="160"/>
        <v>103.33333333333334</v>
      </c>
      <c r="I349" s="49">
        <v>2534</v>
      </c>
      <c r="J349" s="49">
        <v>179</v>
      </c>
      <c r="K349" s="45">
        <f t="shared" si="161"/>
        <v>1415.6424581005585</v>
      </c>
      <c r="L349" s="45">
        <v>0</v>
      </c>
      <c r="M349" s="45">
        <v>0</v>
      </c>
      <c r="N349" s="45" t="e">
        <f t="shared" si="157"/>
        <v>#DIV/0!</v>
      </c>
      <c r="O349" s="45">
        <v>0</v>
      </c>
      <c r="P349" s="45">
        <v>0</v>
      </c>
      <c r="Q349" s="45" t="e">
        <f t="shared" si="158"/>
        <v>#DIV/0!</v>
      </c>
      <c r="R349" s="45">
        <v>0</v>
      </c>
      <c r="S349" s="45">
        <v>0</v>
      </c>
      <c r="T349" s="46" t="e">
        <f t="shared" si="159"/>
        <v>#DIV/0!</v>
      </c>
    </row>
    <row r="350" spans="1:20" s="23" customFormat="1" ht="52.5" customHeight="1">
      <c r="A350" s="2">
        <v>7</v>
      </c>
      <c r="B350" s="11" t="s">
        <v>276</v>
      </c>
      <c r="C350" s="49">
        <v>0</v>
      </c>
      <c r="D350" s="49">
        <v>2114</v>
      </c>
      <c r="E350" s="1">
        <f t="shared" si="162"/>
        <v>0</v>
      </c>
      <c r="F350" s="49">
        <v>0</v>
      </c>
      <c r="G350" s="49">
        <v>1165</v>
      </c>
      <c r="H350" s="1">
        <f t="shared" si="160"/>
        <v>0</v>
      </c>
      <c r="I350" s="49">
        <v>0</v>
      </c>
      <c r="J350" s="49">
        <v>1165</v>
      </c>
      <c r="K350" s="45">
        <f t="shared" si="161"/>
        <v>0</v>
      </c>
      <c r="L350" s="45">
        <v>0</v>
      </c>
      <c r="M350" s="45">
        <v>0</v>
      </c>
      <c r="N350" s="45" t="e">
        <f t="shared" si="157"/>
        <v>#DIV/0!</v>
      </c>
      <c r="O350" s="45">
        <v>0</v>
      </c>
      <c r="P350" s="45">
        <v>0</v>
      </c>
      <c r="Q350" s="45" t="e">
        <f t="shared" si="158"/>
        <v>#DIV/0!</v>
      </c>
      <c r="R350" s="45">
        <v>0</v>
      </c>
      <c r="S350" s="45">
        <v>0</v>
      </c>
      <c r="T350" s="46" t="e">
        <f t="shared" si="159"/>
        <v>#DIV/0!</v>
      </c>
    </row>
    <row r="351" spans="1:20" s="23" customFormat="1" ht="17.25">
      <c r="A351" s="70">
        <v>8</v>
      </c>
      <c r="B351" s="11" t="s">
        <v>205</v>
      </c>
      <c r="C351" s="49">
        <v>1053</v>
      </c>
      <c r="D351" s="49">
        <v>160</v>
      </c>
      <c r="E351" s="1">
        <f t="shared" si="162"/>
        <v>658.125</v>
      </c>
      <c r="F351" s="49">
        <v>658</v>
      </c>
      <c r="G351" s="49">
        <v>40</v>
      </c>
      <c r="H351" s="1">
        <f t="shared" si="160"/>
        <v>1645</v>
      </c>
      <c r="I351" s="49">
        <v>1680</v>
      </c>
      <c r="J351" s="49">
        <v>1651</v>
      </c>
      <c r="K351" s="45">
        <f t="shared" si="161"/>
        <v>101.75651120533011</v>
      </c>
      <c r="L351" s="45">
        <v>0</v>
      </c>
      <c r="M351" s="45">
        <v>0</v>
      </c>
      <c r="N351" s="45" t="e">
        <f t="shared" si="157"/>
        <v>#DIV/0!</v>
      </c>
      <c r="O351" s="45">
        <v>0</v>
      </c>
      <c r="P351" s="45">
        <v>0</v>
      </c>
      <c r="Q351" s="45" t="e">
        <f t="shared" si="158"/>
        <v>#DIV/0!</v>
      </c>
      <c r="R351" s="45">
        <v>0</v>
      </c>
      <c r="S351" s="45">
        <v>0</v>
      </c>
      <c r="T351" s="46" t="e">
        <f t="shared" si="159"/>
        <v>#DIV/0!</v>
      </c>
    </row>
    <row r="352" spans="1:20" s="23" customFormat="1" ht="17.25">
      <c r="A352" s="2">
        <v>9</v>
      </c>
      <c r="B352" s="11" t="s">
        <v>206</v>
      </c>
      <c r="C352" s="49">
        <v>4139</v>
      </c>
      <c r="D352" s="49">
        <v>4992</v>
      </c>
      <c r="E352" s="1">
        <f t="shared" si="162"/>
        <v>82.912660256410248</v>
      </c>
      <c r="F352" s="49">
        <v>971</v>
      </c>
      <c r="G352" s="49">
        <v>1026</v>
      </c>
      <c r="H352" s="1">
        <f t="shared" si="160"/>
        <v>94.639376218323591</v>
      </c>
      <c r="I352" s="49">
        <v>4139</v>
      </c>
      <c r="J352" s="49">
        <v>4992</v>
      </c>
      <c r="K352" s="45">
        <f t="shared" si="161"/>
        <v>82.912660256410248</v>
      </c>
      <c r="L352" s="45">
        <v>0</v>
      </c>
      <c r="M352" s="45">
        <v>0</v>
      </c>
      <c r="N352" s="45" t="e">
        <f t="shared" si="157"/>
        <v>#DIV/0!</v>
      </c>
      <c r="O352" s="45">
        <v>0</v>
      </c>
      <c r="P352" s="45">
        <v>0</v>
      </c>
      <c r="Q352" s="45" t="e">
        <f t="shared" si="158"/>
        <v>#DIV/0!</v>
      </c>
      <c r="R352" s="45">
        <v>0</v>
      </c>
      <c r="S352" s="45">
        <v>0</v>
      </c>
      <c r="T352" s="46" t="e">
        <f t="shared" si="159"/>
        <v>#DIV/0!</v>
      </c>
    </row>
    <row r="353" spans="1:20" s="23" customFormat="1" ht="17.25" customHeight="1">
      <c r="A353" s="385"/>
      <c r="B353" s="386"/>
      <c r="C353" s="386"/>
      <c r="D353" s="386"/>
      <c r="E353" s="386"/>
      <c r="F353" s="386"/>
      <c r="G353" s="386"/>
      <c r="H353" s="386"/>
      <c r="I353" s="386"/>
      <c r="J353" s="386"/>
      <c r="K353" s="386"/>
      <c r="L353" s="386"/>
      <c r="M353" s="386"/>
      <c r="N353" s="386"/>
      <c r="O353" s="386"/>
      <c r="P353" s="386"/>
      <c r="Q353" s="386"/>
      <c r="R353" s="386"/>
      <c r="S353" s="386"/>
      <c r="T353" s="387"/>
    </row>
    <row r="354" spans="1:20" ht="57.75" customHeight="1">
      <c r="A354" s="369" t="s">
        <v>267</v>
      </c>
      <c r="B354" s="370"/>
      <c r="C354" s="128">
        <f>C355+C372+C380</f>
        <v>97691952.685000002</v>
      </c>
      <c r="D354" s="128">
        <f>D355+D372+D380</f>
        <v>83302626.605000004</v>
      </c>
      <c r="E354" s="139">
        <f t="shared" ref="E354:E370" si="163">C354/D354*100</f>
        <v>117.27355626879637</v>
      </c>
      <c r="F354" s="128">
        <f>F355+F372+F380</f>
        <v>21700909.770999998</v>
      </c>
      <c r="G354" s="128">
        <f>G355+G372+G380</f>
        <v>19695332.105999999</v>
      </c>
      <c r="H354" s="139">
        <f t="shared" ref="H354" si="164">F354/G354*100</f>
        <v>110.1830101376611</v>
      </c>
      <c r="I354" s="128">
        <f>I355+I372+I380</f>
        <v>97691952.685000002</v>
      </c>
      <c r="J354" s="128">
        <f>J355+J372+J380</f>
        <v>83302626.605000004</v>
      </c>
      <c r="K354" s="139">
        <f t="shared" ref="K354:K370" si="165">I354/J354*100</f>
        <v>117.27355626879637</v>
      </c>
      <c r="L354" s="128">
        <f>L355+L372+L380</f>
        <v>8764164.5419999994</v>
      </c>
      <c r="M354" s="128">
        <f>M355+M372+M380</f>
        <v>6044700.9699999997</v>
      </c>
      <c r="N354" s="140">
        <f t="shared" ref="N354:N374" si="166">L354/M354*100</f>
        <v>144.9892159346966</v>
      </c>
      <c r="O354" s="128">
        <f>O355+O372+O380</f>
        <v>0</v>
      </c>
      <c r="P354" s="128">
        <f>P355+P372+P380</f>
        <v>0</v>
      </c>
      <c r="Q354" s="140" t="e">
        <f t="shared" ref="Q354:Q374" si="167">O354/P354*100</f>
        <v>#DIV/0!</v>
      </c>
      <c r="R354" s="128">
        <f>R355+R372+R380</f>
        <v>0</v>
      </c>
      <c r="S354" s="128">
        <f>S355+S372+S380</f>
        <v>0</v>
      </c>
      <c r="T354" s="140" t="e">
        <f t="shared" ref="T354:T358" si="168">R354/S354*100</f>
        <v>#DIV/0!</v>
      </c>
    </row>
    <row r="355" spans="1:20" ht="75" customHeight="1">
      <c r="A355" s="383" t="s">
        <v>268</v>
      </c>
      <c r="B355" s="384"/>
      <c r="C355" s="42">
        <f>SUM(C356:C370)</f>
        <v>76471164.685000002</v>
      </c>
      <c r="D355" s="42">
        <f>SUM(D356:D370)</f>
        <v>62643608.605000004</v>
      </c>
      <c r="E355" s="42">
        <f>C355/D355*100</f>
        <v>122.07337091193105</v>
      </c>
      <c r="F355" s="42">
        <f>SUM(F356:F370)</f>
        <v>18792803.770999998</v>
      </c>
      <c r="G355" s="42">
        <f>SUM(G356:G370)</f>
        <v>16816579.105999999</v>
      </c>
      <c r="H355" s="42">
        <f>F355/G355*100</f>
        <v>111.75164492459054</v>
      </c>
      <c r="I355" s="42">
        <f>SUM(I356:I370)</f>
        <v>76471164.685000002</v>
      </c>
      <c r="J355" s="42">
        <f>SUM(J356:J370)</f>
        <v>62643608.605000004</v>
      </c>
      <c r="K355" s="42">
        <f>I355/J355*100</f>
        <v>122.07337091193105</v>
      </c>
      <c r="L355" s="42">
        <f>SUM(L356:L370)</f>
        <v>8764164.5419999994</v>
      </c>
      <c r="M355" s="42">
        <f>SUM(M356:M370)</f>
        <v>6044700.9699999997</v>
      </c>
      <c r="N355" s="167">
        <f t="shared" si="166"/>
        <v>144.9892159346966</v>
      </c>
      <c r="O355" s="42">
        <f>SUM(O356:O370)</f>
        <v>0</v>
      </c>
      <c r="P355" s="42">
        <f>SUM(P356:P370)</f>
        <v>0</v>
      </c>
      <c r="Q355" s="5" t="e">
        <f t="shared" si="167"/>
        <v>#DIV/0!</v>
      </c>
      <c r="R355" s="42">
        <f>SUM(R356:R370)</f>
        <v>0</v>
      </c>
      <c r="S355" s="42">
        <f>SUM(S356:S370)</f>
        <v>0</v>
      </c>
      <c r="T355" s="5" t="e">
        <f t="shared" si="168"/>
        <v>#DIV/0!</v>
      </c>
    </row>
    <row r="356" spans="1:20" ht="17.25">
      <c r="A356" s="63">
        <v>1</v>
      </c>
      <c r="B356" s="12" t="s">
        <v>207</v>
      </c>
      <c r="C356" s="49">
        <v>10076942</v>
      </c>
      <c r="D356" s="49">
        <v>11004186</v>
      </c>
      <c r="E356" s="164">
        <f t="shared" si="163"/>
        <v>91.573715675107636</v>
      </c>
      <c r="F356" s="49">
        <v>2461399</v>
      </c>
      <c r="G356" s="49">
        <v>2662907</v>
      </c>
      <c r="H356" s="164">
        <f t="shared" ref="H356:H369" si="169">F356/G356*100</f>
        <v>92.43278116734831</v>
      </c>
      <c r="I356" s="49">
        <v>10076942</v>
      </c>
      <c r="J356" s="49">
        <v>11004186</v>
      </c>
      <c r="K356" s="164">
        <f t="shared" si="165"/>
        <v>91.573715675107636</v>
      </c>
      <c r="L356" s="49">
        <v>0</v>
      </c>
      <c r="M356" s="49">
        <v>0</v>
      </c>
      <c r="N356" s="69" t="e">
        <f t="shared" si="166"/>
        <v>#DIV/0!</v>
      </c>
      <c r="O356" s="166">
        <v>0</v>
      </c>
      <c r="P356" s="166">
        <v>0</v>
      </c>
      <c r="Q356" s="69" t="e">
        <f t="shared" si="167"/>
        <v>#DIV/0!</v>
      </c>
      <c r="R356" s="69">
        <v>0</v>
      </c>
      <c r="S356" s="69">
        <v>0</v>
      </c>
      <c r="T356" s="69" t="e">
        <f t="shared" si="168"/>
        <v>#DIV/0!</v>
      </c>
    </row>
    <row r="357" spans="1:20" s="23" customFormat="1" ht="17.25">
      <c r="A357" s="64">
        <v>2</v>
      </c>
      <c r="B357" s="9" t="s">
        <v>208</v>
      </c>
      <c r="C357" s="49">
        <v>16454830.685000001</v>
      </c>
      <c r="D357" s="49">
        <v>16152375.605</v>
      </c>
      <c r="E357" s="164">
        <f t="shared" si="163"/>
        <v>101.87251143358984</v>
      </c>
      <c r="F357" s="49">
        <v>3977796.1009999998</v>
      </c>
      <c r="G357" s="49">
        <v>5102187.6050000004</v>
      </c>
      <c r="H357" s="164">
        <f t="shared" si="169"/>
        <v>77.962560551514642</v>
      </c>
      <c r="I357" s="49">
        <v>16454830.685000001</v>
      </c>
      <c r="J357" s="49">
        <v>16152375.605</v>
      </c>
      <c r="K357" s="164">
        <f t="shared" si="165"/>
        <v>101.87251143358984</v>
      </c>
      <c r="L357" s="49">
        <v>8567655.5419999994</v>
      </c>
      <c r="M357" s="49">
        <v>5984677.9699999997</v>
      </c>
      <c r="N357" s="164">
        <f t="shared" si="166"/>
        <v>143.15984226633333</v>
      </c>
      <c r="O357" s="166">
        <v>0</v>
      </c>
      <c r="P357" s="166">
        <v>0</v>
      </c>
      <c r="Q357" s="69" t="e">
        <f t="shared" si="167"/>
        <v>#DIV/0!</v>
      </c>
      <c r="R357" s="69">
        <v>0</v>
      </c>
      <c r="S357" s="69">
        <v>0</v>
      </c>
      <c r="T357" s="69" t="e">
        <f t="shared" si="168"/>
        <v>#DIV/0!</v>
      </c>
    </row>
    <row r="358" spans="1:20" ht="17.25">
      <c r="A358" s="63">
        <v>3</v>
      </c>
      <c r="B358" s="12" t="s">
        <v>271</v>
      </c>
      <c r="C358" s="49">
        <v>6646949</v>
      </c>
      <c r="D358" s="49">
        <v>6803366</v>
      </c>
      <c r="E358" s="164">
        <f t="shared" si="163"/>
        <v>97.700888060410094</v>
      </c>
      <c r="F358" s="49">
        <v>351160</v>
      </c>
      <c r="G358" s="49">
        <v>345068</v>
      </c>
      <c r="H358" s="164">
        <f t="shared" si="169"/>
        <v>101.76544912886736</v>
      </c>
      <c r="I358" s="49">
        <v>6646949</v>
      </c>
      <c r="J358" s="49">
        <v>6803366</v>
      </c>
      <c r="K358" s="164">
        <f t="shared" si="165"/>
        <v>97.700888060410094</v>
      </c>
      <c r="L358" s="49">
        <v>0</v>
      </c>
      <c r="M358" s="49">
        <v>0</v>
      </c>
      <c r="N358" s="69" t="e">
        <f t="shared" si="166"/>
        <v>#DIV/0!</v>
      </c>
      <c r="O358" s="166">
        <v>0</v>
      </c>
      <c r="P358" s="166">
        <v>0</v>
      </c>
      <c r="Q358" s="69" t="e">
        <f t="shared" si="167"/>
        <v>#DIV/0!</v>
      </c>
      <c r="R358" s="69">
        <v>0</v>
      </c>
      <c r="S358" s="69">
        <v>0</v>
      </c>
      <c r="T358" s="69" t="e">
        <f t="shared" si="168"/>
        <v>#DIV/0!</v>
      </c>
    </row>
    <row r="359" spans="1:20" ht="86.25">
      <c r="A359" s="63">
        <v>4</v>
      </c>
      <c r="B359" s="10" t="s">
        <v>289</v>
      </c>
      <c r="C359" s="49">
        <v>4248718</v>
      </c>
      <c r="D359" s="49">
        <v>2147749</v>
      </c>
      <c r="E359" s="164">
        <f t="shared" si="163"/>
        <v>197.82190563236207</v>
      </c>
      <c r="F359" s="49">
        <v>1148929</v>
      </c>
      <c r="G359" s="49">
        <v>665040</v>
      </c>
      <c r="H359" s="164">
        <f t="shared" si="169"/>
        <v>172.76088656321426</v>
      </c>
      <c r="I359" s="49">
        <v>4248718</v>
      </c>
      <c r="J359" s="49">
        <v>2147749</v>
      </c>
      <c r="K359" s="164">
        <f t="shared" si="165"/>
        <v>197.82190563236207</v>
      </c>
      <c r="L359" s="49">
        <v>0</v>
      </c>
      <c r="M359" s="49">
        <v>0</v>
      </c>
      <c r="N359" s="69" t="e">
        <f t="shared" si="166"/>
        <v>#DIV/0!</v>
      </c>
      <c r="O359" s="166">
        <v>0</v>
      </c>
      <c r="P359" s="166">
        <v>0</v>
      </c>
      <c r="Q359" s="69" t="e">
        <f t="shared" si="167"/>
        <v>#DIV/0!</v>
      </c>
      <c r="R359" s="69">
        <v>0</v>
      </c>
      <c r="S359" s="69">
        <v>0</v>
      </c>
      <c r="T359" s="69"/>
    </row>
    <row r="360" spans="1:20" ht="34.5">
      <c r="A360" s="63">
        <v>5</v>
      </c>
      <c r="B360" s="10" t="s">
        <v>209</v>
      </c>
      <c r="C360" s="49">
        <v>1376441</v>
      </c>
      <c r="D360" s="49">
        <v>1118280</v>
      </c>
      <c r="E360" s="164">
        <f t="shared" si="163"/>
        <v>123.08554208248381</v>
      </c>
      <c r="F360" s="49">
        <v>450300</v>
      </c>
      <c r="G360" s="49">
        <v>353778</v>
      </c>
      <c r="H360" s="164">
        <f t="shared" si="169"/>
        <v>127.28321150552043</v>
      </c>
      <c r="I360" s="49">
        <v>1376441</v>
      </c>
      <c r="J360" s="49">
        <v>1118280</v>
      </c>
      <c r="K360" s="164">
        <f t="shared" si="165"/>
        <v>123.08554208248381</v>
      </c>
      <c r="L360" s="49">
        <v>0</v>
      </c>
      <c r="M360" s="49">
        <v>0</v>
      </c>
      <c r="N360" s="69" t="e">
        <f t="shared" si="166"/>
        <v>#DIV/0!</v>
      </c>
      <c r="O360" s="166">
        <v>0</v>
      </c>
      <c r="P360" s="166">
        <v>0</v>
      </c>
      <c r="Q360" s="69" t="e">
        <f t="shared" si="167"/>
        <v>#DIV/0!</v>
      </c>
      <c r="R360" s="69">
        <v>0</v>
      </c>
      <c r="S360" s="69">
        <v>0</v>
      </c>
      <c r="T360" s="69" t="e">
        <f t="shared" ref="T360:T374" si="170">R360/S360*100</f>
        <v>#DIV/0!</v>
      </c>
    </row>
    <row r="361" spans="1:20" s="23" customFormat="1" ht="34.5">
      <c r="A361" s="64">
        <v>6</v>
      </c>
      <c r="B361" s="16" t="s">
        <v>210</v>
      </c>
      <c r="C361" s="49">
        <v>196509</v>
      </c>
      <c r="D361" s="49">
        <v>60023</v>
      </c>
      <c r="E361" s="164">
        <f t="shared" si="163"/>
        <v>327.38950069140162</v>
      </c>
      <c r="F361" s="49">
        <v>0</v>
      </c>
      <c r="G361" s="49">
        <v>0</v>
      </c>
      <c r="H361" s="164" t="e">
        <f t="shared" si="169"/>
        <v>#DIV/0!</v>
      </c>
      <c r="I361" s="49">
        <v>196509</v>
      </c>
      <c r="J361" s="49">
        <v>60023</v>
      </c>
      <c r="K361" s="164">
        <f t="shared" si="165"/>
        <v>327.38950069140162</v>
      </c>
      <c r="L361" s="49">
        <v>196509</v>
      </c>
      <c r="M361" s="49">
        <v>60023</v>
      </c>
      <c r="N361" s="164">
        <f t="shared" si="166"/>
        <v>327.38950069140162</v>
      </c>
      <c r="O361" s="166">
        <v>0</v>
      </c>
      <c r="P361" s="166">
        <v>0</v>
      </c>
      <c r="Q361" s="69" t="e">
        <f t="shared" si="167"/>
        <v>#DIV/0!</v>
      </c>
      <c r="R361" s="69">
        <v>0</v>
      </c>
      <c r="S361" s="69">
        <v>0</v>
      </c>
      <c r="T361" s="69" t="e">
        <f t="shared" si="170"/>
        <v>#DIV/0!</v>
      </c>
    </row>
    <row r="362" spans="1:20" ht="21.75" customHeight="1">
      <c r="A362" s="63">
        <v>7</v>
      </c>
      <c r="B362" s="12" t="s">
        <v>211</v>
      </c>
      <c r="C362" s="49">
        <v>6564038</v>
      </c>
      <c r="D362" s="49">
        <v>4886116</v>
      </c>
      <c r="E362" s="164">
        <f t="shared" si="163"/>
        <v>134.34060918733817</v>
      </c>
      <c r="F362" s="49">
        <v>2531543.67</v>
      </c>
      <c r="G362" s="49">
        <v>2133794.5010000002</v>
      </c>
      <c r="H362" s="164">
        <f t="shared" si="169"/>
        <v>118.64046274435496</v>
      </c>
      <c r="I362" s="49">
        <v>6564038</v>
      </c>
      <c r="J362" s="49">
        <v>4886116</v>
      </c>
      <c r="K362" s="164">
        <f t="shared" si="165"/>
        <v>134.34060918733817</v>
      </c>
      <c r="L362" s="49">
        <v>0</v>
      </c>
      <c r="M362" s="49">
        <v>0</v>
      </c>
      <c r="N362" s="69" t="e">
        <f t="shared" si="166"/>
        <v>#DIV/0!</v>
      </c>
      <c r="O362" s="166">
        <v>0</v>
      </c>
      <c r="P362" s="166">
        <v>0</v>
      </c>
      <c r="Q362" s="69" t="e">
        <f t="shared" si="167"/>
        <v>#DIV/0!</v>
      </c>
      <c r="R362" s="69">
        <v>0</v>
      </c>
      <c r="S362" s="69">
        <v>0</v>
      </c>
      <c r="T362" s="69" t="e">
        <f t="shared" si="170"/>
        <v>#DIV/0!</v>
      </c>
    </row>
    <row r="363" spans="1:20" ht="27" customHeight="1">
      <c r="A363" s="63">
        <v>8</v>
      </c>
      <c r="B363" s="12" t="s">
        <v>212</v>
      </c>
      <c r="C363" s="49">
        <v>1813614</v>
      </c>
      <c r="D363" s="49">
        <v>2931118</v>
      </c>
      <c r="E363" s="164">
        <f t="shared" si="163"/>
        <v>61.874479294248822</v>
      </c>
      <c r="F363" s="49">
        <v>391073</v>
      </c>
      <c r="G363" s="49">
        <v>741654</v>
      </c>
      <c r="H363" s="164">
        <f t="shared" si="169"/>
        <v>52.729844374870225</v>
      </c>
      <c r="I363" s="49">
        <v>1813614</v>
      </c>
      <c r="J363" s="49">
        <v>2931118</v>
      </c>
      <c r="K363" s="164">
        <f t="shared" si="165"/>
        <v>61.874479294248822</v>
      </c>
      <c r="L363" s="49">
        <v>0</v>
      </c>
      <c r="M363" s="49">
        <v>0</v>
      </c>
      <c r="N363" s="69" t="e">
        <f t="shared" si="166"/>
        <v>#DIV/0!</v>
      </c>
      <c r="O363" s="166">
        <v>0</v>
      </c>
      <c r="P363" s="166">
        <v>0</v>
      </c>
      <c r="Q363" s="69" t="e">
        <f t="shared" si="167"/>
        <v>#DIV/0!</v>
      </c>
      <c r="R363" s="69">
        <v>0</v>
      </c>
      <c r="S363" s="69">
        <v>0</v>
      </c>
      <c r="T363" s="69" t="e">
        <f t="shared" si="170"/>
        <v>#DIV/0!</v>
      </c>
    </row>
    <row r="364" spans="1:20" s="23" customFormat="1" ht="34.5">
      <c r="A364" s="64">
        <v>9</v>
      </c>
      <c r="B364" s="16" t="s">
        <v>213</v>
      </c>
      <c r="C364" s="49">
        <v>28470140</v>
      </c>
      <c r="D364" s="49">
        <v>17016749</v>
      </c>
      <c r="E364" s="164">
        <f t="shared" si="163"/>
        <v>167.3065754216625</v>
      </c>
      <c r="F364" s="49">
        <v>7323775</v>
      </c>
      <c r="G364" s="49">
        <v>4659695</v>
      </c>
      <c r="H364" s="164">
        <f t="shared" si="169"/>
        <v>157.17284071167748</v>
      </c>
      <c r="I364" s="49">
        <v>28470140</v>
      </c>
      <c r="J364" s="49">
        <v>17016749</v>
      </c>
      <c r="K364" s="164">
        <f t="shared" si="165"/>
        <v>167.3065754216625</v>
      </c>
      <c r="L364" s="49">
        <v>0</v>
      </c>
      <c r="M364" s="49">
        <v>0</v>
      </c>
      <c r="N364" s="69" t="e">
        <f t="shared" si="166"/>
        <v>#DIV/0!</v>
      </c>
      <c r="O364" s="166">
        <v>0</v>
      </c>
      <c r="P364" s="166">
        <v>0</v>
      </c>
      <c r="Q364" s="69" t="e">
        <f t="shared" si="167"/>
        <v>#DIV/0!</v>
      </c>
      <c r="R364" s="69">
        <v>0</v>
      </c>
      <c r="S364" s="69">
        <v>0</v>
      </c>
      <c r="T364" s="69" t="e">
        <f t="shared" si="170"/>
        <v>#DIV/0!</v>
      </c>
    </row>
    <row r="365" spans="1:20" ht="33" customHeight="1">
      <c r="A365" s="63">
        <v>10</v>
      </c>
      <c r="B365" s="10" t="s">
        <v>215</v>
      </c>
      <c r="C365" s="49">
        <v>135362</v>
      </c>
      <c r="D365" s="49">
        <v>59334</v>
      </c>
      <c r="E365" s="164">
        <f t="shared" si="163"/>
        <v>228.13563892540532</v>
      </c>
      <c r="F365" s="49">
        <v>33898</v>
      </c>
      <c r="G365" s="49">
        <v>17276</v>
      </c>
      <c r="H365" s="164">
        <f t="shared" si="169"/>
        <v>196.2144014818245</v>
      </c>
      <c r="I365" s="49">
        <v>135362</v>
      </c>
      <c r="J365" s="49">
        <v>59334</v>
      </c>
      <c r="K365" s="164">
        <f t="shared" si="165"/>
        <v>228.13563892540532</v>
      </c>
      <c r="L365" s="49">
        <v>0</v>
      </c>
      <c r="M365" s="49">
        <v>0</v>
      </c>
      <c r="N365" s="69" t="e">
        <f t="shared" si="166"/>
        <v>#DIV/0!</v>
      </c>
      <c r="O365" s="166">
        <v>0</v>
      </c>
      <c r="P365" s="166">
        <v>0</v>
      </c>
      <c r="Q365" s="69" t="e">
        <f t="shared" si="167"/>
        <v>#DIV/0!</v>
      </c>
      <c r="R365" s="69">
        <v>0</v>
      </c>
      <c r="S365" s="69">
        <v>0</v>
      </c>
      <c r="T365" s="69" t="e">
        <f t="shared" si="170"/>
        <v>#DIV/0!</v>
      </c>
    </row>
    <row r="366" spans="1:20" ht="34.5">
      <c r="A366" s="142">
        <v>11</v>
      </c>
      <c r="B366" s="143" t="s">
        <v>216</v>
      </c>
      <c r="C366" s="49">
        <v>487621</v>
      </c>
      <c r="D366" s="49">
        <v>464312</v>
      </c>
      <c r="E366" s="164">
        <f t="shared" si="163"/>
        <v>105.02011578421406</v>
      </c>
      <c r="F366" s="49">
        <v>122930</v>
      </c>
      <c r="G366" s="49">
        <v>135179</v>
      </c>
      <c r="H366" s="164">
        <f t="shared" si="169"/>
        <v>90.938681304048714</v>
      </c>
      <c r="I366" s="49">
        <v>487621</v>
      </c>
      <c r="J366" s="49">
        <v>464312</v>
      </c>
      <c r="K366" s="164">
        <f t="shared" si="165"/>
        <v>105.02011578421406</v>
      </c>
      <c r="L366" s="49">
        <v>0</v>
      </c>
      <c r="M366" s="49">
        <v>0</v>
      </c>
      <c r="N366" s="69" t="e">
        <f t="shared" si="166"/>
        <v>#DIV/0!</v>
      </c>
      <c r="O366" s="166">
        <v>0</v>
      </c>
      <c r="P366" s="166">
        <v>0</v>
      </c>
      <c r="Q366" s="69" t="e">
        <f t="shared" si="167"/>
        <v>#DIV/0!</v>
      </c>
      <c r="R366" s="69">
        <v>0</v>
      </c>
      <c r="S366" s="69">
        <v>0</v>
      </c>
      <c r="T366" s="69" t="e">
        <f t="shared" si="170"/>
        <v>#DIV/0!</v>
      </c>
    </row>
    <row r="367" spans="1:20" s="146" customFormat="1" ht="33.75" customHeight="1">
      <c r="A367" s="63">
        <v>13</v>
      </c>
      <c r="B367" s="10" t="s">
        <v>217</v>
      </c>
      <c r="C367" s="69"/>
      <c r="D367" s="165"/>
      <c r="E367" s="164" t="e">
        <f t="shared" si="163"/>
        <v>#DIV/0!</v>
      </c>
      <c r="F367" s="69"/>
      <c r="G367" s="69"/>
      <c r="H367" s="69" t="e">
        <f t="shared" si="169"/>
        <v>#DIV/0!</v>
      </c>
      <c r="I367" s="69"/>
      <c r="J367" s="69"/>
      <c r="K367" s="164" t="e">
        <f t="shared" si="165"/>
        <v>#DIV/0!</v>
      </c>
      <c r="L367" s="165"/>
      <c r="M367" s="165"/>
      <c r="N367" s="69" t="e">
        <f t="shared" si="166"/>
        <v>#DIV/0!</v>
      </c>
      <c r="O367" s="69"/>
      <c r="P367" s="69"/>
      <c r="Q367" s="69" t="e">
        <f t="shared" si="167"/>
        <v>#DIV/0!</v>
      </c>
      <c r="R367" s="69"/>
      <c r="S367" s="69"/>
      <c r="T367" s="69"/>
    </row>
    <row r="368" spans="1:20" s="146" customFormat="1" ht="17.25">
      <c r="A368" s="63">
        <v>14</v>
      </c>
      <c r="B368" s="12" t="s">
        <v>218</v>
      </c>
      <c r="C368" s="69"/>
      <c r="D368" s="165"/>
      <c r="E368" s="164" t="e">
        <f t="shared" si="163"/>
        <v>#DIV/0!</v>
      </c>
      <c r="F368" s="69"/>
      <c r="G368" s="69"/>
      <c r="H368" s="69" t="e">
        <f t="shared" si="169"/>
        <v>#DIV/0!</v>
      </c>
      <c r="I368" s="69"/>
      <c r="J368" s="69"/>
      <c r="K368" s="164" t="e">
        <f t="shared" si="165"/>
        <v>#DIV/0!</v>
      </c>
      <c r="L368" s="165"/>
      <c r="M368" s="165"/>
      <c r="N368" s="69" t="e">
        <f t="shared" si="166"/>
        <v>#DIV/0!</v>
      </c>
      <c r="O368" s="69"/>
      <c r="P368" s="69"/>
      <c r="Q368" s="69" t="e">
        <f t="shared" si="167"/>
        <v>#DIV/0!</v>
      </c>
      <c r="R368" s="69"/>
      <c r="S368" s="69"/>
      <c r="T368" s="69" t="e">
        <f t="shared" si="170"/>
        <v>#DIV/0!</v>
      </c>
    </row>
    <row r="369" spans="1:20" s="146" customFormat="1" ht="17.25">
      <c r="A369" s="63">
        <v>15</v>
      </c>
      <c r="B369" s="12" t="s">
        <v>219</v>
      </c>
      <c r="C369" s="69"/>
      <c r="D369" s="165"/>
      <c r="E369" s="164" t="e">
        <f t="shared" si="163"/>
        <v>#DIV/0!</v>
      </c>
      <c r="F369" s="69"/>
      <c r="G369" s="69"/>
      <c r="H369" s="69" t="e">
        <f t="shared" si="169"/>
        <v>#DIV/0!</v>
      </c>
      <c r="I369" s="69"/>
      <c r="J369" s="69"/>
      <c r="K369" s="164" t="e">
        <f t="shared" si="165"/>
        <v>#DIV/0!</v>
      </c>
      <c r="L369" s="165"/>
      <c r="M369" s="165"/>
      <c r="N369" s="69" t="e">
        <f t="shared" si="166"/>
        <v>#DIV/0!</v>
      </c>
      <c r="O369" s="69"/>
      <c r="P369" s="69"/>
      <c r="Q369" s="69" t="e">
        <f t="shared" si="167"/>
        <v>#DIV/0!</v>
      </c>
      <c r="R369" s="69"/>
      <c r="S369" s="69"/>
      <c r="T369" s="69" t="e">
        <f t="shared" si="170"/>
        <v>#DIV/0!</v>
      </c>
    </row>
    <row r="370" spans="1:20" s="146" customFormat="1" ht="51.75">
      <c r="A370" s="63">
        <v>16</v>
      </c>
      <c r="B370" s="10" t="s">
        <v>220</v>
      </c>
      <c r="C370" s="69"/>
      <c r="D370" s="69"/>
      <c r="E370" s="164" t="e">
        <f t="shared" si="163"/>
        <v>#DIV/0!</v>
      </c>
      <c r="F370" s="69"/>
      <c r="G370" s="69"/>
      <c r="H370" s="69" t="e">
        <f>F370/G370*100</f>
        <v>#DIV/0!</v>
      </c>
      <c r="I370" s="69"/>
      <c r="J370" s="69"/>
      <c r="K370" s="164" t="e">
        <f t="shared" si="165"/>
        <v>#DIV/0!</v>
      </c>
      <c r="L370" s="69"/>
      <c r="M370" s="69"/>
      <c r="N370" s="69" t="e">
        <f t="shared" si="166"/>
        <v>#DIV/0!</v>
      </c>
      <c r="O370" s="69"/>
      <c r="P370" s="69"/>
      <c r="Q370" s="69" t="e">
        <f t="shared" si="167"/>
        <v>#DIV/0!</v>
      </c>
      <c r="R370" s="69"/>
      <c r="S370" s="69"/>
      <c r="T370" s="69" t="e">
        <f t="shared" si="170"/>
        <v>#DIV/0!</v>
      </c>
    </row>
    <row r="371" spans="1:20" s="222" customFormat="1" ht="17.25" customHeight="1">
      <c r="A371" s="397"/>
      <c r="B371" s="398"/>
      <c r="C371" s="398"/>
      <c r="D371" s="398"/>
      <c r="E371" s="398"/>
      <c r="F371" s="398"/>
      <c r="G371" s="398"/>
      <c r="H371" s="398"/>
      <c r="I371" s="398"/>
      <c r="J371" s="398"/>
      <c r="K371" s="399"/>
      <c r="L371" s="221"/>
      <c r="M371" s="221"/>
      <c r="N371" s="221"/>
      <c r="O371" s="221"/>
      <c r="P371" s="221"/>
      <c r="Q371" s="221"/>
      <c r="R371" s="221"/>
      <c r="S371" s="221"/>
      <c r="T371" s="221"/>
    </row>
    <row r="372" spans="1:20" ht="84.75" customHeight="1">
      <c r="A372" s="400" t="s">
        <v>269</v>
      </c>
      <c r="B372" s="401"/>
      <c r="C372" s="144">
        <f>SUM(C373:C374)</f>
        <v>21220788</v>
      </c>
      <c r="D372" s="144">
        <f>SUM(D373:D374)</f>
        <v>20659018</v>
      </c>
      <c r="E372" s="144">
        <f>C372/D372*100</f>
        <v>102.71924832051553</v>
      </c>
      <c r="F372" s="144">
        <f>SUM(F373:F374)</f>
        <v>2908106</v>
      </c>
      <c r="G372" s="144">
        <f>SUM(G373:G374)</f>
        <v>2878753</v>
      </c>
      <c r="H372" s="144">
        <f>F372/G372*100</f>
        <v>101.01964288009427</v>
      </c>
      <c r="I372" s="144">
        <f>SUM(I373:I374)</f>
        <v>21220788</v>
      </c>
      <c r="J372" s="144">
        <f>SUM(J373:J374)</f>
        <v>20659018</v>
      </c>
      <c r="K372" s="144">
        <f>I372/J372*100</f>
        <v>102.71924832051553</v>
      </c>
      <c r="L372" s="144">
        <f>SUM(L373:L374)</f>
        <v>0</v>
      </c>
      <c r="M372" s="144">
        <f>SUM(M373:M374)</f>
        <v>0</v>
      </c>
      <c r="N372" s="145" t="e">
        <f t="shared" si="166"/>
        <v>#DIV/0!</v>
      </c>
      <c r="O372" s="144">
        <f>SUM(O373:O374)</f>
        <v>0</v>
      </c>
      <c r="P372" s="144">
        <f>SUM(P373:P374)</f>
        <v>0</v>
      </c>
      <c r="Q372" s="145" t="e">
        <f t="shared" si="167"/>
        <v>#DIV/0!</v>
      </c>
      <c r="R372" s="144">
        <f>SUM(R373:R374)</f>
        <v>0</v>
      </c>
      <c r="S372" s="144">
        <f>SUM(S373:S374)</f>
        <v>0</v>
      </c>
      <c r="T372" s="145" t="e">
        <f t="shared" si="170"/>
        <v>#DIV/0!</v>
      </c>
    </row>
    <row r="373" spans="1:20" ht="75" customHeight="1">
      <c r="A373" s="63">
        <v>1</v>
      </c>
      <c r="B373" s="10" t="s">
        <v>214</v>
      </c>
      <c r="C373" s="49">
        <v>21220788</v>
      </c>
      <c r="D373" s="49">
        <v>20659018</v>
      </c>
      <c r="E373" s="164">
        <f t="shared" ref="E373:E374" si="171">C373/D373*100</f>
        <v>102.71924832051553</v>
      </c>
      <c r="F373" s="49">
        <v>2908106</v>
      </c>
      <c r="G373" s="49">
        <v>2878753</v>
      </c>
      <c r="H373" s="69">
        <f t="shared" ref="H373:H374" si="172">F373/G373*100</f>
        <v>101.01964288009427</v>
      </c>
      <c r="I373" s="49">
        <v>21220788</v>
      </c>
      <c r="J373" s="49">
        <v>20659018</v>
      </c>
      <c r="K373" s="164">
        <f t="shared" ref="K373:K374" si="173">I373/J373*100</f>
        <v>102.71924832051553</v>
      </c>
      <c r="L373" s="49">
        <v>0</v>
      </c>
      <c r="M373" s="49">
        <v>0</v>
      </c>
      <c r="N373" s="69" t="e">
        <f t="shared" si="166"/>
        <v>#DIV/0!</v>
      </c>
      <c r="O373" s="166">
        <v>0</v>
      </c>
      <c r="P373" s="166">
        <v>0</v>
      </c>
      <c r="Q373" s="69" t="e">
        <f t="shared" si="167"/>
        <v>#DIV/0!</v>
      </c>
      <c r="R373" s="69">
        <v>0</v>
      </c>
      <c r="S373" s="69">
        <v>0</v>
      </c>
      <c r="T373" s="69" t="e">
        <f t="shared" si="170"/>
        <v>#DIV/0!</v>
      </c>
    </row>
    <row r="374" spans="1:20" ht="17.25">
      <c r="A374" s="63">
        <v>2</v>
      </c>
      <c r="B374" s="12" t="s">
        <v>221</v>
      </c>
      <c r="C374" s="20"/>
      <c r="D374" s="20"/>
      <c r="E374" s="25" t="e">
        <f t="shared" si="171"/>
        <v>#DIV/0!</v>
      </c>
      <c r="F374" s="20"/>
      <c r="G374" s="20"/>
      <c r="H374" s="20" t="e">
        <f t="shared" si="172"/>
        <v>#DIV/0!</v>
      </c>
      <c r="I374" s="20"/>
      <c r="J374" s="20"/>
      <c r="K374" s="25" t="e">
        <f t="shared" si="173"/>
        <v>#DIV/0!</v>
      </c>
      <c r="L374" s="35"/>
      <c r="M374" s="35"/>
      <c r="N374" s="31" t="e">
        <f t="shared" si="166"/>
        <v>#DIV/0!</v>
      </c>
      <c r="O374" s="20"/>
      <c r="P374" s="20"/>
      <c r="Q374" s="31" t="e">
        <f t="shared" si="167"/>
        <v>#DIV/0!</v>
      </c>
      <c r="R374" s="20"/>
      <c r="S374" s="20"/>
      <c r="T374" s="20" t="e">
        <f t="shared" si="170"/>
        <v>#DIV/0!</v>
      </c>
    </row>
    <row r="375" spans="1:20" s="23" customFormat="1" ht="17.25">
      <c r="A375" s="64"/>
      <c r="B375" s="16"/>
      <c r="C375" s="47"/>
      <c r="D375" s="47"/>
      <c r="E375" s="1"/>
      <c r="F375" s="47"/>
      <c r="G375" s="47"/>
      <c r="H375" s="1"/>
      <c r="I375" s="47"/>
      <c r="J375" s="47"/>
      <c r="K375" s="1"/>
      <c r="L375" s="47"/>
      <c r="M375" s="47"/>
      <c r="N375" s="1"/>
      <c r="O375" s="47"/>
      <c r="P375" s="47"/>
      <c r="Q375" s="1"/>
      <c r="R375" s="47"/>
      <c r="S375" s="47"/>
      <c r="T375" s="1"/>
    </row>
    <row r="376" spans="1:20" s="23" customFormat="1" ht="17.25">
      <c r="A376" s="64"/>
      <c r="B376" s="16"/>
      <c r="C376" s="47"/>
      <c r="D376" s="47"/>
      <c r="E376" s="1"/>
      <c r="F376" s="47"/>
      <c r="G376" s="47"/>
      <c r="H376" s="1"/>
      <c r="I376" s="47"/>
      <c r="J376" s="47"/>
      <c r="K376" s="1"/>
      <c r="L376" s="47"/>
      <c r="M376" s="47"/>
      <c r="N376" s="1"/>
      <c r="O376" s="47"/>
      <c r="P376" s="47"/>
      <c r="Q376" s="1"/>
      <c r="R376" s="47"/>
      <c r="S376" s="47"/>
      <c r="T376" s="1"/>
    </row>
    <row r="377" spans="1:20" s="23" customFormat="1" ht="17.25">
      <c r="A377" s="64"/>
      <c r="B377" s="16"/>
      <c r="C377" s="47"/>
      <c r="D377" s="47"/>
      <c r="E377" s="1"/>
      <c r="F377" s="47"/>
      <c r="G377" s="47"/>
      <c r="H377" s="1"/>
      <c r="I377" s="47"/>
      <c r="J377" s="47"/>
      <c r="K377" s="1"/>
      <c r="L377" s="47"/>
      <c r="M377" s="47"/>
      <c r="N377" s="1"/>
      <c r="O377" s="47"/>
      <c r="P377" s="47"/>
      <c r="Q377" s="1"/>
      <c r="R377" s="47"/>
      <c r="S377" s="47"/>
      <c r="T377" s="1"/>
    </row>
    <row r="378" spans="1:20" s="23" customFormat="1" ht="17.25">
      <c r="A378" s="64"/>
      <c r="B378" s="16"/>
      <c r="C378" s="47"/>
      <c r="D378" s="47"/>
      <c r="E378" s="1"/>
      <c r="F378" s="47"/>
      <c r="G378" s="47"/>
      <c r="H378" s="1"/>
      <c r="I378" s="47"/>
      <c r="J378" s="47"/>
      <c r="K378" s="1"/>
      <c r="L378" s="47"/>
      <c r="M378" s="47"/>
      <c r="N378" s="1"/>
      <c r="O378" s="47"/>
      <c r="P378" s="47"/>
      <c r="Q378" s="1"/>
      <c r="R378" s="47"/>
      <c r="S378" s="47"/>
      <c r="T378" s="1"/>
    </row>
    <row r="379" spans="1:20" s="23" customFormat="1">
      <c r="A379" s="385"/>
      <c r="B379" s="386"/>
      <c r="C379" s="386"/>
      <c r="D379" s="386"/>
      <c r="E379" s="386"/>
      <c r="F379" s="386"/>
      <c r="G379" s="386"/>
      <c r="H379" s="386"/>
      <c r="I379" s="386"/>
      <c r="J379" s="386"/>
      <c r="K379" s="386"/>
      <c r="L379" s="386"/>
      <c r="M379" s="386"/>
      <c r="N379" s="386"/>
      <c r="O379" s="386"/>
      <c r="P379" s="386"/>
      <c r="Q379" s="386"/>
      <c r="R379" s="386"/>
      <c r="S379" s="386"/>
      <c r="T379" s="387"/>
    </row>
    <row r="380" spans="1:20" s="23" customFormat="1" ht="17.25" customHeight="1">
      <c r="A380" s="383" t="s">
        <v>270</v>
      </c>
      <c r="B380" s="384"/>
      <c r="C380" s="42">
        <f>SUM(C381:C388)</f>
        <v>0</v>
      </c>
      <c r="D380" s="42">
        <f>SUM(D381:D388)</f>
        <v>0</v>
      </c>
      <c r="E380" s="42" t="e">
        <f>C380/D380*100</f>
        <v>#DIV/0!</v>
      </c>
      <c r="F380" s="42">
        <f>SUM(F381:F388)</f>
        <v>0</v>
      </c>
      <c r="G380" s="42">
        <f>SUM(G381:G388)</f>
        <v>0</v>
      </c>
      <c r="H380" s="42" t="e">
        <f>F380/G380*100</f>
        <v>#DIV/0!</v>
      </c>
      <c r="I380" s="42">
        <f>SUM(I381:I388)</f>
        <v>0</v>
      </c>
      <c r="J380" s="42">
        <f>SUM(J381:J388)</f>
        <v>0</v>
      </c>
      <c r="K380" s="42" t="e">
        <f>I380/J380*100</f>
        <v>#DIV/0!</v>
      </c>
      <c r="L380" s="36">
        <f>SUM(L381:L388)</f>
        <v>0</v>
      </c>
      <c r="M380" s="36">
        <f>SUM(M381:M388)</f>
        <v>0</v>
      </c>
      <c r="N380" s="5" t="e">
        <f t="shared" ref="N380" si="174">L380/M380*100</f>
        <v>#DIV/0!</v>
      </c>
      <c r="O380" s="5">
        <f>SUM(O381:O388)</f>
        <v>0</v>
      </c>
      <c r="P380" s="5">
        <f>SUM(P381:P388)</f>
        <v>0</v>
      </c>
      <c r="Q380" s="5" t="e">
        <f t="shared" ref="Q380" si="175">O380/P380*100</f>
        <v>#DIV/0!</v>
      </c>
      <c r="R380" s="5">
        <f>SUM(R381:R388)</f>
        <v>0</v>
      </c>
      <c r="S380" s="5">
        <f>SUM(S381:S388)</f>
        <v>0</v>
      </c>
      <c r="T380" s="5" t="e">
        <f t="shared" ref="T380" si="176">R380/S380*100</f>
        <v>#DIV/0!</v>
      </c>
    </row>
    <row r="381" spans="1:20" s="23" customFormat="1" ht="18" customHeight="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8"/>
      <c r="M381" s="148"/>
      <c r="N381" s="148"/>
      <c r="O381" s="148"/>
      <c r="P381" s="148"/>
      <c r="Q381" s="148"/>
      <c r="R381" s="148"/>
      <c r="S381" s="148"/>
      <c r="T381" s="148"/>
    </row>
    <row r="382" spans="1:20" ht="18" customHeight="1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8"/>
      <c r="M382" s="148"/>
      <c r="N382" s="148"/>
      <c r="O382" s="148"/>
      <c r="P382" s="148"/>
      <c r="Q382" s="148"/>
      <c r="R382" s="148"/>
      <c r="S382" s="148"/>
      <c r="T382" s="148"/>
    </row>
    <row r="383" spans="1:20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8"/>
      <c r="M383" s="148"/>
      <c r="N383" s="148"/>
      <c r="O383" s="148"/>
      <c r="P383" s="148"/>
      <c r="Q383" s="148"/>
      <c r="R383" s="148"/>
      <c r="S383" s="148"/>
      <c r="T383" s="148"/>
    </row>
    <row r="384" spans="1:20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8"/>
      <c r="M384" s="148"/>
      <c r="N384" s="148"/>
      <c r="O384" s="148"/>
      <c r="P384" s="148"/>
      <c r="Q384" s="148"/>
      <c r="R384" s="148"/>
      <c r="S384" s="148"/>
      <c r="T384" s="148"/>
    </row>
    <row r="385" spans="1:20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8"/>
      <c r="M385" s="148"/>
      <c r="N385" s="148"/>
      <c r="O385" s="148"/>
      <c r="P385" s="148"/>
      <c r="Q385" s="148"/>
      <c r="R385" s="148"/>
      <c r="S385" s="148"/>
      <c r="T385" s="148"/>
    </row>
    <row r="386" spans="1:20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8:B68"/>
    <mergeCell ref="A69:B69"/>
    <mergeCell ref="A112:T112"/>
    <mergeCell ref="A113:B113"/>
    <mergeCell ref="A142:T142"/>
    <mergeCell ref="A143:B143"/>
    <mergeCell ref="I43:K43"/>
    <mergeCell ref="L43:T43"/>
    <mergeCell ref="A46:B46"/>
    <mergeCell ref="A47:B47"/>
    <mergeCell ref="A55:B55"/>
    <mergeCell ref="A67:T67"/>
    <mergeCell ref="A186:B186"/>
    <mergeCell ref="A194:T194"/>
    <mergeCell ref="A195:B195"/>
    <mergeCell ref="A200:T200"/>
    <mergeCell ref="A201:B201"/>
    <mergeCell ref="A208:T208"/>
    <mergeCell ref="A148:T148"/>
    <mergeCell ref="A149:B149"/>
    <mergeCell ref="A161:T161"/>
    <mergeCell ref="A162:B162"/>
    <mergeCell ref="A176:T176"/>
    <mergeCell ref="A177:B177"/>
    <mergeCell ref="A233:B233"/>
    <mergeCell ref="A244:T244"/>
    <mergeCell ref="A245:B245"/>
    <mergeCell ref="A253:T253"/>
    <mergeCell ref="A254:B254"/>
    <mergeCell ref="A259:T259"/>
    <mergeCell ref="A209:B209"/>
    <mergeCell ref="A216:T216"/>
    <mergeCell ref="A217:B217"/>
    <mergeCell ref="A225:T225"/>
    <mergeCell ref="A226:B226"/>
    <mergeCell ref="A232:T232"/>
    <mergeCell ref="A312:T312"/>
    <mergeCell ref="A313:B313"/>
    <mergeCell ref="A320:T320"/>
    <mergeCell ref="A321:B321"/>
    <mergeCell ref="A322:B322"/>
    <mergeCell ref="A329:T329"/>
    <mergeCell ref="A260:B260"/>
    <mergeCell ref="A273:T273"/>
    <mergeCell ref="A274:B274"/>
    <mergeCell ref="A284:B284"/>
    <mergeCell ref="A304:T304"/>
    <mergeCell ref="A305:B305"/>
    <mergeCell ref="A372:B372"/>
    <mergeCell ref="A379:T379"/>
    <mergeCell ref="A380:B380"/>
    <mergeCell ref="A330:B330"/>
    <mergeCell ref="A343:B343"/>
    <mergeCell ref="A353:T353"/>
    <mergeCell ref="A354:B354"/>
    <mergeCell ref="A355:B355"/>
    <mergeCell ref="A371:K371"/>
  </mergeCells>
  <pageMargins left="0.7" right="0.7" top="0.75" bottom="0.75" header="0.3" footer="0.3"/>
  <pageSetup scale="78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2"/>
  <sheetViews>
    <sheetView topLeftCell="A302" zoomScale="80" zoomScaleNormal="80" workbookViewId="0">
      <selection activeCell="C124" sqref="C124"/>
    </sheetView>
  </sheetViews>
  <sheetFormatPr defaultColWidth="15.140625" defaultRowHeight="15"/>
  <cols>
    <col min="1" max="1" width="4.140625" customWidth="1"/>
    <col min="2" max="2" width="32.85546875" customWidth="1"/>
    <col min="3" max="3" width="14.7109375" customWidth="1"/>
    <col min="4" max="4" width="15.28515625" customWidth="1"/>
    <col min="5" max="5" width="10.140625" customWidth="1"/>
    <col min="6" max="6" width="14" customWidth="1"/>
    <col min="7" max="7" width="14.140625" customWidth="1"/>
    <col min="8" max="8" width="10.42578125" customWidth="1"/>
    <col min="9" max="10" width="15" customWidth="1"/>
    <col min="11" max="11" width="10.42578125" customWidth="1"/>
    <col min="12" max="12" width="15.140625" customWidth="1"/>
    <col min="13" max="13" width="14.7109375" customWidth="1"/>
    <col min="14" max="14" width="10.42578125" customWidth="1"/>
    <col min="15" max="15" width="13.28515625" customWidth="1"/>
    <col min="16" max="16" width="13.85546875" customWidth="1"/>
    <col min="17" max="17" width="10.85546875" customWidth="1"/>
    <col min="18" max="19" width="15.28515625" customWidth="1"/>
    <col min="20" max="20" width="9.85546875" customWidth="1"/>
  </cols>
  <sheetData>
    <row r="1" spans="1:20">
      <c r="A1" s="329" t="s">
        <v>367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39.7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360</v>
      </c>
      <c r="D4" s="344" t="s">
        <v>361</v>
      </c>
      <c r="E4" s="347" t="s">
        <v>5</v>
      </c>
      <c r="F4" s="344" t="s">
        <v>362</v>
      </c>
      <c r="G4" s="366" t="s">
        <v>295</v>
      </c>
      <c r="H4" s="347" t="s">
        <v>5</v>
      </c>
      <c r="I4" s="344" t="s">
        <v>360</v>
      </c>
      <c r="J4" s="344" t="s">
        <v>361</v>
      </c>
      <c r="K4" s="347" t="s">
        <v>5</v>
      </c>
      <c r="L4" s="344" t="s">
        <v>360</v>
      </c>
      <c r="M4" s="344" t="s">
        <v>361</v>
      </c>
      <c r="N4" s="347" t="s">
        <v>5</v>
      </c>
      <c r="O4" s="354" t="s">
        <v>363</v>
      </c>
      <c r="P4" s="354" t="s">
        <v>364</v>
      </c>
      <c r="Q4" s="364" t="s">
        <v>5</v>
      </c>
      <c r="R4" s="354" t="s">
        <v>365</v>
      </c>
      <c r="S4" s="354" t="s">
        <v>366</v>
      </c>
      <c r="T4" s="356" t="s">
        <v>5</v>
      </c>
    </row>
    <row r="5" spans="1:20" ht="13.5" customHeight="1">
      <c r="A5" s="332"/>
      <c r="B5" s="335"/>
      <c r="C5" s="345"/>
      <c r="D5" s="345"/>
      <c r="E5" s="348"/>
      <c r="F5" s="345"/>
      <c r="G5" s="367"/>
      <c r="H5" s="348"/>
      <c r="I5" s="345"/>
      <c r="J5" s="345"/>
      <c r="K5" s="348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8"/>
      <c r="F6" s="345"/>
      <c r="G6" s="367"/>
      <c r="H6" s="348"/>
      <c r="I6" s="345"/>
      <c r="J6" s="345"/>
      <c r="K6" s="348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8"/>
      <c r="F7" s="345"/>
      <c r="G7" s="367"/>
      <c r="H7" s="348"/>
      <c r="I7" s="345"/>
      <c r="J7" s="345"/>
      <c r="K7" s="348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9"/>
      <c r="F8" s="346"/>
      <c r="G8" s="368"/>
      <c r="H8" s="349"/>
      <c r="I8" s="346"/>
      <c r="J8" s="346"/>
      <c r="K8" s="349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123" customFormat="1" ht="43.5" customHeight="1" thickBot="1">
      <c r="A10" s="358" t="s">
        <v>6</v>
      </c>
      <c r="B10" s="359"/>
      <c r="C10" s="118">
        <f>C11+C38</f>
        <v>411.41554158000008</v>
      </c>
      <c r="D10" s="118">
        <f>D11+D38</f>
        <v>376.44564750000001</v>
      </c>
      <c r="E10" s="119">
        <f>C10/D10*100</f>
        <v>109.28949353306045</v>
      </c>
      <c r="F10" s="118">
        <f>F11+F38</f>
        <v>84.058244895000001</v>
      </c>
      <c r="G10" s="118">
        <f>G11+G38</f>
        <v>75.614212999999992</v>
      </c>
      <c r="H10" s="119">
        <f>F10/G10*100</f>
        <v>111.16725488500423</v>
      </c>
      <c r="I10" s="118">
        <f>I11+I38</f>
        <v>406.28741582999999</v>
      </c>
      <c r="J10" s="118">
        <f>J11+J38</f>
        <v>368.19213050000002</v>
      </c>
      <c r="K10" s="120">
        <f>I10/J10*100</f>
        <v>110.34657782562248</v>
      </c>
      <c r="L10" s="121">
        <f>L11+L38</f>
        <v>212.55139899999998</v>
      </c>
      <c r="M10" s="118">
        <f>M11+M38</f>
        <v>187.78335199999998</v>
      </c>
      <c r="N10" s="119">
        <f>L10/M10*100</f>
        <v>113.18969266242516</v>
      </c>
      <c r="O10" s="119">
        <f>O11+O38</f>
        <v>28.916468999999992</v>
      </c>
      <c r="P10" s="119">
        <f>P11+P38</f>
        <v>18.265403999999997</v>
      </c>
      <c r="Q10" s="119">
        <f>O10/P10*100</f>
        <v>158.31278081776892</v>
      </c>
      <c r="R10" s="118">
        <f>R11+R38</f>
        <v>173.86532099999999</v>
      </c>
      <c r="S10" s="118">
        <f>S11+S38</f>
        <v>160.65623600000001</v>
      </c>
      <c r="T10" s="122">
        <f t="shared" ref="T10:T40" si="0">R10/S10*100</f>
        <v>108.22195597810469</v>
      </c>
    </row>
    <row r="11" spans="1:20" ht="38.25" customHeight="1" thickBot="1">
      <c r="A11" s="360" t="s">
        <v>7</v>
      </c>
      <c r="B11" s="361"/>
      <c r="C11" s="98">
        <f>C12+C13</f>
        <v>295.59142558000008</v>
      </c>
      <c r="D11" s="98">
        <f>D12+D13</f>
        <v>274.81305650000002</v>
      </c>
      <c r="E11" s="98">
        <f>C11/D11*100</f>
        <v>107.56091044022141</v>
      </c>
      <c r="F11" s="98">
        <f>F12+F13</f>
        <v>65.926081580000002</v>
      </c>
      <c r="G11" s="98">
        <f>G12+G13</f>
        <v>56.524288999999996</v>
      </c>
      <c r="H11" s="98">
        <f>F11/G11*100</f>
        <v>116.63319034406608</v>
      </c>
      <c r="I11" s="98">
        <f>I12+I13</f>
        <v>290.46329982999998</v>
      </c>
      <c r="J11" s="98">
        <f>J12+J13</f>
        <v>266.55953950000003</v>
      </c>
      <c r="K11" s="99">
        <f>I11/J11*100</f>
        <v>108.96751261456916</v>
      </c>
      <c r="L11" s="100">
        <f>L12+L13</f>
        <v>202.65481699999998</v>
      </c>
      <c r="M11" s="100">
        <f>M12+M13</f>
        <v>179.04861299999999</v>
      </c>
      <c r="N11" s="101">
        <f t="shared" ref="N11:N13" si="1">L11/M11*100</f>
        <v>113.1842428737496</v>
      </c>
      <c r="O11" s="98">
        <f>O12+O13</f>
        <v>28.916468999999992</v>
      </c>
      <c r="P11" s="98">
        <f>P12+P13</f>
        <v>18.265403999999997</v>
      </c>
      <c r="Q11" s="101">
        <f>O11/P11*100</f>
        <v>158.31278081776892</v>
      </c>
      <c r="R11" s="98">
        <f>R12+R13</f>
        <v>173.86532099999999</v>
      </c>
      <c r="S11" s="98">
        <f>S12+S13</f>
        <v>160.65623600000001</v>
      </c>
      <c r="T11" s="102">
        <f t="shared" si="0"/>
        <v>108.22195597810469</v>
      </c>
    </row>
    <row r="12" spans="1:20" ht="54.75" customHeight="1" thickBot="1">
      <c r="A12" s="362" t="s">
        <v>272</v>
      </c>
      <c r="B12" s="363"/>
      <c r="C12" s="125">
        <f>C46/1000000</f>
        <v>90.782677000000007</v>
      </c>
      <c r="D12" s="125">
        <f>D46/1000000</f>
        <v>88.716497000000004</v>
      </c>
      <c r="E12" s="125">
        <f>C12/D12*100</f>
        <v>102.32896932348446</v>
      </c>
      <c r="F12" s="124">
        <f>F46/1000000</f>
        <v>19.701014000000001</v>
      </c>
      <c r="G12" s="124">
        <f>G46/1000000</f>
        <v>17.763532000000001</v>
      </c>
      <c r="H12" s="125">
        <f>F12/G12*100</f>
        <v>110.90707636296655</v>
      </c>
      <c r="I12" s="124">
        <f>I46/1000000</f>
        <v>85.468711999999996</v>
      </c>
      <c r="J12" s="124">
        <f>J46/1000000</f>
        <v>82.218107000000003</v>
      </c>
      <c r="K12" s="125">
        <f>I12/J12*100</f>
        <v>103.95363639301497</v>
      </c>
      <c r="L12" s="124">
        <f>L46/1000000</f>
        <v>78.789205999999993</v>
      </c>
      <c r="M12" s="124">
        <f>M46/1000000</f>
        <v>62.614519000000001</v>
      </c>
      <c r="N12" s="125">
        <f t="shared" si="1"/>
        <v>125.83216681741179</v>
      </c>
      <c r="O12" s="124">
        <f>O46/1000000</f>
        <v>0.126973</v>
      </c>
      <c r="P12" s="124">
        <f>P46/1000000</f>
        <v>0</v>
      </c>
      <c r="Q12" s="125" t="e">
        <f>O12/P12*100</f>
        <v>#DIV/0!</v>
      </c>
      <c r="R12" s="124">
        <f>R46/1000000</f>
        <v>78.789205999999993</v>
      </c>
      <c r="S12" s="124">
        <f>S46/1000000</f>
        <v>62.487546000000002</v>
      </c>
      <c r="T12" s="126">
        <f t="shared" si="0"/>
        <v>126.08785437021322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204.80874858000004</v>
      </c>
      <c r="D13" s="127">
        <f>D14+D15+D16+D17+D18+D19+D20+D21+D22+D23+D24+D25+D26+D27+D28+D29+D30+D31+D32+D33+D34+D37</f>
        <v>186.09655949999998</v>
      </c>
      <c r="E13" s="125">
        <f t="shared" ref="E13:E40" si="2">C13/D13*100</f>
        <v>110.05509673595017</v>
      </c>
      <c r="F13" s="127">
        <f>F14+F15+F16+F17+F18+F19+F20+F21+F22+F23+F24+F25+F26+F27+F28+F29+F30+F31+F32+F33+F34+F37</f>
        <v>46.225067580000001</v>
      </c>
      <c r="G13" s="127">
        <f>G14+G15+G16+G17+G18+G19+G20+G21+G22+G23+G24+G25+G26+G27+G28+G29+G30+G31+G32+G33+G34+G37</f>
        <v>38.760756999999991</v>
      </c>
      <c r="H13" s="125">
        <f t="shared" ref="H13:H40" si="3">F13/G13*100</f>
        <v>119.25739112886782</v>
      </c>
      <c r="I13" s="127">
        <f>I14+I15+I16+I17+I18+I19+I20+I21+I22+I23+I24+I25+I26+I27+I28+I29+I30+I31+I32+I33+I34+I37</f>
        <v>204.99458782999997</v>
      </c>
      <c r="J13" s="127">
        <f>J14+J15+J16+J17+J18+J19+J20+J21+J22+J23+J24+J25+J26+J27+J28+J29+J30+J31+J32+J33+J34+J37</f>
        <v>184.3414325</v>
      </c>
      <c r="K13" s="125">
        <f t="shared" ref="K13:K40" si="4">I13/J13*100</f>
        <v>111.2037511317484</v>
      </c>
      <c r="L13" s="127">
        <f>L14+L15+L16+L17+L18+L19+L20+L21+L22+L23+L24+L25+L26+L27+L28+L29+L30+L31+L32+L33+L34+L37</f>
        <v>123.86561099999997</v>
      </c>
      <c r="M13" s="127">
        <f>M14+M15+M16+M17+M18+M19+M20+M21+M22+M23+M24+M25+M26+M27+M28+M29+M30+M31+M32+M33+M34+M37</f>
        <v>116.434094</v>
      </c>
      <c r="N13" s="125">
        <f t="shared" si="1"/>
        <v>106.38259529034508</v>
      </c>
      <c r="O13" s="127">
        <f>O14+O15+O16+O17+O18+O19+O20+O21+O22+O23+O24+O25+O26+O27+O28+O29+O30+O31+O32+O33+O34+O37</f>
        <v>28.789495999999993</v>
      </c>
      <c r="P13" s="127">
        <f>P14+P15+P16+P17+P18+P19+P20+P21+P22+P23+P24+P25+P26+P27+P28+P29+P30+P31+P32+P33+P34+P37</f>
        <v>18.265403999999997</v>
      </c>
      <c r="Q13" s="125">
        <f t="shared" ref="Q13:Q40" si="5">O13/P13*100</f>
        <v>157.61762510153073</v>
      </c>
      <c r="R13" s="127">
        <f>R14+R15+R16+R17+R18+R19+R20+R21+R22+R23+R24+R25+R26+R27+R28+R29+R30+R31+R32+R33+R34+R37</f>
        <v>95.076115000000001</v>
      </c>
      <c r="S13" s="127">
        <f>S14+S15+S16+S17+S18+S19+S20+S21+S22+S23+S24+S25+S26+S27+S28+S29+S30+S31+S32+S33+S34+S37</f>
        <v>98.168689999999998</v>
      </c>
      <c r="T13" s="126">
        <f t="shared" si="0"/>
        <v>96.84973386117305</v>
      </c>
    </row>
    <row r="14" spans="1:20" ht="40.5" customHeight="1" thickBot="1">
      <c r="A14" s="350" t="s">
        <v>241</v>
      </c>
      <c r="B14" s="351" t="s">
        <v>117</v>
      </c>
      <c r="C14" s="103">
        <f>C69/1000000</f>
        <v>41.108327000000003</v>
      </c>
      <c r="D14" s="103">
        <f>D69/1000000</f>
        <v>39.213329999999999</v>
      </c>
      <c r="E14" s="103">
        <f t="shared" si="2"/>
        <v>104.83253271272805</v>
      </c>
      <c r="F14" s="103">
        <f>F69/1000000</f>
        <v>11.892537000000001</v>
      </c>
      <c r="G14" s="103">
        <f>G69/1000000</f>
        <v>8.5470269999999999</v>
      </c>
      <c r="H14" s="103">
        <f t="shared" si="3"/>
        <v>139.14238249159621</v>
      </c>
      <c r="I14" s="103">
        <f>I69/1000000</f>
        <v>45.599902</v>
      </c>
      <c r="J14" s="103">
        <f>J69/1000000</f>
        <v>41.406910000000003</v>
      </c>
      <c r="K14" s="104">
        <f t="shared" si="4"/>
        <v>110.12630983572546</v>
      </c>
      <c r="L14" s="103">
        <f>L69/1000000</f>
        <v>3.2955190000000001</v>
      </c>
      <c r="M14" s="103">
        <f>M69/1000000</f>
        <v>3.2675719999999999</v>
      </c>
      <c r="N14" s="103">
        <f>L14/M14*100</f>
        <v>100.85528337248574</v>
      </c>
      <c r="O14" s="103">
        <f>O69/1000000</f>
        <v>2.0528050000000002</v>
      </c>
      <c r="P14" s="103">
        <f>P69/1000000</f>
        <v>2.1980680000000001</v>
      </c>
      <c r="Q14" s="103">
        <f t="shared" si="5"/>
        <v>93.391332752216954</v>
      </c>
      <c r="R14" s="103">
        <f>R69/1000000</f>
        <v>1.2427140000000001</v>
      </c>
      <c r="S14" s="103">
        <f>S69/1000000</f>
        <v>1.069504</v>
      </c>
      <c r="T14" s="104">
        <f t="shared" si="0"/>
        <v>116.195357848124</v>
      </c>
    </row>
    <row r="15" spans="1:20" ht="19.5" customHeight="1" thickBot="1">
      <c r="A15" s="352" t="s">
        <v>242</v>
      </c>
      <c r="B15" s="353" t="s">
        <v>117</v>
      </c>
      <c r="C15" s="103">
        <f>C113/1000000</f>
        <v>30.459054999999999</v>
      </c>
      <c r="D15" s="103">
        <f>D113/1000000</f>
        <v>21.709572999999999</v>
      </c>
      <c r="E15" s="103">
        <f t="shared" si="2"/>
        <v>140.30241405485037</v>
      </c>
      <c r="F15" s="103">
        <f>F113/1000000</f>
        <v>9.2149769999999993</v>
      </c>
      <c r="G15" s="103">
        <f>G113/1000000</f>
        <v>5.7591580000000002</v>
      </c>
      <c r="H15" s="103">
        <f t="shared" si="3"/>
        <v>160.00562929511568</v>
      </c>
      <c r="I15" s="103">
        <f>I113/1000000</f>
        <v>29.258548000000001</v>
      </c>
      <c r="J15" s="103">
        <f>J113/1000000</f>
        <v>20.967434000000001</v>
      </c>
      <c r="K15" s="104">
        <f t="shared" si="4"/>
        <v>139.54281673189004</v>
      </c>
      <c r="L15" s="103">
        <f>L113/1000000</f>
        <v>20.957056999999999</v>
      </c>
      <c r="M15" s="103">
        <f>M113/1000000</f>
        <v>12.347689000000001</v>
      </c>
      <c r="N15" s="103">
        <f t="shared" ref="N15:N40" si="6">L15/M15*100</f>
        <v>169.72452901915489</v>
      </c>
      <c r="O15" s="103">
        <f>O113/1000000</f>
        <v>17.482088999999998</v>
      </c>
      <c r="P15" s="103">
        <f>P113/1000000</f>
        <v>9.3646729999999998</v>
      </c>
      <c r="Q15" s="103">
        <f t="shared" si="5"/>
        <v>186.68125411319753</v>
      </c>
      <c r="R15" s="103">
        <f>R113/1000000</f>
        <v>3.4749680000000001</v>
      </c>
      <c r="S15" s="103">
        <f>S113/1000000</f>
        <v>2.9830160000000001</v>
      </c>
      <c r="T15" s="104">
        <f t="shared" si="0"/>
        <v>116.4917653810774</v>
      </c>
    </row>
    <row r="16" spans="1:20" ht="19.5" customHeight="1" thickBot="1">
      <c r="A16" s="350" t="s">
        <v>243</v>
      </c>
      <c r="B16" s="351" t="s">
        <v>145</v>
      </c>
      <c r="C16" s="103">
        <f>C143/1000000</f>
        <v>49.085647000000002</v>
      </c>
      <c r="D16" s="103">
        <f>D143/1000000</f>
        <v>33.494509000000001</v>
      </c>
      <c r="E16" s="103">
        <f t="shared" si="2"/>
        <v>146.54834020704709</v>
      </c>
      <c r="F16" s="103">
        <f>F143/1000000</f>
        <v>4.8996899999999997</v>
      </c>
      <c r="G16" s="103">
        <f>G143/1000000</f>
        <v>6.2451569999999998</v>
      </c>
      <c r="H16" s="103">
        <f t="shared" si="3"/>
        <v>78.455833856538746</v>
      </c>
      <c r="I16" s="103">
        <f>I143/1000000</f>
        <v>47.544024999999998</v>
      </c>
      <c r="J16" s="103">
        <f>J143/1000000</f>
        <v>38.773501000000003</v>
      </c>
      <c r="K16" s="104">
        <f t="shared" si="4"/>
        <v>122.61989186893388</v>
      </c>
      <c r="L16" s="103">
        <f>L143/1000000</f>
        <v>34.372087999999998</v>
      </c>
      <c r="M16" s="103">
        <f>M143/1000000</f>
        <v>27.567982000000001</v>
      </c>
      <c r="N16" s="103">
        <f t="shared" si="6"/>
        <v>124.68118993983673</v>
      </c>
      <c r="O16" s="103">
        <f>O143/1000000</f>
        <v>1.0405709999999999</v>
      </c>
      <c r="P16" s="103">
        <f>P143/1000000</f>
        <v>2.2609759999999999</v>
      </c>
      <c r="Q16" s="103">
        <f t="shared" si="5"/>
        <v>46.023089143803382</v>
      </c>
      <c r="R16" s="103">
        <f>R143/1000000</f>
        <v>33.331516999999998</v>
      </c>
      <c r="S16" s="103">
        <f>S143/1000000</f>
        <v>25.307006000000001</v>
      </c>
      <c r="T16" s="104">
        <f t="shared" si="0"/>
        <v>131.70865411736179</v>
      </c>
    </row>
    <row r="17" spans="1:20" ht="56.25" customHeight="1" thickBot="1">
      <c r="A17" s="350" t="s">
        <v>244</v>
      </c>
      <c r="B17" s="351"/>
      <c r="C17" s="154">
        <f>C149/1000000</f>
        <v>5.0108E-2</v>
      </c>
      <c r="D17" s="154">
        <f>D149/1000000</f>
        <v>8.1581000000000001E-2</v>
      </c>
      <c r="E17" s="103">
        <f t="shared" si="2"/>
        <v>61.421164241673921</v>
      </c>
      <c r="F17" s="154">
        <f>F149/1000000</f>
        <v>8.3049999999999999E-3</v>
      </c>
      <c r="G17" s="154">
        <f>G149/1000000</f>
        <v>1.5622E-2</v>
      </c>
      <c r="H17" s="103">
        <f t="shared" si="3"/>
        <v>53.162207143771603</v>
      </c>
      <c r="I17" s="154">
        <f>I149/1000000</f>
        <v>0.104883</v>
      </c>
      <c r="J17" s="154">
        <f>J149/1000000</f>
        <v>0.16001000000000001</v>
      </c>
      <c r="K17" s="104">
        <f t="shared" si="4"/>
        <v>65.547778263858504</v>
      </c>
      <c r="L17" s="103">
        <f>L149/1000000</f>
        <v>0</v>
      </c>
      <c r="M17" s="103">
        <f>M149/1000000</f>
        <v>0</v>
      </c>
      <c r="N17" s="103" t="e">
        <f t="shared" si="6"/>
        <v>#DIV/0!</v>
      </c>
      <c r="O17" s="103">
        <f>O149/1000000</f>
        <v>0</v>
      </c>
      <c r="P17" s="103">
        <f>P149/1000000</f>
        <v>0</v>
      </c>
      <c r="Q17" s="103" t="e">
        <f t="shared" si="5"/>
        <v>#DIV/0!</v>
      </c>
      <c r="R17" s="103">
        <f>R149/1000000</f>
        <v>0</v>
      </c>
      <c r="S17" s="103">
        <f>S149/1000000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C162/1000000</f>
        <v>2.3009900000000001</v>
      </c>
      <c r="D18" s="103">
        <f>D162/1000000</f>
        <v>1.3693340000000001</v>
      </c>
      <c r="E18" s="103">
        <f t="shared" si="2"/>
        <v>168.03716259144957</v>
      </c>
      <c r="F18" s="103">
        <f>F162/1000000</f>
        <v>0.48637599999999998</v>
      </c>
      <c r="G18" s="103">
        <f>G162/1000000</f>
        <v>0.35012100000000002</v>
      </c>
      <c r="H18" s="103">
        <f t="shared" si="3"/>
        <v>138.91654599409918</v>
      </c>
      <c r="I18" s="153">
        <f>I162/1000000</f>
        <v>2.1277490000000001</v>
      </c>
      <c r="J18" s="153">
        <f>J162/1000000</f>
        <v>1.3789199999999999</v>
      </c>
      <c r="K18" s="104">
        <f t="shared" si="4"/>
        <v>154.30547094827838</v>
      </c>
      <c r="L18" s="153">
        <f>L162/1000000</f>
        <v>1.661259</v>
      </c>
      <c r="M18" s="153">
        <f>M162/1000000</f>
        <v>0.65708599999999995</v>
      </c>
      <c r="N18" s="103">
        <f t="shared" si="6"/>
        <v>252.82215722142917</v>
      </c>
      <c r="O18" s="103">
        <f>O162/1000000</f>
        <v>0.24858</v>
      </c>
      <c r="P18" s="103">
        <f>P162/1000000</f>
        <v>0</v>
      </c>
      <c r="Q18" s="103" t="e">
        <f t="shared" si="5"/>
        <v>#DIV/0!</v>
      </c>
      <c r="R18" s="103">
        <f>R162/1000000</f>
        <v>1.412679</v>
      </c>
      <c r="S18" s="103">
        <f>S162/1000000</f>
        <v>0.65708599999999995</v>
      </c>
      <c r="T18" s="104">
        <f t="shared" si="0"/>
        <v>214.99149274219812</v>
      </c>
    </row>
    <row r="19" spans="1:20" ht="63" customHeight="1" thickBot="1">
      <c r="A19" s="350" t="s">
        <v>246</v>
      </c>
      <c r="B19" s="351"/>
      <c r="C19" s="155">
        <f>C177/1000000</f>
        <v>7.2581000000000007E-2</v>
      </c>
      <c r="D19" s="155">
        <f>D177/1000000</f>
        <v>8.3058000000000007E-2</v>
      </c>
      <c r="E19" s="103">
        <f t="shared" si="2"/>
        <v>87.38592308988899</v>
      </c>
      <c r="F19" s="155">
        <f>F177/1000000</f>
        <v>1.9380000000000001E-2</v>
      </c>
      <c r="G19" s="155">
        <f>G177/1000000</f>
        <v>9.8569999999999994E-3</v>
      </c>
      <c r="H19" s="103">
        <f t="shared" si="3"/>
        <v>196.61154509485647</v>
      </c>
      <c r="I19" s="154">
        <f>I177/1000000</f>
        <v>0.16869700000000001</v>
      </c>
      <c r="J19" s="154">
        <f>J177/1000000</f>
        <v>3.8221999999999999E-2</v>
      </c>
      <c r="K19" s="104">
        <f t="shared" si="4"/>
        <v>441.36099628486215</v>
      </c>
      <c r="L19" s="155">
        <f>L177/1000000</f>
        <v>3.2244000000000002E-2</v>
      </c>
      <c r="M19" s="155">
        <f>M177/1000000</f>
        <v>2.0632999999999999E-2</v>
      </c>
      <c r="N19" s="103">
        <f t="shared" si="6"/>
        <v>156.27393011195662</v>
      </c>
      <c r="O19" s="154">
        <f>O177/1000000</f>
        <v>3.007E-2</v>
      </c>
      <c r="P19" s="154">
        <f>P177/1000000</f>
        <v>2.0632999999999999E-2</v>
      </c>
      <c r="Q19" s="103">
        <f t="shared" si="5"/>
        <v>145.73741094363399</v>
      </c>
      <c r="R19" s="154">
        <f>R177/1000000</f>
        <v>2.1740000000000002E-3</v>
      </c>
      <c r="S19" s="154">
        <f>S177/1000000</f>
        <v>0</v>
      </c>
      <c r="T19" s="104" t="e">
        <f t="shared" si="0"/>
        <v>#DIV/0!</v>
      </c>
    </row>
    <row r="20" spans="1:20" ht="88.5" hidden="1" customHeight="1" thickBot="1">
      <c r="A20" s="350" t="s">
        <v>248</v>
      </c>
      <c r="B20" s="351"/>
      <c r="C20" s="103">
        <f>C186/1000000</f>
        <v>0</v>
      </c>
      <c r="D20" s="103">
        <f>D186/1000000</f>
        <v>0</v>
      </c>
      <c r="E20" s="103" t="e">
        <f t="shared" si="2"/>
        <v>#DIV/0!</v>
      </c>
      <c r="F20" s="103">
        <f>F186/1000000</f>
        <v>0</v>
      </c>
      <c r="G20" s="103">
        <f>G186/1000000</f>
        <v>0</v>
      </c>
      <c r="H20" s="103" t="e">
        <f t="shared" si="3"/>
        <v>#DIV/0!</v>
      </c>
      <c r="I20" s="103">
        <f>I186/1000000</f>
        <v>0</v>
      </c>
      <c r="J20" s="103">
        <f>J186/1000000</f>
        <v>0</v>
      </c>
      <c r="K20" s="104" t="e">
        <f t="shared" si="4"/>
        <v>#DIV/0!</v>
      </c>
      <c r="L20" s="103">
        <f>L186/1000000</f>
        <v>0</v>
      </c>
      <c r="M20" s="103">
        <f>M186/1000000</f>
        <v>0</v>
      </c>
      <c r="N20" s="103" t="e">
        <f t="shared" si="6"/>
        <v>#DIV/0!</v>
      </c>
      <c r="O20" s="103">
        <f>O186/1000000</f>
        <v>0</v>
      </c>
      <c r="P20" s="103">
        <f>P186/1000000</f>
        <v>0</v>
      </c>
      <c r="Q20" s="103" t="e">
        <f t="shared" si="5"/>
        <v>#DIV/0!</v>
      </c>
      <c r="R20" s="103">
        <f>R186/1000000</f>
        <v>0</v>
      </c>
      <c r="S20" s="103">
        <f>S186/1000000</f>
        <v>0</v>
      </c>
      <c r="T20" s="104" t="e">
        <f t="shared" si="0"/>
        <v>#DIV/0!</v>
      </c>
    </row>
    <row r="21" spans="1:20" ht="60" hidden="1" customHeight="1" thickBot="1">
      <c r="A21" s="350" t="s">
        <v>249</v>
      </c>
      <c r="B21" s="351"/>
      <c r="C21" s="103">
        <f>C195/1000000</f>
        <v>0</v>
      </c>
      <c r="D21" s="103">
        <f>D195/1000000</f>
        <v>0</v>
      </c>
      <c r="E21" s="103" t="e">
        <f t="shared" si="2"/>
        <v>#DIV/0!</v>
      </c>
      <c r="F21" s="103">
        <f>F195/1000000</f>
        <v>0</v>
      </c>
      <c r="G21" s="103">
        <f>G195/1000000</f>
        <v>0</v>
      </c>
      <c r="H21" s="103" t="e">
        <f t="shared" si="3"/>
        <v>#DIV/0!</v>
      </c>
      <c r="I21" s="103">
        <f>I195/1000000</f>
        <v>0</v>
      </c>
      <c r="J21" s="103">
        <f>J195/1000000</f>
        <v>0</v>
      </c>
      <c r="K21" s="104" t="e">
        <f t="shared" si="4"/>
        <v>#DIV/0!</v>
      </c>
      <c r="L21" s="103">
        <f>L195/1000000</f>
        <v>0</v>
      </c>
      <c r="M21" s="103">
        <f>M195/1000000</f>
        <v>0</v>
      </c>
      <c r="N21" s="103" t="e">
        <f t="shared" si="6"/>
        <v>#DIV/0!</v>
      </c>
      <c r="O21" s="103">
        <f>O195/1000000</f>
        <v>0</v>
      </c>
      <c r="P21" s="103">
        <f>P195/1000000</f>
        <v>0</v>
      </c>
      <c r="Q21" s="103" t="e">
        <f t="shared" si="5"/>
        <v>#DIV/0!</v>
      </c>
      <c r="R21" s="103">
        <f>R195/1000000</f>
        <v>0</v>
      </c>
      <c r="S21" s="103">
        <f>S195/1000000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C201/1000000</f>
        <v>9.6010999999999999E-2</v>
      </c>
      <c r="D22" s="154">
        <f>D201/1000000</f>
        <v>0</v>
      </c>
      <c r="E22" s="103" t="e">
        <f t="shared" si="2"/>
        <v>#DIV/0!</v>
      </c>
      <c r="F22" s="154">
        <f>F201/1000000</f>
        <v>1.6555E-2</v>
      </c>
      <c r="G22" s="154">
        <f>G201/1000000</f>
        <v>0</v>
      </c>
      <c r="H22" s="103" t="e">
        <f t="shared" si="3"/>
        <v>#DIV/0!</v>
      </c>
      <c r="I22" s="154">
        <f>I201/1000000</f>
        <v>0.11752700000000001</v>
      </c>
      <c r="J22" s="154">
        <f>J201/1000000</f>
        <v>0</v>
      </c>
      <c r="K22" s="104" t="e">
        <f t="shared" si="4"/>
        <v>#DIV/0!</v>
      </c>
      <c r="L22" s="103">
        <f>L201/1000000</f>
        <v>0</v>
      </c>
      <c r="M22" s="103">
        <f>M201/1000000</f>
        <v>0</v>
      </c>
      <c r="N22" s="103" t="e">
        <f t="shared" si="6"/>
        <v>#DIV/0!</v>
      </c>
      <c r="O22" s="103">
        <f>O201/1000000</f>
        <v>0</v>
      </c>
      <c r="P22" s="103">
        <f>P201/1000000</f>
        <v>0</v>
      </c>
      <c r="Q22" s="103" t="e">
        <f t="shared" si="5"/>
        <v>#DIV/0!</v>
      </c>
      <c r="R22" s="103">
        <f>R201/1000000</f>
        <v>0</v>
      </c>
      <c r="S22" s="103">
        <f>S201/1000000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C209/1000000</f>
        <v>0.29379899999999998</v>
      </c>
      <c r="D23" s="153">
        <f>D209/1000000</f>
        <v>0.32655699999999999</v>
      </c>
      <c r="E23" s="103">
        <f t="shared" si="2"/>
        <v>89.968673156600531</v>
      </c>
      <c r="F23" s="153">
        <f>F209/1000000</f>
        <v>7.3838000000000001E-2</v>
      </c>
      <c r="G23" s="153">
        <f>G209/1000000</f>
        <v>5.4495000000000002E-2</v>
      </c>
      <c r="H23" s="103">
        <f t="shared" si="3"/>
        <v>135.49499954124232</v>
      </c>
      <c r="I23" s="153">
        <f>I209/1000000</f>
        <v>0.320683</v>
      </c>
      <c r="J23" s="153">
        <f>J209/1000000</f>
        <v>0.37447799999999998</v>
      </c>
      <c r="K23" s="104">
        <f t="shared" si="4"/>
        <v>85.634670127484128</v>
      </c>
      <c r="L23" s="154">
        <f>L209/1000000</f>
        <v>0.10760500000000001</v>
      </c>
      <c r="M23" s="154">
        <f>M209/1000000</f>
        <v>0.104766</v>
      </c>
      <c r="N23" s="103">
        <f t="shared" si="6"/>
        <v>102.7098486150087</v>
      </c>
      <c r="O23" s="154">
        <f>O209/1000000</f>
        <v>4.9111000000000002E-2</v>
      </c>
      <c r="P23" s="154">
        <f>P209/1000000</f>
        <v>4.4809000000000002E-2</v>
      </c>
      <c r="Q23" s="103">
        <f t="shared" si="5"/>
        <v>109.60074984936061</v>
      </c>
      <c r="R23" s="154">
        <f>R209/1000000</f>
        <v>5.8493999999999997E-2</v>
      </c>
      <c r="S23" s="154">
        <f>S209/1000000</f>
        <v>5.9957000000000003E-2</v>
      </c>
      <c r="T23" s="104">
        <f t="shared" si="0"/>
        <v>97.559917941191173</v>
      </c>
    </row>
    <row r="24" spans="1:20" ht="47.25" customHeight="1" thickBot="1">
      <c r="A24" s="350" t="s">
        <v>252</v>
      </c>
      <c r="B24" s="351"/>
      <c r="C24" s="153">
        <f>C217/1000000</f>
        <v>2.5714519999999998</v>
      </c>
      <c r="D24" s="153">
        <f>D217/1000000</f>
        <v>2.5668129999999998</v>
      </c>
      <c r="E24" s="103">
        <f t="shared" si="2"/>
        <v>100.18072995578564</v>
      </c>
      <c r="F24" s="153">
        <f>F217/1000000</f>
        <v>0.50456800000000002</v>
      </c>
      <c r="G24" s="153">
        <f>G217/1000000</f>
        <v>0.62121800000000005</v>
      </c>
      <c r="H24" s="103">
        <f t="shared" si="3"/>
        <v>81.22237282242304</v>
      </c>
      <c r="I24" s="153">
        <f>I217/1000000</f>
        <v>2.398946</v>
      </c>
      <c r="J24" s="153">
        <f>J217/1000000</f>
        <v>2.3944179999999999</v>
      </c>
      <c r="K24" s="104">
        <f t="shared" si="4"/>
        <v>100.18910649686062</v>
      </c>
      <c r="L24" s="153">
        <f>L217/1000000</f>
        <v>1.3261849999999999</v>
      </c>
      <c r="M24" s="153">
        <f>M217/1000000</f>
        <v>1.264427</v>
      </c>
      <c r="N24" s="103">
        <f t="shared" si="6"/>
        <v>104.8842677355039</v>
      </c>
      <c r="O24" s="153">
        <f>O217/1000000</f>
        <v>0.70752099999999996</v>
      </c>
      <c r="P24" s="153">
        <f>P217/1000000</f>
        <v>0.758633</v>
      </c>
      <c r="Q24" s="103">
        <f t="shared" si="5"/>
        <v>93.262618420237445</v>
      </c>
      <c r="R24" s="154">
        <f>R217/1000000</f>
        <v>0.61866399999999999</v>
      </c>
      <c r="S24" s="154">
        <f>S217/1000000</f>
        <v>0.50579399999999997</v>
      </c>
      <c r="T24" s="104">
        <f t="shared" si="0"/>
        <v>122.31540904004399</v>
      </c>
    </row>
    <row r="25" spans="1:20" ht="58.5" customHeight="1" thickBot="1">
      <c r="A25" s="350" t="s">
        <v>253</v>
      </c>
      <c r="B25" s="351"/>
      <c r="C25" s="154">
        <f>C226/1000000</f>
        <v>0.34569299999999997</v>
      </c>
      <c r="D25" s="154">
        <f>D226/1000000</f>
        <v>0.26288</v>
      </c>
      <c r="E25" s="103">
        <f t="shared" si="2"/>
        <v>131.50220632988433</v>
      </c>
      <c r="F25" s="154">
        <f>F226/1000000</f>
        <v>8.9940000000000006E-2</v>
      </c>
      <c r="G25" s="154">
        <f>G226/1000000</f>
        <v>6.8047999999999997E-2</v>
      </c>
      <c r="H25" s="103">
        <f t="shared" si="3"/>
        <v>132.1714084175876</v>
      </c>
      <c r="I25" s="153">
        <f>I226/1000000</f>
        <v>0.41312300000000002</v>
      </c>
      <c r="J25" s="153">
        <f>J226/1000000</f>
        <v>0.40235500000000002</v>
      </c>
      <c r="K25" s="104">
        <f t="shared" si="4"/>
        <v>102.67624361571251</v>
      </c>
      <c r="L25" s="103">
        <f>L226/1000000</f>
        <v>0</v>
      </c>
      <c r="M25" s="103">
        <f>M226/1000000</f>
        <v>2.1430999999999999E-2</v>
      </c>
      <c r="N25" s="103">
        <f t="shared" si="6"/>
        <v>0</v>
      </c>
      <c r="O25" s="103">
        <f>O226/1000000</f>
        <v>0</v>
      </c>
      <c r="P25" s="103">
        <f>P226/1000000</f>
        <v>0</v>
      </c>
      <c r="Q25" s="103" t="e">
        <f t="shared" si="5"/>
        <v>#DIV/0!</v>
      </c>
      <c r="R25" s="103">
        <f>R226/1000000</f>
        <v>0</v>
      </c>
      <c r="S25" s="103">
        <f>S226/1000000</f>
        <v>2.1430999999999999E-2</v>
      </c>
      <c r="T25" s="104">
        <f t="shared" si="0"/>
        <v>0</v>
      </c>
    </row>
    <row r="26" spans="1:20" ht="69" customHeight="1" thickBot="1">
      <c r="A26" s="350" t="s">
        <v>254</v>
      </c>
      <c r="B26" s="351"/>
      <c r="C26" s="103">
        <f>C233/1000000</f>
        <v>7.7337660000000001</v>
      </c>
      <c r="D26" s="103">
        <f>D233/1000000</f>
        <v>6.0397179999999997</v>
      </c>
      <c r="E26" s="103">
        <f t="shared" si="2"/>
        <v>128.04846186527251</v>
      </c>
      <c r="F26" s="103">
        <f>F233/1000000</f>
        <v>2.1246719999999999</v>
      </c>
      <c r="G26" s="103">
        <f>G233/1000000</f>
        <v>1.437478</v>
      </c>
      <c r="H26" s="103">
        <f t="shared" si="3"/>
        <v>147.8055316324841</v>
      </c>
      <c r="I26" s="103">
        <f>I233/1000000</f>
        <v>7.16967</v>
      </c>
      <c r="J26" s="103">
        <f>J233/1000000</f>
        <v>2.584848</v>
      </c>
      <c r="K26" s="104">
        <f t="shared" si="4"/>
        <v>277.37298286011401</v>
      </c>
      <c r="L26" s="153">
        <f>L233/1000000</f>
        <v>4.8651710000000001</v>
      </c>
      <c r="M26" s="153">
        <f>M233/1000000</f>
        <v>3.486205</v>
      </c>
      <c r="N26" s="103">
        <f t="shared" si="6"/>
        <v>139.55493150861753</v>
      </c>
      <c r="O26" s="103">
        <f>O233/1000000</f>
        <v>4.8466719999999999</v>
      </c>
      <c r="P26" s="103">
        <f>P233/1000000</f>
        <v>2.432204</v>
      </c>
      <c r="Q26" s="103">
        <f t="shared" si="5"/>
        <v>199.27078485192854</v>
      </c>
      <c r="R26" s="103">
        <f>R233/1000000</f>
        <v>1.8499000000000002E-2</v>
      </c>
      <c r="S26" s="103">
        <f>S233/1000000</f>
        <v>1.054001</v>
      </c>
      <c r="T26" s="104">
        <f t="shared" si="0"/>
        <v>1.7551216744576146</v>
      </c>
    </row>
    <row r="27" spans="1:20" ht="37.5" customHeight="1" thickBot="1">
      <c r="A27" s="350" t="s">
        <v>255</v>
      </c>
      <c r="B27" s="351"/>
      <c r="C27" s="103">
        <f>C245/1000000</f>
        <v>55.457659</v>
      </c>
      <c r="D27" s="103">
        <f>D245/1000000</f>
        <v>71.538573999999997</v>
      </c>
      <c r="E27" s="103">
        <f t="shared" si="2"/>
        <v>77.521336950328362</v>
      </c>
      <c r="F27" s="103">
        <f>F245/1000000</f>
        <v>12.603274000000001</v>
      </c>
      <c r="G27" s="103">
        <f>G245/1000000</f>
        <v>13.911898000000001</v>
      </c>
      <c r="H27" s="103">
        <f t="shared" si="3"/>
        <v>90.593490550318862</v>
      </c>
      <c r="I27" s="103">
        <f>I245/1000000</f>
        <v>55.161617</v>
      </c>
      <c r="J27" s="103">
        <f>J245/1000000</f>
        <v>67.143709000000001</v>
      </c>
      <c r="K27" s="104">
        <f t="shared" si="4"/>
        <v>82.154557473135711</v>
      </c>
      <c r="L27" s="103">
        <f>L245/1000000</f>
        <v>48.827615999999999</v>
      </c>
      <c r="M27" s="103">
        <f>M245/1000000</f>
        <v>63.028866000000001</v>
      </c>
      <c r="N27" s="103">
        <f t="shared" si="6"/>
        <v>77.468656980120826</v>
      </c>
      <c r="O27" s="103">
        <f>O245/1000000</f>
        <v>0</v>
      </c>
      <c r="P27" s="103">
        <f>P245/1000000</f>
        <v>0</v>
      </c>
      <c r="Q27" s="103" t="e">
        <f t="shared" si="5"/>
        <v>#DIV/0!</v>
      </c>
      <c r="R27" s="103">
        <f>R245/1000000</f>
        <v>48.827615999999999</v>
      </c>
      <c r="S27" s="103">
        <f>S245/1000000</f>
        <v>63.028866000000001</v>
      </c>
      <c r="T27" s="104">
        <f t="shared" si="0"/>
        <v>77.468656980120826</v>
      </c>
    </row>
    <row r="28" spans="1:20" ht="83.25" customHeight="1" thickBot="1">
      <c r="A28" s="350" t="s">
        <v>256</v>
      </c>
      <c r="B28" s="351"/>
      <c r="C28" s="103">
        <f>C254/1000000</f>
        <v>2.4453520000000002</v>
      </c>
      <c r="D28" s="103">
        <f>D254/1000000</f>
        <v>2.593677</v>
      </c>
      <c r="E28" s="103">
        <f t="shared" si="2"/>
        <v>94.281284832305644</v>
      </c>
      <c r="F28" s="103">
        <f>F254/1000000</f>
        <v>0.56570799999999999</v>
      </c>
      <c r="G28" s="103">
        <f>G254/1000000</f>
        <v>0.30711899999999998</v>
      </c>
      <c r="H28" s="103">
        <f t="shared" si="3"/>
        <v>184.19830749644274</v>
      </c>
      <c r="I28" s="103">
        <f>I254/1000000</f>
        <v>2.2407699999999999</v>
      </c>
      <c r="J28" s="103">
        <f>J254/1000000</f>
        <v>2.450939</v>
      </c>
      <c r="K28" s="104">
        <f t="shared" si="4"/>
        <v>91.424959984724225</v>
      </c>
      <c r="L28" s="103">
        <f>L254/1000000</f>
        <v>0</v>
      </c>
      <c r="M28" s="103">
        <f>M254/1000000</f>
        <v>0</v>
      </c>
      <c r="N28" s="103" t="e">
        <f t="shared" si="6"/>
        <v>#DIV/0!</v>
      </c>
      <c r="O28" s="103">
        <f>O254/1000000</f>
        <v>0</v>
      </c>
      <c r="P28" s="103">
        <f>P254/1000000</f>
        <v>0</v>
      </c>
      <c r="Q28" s="103" t="e">
        <f t="shared" si="5"/>
        <v>#DIV/0!</v>
      </c>
      <c r="R28" s="103">
        <f>R254/1000000</f>
        <v>0</v>
      </c>
      <c r="S28" s="103">
        <f>S254/1000000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C260/1000000</f>
        <v>0.991282</v>
      </c>
      <c r="D29" s="103">
        <f>D260/1000000</f>
        <v>0.87553800000000004</v>
      </c>
      <c r="E29" s="103">
        <f t="shared" si="2"/>
        <v>113.21975745198951</v>
      </c>
      <c r="F29" s="103">
        <f>F260/1000000</f>
        <v>0.33630599999999999</v>
      </c>
      <c r="G29" s="103">
        <f>G260/1000000</f>
        <v>0.30400899999999997</v>
      </c>
      <c r="H29" s="103">
        <f t="shared" si="3"/>
        <v>110.62369864050079</v>
      </c>
      <c r="I29" s="103">
        <f>I260/1000000</f>
        <v>0.91262500000000002</v>
      </c>
      <c r="J29" s="103">
        <f>J260/1000000</f>
        <v>0.83302299999999996</v>
      </c>
      <c r="K29" s="104">
        <f t="shared" si="4"/>
        <v>109.55579857939097</v>
      </c>
      <c r="L29" s="153">
        <f>L260/1000000</f>
        <v>0.30165399999999998</v>
      </c>
      <c r="M29" s="153">
        <f>M260/1000000</f>
        <v>0.29316900000000001</v>
      </c>
      <c r="N29" s="103">
        <f t="shared" si="6"/>
        <v>102.89423506578115</v>
      </c>
      <c r="O29" s="103">
        <f>O260/1000000</f>
        <v>0.26700299999999999</v>
      </c>
      <c r="P29" s="103">
        <f>P260/1000000</f>
        <v>0.104459</v>
      </c>
      <c r="Q29" s="103">
        <f t="shared" si="5"/>
        <v>255.60554858844137</v>
      </c>
      <c r="R29" s="103">
        <f>R260/1000000</f>
        <v>3.4651000000000001E-2</v>
      </c>
      <c r="S29" s="103">
        <f>S260/1000000</f>
        <v>0.18870999999999999</v>
      </c>
      <c r="T29" s="104">
        <f t="shared" si="0"/>
        <v>18.36203698797096</v>
      </c>
    </row>
    <row r="30" spans="1:20" ht="33" customHeight="1" thickBot="1">
      <c r="A30" s="350" t="s">
        <v>258</v>
      </c>
      <c r="B30" s="351"/>
      <c r="C30" s="153">
        <f>C274/1000000</f>
        <v>0.28421200000000002</v>
      </c>
      <c r="D30" s="153">
        <f>D274/1000000</f>
        <v>0.47479700000000002</v>
      </c>
      <c r="E30" s="103">
        <f t="shared" si="2"/>
        <v>59.859687403248131</v>
      </c>
      <c r="F30" s="153">
        <f>F274/1000000</f>
        <v>3.7902999999999999E-2</v>
      </c>
      <c r="G30" s="153">
        <f>G274/1000000</f>
        <v>6.9483000000000003E-2</v>
      </c>
      <c r="H30" s="103">
        <f t="shared" si="3"/>
        <v>54.550033821222456</v>
      </c>
      <c r="I30" s="153">
        <f>I274/1000000</f>
        <v>0.298568</v>
      </c>
      <c r="J30" s="153">
        <f>J274/1000000</f>
        <v>0.474443</v>
      </c>
      <c r="K30" s="104">
        <f t="shared" si="4"/>
        <v>62.93021501002228</v>
      </c>
      <c r="L30" s="155">
        <f>L274/1000000</f>
        <v>0.11902500000000001</v>
      </c>
      <c r="M30" s="154">
        <f>M274/1000000</f>
        <v>0.27028400000000002</v>
      </c>
      <c r="N30" s="103">
        <f t="shared" si="6"/>
        <v>44.037012919743674</v>
      </c>
      <c r="O30" s="153">
        <f>O274/1000000</f>
        <v>0.11902500000000001</v>
      </c>
      <c r="P30" s="153">
        <f>P274/1000000</f>
        <v>8.6994000000000002E-2</v>
      </c>
      <c r="Q30" s="103">
        <f t="shared" si="5"/>
        <v>136.81978067452928</v>
      </c>
      <c r="R30" s="153">
        <f>R274/1000000</f>
        <v>0</v>
      </c>
      <c r="S30" s="153">
        <f>S274/1000000</f>
        <v>0.18329000000000001</v>
      </c>
      <c r="T30" s="104">
        <f t="shared" si="0"/>
        <v>0</v>
      </c>
    </row>
    <row r="31" spans="1:20" ht="71.25" customHeight="1" thickBot="1">
      <c r="A31" s="350" t="s">
        <v>259</v>
      </c>
      <c r="B31" s="351"/>
      <c r="C31" s="153">
        <f>C284/1000000</f>
        <v>0.52319700000000002</v>
      </c>
      <c r="D31" s="153">
        <f>D284/1000000</f>
        <v>0.50980899999999996</v>
      </c>
      <c r="E31" s="103">
        <f t="shared" si="2"/>
        <v>102.6260815324955</v>
      </c>
      <c r="F31" s="153">
        <f>F284/1000000</f>
        <v>0.153561</v>
      </c>
      <c r="G31" s="153">
        <f>G284/1000000</f>
        <v>0.149339</v>
      </c>
      <c r="H31" s="103">
        <f t="shared" si="3"/>
        <v>102.82712486356544</v>
      </c>
      <c r="I31" s="153">
        <f>I284/1000000</f>
        <v>0.50965000000000005</v>
      </c>
      <c r="J31" s="153">
        <f>J284/1000000</f>
        <v>0.60926499999999995</v>
      </c>
      <c r="K31" s="104">
        <f t="shared" si="4"/>
        <v>83.649971687196896</v>
      </c>
      <c r="L31" s="154">
        <f>L284/1000000</f>
        <v>0.187829</v>
      </c>
      <c r="M31" s="154">
        <f>M284/1000000</f>
        <v>0.26133000000000001</v>
      </c>
      <c r="N31" s="103">
        <f t="shared" si="6"/>
        <v>71.874258600237241</v>
      </c>
      <c r="O31" s="153">
        <f>O284/1000000</f>
        <v>0.18715000000000001</v>
      </c>
      <c r="P31" s="153">
        <f>P284/1000000</f>
        <v>0.24047399999999999</v>
      </c>
      <c r="Q31" s="103">
        <f t="shared" si="5"/>
        <v>77.825461380440302</v>
      </c>
      <c r="R31" s="154">
        <f>R284/1000000</f>
        <v>6.7900000000000002E-4</v>
      </c>
      <c r="S31" s="154">
        <f>S284/1000000</f>
        <v>2.0856E-2</v>
      </c>
      <c r="T31" s="104">
        <f t="shared" si="0"/>
        <v>3.2556578442654396</v>
      </c>
    </row>
    <row r="32" spans="1:20" ht="53.25" customHeight="1" thickBot="1">
      <c r="A32" s="350" t="s">
        <v>260</v>
      </c>
      <c r="B32" s="351"/>
      <c r="C32" s="103">
        <f>C305/1000000</f>
        <v>0</v>
      </c>
      <c r="D32" s="103">
        <f>D305/1000000</f>
        <v>0</v>
      </c>
      <c r="E32" s="103" t="e">
        <f t="shared" si="2"/>
        <v>#DIV/0!</v>
      </c>
      <c r="F32" s="103">
        <f>F305/1000000</f>
        <v>0</v>
      </c>
      <c r="G32" s="103">
        <f>G305/1000000</f>
        <v>0</v>
      </c>
      <c r="H32" s="103" t="e">
        <f t="shared" si="3"/>
        <v>#DIV/0!</v>
      </c>
      <c r="I32" s="103">
        <f>I305/1000000</f>
        <v>0</v>
      </c>
      <c r="J32" s="103">
        <f>J305/1000000</f>
        <v>0</v>
      </c>
      <c r="K32" s="104" t="e">
        <f t="shared" si="4"/>
        <v>#DIV/0!</v>
      </c>
      <c r="L32" s="103">
        <f>L305/1000000</f>
        <v>0</v>
      </c>
      <c r="M32" s="103">
        <f>M305/1000000</f>
        <v>0</v>
      </c>
      <c r="N32" s="103" t="e">
        <f t="shared" si="6"/>
        <v>#DIV/0!</v>
      </c>
      <c r="O32" s="103">
        <f>O305/1000000</f>
        <v>0</v>
      </c>
      <c r="P32" s="103">
        <f>P305/1000000</f>
        <v>0</v>
      </c>
      <c r="Q32" s="103" t="e">
        <f t="shared" si="5"/>
        <v>#DIV/0!</v>
      </c>
      <c r="R32" s="103">
        <f>R305/1000000</f>
        <v>0</v>
      </c>
      <c r="S32" s="103">
        <f>S305/1000000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C313/1000000</f>
        <v>3.0941E-2</v>
      </c>
      <c r="D33" s="154">
        <f>D313/1000000</f>
        <v>6.6553000000000001E-2</v>
      </c>
      <c r="E33" s="103">
        <f t="shared" si="2"/>
        <v>46.490766757321232</v>
      </c>
      <c r="F33" s="154">
        <f>F313/1000000</f>
        <v>5.8820000000000001E-3</v>
      </c>
      <c r="G33" s="154">
        <f>G313/1000000</f>
        <v>2.579E-2</v>
      </c>
      <c r="H33" s="103">
        <f t="shared" si="3"/>
        <v>22.807289647150057</v>
      </c>
      <c r="I33" s="154">
        <f>I313/1000000</f>
        <v>2.2324E-2</v>
      </c>
      <c r="J33" s="103">
        <f>J313/1000000</f>
        <v>4.6449999999999998E-2</v>
      </c>
      <c r="K33" s="104">
        <f t="shared" si="4"/>
        <v>48.06027987082885</v>
      </c>
      <c r="L33" s="103">
        <f>L313/1000000</f>
        <v>0</v>
      </c>
      <c r="M33" s="103">
        <f>M313/1000000</f>
        <v>1.8131999999999999E-2</v>
      </c>
      <c r="N33" s="103">
        <f t="shared" si="6"/>
        <v>0</v>
      </c>
      <c r="O33" s="103">
        <f>O313/1000000</f>
        <v>0</v>
      </c>
      <c r="P33" s="103">
        <f>P313/1000000</f>
        <v>1.8131999999999999E-2</v>
      </c>
      <c r="Q33" s="103">
        <f t="shared" si="5"/>
        <v>0</v>
      </c>
      <c r="R33" s="103">
        <f>R313/1000000</f>
        <v>0</v>
      </c>
      <c r="S33" s="103">
        <f>S313/1000000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C321/1000000</f>
        <v>10.95656258</v>
      </c>
      <c r="D34" s="153">
        <f>D321/1000000</f>
        <v>4.8881445000000001</v>
      </c>
      <c r="E34" s="103">
        <f t="shared" si="2"/>
        <v>224.14563603837814</v>
      </c>
      <c r="F34" s="153">
        <f>F321/1000000</f>
        <v>3.19159558</v>
      </c>
      <c r="G34" s="153">
        <f>G321/1000000</f>
        <v>0.88282400000000005</v>
      </c>
      <c r="H34" s="103">
        <f t="shared" si="3"/>
        <v>361.52116163584134</v>
      </c>
      <c r="I34" s="103">
        <f>I321/1000000</f>
        <v>10.620578829999999</v>
      </c>
      <c r="J34" s="103">
        <f>J321/1000000</f>
        <v>4.3023284999999998</v>
      </c>
      <c r="K34" s="104">
        <f t="shared" si="4"/>
        <v>246.85652966759744</v>
      </c>
      <c r="L34" s="153">
        <f>L321/1000000</f>
        <v>7.8123589999999998</v>
      </c>
      <c r="M34" s="153">
        <f>M321/1000000</f>
        <v>3.824522</v>
      </c>
      <c r="N34" s="103">
        <f t="shared" si="6"/>
        <v>204.27020683891999</v>
      </c>
      <c r="O34" s="103">
        <f>O321/1000000</f>
        <v>1.758899</v>
      </c>
      <c r="P34" s="103">
        <f>P321/1000000</f>
        <v>0.73534900000000003</v>
      </c>
      <c r="Q34" s="103">
        <f t="shared" si="5"/>
        <v>239.19241067846696</v>
      </c>
      <c r="R34" s="103">
        <f>R321/1000000</f>
        <v>6.0534600000000003</v>
      </c>
      <c r="S34" s="103">
        <f>S321/1000000</f>
        <v>3.0891730000000002</v>
      </c>
      <c r="T34" s="104">
        <f t="shared" si="0"/>
        <v>195.95729989871074</v>
      </c>
    </row>
    <row r="35" spans="1:21" ht="39" customHeight="1" thickBot="1">
      <c r="A35" s="379" t="s">
        <v>263</v>
      </c>
      <c r="B35" s="380" t="s">
        <v>145</v>
      </c>
      <c r="C35" s="230">
        <f>C322/1000000</f>
        <v>0.72343599999999997</v>
      </c>
      <c r="D35" s="230">
        <f>D322/1000000</f>
        <v>1.170355</v>
      </c>
      <c r="E35" s="151">
        <f t="shared" si="2"/>
        <v>61.813381409914079</v>
      </c>
      <c r="F35" s="230">
        <f>F322/1000000</f>
        <v>0.25207800000000002</v>
      </c>
      <c r="G35" s="230">
        <f>G322/1000000</f>
        <v>0.22054399999999999</v>
      </c>
      <c r="H35" s="151">
        <f t="shared" si="3"/>
        <v>114.29828061520607</v>
      </c>
      <c r="I35" s="230">
        <f>I322/1000000</f>
        <v>0.83481899999999998</v>
      </c>
      <c r="J35" s="230">
        <f>J322/1000000</f>
        <v>1.101016</v>
      </c>
      <c r="K35" s="152">
        <f t="shared" si="4"/>
        <v>75.822603849535341</v>
      </c>
      <c r="L35" s="230">
        <f>L322/1000000</f>
        <v>0.63692099999999996</v>
      </c>
      <c r="M35" s="230">
        <f>M322/1000000</f>
        <v>0.84459700000000004</v>
      </c>
      <c r="N35" s="151">
        <f t="shared" si="6"/>
        <v>75.411231628812317</v>
      </c>
      <c r="O35" s="151">
        <f>O322/1000000</f>
        <v>0.39050400000000002</v>
      </c>
      <c r="P35" s="151">
        <f>P322/1000000</f>
        <v>0.73534900000000003</v>
      </c>
      <c r="Q35" s="151">
        <f t="shared" si="5"/>
        <v>53.104580274128345</v>
      </c>
      <c r="R35" s="151">
        <f>R322/1000000</f>
        <v>0.246417</v>
      </c>
      <c r="S35" s="151">
        <f>S322/1000000</f>
        <v>0.109248</v>
      </c>
      <c r="T35" s="152">
        <f t="shared" si="0"/>
        <v>225.55744727592267</v>
      </c>
    </row>
    <row r="36" spans="1:21" ht="21.75" customHeight="1" thickBot="1">
      <c r="A36" s="381" t="s">
        <v>264</v>
      </c>
      <c r="B36" s="382" t="s">
        <v>145</v>
      </c>
      <c r="C36" s="230">
        <f>C330/1000000</f>
        <v>9.8956769999999992</v>
      </c>
      <c r="D36" s="230">
        <f>D330/1000000</f>
        <v>3.3497889999999999</v>
      </c>
      <c r="E36" s="151">
        <f t="shared" si="2"/>
        <v>295.41194982728763</v>
      </c>
      <c r="F36" s="230">
        <f>F330/1000000</f>
        <v>2.8399890000000001</v>
      </c>
      <c r="G36" s="230">
        <f>G330/1000000</f>
        <v>0.58626500000000004</v>
      </c>
      <c r="H36" s="151">
        <f t="shared" si="3"/>
        <v>484.4206971250203</v>
      </c>
      <c r="I36" s="151">
        <f>I330/1000000</f>
        <v>9.5817440000000005</v>
      </c>
      <c r="J36" s="151">
        <f>J330/1000000</f>
        <v>3.0496979999999998</v>
      </c>
      <c r="K36" s="152">
        <f t="shared" si="4"/>
        <v>314.18665061261805</v>
      </c>
      <c r="L36" s="151">
        <f>L330/1000000</f>
        <v>7.1754379999999998</v>
      </c>
      <c r="M36" s="151">
        <f>M330/1000000</f>
        <v>2.9799250000000002</v>
      </c>
      <c r="N36" s="151">
        <f t="shared" si="6"/>
        <v>240.79257028280909</v>
      </c>
      <c r="O36" s="151">
        <f>O330/1000000</f>
        <v>1.368395</v>
      </c>
      <c r="P36" s="151">
        <f>P330/1000000</f>
        <v>0</v>
      </c>
      <c r="Q36" s="151" t="e">
        <f t="shared" si="5"/>
        <v>#DIV/0!</v>
      </c>
      <c r="R36" s="151">
        <f>R330/1000000</f>
        <v>5.8070430000000002</v>
      </c>
      <c r="S36" s="151">
        <f>S330/1000000</f>
        <v>2.9799250000000002</v>
      </c>
      <c r="T36" s="152">
        <f t="shared" si="0"/>
        <v>194.8721192647466</v>
      </c>
    </row>
    <row r="37" spans="1:21" ht="58.5" customHeight="1" thickBot="1">
      <c r="A37" s="350" t="s">
        <v>266</v>
      </c>
      <c r="B37" s="351"/>
      <c r="C37" s="153">
        <f>C350/1000000</f>
        <v>2.114E-3</v>
      </c>
      <c r="D37" s="153">
        <f>D350/1000000</f>
        <v>2.114E-3</v>
      </c>
      <c r="E37" s="103">
        <f t="shared" si="2"/>
        <v>100</v>
      </c>
      <c r="F37" s="103">
        <f>F350/1000000</f>
        <v>0</v>
      </c>
      <c r="G37" s="103">
        <f>G350/1000000</f>
        <v>2.114E-3</v>
      </c>
      <c r="H37" s="103">
        <f t="shared" si="3"/>
        <v>0</v>
      </c>
      <c r="I37" s="103">
        <f>I350/1000000</f>
        <v>4.7019999999999996E-3</v>
      </c>
      <c r="J37" s="103">
        <f>J350/1000000</f>
        <v>1.7899999999999999E-4</v>
      </c>
      <c r="K37" s="104">
        <f t="shared" si="4"/>
        <v>2626.8156424581002</v>
      </c>
      <c r="L37" s="103">
        <f>L350/1000000</f>
        <v>0</v>
      </c>
      <c r="M37" s="103">
        <f>M350/1000000</f>
        <v>0</v>
      </c>
      <c r="N37" s="103" t="e">
        <f t="shared" si="6"/>
        <v>#DIV/0!</v>
      </c>
      <c r="O37" s="103">
        <f>O350/1000000</f>
        <v>0</v>
      </c>
      <c r="P37" s="103">
        <f>P350/1000000</f>
        <v>0</v>
      </c>
      <c r="Q37" s="103" t="e">
        <f t="shared" si="5"/>
        <v>#DIV/0!</v>
      </c>
      <c r="R37" s="103">
        <f>R350/1000000</f>
        <v>0</v>
      </c>
      <c r="S37" s="103">
        <f>S350/1000000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C354/1000000</f>
        <v>115.824116</v>
      </c>
      <c r="D38" s="149">
        <f>D354/1000000</f>
        <v>101.63259100000001</v>
      </c>
      <c r="E38" s="149">
        <f t="shared" si="2"/>
        <v>113.96355722152158</v>
      </c>
      <c r="F38" s="149">
        <f>F354/1000000</f>
        <v>18.132163314999996</v>
      </c>
      <c r="G38" s="149">
        <f>G354/1000000</f>
        <v>19.089924</v>
      </c>
      <c r="H38" s="149">
        <f t="shared" si="3"/>
        <v>94.982899434277456</v>
      </c>
      <c r="I38" s="149">
        <f>I354/1000000</f>
        <v>115.824116</v>
      </c>
      <c r="J38" s="149">
        <f>J354/1000000</f>
        <v>101.63259100000001</v>
      </c>
      <c r="K38" s="150">
        <f t="shared" si="4"/>
        <v>113.96355722152158</v>
      </c>
      <c r="L38" s="149">
        <f>L354/1000000</f>
        <v>9.8965820000000004</v>
      </c>
      <c r="M38" s="149">
        <f>M354/1000000</f>
        <v>8.7347389999999994</v>
      </c>
      <c r="N38" s="149">
        <f t="shared" si="6"/>
        <v>113.30140488456497</v>
      </c>
      <c r="O38" s="149">
        <f>O354/1000000</f>
        <v>0</v>
      </c>
      <c r="P38" s="149">
        <f>P354/1000000</f>
        <v>0</v>
      </c>
      <c r="Q38" s="149" t="e">
        <f t="shared" si="5"/>
        <v>#DIV/0!</v>
      </c>
      <c r="R38" s="149">
        <f>R354/1000000</f>
        <v>0</v>
      </c>
      <c r="S38" s="149">
        <f>S354/1000000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C355/1000000</f>
        <v>92.864131999999998</v>
      </c>
      <c r="D39" s="103">
        <f>D355/1000000</f>
        <v>78.780921000000006</v>
      </c>
      <c r="E39" s="103">
        <f t="shared" si="2"/>
        <v>117.87642340459563</v>
      </c>
      <c r="F39" s="103">
        <f>F355/1000000</f>
        <v>16.392967315</v>
      </c>
      <c r="G39" s="103">
        <f>G355/1000000</f>
        <v>16.897272000000001</v>
      </c>
      <c r="H39" s="103">
        <f t="shared" si="3"/>
        <v>97.015466845772494</v>
      </c>
      <c r="I39" s="103">
        <f>I355/1000000</f>
        <v>92.864131999999998</v>
      </c>
      <c r="J39" s="103">
        <f>J355/1000000</f>
        <v>78.780921000000006</v>
      </c>
      <c r="K39" s="104">
        <f t="shared" si="4"/>
        <v>117.87642340459563</v>
      </c>
      <c r="L39" s="103">
        <f>L355/1000000</f>
        <v>9.8965820000000004</v>
      </c>
      <c r="M39" s="103">
        <f>M355/1000000</f>
        <v>8.7347389999999994</v>
      </c>
      <c r="N39" s="103">
        <f t="shared" si="6"/>
        <v>113.30140488456497</v>
      </c>
      <c r="O39" s="103">
        <f>O355/1000000</f>
        <v>0</v>
      </c>
      <c r="P39" s="103">
        <f>P355/1000000</f>
        <v>0</v>
      </c>
      <c r="Q39" s="103" t="e">
        <f t="shared" si="5"/>
        <v>#DIV/0!</v>
      </c>
      <c r="R39" s="103">
        <f>R355/1000000</f>
        <v>0</v>
      </c>
      <c r="S39" s="103">
        <f>S355/1000000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C372/1000000</f>
        <v>22.959983999999999</v>
      </c>
      <c r="D40" s="103">
        <f>D372/1000000</f>
        <v>22.851669999999999</v>
      </c>
      <c r="E40" s="103">
        <f t="shared" si="2"/>
        <v>100.47398724031986</v>
      </c>
      <c r="F40" s="103">
        <f>F372/1000000</f>
        <v>1.739196</v>
      </c>
      <c r="G40" s="103">
        <f>G372/1000000</f>
        <v>2.1926519999999998</v>
      </c>
      <c r="H40" s="103">
        <f t="shared" si="3"/>
        <v>79.319290065181349</v>
      </c>
      <c r="I40" s="103">
        <f>I372/1000000</f>
        <v>22.959983999999999</v>
      </c>
      <c r="J40" s="103">
        <f>J372/1000000</f>
        <v>22.851669999999999</v>
      </c>
      <c r="K40" s="104">
        <f t="shared" si="4"/>
        <v>100.47398724031986</v>
      </c>
      <c r="L40" s="103">
        <f>L372/1000000</f>
        <v>0</v>
      </c>
      <c r="M40" s="103">
        <f>M372/1000000</f>
        <v>0</v>
      </c>
      <c r="N40" s="103" t="e">
        <f t="shared" si="6"/>
        <v>#DIV/0!</v>
      </c>
      <c r="O40" s="103">
        <f>O372/1000000</f>
        <v>0</v>
      </c>
      <c r="P40" s="103">
        <f>P372/1000000</f>
        <v>0</v>
      </c>
      <c r="Q40" s="103" t="e">
        <f t="shared" si="5"/>
        <v>#DIV/0!</v>
      </c>
      <c r="R40" s="103">
        <f>R372/1000000</f>
        <v>0</v>
      </c>
      <c r="S40" s="103">
        <f>S372/1000000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360</v>
      </c>
      <c r="D44" s="39" t="s">
        <v>361</v>
      </c>
      <c r="E44" s="39" t="s">
        <v>12</v>
      </c>
      <c r="F44" s="39" t="s">
        <v>368</v>
      </c>
      <c r="G44" s="39" t="s">
        <v>369</v>
      </c>
      <c r="H44" s="39" t="s">
        <v>12</v>
      </c>
      <c r="I44" s="39" t="s">
        <v>360</v>
      </c>
      <c r="J44" s="39" t="s">
        <v>361</v>
      </c>
      <c r="K44" s="39" t="s">
        <v>12</v>
      </c>
      <c r="L44" s="39" t="s">
        <v>360</v>
      </c>
      <c r="M44" s="39" t="s">
        <v>361</v>
      </c>
      <c r="N44" s="231" t="s">
        <v>12</v>
      </c>
      <c r="O44" s="232" t="s">
        <v>363</v>
      </c>
      <c r="P44" s="232" t="s">
        <v>370</v>
      </c>
      <c r="Q44" s="232" t="s">
        <v>5</v>
      </c>
      <c r="R44" s="232" t="s">
        <v>365</v>
      </c>
      <c r="S44" s="232" t="s">
        <v>366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90782677</v>
      </c>
      <c r="D46" s="128">
        <f>D47+D55</f>
        <v>88716497</v>
      </c>
      <c r="E46" s="129">
        <f>C46/D46*100</f>
        <v>102.32896932348446</v>
      </c>
      <c r="F46" s="128">
        <f>F47+F55</f>
        <v>19701014</v>
      </c>
      <c r="G46" s="128">
        <f>G47+G55</f>
        <v>17763532</v>
      </c>
      <c r="H46" s="129">
        <f>F46/G46*100</f>
        <v>110.90707636296655</v>
      </c>
      <c r="I46" s="128">
        <f>I47+I55</f>
        <v>85468712</v>
      </c>
      <c r="J46" s="128">
        <f>J47+J55</f>
        <v>82218107</v>
      </c>
      <c r="K46" s="129">
        <f>I46/J46*100</f>
        <v>103.95363639301497</v>
      </c>
      <c r="L46" s="130">
        <f>L47+L55</f>
        <v>78789206</v>
      </c>
      <c r="M46" s="130">
        <f>M47+M55</f>
        <v>62614519</v>
      </c>
      <c r="N46" s="131">
        <f t="shared" ref="N46:N53" si="7">L46/M46*100</f>
        <v>125.83216681741179</v>
      </c>
      <c r="O46" s="132">
        <f>O47+O55</f>
        <v>126973</v>
      </c>
      <c r="P46" s="132">
        <f>P47+P55</f>
        <v>0</v>
      </c>
      <c r="Q46" s="132" t="e">
        <f t="shared" ref="Q46:Q53" si="8">O46/P46*100</f>
        <v>#DIV/0!</v>
      </c>
      <c r="R46" s="132">
        <f>R47+R55</f>
        <v>78789206</v>
      </c>
      <c r="S46" s="132">
        <f>S47+S55</f>
        <v>62487546</v>
      </c>
      <c r="T46" s="131">
        <f t="shared" ref="T46:T53" si="9">R46/S46*100</f>
        <v>126.08785437021324</v>
      </c>
    </row>
    <row r="47" spans="1:21" ht="36.75" customHeight="1">
      <c r="A47" s="383" t="s">
        <v>291</v>
      </c>
      <c r="B47" s="384" t="s">
        <v>98</v>
      </c>
      <c r="C47" s="42">
        <f>SUM(C48:C53)</f>
        <v>90769545</v>
      </c>
      <c r="D47" s="42">
        <f>SUM(D48:D53)</f>
        <v>88682367</v>
      </c>
      <c r="E47" s="51">
        <f>C47/D47*100</f>
        <v>102.353543405083</v>
      </c>
      <c r="F47" s="42">
        <f>SUM(F48:F53)</f>
        <v>19697658</v>
      </c>
      <c r="G47" s="42">
        <f>SUM(G48:G53)</f>
        <v>17751906</v>
      </c>
      <c r="H47" s="51">
        <f>F47/G47*100</f>
        <v>110.96080612414238</v>
      </c>
      <c r="I47" s="42">
        <f>SUM(I48:I53)</f>
        <v>85455580</v>
      </c>
      <c r="J47" s="42">
        <f>SUM(J48:J53)</f>
        <v>82183977</v>
      </c>
      <c r="K47" s="51">
        <f>I47/J47*100</f>
        <v>103.98082828237918</v>
      </c>
      <c r="L47" s="42">
        <f>SUM(L48:L53)</f>
        <v>78789206</v>
      </c>
      <c r="M47" s="42">
        <f>SUM(M48:M53)</f>
        <v>62614519</v>
      </c>
      <c r="N47" s="6">
        <f t="shared" si="7"/>
        <v>125.83216681741179</v>
      </c>
      <c r="O47" s="42">
        <f>SUM(O48:O53)</f>
        <v>126973</v>
      </c>
      <c r="P47" s="42">
        <f>SUM(P48:P53)</f>
        <v>0</v>
      </c>
      <c r="Q47" s="5" t="e">
        <f t="shared" si="8"/>
        <v>#DIV/0!</v>
      </c>
      <c r="R47" s="42">
        <f>SUM(R48:R53)</f>
        <v>78789206</v>
      </c>
      <c r="S47" s="42">
        <f>SUM(S48:S53)</f>
        <v>62487546</v>
      </c>
      <c r="T47" s="6">
        <f t="shared" si="9"/>
        <v>126.08785437021324</v>
      </c>
    </row>
    <row r="48" spans="1:21" ht="18.75" customHeight="1">
      <c r="A48" s="63">
        <v>1</v>
      </c>
      <c r="B48" s="4" t="s">
        <v>99</v>
      </c>
      <c r="C48" s="45">
        <v>51521790</v>
      </c>
      <c r="D48" s="45">
        <v>45530091</v>
      </c>
      <c r="E48" s="46">
        <f t="shared" ref="E48:E53" si="10">C48/D48*100</f>
        <v>113.15986607626152</v>
      </c>
      <c r="F48" s="45">
        <v>12345531</v>
      </c>
      <c r="G48" s="45">
        <v>8850210</v>
      </c>
      <c r="H48" s="46">
        <f t="shared" ref="H48:H53" si="11">F48/G48*100</f>
        <v>139.49421539149918</v>
      </c>
      <c r="I48" s="45">
        <v>49757359</v>
      </c>
      <c r="J48" s="45">
        <v>42947499</v>
      </c>
      <c r="K48" s="46">
        <f t="shared" ref="K48:K53" si="12">I48/J48*100</f>
        <v>115.85624345669116</v>
      </c>
      <c r="L48" s="45">
        <v>49757359</v>
      </c>
      <c r="M48" s="45">
        <v>30670839</v>
      </c>
      <c r="N48" s="25">
        <f t="shared" si="7"/>
        <v>162.23018548661156</v>
      </c>
      <c r="O48" s="248">
        <v>0</v>
      </c>
      <c r="P48" s="45">
        <v>0</v>
      </c>
      <c r="Q48" s="25" t="e">
        <f t="shared" si="8"/>
        <v>#DIV/0!</v>
      </c>
      <c r="R48" s="45">
        <v>49757359</v>
      </c>
      <c r="S48" s="45">
        <v>30670839</v>
      </c>
      <c r="T48" s="46">
        <f t="shared" si="9"/>
        <v>162.23018548661156</v>
      </c>
    </row>
    <row r="49" spans="1:20" ht="27.75" customHeight="1">
      <c r="A49" s="63">
        <v>2</v>
      </c>
      <c r="B49" s="4" t="s">
        <v>100</v>
      </c>
      <c r="C49" s="45">
        <v>6631023</v>
      </c>
      <c r="D49" s="45">
        <v>10525522</v>
      </c>
      <c r="E49" s="46">
        <f t="shared" si="10"/>
        <v>62.99946928997916</v>
      </c>
      <c r="F49" s="45">
        <v>1481269</v>
      </c>
      <c r="G49" s="45">
        <v>2395850</v>
      </c>
      <c r="H49" s="46">
        <f t="shared" si="11"/>
        <v>61.826449902957194</v>
      </c>
      <c r="I49" s="45">
        <v>4761503</v>
      </c>
      <c r="J49" s="45">
        <v>8237443</v>
      </c>
      <c r="K49" s="46">
        <f t="shared" si="12"/>
        <v>57.80316780340695</v>
      </c>
      <c r="L49" s="45">
        <v>4761503</v>
      </c>
      <c r="M49" s="45">
        <v>8237443</v>
      </c>
      <c r="N49" s="25">
        <f t="shared" si="7"/>
        <v>57.80316780340695</v>
      </c>
      <c r="O49" s="248">
        <v>0</v>
      </c>
      <c r="P49" s="45">
        <v>0</v>
      </c>
      <c r="Q49" s="25" t="e">
        <f t="shared" si="8"/>
        <v>#DIV/0!</v>
      </c>
      <c r="R49" s="45">
        <v>4761503</v>
      </c>
      <c r="S49" s="45">
        <v>8237443</v>
      </c>
      <c r="T49" s="46">
        <f t="shared" si="9"/>
        <v>57.80316780340695</v>
      </c>
    </row>
    <row r="50" spans="1:20" ht="41.25" customHeight="1">
      <c r="A50" s="63">
        <v>3</v>
      </c>
      <c r="B50" s="4" t="s">
        <v>101</v>
      </c>
      <c r="C50" s="45">
        <v>5676571</v>
      </c>
      <c r="D50" s="45">
        <v>8010392</v>
      </c>
      <c r="E50" s="46">
        <f t="shared" si="10"/>
        <v>70.865083756200704</v>
      </c>
      <c r="F50" s="45">
        <v>675426</v>
      </c>
      <c r="G50" s="45">
        <v>1584653</v>
      </c>
      <c r="H50" s="46">
        <f t="shared" si="11"/>
        <v>42.6229590957768</v>
      </c>
      <c r="I50" s="45">
        <v>5589521</v>
      </c>
      <c r="J50" s="45">
        <v>6121961</v>
      </c>
      <c r="K50" s="46">
        <f t="shared" si="12"/>
        <v>91.302786803117499</v>
      </c>
      <c r="L50" s="45">
        <v>5589521</v>
      </c>
      <c r="M50" s="45">
        <v>6121961</v>
      </c>
      <c r="N50" s="25">
        <f t="shared" si="7"/>
        <v>91.302786803117499</v>
      </c>
      <c r="O50" s="248">
        <v>0</v>
      </c>
      <c r="P50" s="45">
        <v>0</v>
      </c>
      <c r="Q50" s="25" t="e">
        <f t="shared" si="8"/>
        <v>#DIV/0!</v>
      </c>
      <c r="R50" s="45">
        <v>5589521</v>
      </c>
      <c r="S50" s="45">
        <v>6121961</v>
      </c>
      <c r="T50" s="46">
        <f t="shared" si="9"/>
        <v>91.302786803117499</v>
      </c>
    </row>
    <row r="51" spans="1:20" ht="21.75" customHeight="1">
      <c r="A51" s="63">
        <v>4</v>
      </c>
      <c r="B51" s="3" t="s">
        <v>102</v>
      </c>
      <c r="C51" s="45">
        <v>1122748</v>
      </c>
      <c r="D51" s="45">
        <v>2874092</v>
      </c>
      <c r="E51" s="46">
        <f t="shared" si="10"/>
        <v>39.064441917656076</v>
      </c>
      <c r="F51" s="45">
        <v>318013</v>
      </c>
      <c r="G51" s="45">
        <v>682588</v>
      </c>
      <c r="H51" s="46">
        <f t="shared" si="11"/>
        <v>46.589304236230348</v>
      </c>
      <c r="I51" s="45">
        <v>979096</v>
      </c>
      <c r="J51" s="45">
        <v>2398032</v>
      </c>
      <c r="K51" s="46">
        <f t="shared" si="12"/>
        <v>40.829146566851485</v>
      </c>
      <c r="L51" s="45">
        <v>979096</v>
      </c>
      <c r="M51" s="45">
        <v>2398032</v>
      </c>
      <c r="N51" s="25">
        <f t="shared" si="7"/>
        <v>40.829146566851485</v>
      </c>
      <c r="O51" s="248">
        <v>0</v>
      </c>
      <c r="P51" s="45">
        <v>0</v>
      </c>
      <c r="Q51" s="25" t="e">
        <f t="shared" si="8"/>
        <v>#DIV/0!</v>
      </c>
      <c r="R51" s="45">
        <v>979096</v>
      </c>
      <c r="S51" s="45">
        <v>2398032</v>
      </c>
      <c r="T51" s="46">
        <f t="shared" si="9"/>
        <v>40.829146566851485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2271525</v>
      </c>
      <c r="E52" s="46">
        <f t="shared" si="10"/>
        <v>0</v>
      </c>
      <c r="F52" s="45">
        <v>0</v>
      </c>
      <c r="G52" s="45">
        <v>530651</v>
      </c>
      <c r="H52" s="46">
        <f t="shared" si="11"/>
        <v>0</v>
      </c>
      <c r="I52" s="45">
        <v>0</v>
      </c>
      <c r="J52" s="45">
        <v>869748</v>
      </c>
      <c r="K52" s="46">
        <f t="shared" si="12"/>
        <v>0</v>
      </c>
      <c r="L52" s="45">
        <v>0</v>
      </c>
      <c r="M52" s="45">
        <v>869748</v>
      </c>
      <c r="N52" s="25">
        <f t="shared" si="7"/>
        <v>0</v>
      </c>
      <c r="O52" s="248">
        <v>126973</v>
      </c>
      <c r="P52" s="45">
        <v>0</v>
      </c>
      <c r="Q52" s="25" t="e">
        <f t="shared" si="8"/>
        <v>#DIV/0!</v>
      </c>
      <c r="R52" s="45">
        <v>0</v>
      </c>
      <c r="S52" s="45">
        <v>742775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25817413</v>
      </c>
      <c r="D53" s="45">
        <v>19470745</v>
      </c>
      <c r="E53" s="25">
        <f t="shared" si="10"/>
        <v>132.59591761897141</v>
      </c>
      <c r="F53" s="45">
        <v>4877419</v>
      </c>
      <c r="G53" s="45">
        <v>3707954</v>
      </c>
      <c r="H53" s="25">
        <f t="shared" si="11"/>
        <v>131.53936106003471</v>
      </c>
      <c r="I53" s="45">
        <v>24368101</v>
      </c>
      <c r="J53" s="45">
        <v>21609294</v>
      </c>
      <c r="K53" s="25">
        <f t="shared" si="12"/>
        <v>112.76676137591539</v>
      </c>
      <c r="L53" s="45">
        <v>17701727</v>
      </c>
      <c r="M53" s="45">
        <v>14316496</v>
      </c>
      <c r="N53" s="25">
        <f t="shared" si="7"/>
        <v>123.64566720795366</v>
      </c>
      <c r="O53" s="45">
        <v>0</v>
      </c>
      <c r="P53" s="45">
        <v>0</v>
      </c>
      <c r="Q53" s="49" t="e">
        <f t="shared" si="8"/>
        <v>#DIV/0!</v>
      </c>
      <c r="R53" s="45">
        <v>17701727</v>
      </c>
      <c r="S53" s="45">
        <v>14316496</v>
      </c>
      <c r="T53" s="25">
        <f t="shared" si="9"/>
        <v>123.64566720795366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SUM(C56:C66)</f>
        <v>13132</v>
      </c>
      <c r="D55" s="42">
        <f>SUM(D56:D66)</f>
        <v>34130</v>
      </c>
      <c r="E55" s="51">
        <f>C55/D55*100</f>
        <v>38.476413712276589</v>
      </c>
      <c r="F55" s="42">
        <f>SUM(F56:F66)</f>
        <v>3356</v>
      </c>
      <c r="G55" s="42">
        <f>SUM(G56:G66)</f>
        <v>11626</v>
      </c>
      <c r="H55" s="51">
        <f>F55/G55*100</f>
        <v>28.86633407878892</v>
      </c>
      <c r="I55" s="42">
        <f>SUM(I56:I66)</f>
        <v>13132</v>
      </c>
      <c r="J55" s="42">
        <f>SUM(J56:J66)</f>
        <v>34130</v>
      </c>
      <c r="K55" s="51">
        <f>I55/J55*100</f>
        <v>38.476413712276589</v>
      </c>
      <c r="L55" s="42">
        <f>SUM(L56:L66)</f>
        <v>0</v>
      </c>
      <c r="M55" s="42">
        <f>SUM(M56:M66)</f>
        <v>0</v>
      </c>
      <c r="N55" s="6" t="e">
        <f t="shared" ref="N55" si="13">L55/M55*100</f>
        <v>#DIV/0!</v>
      </c>
      <c r="O55" s="42">
        <f>SUM(O56:O66)</f>
        <v>0</v>
      </c>
      <c r="P55" s="42">
        <f>SUM(P56:P66)</f>
        <v>0</v>
      </c>
      <c r="Q55" s="5" t="e">
        <f t="shared" ref="Q55" si="14">O55/P55*100</f>
        <v>#DIV/0!</v>
      </c>
      <c r="R55" s="42">
        <f>SUM(R56:R66)</f>
        <v>0</v>
      </c>
      <c r="S55" s="42">
        <f>SUM(S56:S66)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13132</v>
      </c>
      <c r="D56" s="49">
        <v>34130</v>
      </c>
      <c r="E56" s="45">
        <f>C56/D56*100</f>
        <v>38.476413712276589</v>
      </c>
      <c r="F56" s="47">
        <v>3356</v>
      </c>
      <c r="G56" s="49">
        <v>11626</v>
      </c>
      <c r="H56" s="45">
        <f>F56/G56*100</f>
        <v>28.86633407878892</v>
      </c>
      <c r="I56" s="47">
        <v>13132</v>
      </c>
      <c r="J56" s="49">
        <v>34130</v>
      </c>
      <c r="K56" s="45">
        <f>I56/J56*100</f>
        <v>38.476413712276589</v>
      </c>
      <c r="L56" s="47">
        <v>0</v>
      </c>
      <c r="M56" s="47"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ht="17.25">
      <c r="A57" s="64">
        <v>2</v>
      </c>
      <c r="B57" s="8" t="s">
        <v>105</v>
      </c>
      <c r="C57" s="47">
        <v>0</v>
      </c>
      <c r="D57" s="47">
        <v>0</v>
      </c>
      <c r="E57" s="1" t="e">
        <f t="shared" ref="E57" si="16">C57/D57*100</f>
        <v>#DIV/0!</v>
      </c>
      <c r="F57" s="47">
        <v>0</v>
      </c>
      <c r="G57" s="47">
        <v>0</v>
      </c>
      <c r="H57" s="1" t="e">
        <f t="shared" ref="H57" si="17">F57/G57*100</f>
        <v>#DIV/0!</v>
      </c>
      <c r="I57" s="47">
        <v>0</v>
      </c>
      <c r="J57" s="47">
        <v>0</v>
      </c>
      <c r="K57" s="1" t="e">
        <f t="shared" ref="K57" si="18">I57/J57*100</f>
        <v>#DIV/0!</v>
      </c>
      <c r="L57" s="47">
        <v>0</v>
      </c>
      <c r="M57" s="47">
        <v>0</v>
      </c>
      <c r="N57" s="1" t="e">
        <f t="shared" ref="N57" si="19">L57/M57*100</f>
        <v>#DIV/0!</v>
      </c>
      <c r="O57" s="47">
        <v>0</v>
      </c>
      <c r="P57" s="47">
        <v>0</v>
      </c>
      <c r="Q57" s="1" t="e">
        <f t="shared" ref="Q57" si="20">O57/P57*100</f>
        <v>#DIV/0!</v>
      </c>
      <c r="R57" s="47">
        <v>0</v>
      </c>
      <c r="S57" s="47">
        <v>0</v>
      </c>
      <c r="T57" s="1" t="e">
        <f t="shared" ref="T57" si="21">R57/S57*100</f>
        <v>#DIV/0!</v>
      </c>
    </row>
    <row r="58" spans="1:20" hidden="1">
      <c r="A58" s="64">
        <v>3</v>
      </c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 hidden="1">
      <c r="A59" s="64">
        <v>4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 hidden="1">
      <c r="A60" s="64">
        <v>5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 hidden="1">
      <c r="A61" s="64">
        <v>6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 hidden="1">
      <c r="A62" s="64">
        <v>7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 hidden="1">
      <c r="A63" s="64">
        <v>8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 hidden="1">
      <c r="A64" s="64">
        <v>9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 hidden="1">
      <c r="A65" s="64">
        <v>10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 hidden="1">
      <c r="A66" s="64">
        <v>11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376"/>
      <c r="B67" s="377"/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8"/>
    </row>
    <row r="68" spans="1:20" ht="59.25" customHeight="1">
      <c r="A68" s="369" t="s">
        <v>240</v>
      </c>
      <c r="B68" s="370" t="s">
        <v>13</v>
      </c>
      <c r="C68" s="128">
        <f>C69+C113+C143+C149+C162+C177+C186+C195+C201+C209+C217+C226+C233+C245+C254+C260+C274+C284+C305+C313+C321+C350</f>
        <v>204808748.58000001</v>
      </c>
      <c r="D68" s="128">
        <f>D69+D113+D143+D149+D162+D177+D186+D195+D201+D209+D217+D226+D233+D245+D254+D260+D274+D284+D305+D313+D321+D350</f>
        <v>186096559.5</v>
      </c>
      <c r="E68" s="129">
        <f>C68/D68*100</f>
        <v>110.05509673595013</v>
      </c>
      <c r="F68" s="128">
        <f>F69+F113+F143+F149+F162+F177+F186+F195+F201+F209+F217+F226+F233+F245+F254+F260+F274+F284+F305+F313+F321+F350</f>
        <v>46225067.579999998</v>
      </c>
      <c r="G68" s="128">
        <f>G69+G113+G143+G149+G162+G177+G186+G195+G201+G209+G217+G226+G233+G245+G254+G260+G274+G284+G305+G313+G321+G350</f>
        <v>38760757</v>
      </c>
      <c r="H68" s="129">
        <f>F68/G68*100</f>
        <v>119.25739112886777</v>
      </c>
      <c r="I68" s="128">
        <f>I69+I113+I143+I149+I162+I177+I186+I195+I201+I209+I217+I226+I233+I245+I254+I260+I274+I284+I305+I313+I321+I350</f>
        <v>204994587.83000001</v>
      </c>
      <c r="J68" s="128">
        <f>J69+J113+J143+J149+J162+J177+J186+J195+J201+J209+J217+J226+J233+J245+J254+J260+J274+J284+J305+J313+J321+J350</f>
        <v>184341432.5</v>
      </c>
      <c r="K68" s="129">
        <f>I68/J68*100</f>
        <v>111.20375113174843</v>
      </c>
      <c r="L68" s="128">
        <f>L69+L113+L143+L149+L162+L177+L186+L195+L201+L209+L217+L226+L233+L245+L254+L260+L274+L284+L305+L313+L321+L350</f>
        <v>123865611</v>
      </c>
      <c r="M68" s="128">
        <f>M69+M113+M143+M149+M162+M177+M186+M195+M201+M209+M217+M226+M233+M245+M254+M260+M274+M284+M305+M313+M321+M350</f>
        <v>116434094</v>
      </c>
      <c r="N68" s="131">
        <f t="shared" ref="N68:N134" si="22">L68/M68*100</f>
        <v>106.38259529034511</v>
      </c>
      <c r="O68" s="128">
        <f>O69+O113+O143+O149+O162+O177+O186+O195+O201+O209+O217+O226+O233+O245+O254+O260+O274+O284+O305+O313+O321+O350</f>
        <v>28789496</v>
      </c>
      <c r="P68" s="128">
        <f>P69+P113+P143+P149+P162+P177+P186+P195+P201+P209+P217+P226+P233+P245+P254+P260+P274+P284+P305+P313+P321+P350</f>
        <v>18265404</v>
      </c>
      <c r="Q68" s="132">
        <f t="shared" ref="Q68:Q134" si="23">O68/P68*100</f>
        <v>157.61762510153073</v>
      </c>
      <c r="R68" s="128">
        <f>R69+R113+R143+R149+R162+R177+R186+R195+R201+R209+R217+R226+R233+R245+R254+R260+R274+R284+R305+R313+R321+R350</f>
        <v>95076115</v>
      </c>
      <c r="S68" s="128">
        <f>S69+S113+S143+S149+S162+S177+S186+S195+S201+S209+S217+S226+S233+S245+S254+S260+S274+S284+S305+S313+S321+S350</f>
        <v>98168690</v>
      </c>
      <c r="T68" s="131">
        <f t="shared" ref="T68:T132" si="24">R68/S68*100</f>
        <v>96.84973386117305</v>
      </c>
    </row>
    <row r="69" spans="1:20" ht="39.75" customHeight="1">
      <c r="A69" s="383" t="s">
        <v>241</v>
      </c>
      <c r="B69" s="384" t="s">
        <v>117</v>
      </c>
      <c r="C69" s="42">
        <f>SUM(C70:C111)</f>
        <v>41108327</v>
      </c>
      <c r="D69" s="42">
        <f>SUM(D70:D111)</f>
        <v>39213330</v>
      </c>
      <c r="E69" s="51">
        <f>C69/D69*100</f>
        <v>104.83253271272805</v>
      </c>
      <c r="F69" s="42">
        <f>SUM(F70:F111)</f>
        <v>11892537</v>
      </c>
      <c r="G69" s="42">
        <f>SUM(G70:G111)</f>
        <v>8547027</v>
      </c>
      <c r="H69" s="51">
        <f>F69/G69*100</f>
        <v>139.14238249159621</v>
      </c>
      <c r="I69" s="42">
        <f>SUM(I70:I111)</f>
        <v>45599902</v>
      </c>
      <c r="J69" s="42">
        <f>SUM(J70:J111)</f>
        <v>41406910</v>
      </c>
      <c r="K69" s="51">
        <f>I69/J69*100</f>
        <v>110.12630983572549</v>
      </c>
      <c r="L69" s="36">
        <f>SUM(L70:L111)</f>
        <v>3295519</v>
      </c>
      <c r="M69" s="36">
        <f>SUM(M70:M111)</f>
        <v>3267572</v>
      </c>
      <c r="N69" s="6">
        <f t="shared" si="22"/>
        <v>100.85528337248574</v>
      </c>
      <c r="O69" s="5">
        <f>SUM(O70:O111)</f>
        <v>2052805</v>
      </c>
      <c r="P69" s="5">
        <f>SUM(P70:P111)</f>
        <v>2198068</v>
      </c>
      <c r="Q69" s="5">
        <f t="shared" si="23"/>
        <v>93.391332752216954</v>
      </c>
      <c r="R69" s="5">
        <f>SUM(R70:R111)</f>
        <v>1242714</v>
      </c>
      <c r="S69" s="5">
        <f>SUM(S70:S111)</f>
        <v>1069504</v>
      </c>
      <c r="T69" s="6">
        <f t="shared" si="24"/>
        <v>116.19535784812398</v>
      </c>
    </row>
    <row r="70" spans="1:20" ht="17.25">
      <c r="A70" s="66">
        <v>1</v>
      </c>
      <c r="B70" s="10" t="s">
        <v>150</v>
      </c>
      <c r="C70" s="47">
        <v>6235</v>
      </c>
      <c r="D70" s="47">
        <v>13</v>
      </c>
      <c r="E70" s="46">
        <f t="shared" ref="E70:E104" si="25">C70/D70*100</f>
        <v>47961.538461538461</v>
      </c>
      <c r="F70" s="47">
        <v>667</v>
      </c>
      <c r="G70" s="47">
        <v>0</v>
      </c>
      <c r="H70" s="46" t="e">
        <f t="shared" ref="H70:H73" si="26">F70/G70*100</f>
        <v>#DIV/0!</v>
      </c>
      <c r="I70" s="47">
        <v>6277</v>
      </c>
      <c r="J70" s="47">
        <v>122</v>
      </c>
      <c r="K70" s="46">
        <f t="shared" ref="K70:K91" si="27">I70/J70*100</f>
        <v>5145.0819672131147</v>
      </c>
      <c r="L70" s="47">
        <v>5757</v>
      </c>
      <c r="M70" s="47">
        <v>0</v>
      </c>
      <c r="N70" s="25" t="e">
        <f t="shared" si="22"/>
        <v>#DIV/0!</v>
      </c>
      <c r="O70" s="65">
        <v>5757</v>
      </c>
      <c r="P70" s="65">
        <v>0</v>
      </c>
      <c r="Q70" s="25" t="e">
        <f t="shared" si="23"/>
        <v>#DIV/0!</v>
      </c>
      <c r="R70" s="45">
        <v>0</v>
      </c>
      <c r="S70" s="45">
        <v>0</v>
      </c>
      <c r="T70" s="46" t="e">
        <f t="shared" si="24"/>
        <v>#DIV/0!</v>
      </c>
    </row>
    <row r="71" spans="1:20" s="24" customFormat="1" ht="34.5">
      <c r="A71" s="63">
        <v>2</v>
      </c>
      <c r="B71" s="10" t="s">
        <v>151</v>
      </c>
      <c r="C71" s="47">
        <v>859624</v>
      </c>
      <c r="D71" s="47">
        <v>752357</v>
      </c>
      <c r="E71" s="25">
        <f t="shared" si="25"/>
        <v>114.25746022167669</v>
      </c>
      <c r="F71" s="47">
        <v>231216</v>
      </c>
      <c r="G71" s="47">
        <v>175030</v>
      </c>
      <c r="H71" s="25">
        <f t="shared" si="26"/>
        <v>132.10078272296178</v>
      </c>
      <c r="I71" s="47">
        <v>632193</v>
      </c>
      <c r="J71" s="47">
        <v>672859</v>
      </c>
      <c r="K71" s="25">
        <f t="shared" si="27"/>
        <v>93.956237488091858</v>
      </c>
      <c r="L71" s="47">
        <v>397079</v>
      </c>
      <c r="M71" s="47">
        <v>430155</v>
      </c>
      <c r="N71" s="25">
        <f t="shared" si="22"/>
        <v>92.310678708837514</v>
      </c>
      <c r="O71" s="65">
        <v>366672</v>
      </c>
      <c r="P71" s="65">
        <v>379723</v>
      </c>
      <c r="Q71" s="25">
        <f t="shared" si="23"/>
        <v>96.563020938947602</v>
      </c>
      <c r="R71" s="45">
        <v>30407</v>
      </c>
      <c r="S71" s="45">
        <v>50432</v>
      </c>
      <c r="T71" s="25">
        <f t="shared" si="24"/>
        <v>60.293067893401023</v>
      </c>
    </row>
    <row r="72" spans="1:20" s="23" customFormat="1" ht="17.25">
      <c r="A72" s="64">
        <v>3</v>
      </c>
      <c r="B72" s="10" t="s">
        <v>152</v>
      </c>
      <c r="C72" s="47">
        <v>180896</v>
      </c>
      <c r="D72" s="45">
        <v>111093</v>
      </c>
      <c r="E72" s="25">
        <f t="shared" si="25"/>
        <v>162.83294176950841</v>
      </c>
      <c r="F72" s="47">
        <v>42668</v>
      </c>
      <c r="G72" s="45">
        <v>8218</v>
      </c>
      <c r="H72" s="1">
        <f t="shared" si="26"/>
        <v>519.20175225115599</v>
      </c>
      <c r="I72" s="47">
        <v>334806</v>
      </c>
      <c r="J72" s="45">
        <v>333269</v>
      </c>
      <c r="K72" s="1">
        <f t="shared" si="27"/>
        <v>100.46118900947883</v>
      </c>
      <c r="L72" s="47">
        <v>299806</v>
      </c>
      <c r="M72" s="246">
        <v>203055</v>
      </c>
      <c r="N72" s="1">
        <f t="shared" si="22"/>
        <v>147.64768166260373</v>
      </c>
      <c r="O72" s="65">
        <v>89248</v>
      </c>
      <c r="P72" s="248">
        <v>139160</v>
      </c>
      <c r="Q72" s="1">
        <f t="shared" si="23"/>
        <v>64.133371658522563</v>
      </c>
      <c r="R72" s="45">
        <v>210558</v>
      </c>
      <c r="S72" s="248">
        <v>63895</v>
      </c>
      <c r="T72" s="1">
        <f t="shared" si="24"/>
        <v>329.53752249784804</v>
      </c>
    </row>
    <row r="73" spans="1:20" s="23" customFormat="1" ht="17.25">
      <c r="A73" s="63">
        <v>4</v>
      </c>
      <c r="B73" s="10" t="s">
        <v>153</v>
      </c>
      <c r="C73" s="47">
        <v>891248</v>
      </c>
      <c r="D73" s="49">
        <v>1129914</v>
      </c>
      <c r="E73" s="1">
        <f t="shared" si="25"/>
        <v>78.877507491720607</v>
      </c>
      <c r="F73" s="47">
        <v>211319</v>
      </c>
      <c r="G73" s="49">
        <v>276452</v>
      </c>
      <c r="H73" s="1">
        <f t="shared" si="26"/>
        <v>76.439671263004058</v>
      </c>
      <c r="I73" s="47">
        <v>926319</v>
      </c>
      <c r="J73" s="49">
        <v>1099821</v>
      </c>
      <c r="K73" s="1">
        <f t="shared" si="27"/>
        <v>84.224523808874352</v>
      </c>
      <c r="L73" s="47">
        <v>625550</v>
      </c>
      <c r="M73" s="247">
        <v>825096</v>
      </c>
      <c r="N73" s="1">
        <f t="shared" si="22"/>
        <v>75.815420266247799</v>
      </c>
      <c r="O73" s="65">
        <v>476950</v>
      </c>
      <c r="P73" s="249">
        <v>759596</v>
      </c>
      <c r="Q73" s="1">
        <f t="shared" si="23"/>
        <v>62.789956766491663</v>
      </c>
      <c r="R73" s="45">
        <v>148600</v>
      </c>
      <c r="S73" s="249">
        <v>65500</v>
      </c>
      <c r="T73" s="1">
        <f t="shared" si="24"/>
        <v>226.87022900763361</v>
      </c>
    </row>
    <row r="74" spans="1:20" s="24" customFormat="1" ht="17.25">
      <c r="A74" s="64">
        <v>5</v>
      </c>
      <c r="B74" s="10" t="s">
        <v>154</v>
      </c>
      <c r="C74" s="47">
        <v>16519638</v>
      </c>
      <c r="D74" s="49">
        <v>12596087</v>
      </c>
      <c r="E74" s="25">
        <f t="shared" si="25"/>
        <v>131.14896713558744</v>
      </c>
      <c r="F74" s="47">
        <v>6473706</v>
      </c>
      <c r="G74" s="49">
        <v>2164380</v>
      </c>
      <c r="H74" s="25">
        <f>F74/G74*100</f>
        <v>299.1020985224406</v>
      </c>
      <c r="I74" s="47">
        <v>15595283</v>
      </c>
      <c r="J74" s="49">
        <v>11043276</v>
      </c>
      <c r="K74" s="25">
        <f t="shared" si="27"/>
        <v>141.21971596109705</v>
      </c>
      <c r="L74" s="47">
        <v>83382</v>
      </c>
      <c r="M74" s="247">
        <v>100051</v>
      </c>
      <c r="N74" s="25">
        <f t="shared" si="22"/>
        <v>83.339496856603134</v>
      </c>
      <c r="O74" s="65">
        <v>0</v>
      </c>
      <c r="P74" s="249">
        <v>0</v>
      </c>
      <c r="Q74" s="1" t="e">
        <f t="shared" si="23"/>
        <v>#DIV/0!</v>
      </c>
      <c r="R74" s="45">
        <v>83382</v>
      </c>
      <c r="S74" s="249">
        <v>100051</v>
      </c>
      <c r="T74" s="25">
        <f t="shared" si="24"/>
        <v>83.339496856603134</v>
      </c>
    </row>
    <row r="75" spans="1:20" ht="17.25">
      <c r="A75" s="63">
        <v>6</v>
      </c>
      <c r="B75" s="10" t="s">
        <v>155</v>
      </c>
      <c r="C75" s="47">
        <v>1975538</v>
      </c>
      <c r="D75" s="45">
        <v>2524656</v>
      </c>
      <c r="E75" s="46">
        <f t="shared" si="25"/>
        <v>78.249789278222465</v>
      </c>
      <c r="F75" s="47">
        <v>449197</v>
      </c>
      <c r="G75" s="45">
        <v>594168</v>
      </c>
      <c r="H75" s="46">
        <f t="shared" ref="H75:H87" si="28">F75/G75*100</f>
        <v>75.601008468985199</v>
      </c>
      <c r="I75" s="47">
        <v>1959376</v>
      </c>
      <c r="J75" s="45">
        <v>2273421</v>
      </c>
      <c r="K75" s="46">
        <f t="shared" si="27"/>
        <v>86.186236513166719</v>
      </c>
      <c r="L75" s="47">
        <v>17811</v>
      </c>
      <c r="M75" s="246">
        <v>14129</v>
      </c>
      <c r="N75" s="25">
        <f t="shared" si="22"/>
        <v>126.0598768490339</v>
      </c>
      <c r="O75" s="65">
        <v>12199</v>
      </c>
      <c r="P75" s="248">
        <v>14129</v>
      </c>
      <c r="Q75" s="25">
        <f t="shared" si="23"/>
        <v>86.340151461533026</v>
      </c>
      <c r="R75" s="45">
        <v>5612</v>
      </c>
      <c r="S75" s="248">
        <v>0</v>
      </c>
      <c r="T75" s="46" t="e">
        <f t="shared" si="24"/>
        <v>#DIV/0!</v>
      </c>
    </row>
    <row r="76" spans="1:20" s="24" customFormat="1" ht="17.25">
      <c r="A76" s="66">
        <v>7</v>
      </c>
      <c r="B76" s="10" t="s">
        <v>156</v>
      </c>
      <c r="C76" s="47">
        <v>615323</v>
      </c>
      <c r="D76" s="49">
        <v>814919</v>
      </c>
      <c r="E76" s="25">
        <f t="shared" si="25"/>
        <v>75.507259003655577</v>
      </c>
      <c r="F76" s="47">
        <v>128089</v>
      </c>
      <c r="G76" s="49">
        <v>102466</v>
      </c>
      <c r="H76" s="25">
        <f t="shared" si="28"/>
        <v>125.00634356762244</v>
      </c>
      <c r="I76" s="47">
        <v>590982</v>
      </c>
      <c r="J76" s="49">
        <v>723932</v>
      </c>
      <c r="K76" s="25">
        <f t="shared" si="27"/>
        <v>81.635015443439443</v>
      </c>
      <c r="L76" s="47">
        <v>92873</v>
      </c>
      <c r="M76" s="247">
        <v>69329</v>
      </c>
      <c r="N76" s="25">
        <f t="shared" si="22"/>
        <v>133.95981479611706</v>
      </c>
      <c r="O76" s="65">
        <v>53116</v>
      </c>
      <c r="P76" s="249">
        <v>67202</v>
      </c>
      <c r="Q76" s="25">
        <f t="shared" si="23"/>
        <v>79.039314306121838</v>
      </c>
      <c r="R76" s="45">
        <v>39757</v>
      </c>
      <c r="S76" s="249">
        <v>2127</v>
      </c>
      <c r="T76" s="25">
        <f t="shared" si="24"/>
        <v>1869.1584391161261</v>
      </c>
    </row>
    <row r="77" spans="1:20" s="23" customFormat="1" ht="17.25">
      <c r="A77" s="63">
        <v>8</v>
      </c>
      <c r="B77" s="10" t="s">
        <v>157</v>
      </c>
      <c r="C77" s="47">
        <v>7579</v>
      </c>
      <c r="D77" s="49">
        <v>41589</v>
      </c>
      <c r="E77" s="1">
        <f t="shared" si="25"/>
        <v>18.223568732116664</v>
      </c>
      <c r="F77" s="47">
        <v>1746</v>
      </c>
      <c r="G77" s="49">
        <v>7952</v>
      </c>
      <c r="H77" s="1">
        <f t="shared" si="28"/>
        <v>21.956740442655935</v>
      </c>
      <c r="I77" s="47">
        <v>13100</v>
      </c>
      <c r="J77" s="49">
        <v>185459</v>
      </c>
      <c r="K77" s="1">
        <f t="shared" si="27"/>
        <v>7.0635558263551514</v>
      </c>
      <c r="L77" s="47">
        <v>0</v>
      </c>
      <c r="M77" s="247">
        <v>15611</v>
      </c>
      <c r="N77" s="1">
        <f t="shared" si="22"/>
        <v>0</v>
      </c>
      <c r="O77" s="65">
        <v>0</v>
      </c>
      <c r="P77" s="249">
        <v>15611</v>
      </c>
      <c r="Q77" s="1">
        <f t="shared" si="23"/>
        <v>0</v>
      </c>
      <c r="R77" s="45">
        <v>0</v>
      </c>
      <c r="S77" s="249">
        <v>0</v>
      </c>
      <c r="T77" s="1" t="e">
        <f t="shared" si="24"/>
        <v>#DIV/0!</v>
      </c>
    </row>
    <row r="78" spans="1:20" s="24" customFormat="1" ht="17.25">
      <c r="A78" s="66">
        <v>9</v>
      </c>
      <c r="B78" s="10" t="s">
        <v>158</v>
      </c>
      <c r="C78" s="47">
        <v>1182500</v>
      </c>
      <c r="D78" s="49">
        <v>1033073</v>
      </c>
      <c r="E78" s="25">
        <f t="shared" si="25"/>
        <v>114.46432149518959</v>
      </c>
      <c r="F78" s="47">
        <v>255415</v>
      </c>
      <c r="G78" s="49">
        <v>222849</v>
      </c>
      <c r="H78" s="25">
        <f t="shared" si="28"/>
        <v>114.61348267212328</v>
      </c>
      <c r="I78" s="47">
        <v>1179048</v>
      </c>
      <c r="J78" s="49">
        <v>1031239</v>
      </c>
      <c r="K78" s="25">
        <f t="shared" si="27"/>
        <v>114.33314682629343</v>
      </c>
      <c r="L78" s="47">
        <v>49211</v>
      </c>
      <c r="M78" s="247">
        <v>45027</v>
      </c>
      <c r="N78" s="25">
        <f t="shared" si="22"/>
        <v>109.292202456304</v>
      </c>
      <c r="O78" s="65">
        <v>0</v>
      </c>
      <c r="P78" s="249">
        <v>0</v>
      </c>
      <c r="Q78" s="25" t="e">
        <f t="shared" si="23"/>
        <v>#DIV/0!</v>
      </c>
      <c r="R78" s="45">
        <v>49211</v>
      </c>
      <c r="S78" s="249">
        <v>45027</v>
      </c>
      <c r="T78" s="25">
        <f t="shared" si="24"/>
        <v>109.292202456304</v>
      </c>
    </row>
    <row r="79" spans="1:20" s="23" customFormat="1" ht="17.25">
      <c r="A79" s="63">
        <v>10</v>
      </c>
      <c r="B79" s="10" t="s">
        <v>159</v>
      </c>
      <c r="C79" s="47">
        <v>727700</v>
      </c>
      <c r="D79" s="45">
        <v>947910</v>
      </c>
      <c r="E79" s="1">
        <f t="shared" si="25"/>
        <v>76.768891561435154</v>
      </c>
      <c r="F79" s="47">
        <v>125120</v>
      </c>
      <c r="G79" s="45">
        <v>207778</v>
      </c>
      <c r="H79" s="1">
        <f t="shared" si="28"/>
        <v>60.218117413778174</v>
      </c>
      <c r="I79" s="47">
        <v>727700</v>
      </c>
      <c r="J79" s="45">
        <v>947910</v>
      </c>
      <c r="K79" s="1">
        <f t="shared" si="27"/>
        <v>76.768891561435154</v>
      </c>
      <c r="L79" s="47">
        <v>198706</v>
      </c>
      <c r="M79" s="246">
        <v>563637</v>
      </c>
      <c r="N79" s="1">
        <f t="shared" si="22"/>
        <v>35.254250519394574</v>
      </c>
      <c r="O79" s="65">
        <v>83370</v>
      </c>
      <c r="P79" s="248">
        <v>445090</v>
      </c>
      <c r="Q79" s="1">
        <f t="shared" si="23"/>
        <v>18.731043159810376</v>
      </c>
      <c r="R79" s="45">
        <v>115336</v>
      </c>
      <c r="S79" s="248">
        <v>118547</v>
      </c>
      <c r="T79" s="1">
        <f t="shared" si="24"/>
        <v>97.291369667726727</v>
      </c>
    </row>
    <row r="80" spans="1:20" s="24" customFormat="1" ht="17.25">
      <c r="A80" s="66">
        <v>11</v>
      </c>
      <c r="B80" s="10" t="s">
        <v>160</v>
      </c>
      <c r="C80" s="47">
        <v>97244</v>
      </c>
      <c r="D80" s="49">
        <v>93184</v>
      </c>
      <c r="E80" s="25">
        <f t="shared" si="25"/>
        <v>104.35697115384615</v>
      </c>
      <c r="F80" s="47">
        <v>28845</v>
      </c>
      <c r="G80" s="49">
        <v>23823</v>
      </c>
      <c r="H80" s="25">
        <f t="shared" si="28"/>
        <v>121.08046845485457</v>
      </c>
      <c r="I80" s="47">
        <v>97244</v>
      </c>
      <c r="J80" s="49">
        <v>93184</v>
      </c>
      <c r="K80" s="25">
        <f t="shared" si="27"/>
        <v>104.35697115384615</v>
      </c>
      <c r="L80" s="47">
        <v>0</v>
      </c>
      <c r="M80" s="247">
        <v>0</v>
      </c>
      <c r="N80" s="25" t="e">
        <f t="shared" si="22"/>
        <v>#DIV/0!</v>
      </c>
      <c r="O80" s="65">
        <v>0</v>
      </c>
      <c r="P80" s="249">
        <v>0</v>
      </c>
      <c r="Q80" s="25" t="e">
        <f t="shared" si="23"/>
        <v>#DIV/0!</v>
      </c>
      <c r="R80" s="45">
        <v>0</v>
      </c>
      <c r="S80" s="249">
        <v>0</v>
      </c>
      <c r="T80" s="25" t="e">
        <f t="shared" si="24"/>
        <v>#DIV/0!</v>
      </c>
    </row>
    <row r="81" spans="1:636" s="24" customFormat="1" ht="24" customHeight="1">
      <c r="A81" s="63">
        <v>12</v>
      </c>
      <c r="B81" s="10" t="s">
        <v>161</v>
      </c>
      <c r="C81" s="47">
        <v>575948</v>
      </c>
      <c r="D81" s="45">
        <v>633690</v>
      </c>
      <c r="E81" s="25">
        <f t="shared" si="25"/>
        <v>90.887973614858993</v>
      </c>
      <c r="F81" s="47">
        <v>128981</v>
      </c>
      <c r="G81" s="45">
        <v>86111</v>
      </c>
      <c r="H81" s="25">
        <f t="shared" si="28"/>
        <v>149.78458036720048</v>
      </c>
      <c r="I81" s="47">
        <v>900951</v>
      </c>
      <c r="J81" s="45">
        <v>785219</v>
      </c>
      <c r="K81" s="25">
        <f t="shared" si="27"/>
        <v>114.73881808769274</v>
      </c>
      <c r="L81" s="47">
        <v>50045</v>
      </c>
      <c r="M81" s="246">
        <v>92706</v>
      </c>
      <c r="N81" s="25">
        <f t="shared" si="22"/>
        <v>53.982482255733174</v>
      </c>
      <c r="O81" s="65">
        <v>50045</v>
      </c>
      <c r="P81" s="248">
        <v>92706</v>
      </c>
      <c r="Q81" s="25">
        <f t="shared" si="23"/>
        <v>53.982482255733174</v>
      </c>
      <c r="R81" s="45">
        <v>0</v>
      </c>
      <c r="S81" s="248">
        <v>0</v>
      </c>
      <c r="T81" s="25" t="e">
        <f t="shared" si="24"/>
        <v>#DIV/0!</v>
      </c>
    </row>
    <row r="82" spans="1:636" s="24" customFormat="1" ht="17.25">
      <c r="A82" s="66">
        <v>13</v>
      </c>
      <c r="B82" s="16" t="s">
        <v>162</v>
      </c>
      <c r="C82" s="47">
        <v>466400</v>
      </c>
      <c r="D82" s="49">
        <v>259456</v>
      </c>
      <c r="E82" s="25">
        <f t="shared" si="25"/>
        <v>179.76073014306857</v>
      </c>
      <c r="F82" s="47">
        <v>110310</v>
      </c>
      <c r="G82" s="49">
        <v>65723</v>
      </c>
      <c r="H82" s="25">
        <f t="shared" si="28"/>
        <v>167.84078633050834</v>
      </c>
      <c r="I82" s="47">
        <v>390441</v>
      </c>
      <c r="J82" s="49">
        <v>256597</v>
      </c>
      <c r="K82" s="25">
        <f t="shared" si="27"/>
        <v>152.16117101914674</v>
      </c>
      <c r="L82" s="47">
        <v>0</v>
      </c>
      <c r="M82" s="247">
        <v>0</v>
      </c>
      <c r="N82" s="25" t="e">
        <f t="shared" si="22"/>
        <v>#DIV/0!</v>
      </c>
      <c r="O82" s="65">
        <v>0</v>
      </c>
      <c r="P82" s="249">
        <v>0</v>
      </c>
      <c r="Q82" s="25" t="e">
        <f t="shared" si="23"/>
        <v>#DIV/0!</v>
      </c>
      <c r="R82" s="45">
        <v>0</v>
      </c>
      <c r="S82" s="249">
        <v>0</v>
      </c>
      <c r="T82" s="25" t="e">
        <f t="shared" si="24"/>
        <v>#DIV/0!</v>
      </c>
    </row>
    <row r="83" spans="1:636" s="24" customFormat="1" ht="17.25">
      <c r="A83" s="63">
        <v>14</v>
      </c>
      <c r="B83" s="10" t="s">
        <v>163</v>
      </c>
      <c r="C83" s="47">
        <v>16455</v>
      </c>
      <c r="D83" s="49">
        <v>41153</v>
      </c>
      <c r="E83" s="25">
        <f t="shared" si="25"/>
        <v>39.984934269676572</v>
      </c>
      <c r="F83" s="47">
        <v>2395</v>
      </c>
      <c r="G83" s="49">
        <v>12629</v>
      </c>
      <c r="H83" s="25">
        <f t="shared" si="28"/>
        <v>18.964288542244041</v>
      </c>
      <c r="I83" s="47">
        <v>27720</v>
      </c>
      <c r="J83" s="49">
        <v>52362</v>
      </c>
      <c r="K83" s="25">
        <f t="shared" si="27"/>
        <v>52.939154348573389</v>
      </c>
      <c r="L83" s="47">
        <v>0</v>
      </c>
      <c r="M83" s="247">
        <v>0</v>
      </c>
      <c r="N83" s="25" t="e">
        <f t="shared" si="22"/>
        <v>#DIV/0!</v>
      </c>
      <c r="O83" s="65">
        <v>0</v>
      </c>
      <c r="P83" s="249">
        <v>0</v>
      </c>
      <c r="Q83" s="25" t="e">
        <f t="shared" si="23"/>
        <v>#DIV/0!</v>
      </c>
      <c r="R83" s="45">
        <v>0</v>
      </c>
      <c r="S83" s="249">
        <v>0</v>
      </c>
      <c r="T83" s="25" t="e">
        <f t="shared" si="24"/>
        <v>#DIV/0!</v>
      </c>
    </row>
    <row r="84" spans="1:636" s="23" customFormat="1" ht="30.75" customHeight="1">
      <c r="A84" s="64">
        <v>15</v>
      </c>
      <c r="B84" s="16" t="s">
        <v>164</v>
      </c>
      <c r="C84" s="47">
        <v>895484</v>
      </c>
      <c r="D84" s="45">
        <v>657412</v>
      </c>
      <c r="E84" s="1">
        <f t="shared" si="25"/>
        <v>136.21351602952183</v>
      </c>
      <c r="F84" s="47">
        <v>188514</v>
      </c>
      <c r="G84" s="45">
        <v>163852</v>
      </c>
      <c r="H84" s="1">
        <f t="shared" si="28"/>
        <v>115.05138783780484</v>
      </c>
      <c r="I84" s="47">
        <v>857475</v>
      </c>
      <c r="J84" s="45">
        <v>796646</v>
      </c>
      <c r="K84" s="1">
        <f t="shared" si="27"/>
        <v>107.63563740984077</v>
      </c>
      <c r="L84" s="47">
        <v>0</v>
      </c>
      <c r="M84" s="246">
        <v>0</v>
      </c>
      <c r="N84" s="1" t="e">
        <f t="shared" si="22"/>
        <v>#DIV/0!</v>
      </c>
      <c r="O84" s="65">
        <v>0</v>
      </c>
      <c r="P84" s="248">
        <v>0</v>
      </c>
      <c r="Q84" s="1" t="e">
        <f t="shared" si="23"/>
        <v>#DIV/0!</v>
      </c>
      <c r="R84" s="45">
        <v>0</v>
      </c>
      <c r="S84" s="248">
        <v>0</v>
      </c>
      <c r="T84" s="1" t="e">
        <f t="shared" si="24"/>
        <v>#DIV/0!</v>
      </c>
    </row>
    <row r="85" spans="1:636" ht="17.25">
      <c r="A85" s="63">
        <v>16</v>
      </c>
      <c r="B85" s="10" t="s">
        <v>165</v>
      </c>
      <c r="C85" s="47">
        <v>6841299</v>
      </c>
      <c r="D85" s="45">
        <v>7155894</v>
      </c>
      <c r="E85" s="46">
        <f t="shared" si="25"/>
        <v>95.603693961928442</v>
      </c>
      <c r="F85" s="47">
        <v>1850747</v>
      </c>
      <c r="G85" s="45">
        <v>1940821</v>
      </c>
      <c r="H85" s="46">
        <f t="shared" si="28"/>
        <v>95.358974372185784</v>
      </c>
      <c r="I85" s="47">
        <v>7072778</v>
      </c>
      <c r="J85" s="45">
        <v>7572399</v>
      </c>
      <c r="K85" s="46">
        <f t="shared" si="27"/>
        <v>93.402077729924159</v>
      </c>
      <c r="L85" s="47">
        <v>523735</v>
      </c>
      <c r="M85" s="246">
        <v>520570</v>
      </c>
      <c r="N85" s="25">
        <f t="shared" si="22"/>
        <v>100.60798739842865</v>
      </c>
      <c r="O85" s="65">
        <v>63038</v>
      </c>
      <c r="P85" s="248">
        <v>0</v>
      </c>
      <c r="Q85" s="25" t="e">
        <f t="shared" si="23"/>
        <v>#DIV/0!</v>
      </c>
      <c r="R85" s="45">
        <v>460697</v>
      </c>
      <c r="S85" s="248">
        <v>520570</v>
      </c>
      <c r="T85" s="46">
        <f t="shared" si="24"/>
        <v>88.498568876423917</v>
      </c>
    </row>
    <row r="86" spans="1:636" s="23" customFormat="1" ht="17.25" customHeight="1">
      <c r="A86" s="66">
        <v>17</v>
      </c>
      <c r="B86" s="16" t="s">
        <v>274</v>
      </c>
      <c r="C86" s="47">
        <v>14186</v>
      </c>
      <c r="D86" s="45">
        <v>35012</v>
      </c>
      <c r="E86" s="1">
        <f t="shared" si="25"/>
        <v>40.517536844510452</v>
      </c>
      <c r="F86" s="47">
        <v>6840</v>
      </c>
      <c r="G86" s="45">
        <v>15248</v>
      </c>
      <c r="H86" s="1">
        <f t="shared" si="28"/>
        <v>44.858342077649525</v>
      </c>
      <c r="I86" s="47">
        <v>38942</v>
      </c>
      <c r="J86" s="45">
        <v>29676</v>
      </c>
      <c r="K86" s="1">
        <f t="shared" si="27"/>
        <v>131.22388462056881</v>
      </c>
      <c r="L86" s="47">
        <v>0</v>
      </c>
      <c r="M86" s="246">
        <v>0</v>
      </c>
      <c r="N86" s="1" t="e">
        <f t="shared" si="22"/>
        <v>#DIV/0!</v>
      </c>
      <c r="O86" s="65">
        <v>0</v>
      </c>
      <c r="P86" s="248">
        <v>0</v>
      </c>
      <c r="Q86" s="1" t="e">
        <f t="shared" si="23"/>
        <v>#DIV/0!</v>
      </c>
      <c r="R86" s="45">
        <v>0</v>
      </c>
      <c r="S86" s="248">
        <v>0</v>
      </c>
      <c r="T86" s="1" t="e">
        <f t="shared" si="24"/>
        <v>#DIV/0!</v>
      </c>
    </row>
    <row r="87" spans="1:636" s="23" customFormat="1" ht="17.25">
      <c r="A87" s="63">
        <v>18</v>
      </c>
      <c r="B87" s="10" t="s">
        <v>166</v>
      </c>
      <c r="C87" s="47">
        <v>0</v>
      </c>
      <c r="D87" s="47"/>
      <c r="E87" s="1" t="e">
        <f t="shared" si="25"/>
        <v>#DIV/0!</v>
      </c>
      <c r="F87" s="47">
        <v>0</v>
      </c>
      <c r="G87" s="47"/>
      <c r="H87" s="1" t="e">
        <f t="shared" si="28"/>
        <v>#DIV/0!</v>
      </c>
      <c r="I87" s="47"/>
      <c r="J87" s="47"/>
      <c r="K87" s="1" t="e">
        <f t="shared" si="27"/>
        <v>#DIV/0!</v>
      </c>
      <c r="L87" s="47"/>
      <c r="M87" s="35"/>
      <c r="N87" s="1" t="e">
        <f t="shared" si="22"/>
        <v>#DIV/0!</v>
      </c>
      <c r="O87" s="65"/>
      <c r="P87" s="253"/>
      <c r="Q87" s="1" t="e">
        <f t="shared" si="23"/>
        <v>#DIV/0!</v>
      </c>
      <c r="R87" s="45"/>
      <c r="S87" s="253"/>
      <c r="T87" s="1" t="e">
        <f t="shared" si="24"/>
        <v>#DIV/0!</v>
      </c>
    </row>
    <row r="88" spans="1:636" s="23" customFormat="1" ht="17.25">
      <c r="A88" s="63">
        <v>19</v>
      </c>
      <c r="B88" s="10" t="s">
        <v>167</v>
      </c>
      <c r="C88" s="47">
        <v>3589022</v>
      </c>
      <c r="D88" s="47">
        <v>4635975</v>
      </c>
      <c r="E88" s="1">
        <f t="shared" si="25"/>
        <v>77.416767778083369</v>
      </c>
      <c r="F88" s="47">
        <v>421723</v>
      </c>
      <c r="G88" s="47">
        <v>1092751</v>
      </c>
      <c r="H88" s="1">
        <f>F88/G88*100</f>
        <v>38.592780972060424</v>
      </c>
      <c r="I88" s="47">
        <v>8386517</v>
      </c>
      <c r="J88" s="47">
        <v>7681522</v>
      </c>
      <c r="K88" s="1">
        <f>I88/J88*100</f>
        <v>109.17780356549132</v>
      </c>
      <c r="L88" s="47">
        <v>0</v>
      </c>
      <c r="M88" s="35">
        <v>0</v>
      </c>
      <c r="N88" s="1" t="e">
        <f t="shared" si="22"/>
        <v>#DIV/0!</v>
      </c>
      <c r="O88" s="65">
        <v>0</v>
      </c>
      <c r="P88" s="253">
        <v>0</v>
      </c>
      <c r="Q88" s="1" t="e">
        <f t="shared" si="23"/>
        <v>#DIV/0!</v>
      </c>
      <c r="R88" s="45">
        <v>0</v>
      </c>
      <c r="S88" s="253">
        <v>0</v>
      </c>
      <c r="T88" s="1" t="e">
        <f t="shared" si="24"/>
        <v>#DIV/0!</v>
      </c>
    </row>
    <row r="89" spans="1:636" s="24" customFormat="1" ht="17.25">
      <c r="A89" s="63">
        <v>20</v>
      </c>
      <c r="B89" s="16" t="s">
        <v>168</v>
      </c>
      <c r="C89" s="47">
        <v>564054</v>
      </c>
      <c r="D89" s="49">
        <v>550325</v>
      </c>
      <c r="E89" s="25">
        <f t="shared" si="25"/>
        <v>102.49470767273883</v>
      </c>
      <c r="F89" s="47">
        <v>131771</v>
      </c>
      <c r="G89" s="49">
        <v>139086</v>
      </c>
      <c r="H89" s="25">
        <f t="shared" ref="H89:H107" si="29">F89/G89*100</f>
        <v>94.740664049580829</v>
      </c>
      <c r="I89" s="47">
        <v>515271</v>
      </c>
      <c r="J89" s="49">
        <v>623492</v>
      </c>
      <c r="K89" s="25">
        <f t="shared" si="27"/>
        <v>82.642760452419594</v>
      </c>
      <c r="L89" s="47">
        <v>0</v>
      </c>
      <c r="M89" s="247">
        <v>0</v>
      </c>
      <c r="N89" s="25" t="e">
        <f t="shared" si="22"/>
        <v>#DIV/0!</v>
      </c>
      <c r="O89" s="65">
        <v>0</v>
      </c>
      <c r="P89" s="249">
        <v>0</v>
      </c>
      <c r="Q89" s="25" t="e">
        <f t="shared" si="23"/>
        <v>#DIV/0!</v>
      </c>
      <c r="R89" s="45">
        <v>0</v>
      </c>
      <c r="S89" s="249">
        <v>0</v>
      </c>
      <c r="T89" s="25" t="e">
        <f t="shared" si="24"/>
        <v>#DIV/0!</v>
      </c>
    </row>
    <row r="90" spans="1:636" s="23" customFormat="1" ht="17.25">
      <c r="A90" s="63">
        <v>21</v>
      </c>
      <c r="B90" s="10" t="s">
        <v>169</v>
      </c>
      <c r="C90" s="47">
        <v>129882</v>
      </c>
      <c r="D90" s="49">
        <v>143152</v>
      </c>
      <c r="E90" s="1">
        <f t="shared" si="25"/>
        <v>90.730133005476702</v>
      </c>
      <c r="F90" s="47">
        <v>47609</v>
      </c>
      <c r="G90" s="49">
        <v>46194</v>
      </c>
      <c r="H90" s="1">
        <f t="shared" si="29"/>
        <v>103.06316837684548</v>
      </c>
      <c r="I90" s="47">
        <v>212379</v>
      </c>
      <c r="J90" s="49">
        <v>210169</v>
      </c>
      <c r="K90" s="1">
        <f t="shared" si="27"/>
        <v>101.05153471729894</v>
      </c>
      <c r="L90" s="47">
        <v>35147</v>
      </c>
      <c r="M90" s="247">
        <v>0</v>
      </c>
      <c r="N90" s="1" t="e">
        <f t="shared" si="22"/>
        <v>#DIV/0!</v>
      </c>
      <c r="O90" s="65">
        <v>35147</v>
      </c>
      <c r="P90" s="249">
        <v>0</v>
      </c>
      <c r="Q90" s="1" t="e">
        <f t="shared" si="23"/>
        <v>#DIV/0!</v>
      </c>
      <c r="R90" s="45">
        <v>0</v>
      </c>
      <c r="S90" s="249">
        <v>0</v>
      </c>
      <c r="T90" s="1" t="e">
        <f t="shared" si="24"/>
        <v>#DIV/0!</v>
      </c>
    </row>
    <row r="91" spans="1:636" ht="17.25">
      <c r="A91" s="63">
        <v>22</v>
      </c>
      <c r="B91" s="10" t="s">
        <v>170</v>
      </c>
      <c r="C91" s="47">
        <v>1871304</v>
      </c>
      <c r="D91" s="49">
        <v>1872209</v>
      </c>
      <c r="E91" s="25">
        <f t="shared" si="25"/>
        <v>99.951661379685703</v>
      </c>
      <c r="F91" s="47">
        <v>384431</v>
      </c>
      <c r="G91" s="49">
        <v>397368</v>
      </c>
      <c r="H91" s="25">
        <f t="shared" si="29"/>
        <v>96.744327676108796</v>
      </c>
      <c r="I91" s="47">
        <v>1871304</v>
      </c>
      <c r="J91" s="49">
        <v>1872209</v>
      </c>
      <c r="K91" s="25">
        <f t="shared" si="27"/>
        <v>99.951661379685703</v>
      </c>
      <c r="L91" s="47">
        <v>46534</v>
      </c>
      <c r="M91" s="247">
        <v>66940</v>
      </c>
      <c r="N91" s="25">
        <f t="shared" si="22"/>
        <v>69.515984463698828</v>
      </c>
      <c r="O91" s="65">
        <v>46534</v>
      </c>
      <c r="P91" s="249">
        <v>0</v>
      </c>
      <c r="Q91" s="25" t="e">
        <f>O91/P91*100</f>
        <v>#DIV/0!</v>
      </c>
      <c r="R91" s="45">
        <v>0</v>
      </c>
      <c r="S91" s="249">
        <v>66940</v>
      </c>
      <c r="T91" s="25">
        <f>R91/S91*100</f>
        <v>0</v>
      </c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  <c r="JH91" s="24"/>
      <c r="JI91" s="24"/>
      <c r="JJ91" s="24"/>
      <c r="JK91" s="24"/>
      <c r="JL91" s="24"/>
      <c r="JM91" s="24"/>
      <c r="JN91" s="24"/>
      <c r="JO91" s="24"/>
      <c r="JP91" s="24"/>
      <c r="JQ91" s="24"/>
      <c r="JR91" s="24"/>
      <c r="JS91" s="24"/>
      <c r="JT91" s="24"/>
      <c r="JU91" s="24"/>
      <c r="JV91" s="24"/>
      <c r="JW91" s="24"/>
      <c r="JX91" s="24"/>
      <c r="JY91" s="24"/>
      <c r="JZ91" s="24"/>
      <c r="KA91" s="24"/>
      <c r="KB91" s="24"/>
      <c r="KC91" s="24"/>
      <c r="KD91" s="24"/>
      <c r="KE91" s="24"/>
      <c r="KF91" s="24"/>
      <c r="KG91" s="24"/>
      <c r="KH91" s="24"/>
      <c r="KI91" s="24"/>
      <c r="KJ91" s="24"/>
      <c r="KK91" s="24"/>
      <c r="KL91" s="24"/>
      <c r="KM91" s="24"/>
      <c r="KN91" s="24"/>
      <c r="KO91" s="24"/>
      <c r="KP91" s="24"/>
      <c r="KQ91" s="24"/>
      <c r="KR91" s="24"/>
      <c r="KS91" s="24"/>
      <c r="KT91" s="24"/>
      <c r="KU91" s="24"/>
      <c r="KV91" s="24"/>
      <c r="KW91" s="24"/>
      <c r="KX91" s="24"/>
      <c r="KY91" s="24"/>
      <c r="KZ91" s="24"/>
      <c r="LA91" s="24"/>
      <c r="LB91" s="24"/>
      <c r="LC91" s="24"/>
      <c r="LD91" s="24"/>
      <c r="LE91" s="24"/>
      <c r="LF91" s="24"/>
      <c r="LG91" s="24"/>
      <c r="LH91" s="24"/>
      <c r="LI91" s="24"/>
      <c r="LJ91" s="24"/>
      <c r="LK91" s="24"/>
      <c r="LL91" s="24"/>
      <c r="LM91" s="24"/>
      <c r="LN91" s="24"/>
      <c r="LO91" s="24"/>
      <c r="LP91" s="24"/>
      <c r="LQ91" s="24"/>
      <c r="LR91" s="24"/>
      <c r="LS91" s="24"/>
      <c r="LT91" s="24"/>
      <c r="LU91" s="24"/>
      <c r="LV91" s="24"/>
      <c r="LW91" s="24"/>
      <c r="LX91" s="24"/>
      <c r="LY91" s="24"/>
      <c r="LZ91" s="24"/>
      <c r="MA91" s="24"/>
      <c r="MB91" s="24"/>
      <c r="MC91" s="24"/>
      <c r="MD91" s="24"/>
      <c r="ME91" s="24"/>
      <c r="MF91" s="24"/>
      <c r="MG91" s="24"/>
      <c r="MH91" s="24"/>
      <c r="MI91" s="24"/>
      <c r="MJ91" s="24"/>
      <c r="MK91" s="24"/>
      <c r="ML91" s="24"/>
      <c r="MM91" s="24"/>
      <c r="MN91" s="24"/>
      <c r="MO91" s="24"/>
      <c r="MP91" s="24"/>
      <c r="MQ91" s="24"/>
      <c r="MR91" s="24"/>
      <c r="MS91" s="24"/>
      <c r="MT91" s="24"/>
      <c r="MU91" s="24"/>
      <c r="MV91" s="24"/>
      <c r="MW91" s="24"/>
      <c r="MX91" s="24"/>
      <c r="MY91" s="24"/>
      <c r="MZ91" s="24"/>
      <c r="NA91" s="24"/>
      <c r="NB91" s="24"/>
      <c r="NC91" s="24"/>
      <c r="ND91" s="24"/>
      <c r="NE91" s="24"/>
      <c r="NF91" s="24"/>
      <c r="NG91" s="24"/>
      <c r="NH91" s="24"/>
      <c r="NI91" s="24"/>
      <c r="NJ91" s="24"/>
      <c r="NK91" s="24"/>
      <c r="NL91" s="24"/>
      <c r="NM91" s="24"/>
      <c r="NN91" s="24"/>
      <c r="NO91" s="24"/>
      <c r="NP91" s="24"/>
      <c r="NQ91" s="24"/>
      <c r="NR91" s="24"/>
      <c r="NS91" s="24"/>
      <c r="NT91" s="24"/>
      <c r="NU91" s="24"/>
      <c r="NV91" s="24"/>
      <c r="NW91" s="24"/>
      <c r="NX91" s="24"/>
      <c r="NY91" s="24"/>
      <c r="NZ91" s="24"/>
      <c r="OA91" s="24"/>
      <c r="OB91" s="24"/>
      <c r="OC91" s="24"/>
      <c r="OD91" s="24"/>
      <c r="OE91" s="24"/>
      <c r="OF91" s="24"/>
      <c r="OG91" s="24"/>
      <c r="OH91" s="24"/>
      <c r="OI91" s="24"/>
      <c r="OJ91" s="24"/>
      <c r="OK91" s="24"/>
      <c r="OL91" s="24"/>
      <c r="OM91" s="24"/>
      <c r="ON91" s="24"/>
      <c r="OO91" s="24"/>
      <c r="OP91" s="24"/>
      <c r="OQ91" s="24"/>
      <c r="OR91" s="24"/>
      <c r="OS91" s="24"/>
      <c r="OT91" s="24"/>
      <c r="OU91" s="24"/>
      <c r="OV91" s="24"/>
      <c r="OW91" s="24"/>
      <c r="OX91" s="24"/>
      <c r="OY91" s="24"/>
      <c r="OZ91" s="24"/>
      <c r="PA91" s="24"/>
      <c r="PB91" s="24"/>
      <c r="PC91" s="24"/>
      <c r="PD91" s="24"/>
      <c r="PE91" s="24"/>
      <c r="PF91" s="24"/>
      <c r="PG91" s="24"/>
      <c r="PH91" s="24"/>
      <c r="PI91" s="24"/>
      <c r="PJ91" s="24"/>
      <c r="PK91" s="24"/>
      <c r="PL91" s="24"/>
      <c r="PM91" s="24"/>
      <c r="PN91" s="24"/>
      <c r="PO91" s="24"/>
      <c r="PP91" s="24"/>
      <c r="PQ91" s="24"/>
      <c r="PR91" s="24"/>
      <c r="PS91" s="24"/>
      <c r="PT91" s="24"/>
      <c r="PU91" s="24"/>
      <c r="PV91" s="24"/>
      <c r="PW91" s="24"/>
      <c r="PX91" s="24"/>
      <c r="PY91" s="24"/>
      <c r="PZ91" s="24"/>
      <c r="QA91" s="24"/>
      <c r="QB91" s="24"/>
      <c r="QC91" s="24"/>
      <c r="QD91" s="24"/>
      <c r="QE91" s="24"/>
      <c r="QF91" s="24"/>
      <c r="QG91" s="24"/>
      <c r="QH91" s="24"/>
      <c r="QI91" s="24"/>
      <c r="QJ91" s="24"/>
      <c r="QK91" s="24"/>
      <c r="QL91" s="24"/>
      <c r="QM91" s="24"/>
      <c r="QN91" s="24"/>
      <c r="QO91" s="24"/>
      <c r="QP91" s="24"/>
      <c r="QQ91" s="24"/>
      <c r="QR91" s="24"/>
      <c r="QS91" s="24"/>
      <c r="QT91" s="24"/>
      <c r="QU91" s="24"/>
      <c r="QV91" s="24"/>
      <c r="QW91" s="24"/>
      <c r="QX91" s="24"/>
      <c r="QY91" s="24"/>
      <c r="QZ91" s="24"/>
      <c r="RA91" s="24"/>
      <c r="RB91" s="24"/>
      <c r="RC91" s="24"/>
      <c r="RD91" s="24"/>
      <c r="RE91" s="24"/>
      <c r="RF91" s="24"/>
      <c r="RG91" s="24"/>
      <c r="RH91" s="24"/>
      <c r="RI91" s="24"/>
      <c r="RJ91" s="24"/>
      <c r="RK91" s="24"/>
      <c r="RL91" s="24"/>
      <c r="RM91" s="24"/>
      <c r="RN91" s="24"/>
      <c r="RO91" s="24"/>
      <c r="RP91" s="24"/>
      <c r="RQ91" s="24"/>
      <c r="RR91" s="24"/>
      <c r="RS91" s="24"/>
      <c r="RT91" s="24"/>
      <c r="RU91" s="24"/>
      <c r="RV91" s="24"/>
      <c r="RW91" s="24"/>
      <c r="RX91" s="24"/>
      <c r="RY91" s="24"/>
      <c r="RZ91" s="24"/>
      <c r="SA91" s="24"/>
      <c r="SB91" s="24"/>
      <c r="SC91" s="24"/>
      <c r="SD91" s="24"/>
      <c r="SE91" s="24"/>
      <c r="SF91" s="24"/>
      <c r="SG91" s="24"/>
      <c r="SH91" s="24"/>
      <c r="SI91" s="24"/>
      <c r="SJ91" s="24"/>
      <c r="SK91" s="24"/>
      <c r="SL91" s="24"/>
      <c r="SM91" s="24"/>
      <c r="SN91" s="24"/>
      <c r="SO91" s="24"/>
      <c r="SP91" s="24"/>
      <c r="SQ91" s="24"/>
      <c r="SR91" s="24"/>
      <c r="SS91" s="24"/>
      <c r="ST91" s="24"/>
      <c r="SU91" s="24"/>
      <c r="SV91" s="24"/>
      <c r="SW91" s="24"/>
      <c r="SX91" s="24"/>
      <c r="SY91" s="24"/>
      <c r="SZ91" s="24"/>
      <c r="TA91" s="24"/>
      <c r="TB91" s="24"/>
      <c r="TC91" s="24"/>
      <c r="TD91" s="24"/>
      <c r="TE91" s="24"/>
      <c r="TF91" s="24"/>
      <c r="TG91" s="24"/>
      <c r="TH91" s="24"/>
      <c r="TI91" s="24"/>
      <c r="TJ91" s="24"/>
      <c r="TK91" s="24"/>
      <c r="TL91" s="24"/>
      <c r="TM91" s="24"/>
      <c r="TN91" s="24"/>
      <c r="TO91" s="24"/>
      <c r="TP91" s="24"/>
      <c r="TQ91" s="24"/>
      <c r="TR91" s="24"/>
      <c r="TS91" s="24"/>
      <c r="TT91" s="24"/>
      <c r="TU91" s="24"/>
      <c r="TV91" s="24"/>
      <c r="TW91" s="24"/>
      <c r="TX91" s="24"/>
      <c r="TY91" s="24"/>
      <c r="TZ91" s="24"/>
      <c r="UA91" s="24"/>
      <c r="UB91" s="24"/>
      <c r="UC91" s="24"/>
      <c r="UD91" s="24"/>
      <c r="UE91" s="24"/>
      <c r="UF91" s="24"/>
      <c r="UG91" s="24"/>
      <c r="UH91" s="24"/>
      <c r="UI91" s="24"/>
      <c r="UJ91" s="24"/>
      <c r="UK91" s="24"/>
      <c r="UL91" s="24"/>
      <c r="UM91" s="24"/>
      <c r="UN91" s="24"/>
      <c r="UO91" s="24"/>
      <c r="UP91" s="24"/>
      <c r="UQ91" s="24"/>
      <c r="UR91" s="24"/>
      <c r="US91" s="24"/>
      <c r="UT91" s="24"/>
      <c r="UU91" s="24"/>
      <c r="UV91" s="24"/>
      <c r="UW91" s="24"/>
      <c r="UX91" s="24"/>
      <c r="UY91" s="24"/>
      <c r="UZ91" s="24"/>
      <c r="VA91" s="24"/>
      <c r="VB91" s="24"/>
      <c r="VC91" s="24"/>
      <c r="VD91" s="24"/>
      <c r="VE91" s="24"/>
      <c r="VF91" s="24"/>
      <c r="VG91" s="24"/>
      <c r="VH91" s="24"/>
      <c r="VI91" s="24"/>
      <c r="VJ91" s="24"/>
      <c r="VK91" s="24"/>
      <c r="VL91" s="24"/>
      <c r="VM91" s="24"/>
      <c r="VN91" s="24"/>
      <c r="VO91" s="24"/>
      <c r="VP91" s="24"/>
      <c r="VQ91" s="24"/>
      <c r="VR91" s="24"/>
      <c r="VS91" s="24"/>
      <c r="VT91" s="24"/>
      <c r="VU91" s="24"/>
      <c r="VV91" s="24"/>
      <c r="VW91" s="24"/>
      <c r="VX91" s="24"/>
      <c r="VY91" s="24"/>
      <c r="VZ91" s="24"/>
      <c r="WA91" s="24"/>
      <c r="WB91" s="24"/>
      <c r="WC91" s="24"/>
      <c r="WD91" s="24"/>
      <c r="WE91" s="24"/>
      <c r="WF91" s="24"/>
      <c r="WG91" s="24"/>
      <c r="WH91" s="24"/>
      <c r="WI91" s="24"/>
      <c r="WJ91" s="24"/>
      <c r="WK91" s="24"/>
      <c r="WL91" s="24"/>
      <c r="WM91" s="24"/>
      <c r="WN91" s="24"/>
      <c r="WO91" s="24"/>
      <c r="WP91" s="24"/>
      <c r="WQ91" s="24"/>
      <c r="WR91" s="24"/>
      <c r="WS91" s="24"/>
      <c r="WT91" s="24"/>
      <c r="WU91" s="24"/>
      <c r="WV91" s="24"/>
      <c r="WW91" s="24"/>
      <c r="WX91" s="24"/>
      <c r="WY91" s="24"/>
      <c r="WZ91" s="24"/>
      <c r="XA91" s="24"/>
      <c r="XB91" s="24"/>
      <c r="XC91" s="24"/>
      <c r="XD91" s="24"/>
      <c r="XE91" s="24"/>
      <c r="XF91" s="24"/>
      <c r="XG91" s="24"/>
      <c r="XH91" s="24"/>
      <c r="XI91" s="24"/>
      <c r="XJ91" s="24"/>
      <c r="XK91" s="24"/>
      <c r="XL91" s="24"/>
    </row>
    <row r="92" spans="1:636" s="23" customFormat="1" ht="17.25">
      <c r="A92" s="63">
        <v>23</v>
      </c>
      <c r="B92" s="10" t="s">
        <v>171</v>
      </c>
      <c r="C92" s="47">
        <v>27084</v>
      </c>
      <c r="D92" s="49">
        <v>22790</v>
      </c>
      <c r="E92" s="1">
        <f t="shared" si="25"/>
        <v>118.84159719175076</v>
      </c>
      <c r="F92" s="47">
        <v>5903</v>
      </c>
      <c r="G92" s="49">
        <v>5537</v>
      </c>
      <c r="H92" s="1">
        <f t="shared" si="29"/>
        <v>106.61007765938233</v>
      </c>
      <c r="I92" s="47">
        <v>28232</v>
      </c>
      <c r="J92" s="47">
        <v>22028</v>
      </c>
      <c r="K92" s="1">
        <f>I92/J92*100</f>
        <v>128.16415471218448</v>
      </c>
      <c r="L92" s="47">
        <v>0</v>
      </c>
      <c r="M92" s="35">
        <v>0</v>
      </c>
      <c r="N92" s="1" t="e">
        <f t="shared" si="22"/>
        <v>#DIV/0!</v>
      </c>
      <c r="O92" s="65">
        <v>0</v>
      </c>
      <c r="P92" s="253">
        <v>0</v>
      </c>
      <c r="Q92" s="1" t="e">
        <f t="shared" si="23"/>
        <v>#DIV/0!</v>
      </c>
      <c r="R92" s="45">
        <v>0</v>
      </c>
      <c r="S92" s="253">
        <v>0</v>
      </c>
      <c r="T92" s="1" t="e">
        <f t="shared" si="24"/>
        <v>#DIV/0!</v>
      </c>
    </row>
    <row r="93" spans="1:636" s="23" customFormat="1" ht="17.25">
      <c r="A93" s="63">
        <v>24</v>
      </c>
      <c r="B93" s="16" t="s">
        <v>172</v>
      </c>
      <c r="C93" s="47">
        <v>154049</v>
      </c>
      <c r="D93" s="45">
        <v>209140</v>
      </c>
      <c r="E93" s="1">
        <f t="shared" si="25"/>
        <v>73.658315004303347</v>
      </c>
      <c r="F93" s="47">
        <v>72090</v>
      </c>
      <c r="G93" s="45">
        <v>86002</v>
      </c>
      <c r="H93" s="1">
        <f t="shared" si="29"/>
        <v>83.823632008557937</v>
      </c>
      <c r="I93" s="47">
        <v>280542</v>
      </c>
      <c r="J93" s="45">
        <v>230761</v>
      </c>
      <c r="K93" s="1">
        <f t="shared" ref="K93:K103" si="30">I93/J93*100</f>
        <v>121.57253608712044</v>
      </c>
      <c r="L93" s="47">
        <v>124652</v>
      </c>
      <c r="M93" s="246">
        <v>141935</v>
      </c>
      <c r="N93" s="1">
        <f t="shared" si="22"/>
        <v>87.823299397611592</v>
      </c>
      <c r="O93" s="65">
        <v>124652</v>
      </c>
      <c r="P93" s="248">
        <v>141935</v>
      </c>
      <c r="Q93" s="1">
        <f t="shared" si="23"/>
        <v>87.823299397611592</v>
      </c>
      <c r="R93" s="45">
        <v>0</v>
      </c>
      <c r="S93" s="248">
        <v>0</v>
      </c>
      <c r="T93" s="1" t="e">
        <f t="shared" si="24"/>
        <v>#DIV/0!</v>
      </c>
    </row>
    <row r="94" spans="1:636" s="23" customFormat="1" ht="34.5">
      <c r="A94" s="66">
        <v>25</v>
      </c>
      <c r="B94" s="16" t="s">
        <v>173</v>
      </c>
      <c r="C94" s="47">
        <v>267318</v>
      </c>
      <c r="D94" s="45">
        <v>212483</v>
      </c>
      <c r="E94" s="1">
        <f t="shared" si="25"/>
        <v>125.80677042398688</v>
      </c>
      <c r="F94" s="47">
        <v>47952</v>
      </c>
      <c r="G94" s="45">
        <v>45001</v>
      </c>
      <c r="H94" s="1">
        <f t="shared" si="29"/>
        <v>106.55763205262106</v>
      </c>
      <c r="I94" s="47">
        <v>359808</v>
      </c>
      <c r="J94" s="45">
        <v>242997</v>
      </c>
      <c r="K94" s="1">
        <f t="shared" si="30"/>
        <v>148.07096383905974</v>
      </c>
      <c r="L94" s="47">
        <v>85503</v>
      </c>
      <c r="M94" s="246">
        <v>58456</v>
      </c>
      <c r="N94" s="1">
        <f t="shared" si="22"/>
        <v>146.26898864102915</v>
      </c>
      <c r="O94" s="65">
        <v>28382</v>
      </c>
      <c r="P94" s="248">
        <v>23979</v>
      </c>
      <c r="Q94" s="1">
        <f t="shared" si="23"/>
        <v>118.36189999582969</v>
      </c>
      <c r="R94" s="45">
        <v>57121</v>
      </c>
      <c r="S94" s="248">
        <v>34477</v>
      </c>
      <c r="T94" s="1">
        <f t="shared" si="24"/>
        <v>165.67856832090959</v>
      </c>
    </row>
    <row r="95" spans="1:636" s="23" customFormat="1" ht="17.25">
      <c r="A95" s="63">
        <v>26</v>
      </c>
      <c r="B95" s="16" t="s">
        <v>174</v>
      </c>
      <c r="C95" s="47">
        <v>521795</v>
      </c>
      <c r="D95" s="47"/>
      <c r="E95" s="1" t="e">
        <f t="shared" si="25"/>
        <v>#DIV/0!</v>
      </c>
      <c r="F95" s="47">
        <v>45289</v>
      </c>
      <c r="G95" s="47"/>
      <c r="H95" s="1" t="e">
        <f t="shared" si="29"/>
        <v>#DIV/0!</v>
      </c>
      <c r="I95" s="47">
        <v>521795</v>
      </c>
      <c r="J95" s="47"/>
      <c r="K95" s="1" t="e">
        <f t="shared" si="30"/>
        <v>#DIV/0!</v>
      </c>
      <c r="L95" s="47">
        <v>521795</v>
      </c>
      <c r="M95" s="35"/>
      <c r="N95" s="1" t="e">
        <f t="shared" si="22"/>
        <v>#DIV/0!</v>
      </c>
      <c r="O95" s="65">
        <v>521795</v>
      </c>
      <c r="P95" s="253"/>
      <c r="Q95" s="1" t="e">
        <f t="shared" si="23"/>
        <v>#DIV/0!</v>
      </c>
      <c r="R95" s="45">
        <v>0</v>
      </c>
      <c r="S95" s="253"/>
      <c r="T95" s="1" t="e">
        <f t="shared" si="24"/>
        <v>#DIV/0!</v>
      </c>
    </row>
    <row r="96" spans="1:636" s="23" customFormat="1" ht="17.25">
      <c r="A96" s="63">
        <v>27</v>
      </c>
      <c r="B96" s="10" t="s">
        <v>175</v>
      </c>
      <c r="C96" s="47"/>
      <c r="D96" s="47"/>
      <c r="E96" s="1" t="e">
        <f t="shared" si="25"/>
        <v>#DIV/0!</v>
      </c>
      <c r="F96" s="47"/>
      <c r="G96" s="252"/>
      <c r="H96" s="1" t="e">
        <f t="shared" si="29"/>
        <v>#DIV/0!</v>
      </c>
      <c r="I96" s="47"/>
      <c r="J96" s="252"/>
      <c r="K96" s="1" t="e">
        <f t="shared" si="30"/>
        <v>#DIV/0!</v>
      </c>
      <c r="L96" s="47"/>
      <c r="M96" s="35"/>
      <c r="N96" s="1" t="e">
        <f t="shared" si="22"/>
        <v>#DIV/0!</v>
      </c>
      <c r="O96" s="65"/>
      <c r="P96" s="253"/>
      <c r="Q96" s="1" t="e">
        <f t="shared" si="23"/>
        <v>#DIV/0!</v>
      </c>
      <c r="R96" s="45"/>
      <c r="S96" s="253"/>
      <c r="T96" s="1" t="e">
        <f t="shared" si="24"/>
        <v>#DIV/0!</v>
      </c>
    </row>
    <row r="97" spans="1:636" s="23" customFormat="1" ht="17.25">
      <c r="A97" s="64">
        <v>28</v>
      </c>
      <c r="B97" s="16" t="s">
        <v>176</v>
      </c>
      <c r="C97" s="47">
        <v>856165</v>
      </c>
      <c r="D97" s="45">
        <v>745607</v>
      </c>
      <c r="E97" s="1">
        <f t="shared" si="25"/>
        <v>114.82791872930378</v>
      </c>
      <c r="F97" s="47">
        <v>189849</v>
      </c>
      <c r="G97" s="45">
        <v>181462</v>
      </c>
      <c r="H97" s="1">
        <f t="shared" si="29"/>
        <v>104.62190431054437</v>
      </c>
      <c r="I97" s="47">
        <v>803982</v>
      </c>
      <c r="J97" s="45">
        <v>755134</v>
      </c>
      <c r="K97" s="1">
        <f t="shared" si="30"/>
        <v>106.46878567247666</v>
      </c>
      <c r="L97" s="47">
        <v>4994</v>
      </c>
      <c r="M97" s="246">
        <v>1938</v>
      </c>
      <c r="N97" s="1">
        <f t="shared" si="22"/>
        <v>257.68833849329206</v>
      </c>
      <c r="O97" s="65">
        <v>0</v>
      </c>
      <c r="P97" s="248">
        <v>0</v>
      </c>
      <c r="Q97" s="1" t="e">
        <f t="shared" si="23"/>
        <v>#DIV/0!</v>
      </c>
      <c r="R97" s="45">
        <v>4994</v>
      </c>
      <c r="S97" s="248">
        <v>1938</v>
      </c>
      <c r="T97" s="1">
        <f t="shared" si="24"/>
        <v>257.68833849329206</v>
      </c>
    </row>
    <row r="98" spans="1:636" ht="38.25" customHeight="1">
      <c r="A98" s="66">
        <v>29</v>
      </c>
      <c r="B98" s="16" t="s">
        <v>177</v>
      </c>
      <c r="C98" s="47">
        <v>46909</v>
      </c>
      <c r="D98" s="45">
        <v>42816</v>
      </c>
      <c r="E98" s="46">
        <f t="shared" si="25"/>
        <v>109.55951046337817</v>
      </c>
      <c r="F98" s="47">
        <v>10468</v>
      </c>
      <c r="G98" s="45">
        <v>8005</v>
      </c>
      <c r="H98" s="46">
        <f t="shared" si="29"/>
        <v>130.76826983135541</v>
      </c>
      <c r="I98" s="47">
        <v>46909</v>
      </c>
      <c r="J98" s="45">
        <v>42816</v>
      </c>
      <c r="K98" s="46">
        <f t="shared" si="30"/>
        <v>109.55951046337817</v>
      </c>
      <c r="L98" s="47">
        <v>0</v>
      </c>
      <c r="M98" s="246">
        <v>0</v>
      </c>
      <c r="N98" s="25" t="e">
        <f t="shared" si="22"/>
        <v>#DIV/0!</v>
      </c>
      <c r="O98" s="65">
        <v>0</v>
      </c>
      <c r="P98" s="248">
        <v>0</v>
      </c>
      <c r="Q98" s="25" t="e">
        <f t="shared" si="23"/>
        <v>#DIV/0!</v>
      </c>
      <c r="R98" s="45">
        <v>0</v>
      </c>
      <c r="S98" s="248">
        <v>0</v>
      </c>
      <c r="T98" s="46" t="e">
        <f t="shared" si="24"/>
        <v>#DIV/0!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4"/>
      <c r="IF98" s="24"/>
      <c r="IG98" s="24"/>
      <c r="IH98" s="24"/>
      <c r="II98" s="24"/>
      <c r="IJ98" s="24"/>
      <c r="IK98" s="24"/>
      <c r="IL98" s="24"/>
      <c r="IM98" s="24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  <c r="JH98" s="24"/>
      <c r="JI98" s="24"/>
      <c r="JJ98" s="24"/>
      <c r="JK98" s="24"/>
      <c r="JL98" s="24"/>
      <c r="JM98" s="24"/>
      <c r="JN98" s="24"/>
      <c r="JO98" s="24"/>
      <c r="JP98" s="24"/>
      <c r="JQ98" s="24"/>
      <c r="JR98" s="24"/>
      <c r="JS98" s="24"/>
      <c r="JT98" s="24"/>
      <c r="JU98" s="24"/>
      <c r="JV98" s="24"/>
      <c r="JW98" s="24"/>
      <c r="JX98" s="24"/>
      <c r="JY98" s="24"/>
      <c r="JZ98" s="24"/>
      <c r="KA98" s="24"/>
      <c r="KB98" s="24"/>
      <c r="KC98" s="24"/>
      <c r="KD98" s="24"/>
      <c r="KE98" s="24"/>
      <c r="KF98" s="24"/>
      <c r="KG98" s="24"/>
      <c r="KH98" s="24"/>
      <c r="KI98" s="24"/>
      <c r="KJ98" s="24"/>
      <c r="KK98" s="24"/>
      <c r="KL98" s="24"/>
      <c r="KM98" s="24"/>
      <c r="KN98" s="24"/>
      <c r="KO98" s="24"/>
      <c r="KP98" s="24"/>
      <c r="KQ98" s="24"/>
      <c r="KR98" s="24"/>
      <c r="KS98" s="24"/>
      <c r="KT98" s="24"/>
      <c r="KU98" s="24"/>
      <c r="KV98" s="24"/>
      <c r="KW98" s="24"/>
      <c r="KX98" s="24"/>
      <c r="KY98" s="24"/>
      <c r="KZ98" s="24"/>
      <c r="LA98" s="24"/>
      <c r="LB98" s="24"/>
      <c r="LC98" s="24"/>
      <c r="LD98" s="24"/>
      <c r="LE98" s="24"/>
      <c r="LF98" s="24"/>
      <c r="LG98" s="24"/>
      <c r="LH98" s="24"/>
      <c r="LI98" s="24"/>
      <c r="LJ98" s="24"/>
      <c r="LK98" s="24"/>
      <c r="LL98" s="24"/>
      <c r="LM98" s="24"/>
      <c r="LN98" s="24"/>
      <c r="LO98" s="24"/>
      <c r="LP98" s="24"/>
      <c r="LQ98" s="24"/>
      <c r="LR98" s="24"/>
      <c r="LS98" s="24"/>
      <c r="LT98" s="24"/>
      <c r="LU98" s="24"/>
      <c r="LV98" s="24"/>
      <c r="LW98" s="24"/>
      <c r="LX98" s="24"/>
      <c r="LY98" s="24"/>
      <c r="LZ98" s="24"/>
      <c r="MA98" s="24"/>
      <c r="MB98" s="24"/>
      <c r="MC98" s="24"/>
      <c r="MD98" s="24"/>
      <c r="ME98" s="24"/>
      <c r="MF98" s="24"/>
      <c r="MG98" s="24"/>
      <c r="MH98" s="24"/>
      <c r="MI98" s="24"/>
      <c r="MJ98" s="24"/>
      <c r="MK98" s="24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4"/>
      <c r="ND98" s="24"/>
      <c r="NE98" s="24"/>
      <c r="NF98" s="24"/>
      <c r="NG98" s="24"/>
      <c r="NH98" s="24"/>
      <c r="NI98" s="24"/>
      <c r="NJ98" s="24"/>
      <c r="NK98" s="24"/>
      <c r="NL98" s="24"/>
      <c r="NM98" s="24"/>
      <c r="NN98" s="24"/>
      <c r="NO98" s="24"/>
      <c r="NP98" s="24"/>
      <c r="NQ98" s="24"/>
      <c r="NR98" s="24"/>
      <c r="NS98" s="24"/>
      <c r="NT98" s="24"/>
      <c r="NU98" s="24"/>
      <c r="NV98" s="24"/>
      <c r="NW98" s="24"/>
      <c r="NX98" s="24"/>
      <c r="NY98" s="24"/>
      <c r="NZ98" s="24"/>
      <c r="OA98" s="24"/>
      <c r="OB98" s="24"/>
      <c r="OC98" s="24"/>
      <c r="OD98" s="24"/>
      <c r="OE98" s="24"/>
      <c r="OF98" s="24"/>
      <c r="OG98" s="24"/>
      <c r="OH98" s="24"/>
      <c r="OI98" s="24"/>
      <c r="OJ98" s="24"/>
      <c r="OK98" s="24"/>
      <c r="OL98" s="24"/>
      <c r="OM98" s="24"/>
      <c r="ON98" s="24"/>
      <c r="OO98" s="24"/>
      <c r="OP98" s="24"/>
      <c r="OQ98" s="24"/>
      <c r="OR98" s="24"/>
      <c r="OS98" s="24"/>
      <c r="OT98" s="24"/>
      <c r="OU98" s="24"/>
      <c r="OV98" s="24"/>
      <c r="OW98" s="24"/>
      <c r="OX98" s="24"/>
      <c r="OY98" s="24"/>
      <c r="OZ98" s="24"/>
      <c r="PA98" s="24"/>
      <c r="PB98" s="24"/>
      <c r="PC98" s="24"/>
      <c r="PD98" s="24"/>
      <c r="PE98" s="24"/>
      <c r="PF98" s="24"/>
      <c r="PG98" s="24"/>
      <c r="PH98" s="24"/>
      <c r="PI98" s="24"/>
      <c r="PJ98" s="24"/>
      <c r="PK98" s="24"/>
      <c r="PL98" s="24"/>
      <c r="PM98" s="24"/>
      <c r="PN98" s="24"/>
      <c r="PO98" s="24"/>
      <c r="PP98" s="24"/>
      <c r="PQ98" s="24"/>
      <c r="PR98" s="24"/>
      <c r="PS98" s="24"/>
      <c r="PT98" s="24"/>
      <c r="PU98" s="24"/>
      <c r="PV98" s="24"/>
      <c r="PW98" s="24"/>
      <c r="PX98" s="24"/>
      <c r="PY98" s="24"/>
      <c r="PZ98" s="24"/>
      <c r="QA98" s="24"/>
      <c r="QB98" s="24"/>
      <c r="QC98" s="24"/>
      <c r="QD98" s="24"/>
      <c r="QE98" s="24"/>
      <c r="QF98" s="24"/>
      <c r="QG98" s="24"/>
      <c r="QH98" s="24"/>
      <c r="QI98" s="24"/>
      <c r="QJ98" s="24"/>
      <c r="QK98" s="24"/>
      <c r="QL98" s="24"/>
      <c r="QM98" s="24"/>
      <c r="QN98" s="24"/>
      <c r="QO98" s="24"/>
      <c r="QP98" s="24"/>
      <c r="QQ98" s="24"/>
      <c r="QR98" s="24"/>
      <c r="QS98" s="24"/>
      <c r="QT98" s="24"/>
      <c r="QU98" s="24"/>
      <c r="QV98" s="24"/>
      <c r="QW98" s="24"/>
      <c r="QX98" s="24"/>
      <c r="QY98" s="24"/>
      <c r="QZ98" s="24"/>
      <c r="RA98" s="24"/>
      <c r="RB98" s="24"/>
      <c r="RC98" s="24"/>
      <c r="RD98" s="24"/>
      <c r="RE98" s="24"/>
      <c r="RF98" s="24"/>
      <c r="RG98" s="24"/>
      <c r="RH98" s="24"/>
      <c r="RI98" s="24"/>
      <c r="RJ98" s="24"/>
      <c r="RK98" s="24"/>
      <c r="RL98" s="24"/>
      <c r="RM98" s="24"/>
      <c r="RN98" s="24"/>
      <c r="RO98" s="24"/>
      <c r="RP98" s="24"/>
      <c r="RQ98" s="24"/>
      <c r="RR98" s="24"/>
      <c r="RS98" s="24"/>
      <c r="RT98" s="24"/>
      <c r="RU98" s="24"/>
      <c r="RV98" s="24"/>
      <c r="RW98" s="24"/>
      <c r="RX98" s="24"/>
      <c r="RY98" s="24"/>
      <c r="RZ98" s="24"/>
      <c r="SA98" s="24"/>
      <c r="SB98" s="24"/>
      <c r="SC98" s="24"/>
      <c r="SD98" s="24"/>
      <c r="SE98" s="24"/>
      <c r="SF98" s="24"/>
      <c r="SG98" s="24"/>
      <c r="SH98" s="24"/>
      <c r="SI98" s="24"/>
      <c r="SJ98" s="24"/>
      <c r="SK98" s="24"/>
      <c r="SL98" s="24"/>
      <c r="SM98" s="24"/>
      <c r="SN98" s="24"/>
      <c r="SO98" s="24"/>
      <c r="SP98" s="24"/>
      <c r="SQ98" s="24"/>
      <c r="SR98" s="24"/>
      <c r="SS98" s="24"/>
      <c r="ST98" s="24"/>
      <c r="SU98" s="24"/>
      <c r="SV98" s="24"/>
      <c r="SW98" s="24"/>
      <c r="SX98" s="24"/>
      <c r="SY98" s="24"/>
      <c r="SZ98" s="24"/>
      <c r="TA98" s="24"/>
      <c r="TB98" s="24"/>
      <c r="TC98" s="24"/>
      <c r="TD98" s="24"/>
      <c r="TE98" s="24"/>
      <c r="TF98" s="24"/>
      <c r="TG98" s="24"/>
      <c r="TH98" s="24"/>
      <c r="TI98" s="24"/>
      <c r="TJ98" s="24"/>
      <c r="TK98" s="24"/>
      <c r="TL98" s="24"/>
      <c r="TM98" s="24"/>
      <c r="TN98" s="24"/>
      <c r="TO98" s="24"/>
      <c r="TP98" s="24"/>
      <c r="TQ98" s="24"/>
      <c r="TR98" s="24"/>
      <c r="TS98" s="24"/>
      <c r="TT98" s="24"/>
      <c r="TU98" s="24"/>
      <c r="TV98" s="24"/>
      <c r="TW98" s="24"/>
      <c r="TX98" s="24"/>
      <c r="TY98" s="24"/>
      <c r="TZ98" s="24"/>
      <c r="UA98" s="24"/>
      <c r="UB98" s="24"/>
      <c r="UC98" s="24"/>
      <c r="UD98" s="24"/>
      <c r="UE98" s="24"/>
      <c r="UF98" s="24"/>
      <c r="UG98" s="24"/>
      <c r="UH98" s="24"/>
      <c r="UI98" s="24"/>
      <c r="UJ98" s="24"/>
      <c r="UK98" s="24"/>
      <c r="UL98" s="24"/>
      <c r="UM98" s="24"/>
      <c r="UN98" s="24"/>
      <c r="UO98" s="24"/>
      <c r="UP98" s="24"/>
      <c r="UQ98" s="24"/>
      <c r="UR98" s="24"/>
      <c r="US98" s="24"/>
      <c r="UT98" s="24"/>
      <c r="UU98" s="24"/>
      <c r="UV98" s="24"/>
      <c r="UW98" s="24"/>
      <c r="UX98" s="24"/>
      <c r="UY98" s="24"/>
      <c r="UZ98" s="24"/>
      <c r="VA98" s="24"/>
      <c r="VB98" s="24"/>
      <c r="VC98" s="24"/>
      <c r="VD98" s="24"/>
      <c r="VE98" s="24"/>
      <c r="VF98" s="24"/>
      <c r="VG98" s="24"/>
      <c r="VH98" s="24"/>
      <c r="VI98" s="24"/>
      <c r="VJ98" s="24"/>
      <c r="VK98" s="24"/>
      <c r="VL98" s="24"/>
      <c r="VM98" s="24"/>
      <c r="VN98" s="24"/>
      <c r="VO98" s="24"/>
      <c r="VP98" s="24"/>
      <c r="VQ98" s="24"/>
      <c r="VR98" s="24"/>
      <c r="VS98" s="24"/>
      <c r="VT98" s="24"/>
      <c r="VU98" s="24"/>
      <c r="VV98" s="24"/>
      <c r="VW98" s="24"/>
      <c r="VX98" s="24"/>
      <c r="VY98" s="24"/>
      <c r="VZ98" s="24"/>
      <c r="WA98" s="24"/>
      <c r="WB98" s="24"/>
      <c r="WC98" s="24"/>
      <c r="WD98" s="24"/>
      <c r="WE98" s="24"/>
      <c r="WF98" s="24"/>
      <c r="WG98" s="24"/>
      <c r="WH98" s="24"/>
      <c r="WI98" s="24"/>
      <c r="WJ98" s="24"/>
      <c r="WK98" s="24"/>
      <c r="WL98" s="24"/>
      <c r="WM98" s="24"/>
      <c r="WN98" s="24"/>
      <c r="WO98" s="24"/>
      <c r="WP98" s="24"/>
      <c r="WQ98" s="24"/>
      <c r="WR98" s="24"/>
      <c r="WS98" s="24"/>
      <c r="WT98" s="24"/>
      <c r="WU98" s="24"/>
      <c r="WV98" s="24"/>
      <c r="WW98" s="24"/>
      <c r="WX98" s="24"/>
      <c r="WY98" s="24"/>
      <c r="WZ98" s="24"/>
      <c r="XA98" s="24"/>
      <c r="XB98" s="24"/>
      <c r="XC98" s="24"/>
      <c r="XD98" s="24"/>
      <c r="XE98" s="24"/>
      <c r="XF98" s="24"/>
      <c r="XG98" s="24"/>
      <c r="XH98" s="24"/>
      <c r="XI98" s="24"/>
      <c r="XJ98" s="24"/>
      <c r="XK98" s="24"/>
      <c r="XL98" s="24"/>
    </row>
    <row r="99" spans="1:636" ht="17.25">
      <c r="A99" s="63">
        <v>30</v>
      </c>
      <c r="B99" s="16" t="s">
        <v>178</v>
      </c>
      <c r="C99" s="47">
        <v>43835</v>
      </c>
      <c r="D99" s="45">
        <v>63547</v>
      </c>
      <c r="E99" s="46">
        <f t="shared" si="25"/>
        <v>68.980439674571585</v>
      </c>
      <c r="F99" s="47">
        <v>9488</v>
      </c>
      <c r="G99" s="45">
        <v>11236</v>
      </c>
      <c r="H99" s="46">
        <f t="shared" si="29"/>
        <v>84.442862228551093</v>
      </c>
      <c r="I99" s="47">
        <v>43835</v>
      </c>
      <c r="J99" s="45">
        <v>63547</v>
      </c>
      <c r="K99" s="46">
        <f t="shared" si="30"/>
        <v>68.980439674571585</v>
      </c>
      <c r="L99" s="47">
        <v>0</v>
      </c>
      <c r="M99" s="246">
        <v>0</v>
      </c>
      <c r="N99" s="25" t="e">
        <f t="shared" si="22"/>
        <v>#DIV/0!</v>
      </c>
      <c r="O99" s="65">
        <v>0</v>
      </c>
      <c r="P99" s="248">
        <v>0</v>
      </c>
      <c r="Q99" s="25" t="e">
        <f t="shared" si="23"/>
        <v>#DIV/0!</v>
      </c>
      <c r="R99" s="45">
        <v>0</v>
      </c>
      <c r="S99" s="248">
        <v>0</v>
      </c>
      <c r="T99" s="46" t="e">
        <f t="shared" si="24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s="23" customFormat="1" ht="34.5">
      <c r="A100" s="66">
        <v>31</v>
      </c>
      <c r="B100" s="16" t="s">
        <v>179</v>
      </c>
      <c r="C100" s="47">
        <v>19581</v>
      </c>
      <c r="D100" s="45">
        <v>13977</v>
      </c>
      <c r="E100" s="1">
        <f t="shared" si="25"/>
        <v>140.09444086713887</v>
      </c>
      <c r="F100" s="47">
        <v>5101</v>
      </c>
      <c r="G100" s="45">
        <v>4468</v>
      </c>
      <c r="H100" s="1">
        <f t="shared" si="29"/>
        <v>114.16741271262309</v>
      </c>
      <c r="I100" s="47">
        <v>20841</v>
      </c>
      <c r="J100" s="45">
        <v>16925</v>
      </c>
      <c r="K100" s="1">
        <f t="shared" si="30"/>
        <v>123.13737075332349</v>
      </c>
      <c r="L100" s="47">
        <v>1911</v>
      </c>
      <c r="M100" s="246">
        <v>0</v>
      </c>
      <c r="N100" s="1" t="e">
        <f t="shared" si="22"/>
        <v>#DIV/0!</v>
      </c>
      <c r="O100" s="65">
        <v>0</v>
      </c>
      <c r="P100" s="248">
        <v>0</v>
      </c>
      <c r="Q100" s="1" t="e">
        <f t="shared" si="23"/>
        <v>#DIV/0!</v>
      </c>
      <c r="R100" s="45">
        <v>1911</v>
      </c>
      <c r="S100" s="248">
        <v>0</v>
      </c>
      <c r="T100" s="1" t="e">
        <f t="shared" si="24"/>
        <v>#DIV/0!</v>
      </c>
    </row>
    <row r="101" spans="1:636" ht="34.5">
      <c r="A101" s="64">
        <v>32</v>
      </c>
      <c r="B101" s="16" t="s">
        <v>180</v>
      </c>
      <c r="C101" s="47">
        <v>67841</v>
      </c>
      <c r="D101" s="45">
        <v>192407</v>
      </c>
      <c r="E101" s="46">
        <f t="shared" si="25"/>
        <v>35.25911219446278</v>
      </c>
      <c r="F101" s="47">
        <v>17676</v>
      </c>
      <c r="G101" s="45">
        <v>53999</v>
      </c>
      <c r="H101" s="46">
        <f t="shared" si="29"/>
        <v>32.733939517398468</v>
      </c>
      <c r="I101" s="47">
        <v>73875</v>
      </c>
      <c r="J101" s="45">
        <v>109325</v>
      </c>
      <c r="K101" s="46">
        <f t="shared" si="30"/>
        <v>67.573747999085299</v>
      </c>
      <c r="L101" s="47">
        <v>0</v>
      </c>
      <c r="M101" s="246">
        <v>0</v>
      </c>
      <c r="N101" s="25" t="e">
        <f t="shared" si="22"/>
        <v>#DIV/0!</v>
      </c>
      <c r="O101" s="65">
        <v>0</v>
      </c>
      <c r="P101" s="248">
        <v>0</v>
      </c>
      <c r="Q101" s="1" t="e">
        <f t="shared" si="23"/>
        <v>#DIV/0!</v>
      </c>
      <c r="R101" s="45">
        <v>0</v>
      </c>
      <c r="S101" s="248">
        <v>0</v>
      </c>
      <c r="T101" s="46" t="e">
        <f t="shared" si="24"/>
        <v>#DIV/0!</v>
      </c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</row>
    <row r="102" spans="1:636" s="23" customFormat="1" ht="17.25">
      <c r="A102" s="64">
        <v>33</v>
      </c>
      <c r="B102" s="10" t="s">
        <v>237</v>
      </c>
      <c r="C102" s="47">
        <v>43003</v>
      </c>
      <c r="D102" s="47">
        <v>0</v>
      </c>
      <c r="E102" s="1" t="e">
        <f t="shared" si="25"/>
        <v>#DIV/0!</v>
      </c>
      <c r="F102" s="47">
        <v>9408</v>
      </c>
      <c r="G102" s="47">
        <v>0</v>
      </c>
      <c r="H102" s="1" t="e">
        <f t="shared" si="29"/>
        <v>#DIV/0!</v>
      </c>
      <c r="I102" s="47">
        <v>39474</v>
      </c>
      <c r="J102" s="47">
        <v>0</v>
      </c>
      <c r="K102" s="1" t="e">
        <f t="shared" si="30"/>
        <v>#DIV/0!</v>
      </c>
      <c r="L102" s="47">
        <v>18203</v>
      </c>
      <c r="M102" s="35">
        <v>0</v>
      </c>
      <c r="N102" s="1" t="e">
        <f t="shared" si="22"/>
        <v>#DIV/0!</v>
      </c>
      <c r="O102" s="65">
        <v>18203</v>
      </c>
      <c r="P102" s="253">
        <v>0</v>
      </c>
      <c r="Q102" s="1" t="e">
        <f t="shared" si="23"/>
        <v>#DIV/0!</v>
      </c>
      <c r="R102" s="45">
        <v>0</v>
      </c>
      <c r="S102" s="253">
        <v>0</v>
      </c>
      <c r="T102" s="1" t="e">
        <f t="shared" si="24"/>
        <v>#DIV/0!</v>
      </c>
    </row>
    <row r="103" spans="1:636" s="23" customFormat="1" ht="17.25">
      <c r="A103" s="64">
        <v>34</v>
      </c>
      <c r="B103" s="16" t="s">
        <v>181</v>
      </c>
      <c r="C103" s="47">
        <v>75951</v>
      </c>
      <c r="D103" s="49">
        <v>125868</v>
      </c>
      <c r="E103" s="1">
        <f t="shared" si="25"/>
        <v>60.341786633616167</v>
      </c>
      <c r="F103" s="47">
        <v>20189</v>
      </c>
      <c r="G103" s="49">
        <v>26004</v>
      </c>
      <c r="H103" s="1">
        <f t="shared" si="29"/>
        <v>77.638055683740959</v>
      </c>
      <c r="I103" s="47">
        <v>75951</v>
      </c>
      <c r="J103" s="49">
        <v>125868</v>
      </c>
      <c r="K103" s="1">
        <f t="shared" si="30"/>
        <v>60.341786633616167</v>
      </c>
      <c r="L103" s="47">
        <v>73902</v>
      </c>
      <c r="M103" s="247">
        <v>118937</v>
      </c>
      <c r="N103" s="1">
        <f t="shared" si="22"/>
        <v>62.135416228759766</v>
      </c>
      <c r="O103" s="65">
        <v>73902</v>
      </c>
      <c r="P103" s="249">
        <v>118937</v>
      </c>
      <c r="Q103" s="47">
        <f t="shared" si="23"/>
        <v>62.135416228759766</v>
      </c>
      <c r="R103" s="45">
        <v>0</v>
      </c>
      <c r="S103" s="249">
        <v>0</v>
      </c>
      <c r="T103" s="1" t="e">
        <f t="shared" si="24"/>
        <v>#DIV/0!</v>
      </c>
    </row>
    <row r="104" spans="1:636" ht="17.25">
      <c r="A104" s="64">
        <v>35</v>
      </c>
      <c r="B104" s="16" t="s">
        <v>182</v>
      </c>
      <c r="C104" s="47">
        <v>32778</v>
      </c>
      <c r="D104" s="45">
        <v>44531</v>
      </c>
      <c r="E104" s="46">
        <f t="shared" si="25"/>
        <v>73.607150075228489</v>
      </c>
      <c r="F104" s="47">
        <v>8867</v>
      </c>
      <c r="G104" s="45">
        <v>18319</v>
      </c>
      <c r="H104" s="46">
        <f t="shared" si="29"/>
        <v>48.403297123205412</v>
      </c>
      <c r="I104" s="47">
        <v>33273</v>
      </c>
      <c r="J104" s="45">
        <v>33972</v>
      </c>
      <c r="K104" s="46">
        <f>I104/J104*100</f>
        <v>97.942423172024021</v>
      </c>
      <c r="L104" s="47">
        <v>0</v>
      </c>
      <c r="M104" s="246">
        <v>0</v>
      </c>
      <c r="N104" s="25" t="e">
        <f t="shared" si="22"/>
        <v>#DIV/0!</v>
      </c>
      <c r="O104" s="65">
        <v>0</v>
      </c>
      <c r="P104" s="248">
        <v>0</v>
      </c>
      <c r="Q104" s="25" t="e">
        <f t="shared" si="23"/>
        <v>#DIV/0!</v>
      </c>
      <c r="R104" s="45">
        <v>0</v>
      </c>
      <c r="S104" s="248">
        <v>0</v>
      </c>
      <c r="T104" s="46" t="e">
        <f t="shared" si="24"/>
        <v>#DIV/0!</v>
      </c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>
      <c r="A105" s="63">
        <v>36</v>
      </c>
      <c r="B105" s="10" t="s">
        <v>183</v>
      </c>
      <c r="C105" s="47">
        <v>169990</v>
      </c>
      <c r="D105" s="250">
        <v>79176</v>
      </c>
      <c r="E105" s="1">
        <f>C105/D105*100</f>
        <v>214.69889865615843</v>
      </c>
      <c r="F105" s="47">
        <v>30566</v>
      </c>
      <c r="G105" s="49">
        <v>13106</v>
      </c>
      <c r="H105" s="1">
        <f t="shared" si="29"/>
        <v>233.22142530138868</v>
      </c>
      <c r="I105" s="47">
        <v>169990</v>
      </c>
      <c r="J105" s="49">
        <v>79179</v>
      </c>
      <c r="K105" s="1">
        <f t="shared" ref="K105:K111" si="31">I105/J105*100</f>
        <v>214.69076396519279</v>
      </c>
      <c r="L105" s="47">
        <v>0</v>
      </c>
      <c r="M105" s="247">
        <v>0</v>
      </c>
      <c r="N105" s="1" t="e">
        <f t="shared" si="22"/>
        <v>#DIV/0!</v>
      </c>
      <c r="O105" s="65">
        <v>0</v>
      </c>
      <c r="P105" s="249">
        <v>0</v>
      </c>
      <c r="Q105" s="1" t="e">
        <f t="shared" si="23"/>
        <v>#DIV/0!</v>
      </c>
      <c r="R105" s="45">
        <v>0</v>
      </c>
      <c r="S105" s="249">
        <v>0</v>
      </c>
      <c r="T105" s="1" t="e">
        <f t="shared" si="24"/>
        <v>#DIV/0!</v>
      </c>
    </row>
    <row r="106" spans="1:636" s="23" customFormat="1" ht="17.25">
      <c r="A106" s="63">
        <v>37</v>
      </c>
      <c r="B106" s="10" t="s">
        <v>283</v>
      </c>
      <c r="C106" s="47"/>
      <c r="D106" s="47"/>
      <c r="E106" s="1" t="e">
        <f>C106/D106*100</f>
        <v>#DIV/0!</v>
      </c>
      <c r="F106" s="47"/>
      <c r="G106" s="47"/>
      <c r="H106" s="1" t="e">
        <f t="shared" si="29"/>
        <v>#DIV/0!</v>
      </c>
      <c r="I106" s="47"/>
      <c r="J106" s="47"/>
      <c r="K106" s="1" t="e">
        <f t="shared" si="31"/>
        <v>#DIV/0!</v>
      </c>
      <c r="L106" s="47"/>
      <c r="M106" s="47"/>
      <c r="N106" s="1" t="e">
        <f t="shared" si="22"/>
        <v>#DIV/0!</v>
      </c>
      <c r="O106" s="65"/>
      <c r="P106" s="65"/>
      <c r="Q106" s="1" t="e">
        <f t="shared" si="23"/>
        <v>#DIV/0!</v>
      </c>
      <c r="R106" s="45"/>
      <c r="S106" s="45"/>
      <c r="T106" s="1" t="e">
        <f t="shared" si="24"/>
        <v>#DIV/0!</v>
      </c>
    </row>
    <row r="107" spans="1:636" ht="17.25">
      <c r="A107" s="66">
        <v>38</v>
      </c>
      <c r="B107" s="16" t="s">
        <v>184</v>
      </c>
      <c r="C107" s="47">
        <v>0</v>
      </c>
      <c r="D107" s="251">
        <v>1050569</v>
      </c>
      <c r="E107" s="46">
        <f>C107/D107*100</f>
        <v>0</v>
      </c>
      <c r="F107" s="47">
        <v>0</v>
      </c>
      <c r="G107" s="47">
        <v>277920</v>
      </c>
      <c r="H107" s="1">
        <f t="shared" si="29"/>
        <v>0</v>
      </c>
      <c r="I107" s="47">
        <v>0</v>
      </c>
      <c r="J107" s="47">
        <v>1018229</v>
      </c>
      <c r="K107" s="1">
        <f t="shared" si="31"/>
        <v>0</v>
      </c>
      <c r="L107" s="47">
        <v>0</v>
      </c>
      <c r="M107" s="47">
        <v>0</v>
      </c>
      <c r="N107" s="25" t="e">
        <f t="shared" si="22"/>
        <v>#DIV/0!</v>
      </c>
      <c r="O107" s="65">
        <v>0</v>
      </c>
      <c r="P107" s="65">
        <v>0</v>
      </c>
      <c r="Q107" s="25" t="e">
        <f t="shared" si="23"/>
        <v>#DIV/0!</v>
      </c>
      <c r="R107" s="45">
        <v>0</v>
      </c>
      <c r="S107" s="45">
        <v>0</v>
      </c>
      <c r="T107" s="1" t="e">
        <f t="shared" si="24"/>
        <v>#DIV/0!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47" customFormat="1" ht="21" customHeight="1">
      <c r="A108" s="49">
        <v>39</v>
      </c>
      <c r="B108" s="10" t="s">
        <v>185</v>
      </c>
      <c r="C108" s="47">
        <v>418995</v>
      </c>
      <c r="D108" s="49"/>
      <c r="E108" s="46" t="e">
        <f>C108/D108*100</f>
        <v>#DIV/0!</v>
      </c>
      <c r="F108" s="47">
        <v>132285</v>
      </c>
      <c r="H108" s="47" t="e">
        <f>F108/G108*100</f>
        <v>#DIV/0!</v>
      </c>
      <c r="I108" s="47">
        <v>429772</v>
      </c>
      <c r="K108" s="47" t="e">
        <f t="shared" si="31"/>
        <v>#DIV/0!</v>
      </c>
      <c r="L108" s="47">
        <v>38923</v>
      </c>
      <c r="M108" s="47">
        <v>0</v>
      </c>
      <c r="N108" s="47" t="e">
        <f t="shared" si="22"/>
        <v>#DIV/0!</v>
      </c>
      <c r="O108" s="65">
        <v>3795</v>
      </c>
      <c r="P108" s="65">
        <v>0</v>
      </c>
      <c r="Q108" s="47" t="e">
        <f t="shared" si="23"/>
        <v>#DIV/0!</v>
      </c>
      <c r="R108" s="45">
        <v>35128</v>
      </c>
      <c r="S108" s="45">
        <v>0</v>
      </c>
      <c r="T108" s="47" t="e">
        <f t="shared" si="24"/>
        <v>#DIV/0!</v>
      </c>
    </row>
    <row r="109" spans="1:636" s="24" customFormat="1" ht="17.25">
      <c r="A109" s="64">
        <v>40</v>
      </c>
      <c r="B109" s="16" t="s">
        <v>186</v>
      </c>
      <c r="C109" s="47">
        <v>40085</v>
      </c>
      <c r="D109" s="49">
        <v>24179</v>
      </c>
      <c r="E109" s="25">
        <f>C109/D109*100</f>
        <v>165.78435832747425</v>
      </c>
      <c r="F109" s="47">
        <v>6830</v>
      </c>
      <c r="G109" s="49">
        <v>4178</v>
      </c>
      <c r="H109" s="25">
        <f>F109/G109*100</f>
        <v>163.47534705600765</v>
      </c>
      <c r="I109" s="47">
        <v>40085</v>
      </c>
      <c r="J109" s="49">
        <v>24179</v>
      </c>
      <c r="K109" s="25">
        <f t="shared" si="31"/>
        <v>165.78435832747425</v>
      </c>
      <c r="L109" s="47">
        <v>0</v>
      </c>
      <c r="M109" s="47">
        <v>0</v>
      </c>
      <c r="N109" s="25" t="e">
        <f t="shared" si="22"/>
        <v>#DIV/0!</v>
      </c>
      <c r="O109" s="65">
        <v>0</v>
      </c>
      <c r="P109" s="65">
        <v>0</v>
      </c>
      <c r="Q109" s="25" t="e">
        <f t="shared" si="23"/>
        <v>#DIV/0!</v>
      </c>
      <c r="R109" s="45">
        <v>0</v>
      </c>
      <c r="S109" s="45">
        <v>0</v>
      </c>
      <c r="T109" s="25" t="e">
        <f t="shared" si="24"/>
        <v>#DIV/0!</v>
      </c>
    </row>
    <row r="110" spans="1:636" s="23" customFormat="1" ht="17.25">
      <c r="A110" s="49">
        <v>41</v>
      </c>
      <c r="B110" s="227" t="s">
        <v>139</v>
      </c>
      <c r="C110" s="47">
        <v>80469</v>
      </c>
      <c r="D110" s="47"/>
      <c r="E110" s="1" t="e">
        <f t="shared" ref="E110" si="32">C110/D110*100</f>
        <v>#DIV/0!</v>
      </c>
      <c r="F110" s="47">
        <v>17867</v>
      </c>
      <c r="G110" s="47"/>
      <c r="H110" s="1" t="e">
        <f t="shared" ref="H110:H111" si="33">F110/G110*100</f>
        <v>#DIV/0!</v>
      </c>
      <c r="I110" s="47">
        <v>100061</v>
      </c>
      <c r="J110" s="47"/>
      <c r="K110" s="1" t="e">
        <f t="shared" si="31"/>
        <v>#DIV/0!</v>
      </c>
      <c r="L110" s="47">
        <v>0</v>
      </c>
      <c r="M110" s="47">
        <v>0</v>
      </c>
      <c r="N110" s="1" t="e">
        <f t="shared" si="22"/>
        <v>#DIV/0!</v>
      </c>
      <c r="O110" s="65">
        <v>0</v>
      </c>
      <c r="P110" s="65">
        <v>0</v>
      </c>
      <c r="Q110" s="1" t="e">
        <f t="shared" si="23"/>
        <v>#DIV/0!</v>
      </c>
      <c r="R110" s="45">
        <v>0</v>
      </c>
      <c r="S110" s="45">
        <v>0</v>
      </c>
      <c r="T110" s="1" t="e">
        <f t="shared" si="24"/>
        <v>#DIV/0!</v>
      </c>
    </row>
    <row r="111" spans="1:636" s="23" customFormat="1" ht="17.25">
      <c r="A111" s="66">
        <v>42</v>
      </c>
      <c r="B111" s="16" t="s">
        <v>230</v>
      </c>
      <c r="C111" s="47">
        <v>214920</v>
      </c>
      <c r="D111" s="47">
        <v>357167</v>
      </c>
      <c r="E111" s="1">
        <f>C111/D111*100</f>
        <v>60.173532269218597</v>
      </c>
      <c r="F111" s="47">
        <v>41400</v>
      </c>
      <c r="G111" s="47">
        <v>68891</v>
      </c>
      <c r="H111" s="1">
        <f t="shared" si="33"/>
        <v>60.094932574646911</v>
      </c>
      <c r="I111" s="47">
        <v>195371</v>
      </c>
      <c r="J111" s="47">
        <v>357167</v>
      </c>
      <c r="K111" s="1">
        <f t="shared" si="31"/>
        <v>54.700182267678713</v>
      </c>
      <c r="L111" s="47">
        <v>0</v>
      </c>
      <c r="M111" s="47">
        <v>0</v>
      </c>
      <c r="N111" s="1" t="e">
        <f t="shared" si="22"/>
        <v>#DIV/0!</v>
      </c>
      <c r="O111" s="65">
        <v>0</v>
      </c>
      <c r="P111" s="65">
        <v>0</v>
      </c>
      <c r="Q111" s="1" t="e">
        <f t="shared" si="23"/>
        <v>#DIV/0!</v>
      </c>
      <c r="R111" s="45">
        <v>0</v>
      </c>
      <c r="S111" s="45">
        <v>0</v>
      </c>
      <c r="T111" s="1" t="e">
        <f t="shared" si="24"/>
        <v>#DIV/0!</v>
      </c>
    </row>
    <row r="112" spans="1:636" s="23" customFormat="1" ht="17.25" customHeight="1">
      <c r="A112" s="385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7"/>
    </row>
    <row r="113" spans="1:20" ht="29.25" customHeight="1">
      <c r="A113" s="388" t="s">
        <v>242</v>
      </c>
      <c r="B113" s="389" t="s">
        <v>117</v>
      </c>
      <c r="C113" s="42">
        <f>SUM(C114:C141)</f>
        <v>30459055</v>
      </c>
      <c r="D113" s="42">
        <f>SUM(D114:D141)</f>
        <v>21709573</v>
      </c>
      <c r="E113" s="51">
        <f>C113/D113*100</f>
        <v>140.30241405485035</v>
      </c>
      <c r="F113" s="42">
        <f>SUM(F114:F141)</f>
        <v>9214977</v>
      </c>
      <c r="G113" s="42">
        <f>SUM(G114:G141)</f>
        <v>5759158</v>
      </c>
      <c r="H113" s="51">
        <f>F113/G113*100</f>
        <v>160.00562929511571</v>
      </c>
      <c r="I113" s="42">
        <f>SUM(I114:I141)</f>
        <v>29258548</v>
      </c>
      <c r="J113" s="42">
        <f>SUM(J114:J141)</f>
        <v>20967434</v>
      </c>
      <c r="K113" s="51">
        <f>I113/J113*100</f>
        <v>139.54281673189004</v>
      </c>
      <c r="L113" s="42">
        <f>SUM(L114:L141)</f>
        <v>20957057</v>
      </c>
      <c r="M113" s="42">
        <f>SUM(M114:M141)</f>
        <v>12347689</v>
      </c>
      <c r="N113" s="6">
        <f t="shared" si="22"/>
        <v>169.72452901915491</v>
      </c>
      <c r="O113" s="42">
        <f>SUM(O114:O141)</f>
        <v>17482089</v>
      </c>
      <c r="P113" s="42">
        <f>SUM(P114:P141)</f>
        <v>9364673</v>
      </c>
      <c r="Q113" s="5">
        <f t="shared" si="23"/>
        <v>186.68125411319753</v>
      </c>
      <c r="R113" s="42">
        <f>SUM(R114:R141)</f>
        <v>3474968</v>
      </c>
      <c r="S113" s="42">
        <f>SUM(S114:S141)</f>
        <v>2983016</v>
      </c>
      <c r="T113" s="6">
        <f t="shared" si="24"/>
        <v>116.49176538107741</v>
      </c>
    </row>
    <row r="114" spans="1:20" ht="36.75" customHeight="1">
      <c r="A114" s="2">
        <v>1</v>
      </c>
      <c r="B114" s="11" t="s">
        <v>118</v>
      </c>
      <c r="C114" s="47">
        <v>9331873</v>
      </c>
      <c r="D114" s="47">
        <v>6338128</v>
      </c>
      <c r="E114" s="46">
        <f t="shared" ref="E114:E139" si="34">C114/D114*100</f>
        <v>147.23389934693651</v>
      </c>
      <c r="F114" s="47">
        <v>2937900</v>
      </c>
      <c r="G114" s="47">
        <v>1863746</v>
      </c>
      <c r="H114" s="46">
        <f t="shared" ref="H114:H139" si="35">F114/G114*100</f>
        <v>157.63414113296554</v>
      </c>
      <c r="I114" s="47">
        <v>9339749</v>
      </c>
      <c r="J114" s="47">
        <v>6043352</v>
      </c>
      <c r="K114" s="46">
        <f t="shared" ref="K114:K122" si="36">I114/J114*100</f>
        <v>154.54583813751043</v>
      </c>
      <c r="L114" s="47">
        <v>8851933</v>
      </c>
      <c r="M114" s="47">
        <v>5215046</v>
      </c>
      <c r="N114" s="25">
        <f t="shared" si="22"/>
        <v>169.73834938368714</v>
      </c>
      <c r="O114" s="47">
        <v>8259670</v>
      </c>
      <c r="P114" s="47">
        <v>4576259</v>
      </c>
      <c r="Q114" s="25">
        <f t="shared" si="23"/>
        <v>180.48956582221419</v>
      </c>
      <c r="R114" s="47">
        <v>592263</v>
      </c>
      <c r="S114" s="47">
        <v>638787</v>
      </c>
      <c r="T114" s="46">
        <f t="shared" si="24"/>
        <v>92.71682109999108</v>
      </c>
    </row>
    <row r="115" spans="1:20" ht="17.25">
      <c r="A115" s="2">
        <v>2</v>
      </c>
      <c r="B115" s="9" t="s">
        <v>119</v>
      </c>
      <c r="C115" s="47">
        <v>1071606</v>
      </c>
      <c r="D115" s="47">
        <v>662496</v>
      </c>
      <c r="E115" s="1">
        <f t="shared" si="34"/>
        <v>161.75282567743804</v>
      </c>
      <c r="F115" s="47">
        <v>397930</v>
      </c>
      <c r="G115" s="47">
        <v>109080</v>
      </c>
      <c r="H115" s="1">
        <f t="shared" si="35"/>
        <v>364.8056472313898</v>
      </c>
      <c r="I115" s="47">
        <v>949731</v>
      </c>
      <c r="J115" s="47">
        <v>711427</v>
      </c>
      <c r="K115" s="1">
        <f t="shared" si="36"/>
        <v>133.49662017325741</v>
      </c>
      <c r="L115" s="47">
        <v>885389</v>
      </c>
      <c r="M115" s="47">
        <v>317182</v>
      </c>
      <c r="N115" s="25">
        <f t="shared" si="22"/>
        <v>279.14225901848152</v>
      </c>
      <c r="O115" s="47">
        <v>794142</v>
      </c>
      <c r="P115" s="47">
        <v>284377</v>
      </c>
      <c r="Q115" s="25">
        <f t="shared" si="23"/>
        <v>279.25676127112951</v>
      </c>
      <c r="R115" s="47">
        <v>91247</v>
      </c>
      <c r="S115" s="47">
        <v>32805</v>
      </c>
      <c r="T115" s="1">
        <f t="shared" si="24"/>
        <v>278.14967230605089</v>
      </c>
    </row>
    <row r="116" spans="1:20" s="24" customFormat="1" ht="21.75" customHeight="1">
      <c r="A116" s="161">
        <v>3</v>
      </c>
      <c r="B116" s="12" t="s">
        <v>120</v>
      </c>
      <c r="C116" s="47">
        <v>507849</v>
      </c>
      <c r="D116" s="47">
        <v>251044</v>
      </c>
      <c r="E116" s="25">
        <f t="shared" si="34"/>
        <v>202.29481684485586</v>
      </c>
      <c r="F116" s="47">
        <v>117854</v>
      </c>
      <c r="G116" s="47">
        <v>35453</v>
      </c>
      <c r="H116" s="25">
        <f t="shared" si="35"/>
        <v>332.42320819112632</v>
      </c>
      <c r="I116" s="47">
        <v>776586</v>
      </c>
      <c r="J116" s="47">
        <v>307295</v>
      </c>
      <c r="K116" s="25">
        <f t="shared" si="36"/>
        <v>252.71677052994681</v>
      </c>
      <c r="L116" s="47">
        <v>776586</v>
      </c>
      <c r="M116" s="47">
        <v>306652</v>
      </c>
      <c r="N116" s="25">
        <f t="shared" si="22"/>
        <v>253.24667701498765</v>
      </c>
      <c r="O116" s="47">
        <v>767225</v>
      </c>
      <c r="P116" s="47">
        <v>306652</v>
      </c>
      <c r="Q116" s="25">
        <f t="shared" si="23"/>
        <v>250.19403101887482</v>
      </c>
      <c r="R116" s="47">
        <v>9361</v>
      </c>
      <c r="S116" s="47">
        <v>0</v>
      </c>
      <c r="T116" s="25" t="e">
        <f t="shared" si="24"/>
        <v>#DIV/0!</v>
      </c>
    </row>
    <row r="117" spans="1:20" s="23" customFormat="1" ht="17.25">
      <c r="A117" s="161">
        <v>4</v>
      </c>
      <c r="B117" s="9" t="s">
        <v>121</v>
      </c>
      <c r="C117" s="47">
        <v>433982</v>
      </c>
      <c r="D117" s="47">
        <v>359005</v>
      </c>
      <c r="E117" s="1">
        <f t="shared" si="34"/>
        <v>120.88466734446595</v>
      </c>
      <c r="F117" s="47">
        <v>62101</v>
      </c>
      <c r="G117" s="47">
        <v>41526</v>
      </c>
      <c r="H117" s="1">
        <f t="shared" si="35"/>
        <v>149.54727158888409</v>
      </c>
      <c r="I117" s="47">
        <v>728629</v>
      </c>
      <c r="J117" s="47">
        <v>486166</v>
      </c>
      <c r="K117" s="1">
        <f t="shared" si="36"/>
        <v>149.87247154264182</v>
      </c>
      <c r="L117" s="47">
        <v>431735</v>
      </c>
      <c r="M117" s="47">
        <v>211830</v>
      </c>
      <c r="N117" s="1">
        <f t="shared" si="22"/>
        <v>203.81201907189728</v>
      </c>
      <c r="O117" s="47">
        <v>250962</v>
      </c>
      <c r="P117" s="47">
        <v>111453</v>
      </c>
      <c r="Q117" s="1">
        <f t="shared" si="23"/>
        <v>225.1729428548357</v>
      </c>
      <c r="R117" s="47">
        <v>180773</v>
      </c>
      <c r="S117" s="47">
        <v>100377</v>
      </c>
      <c r="T117" s="1">
        <f t="shared" si="24"/>
        <v>180.09404544865853</v>
      </c>
    </row>
    <row r="118" spans="1:20" s="24" customFormat="1" ht="33.75" customHeight="1">
      <c r="A118" s="161">
        <v>5</v>
      </c>
      <c r="B118" s="10" t="s">
        <v>122</v>
      </c>
      <c r="C118" s="47">
        <v>2862953</v>
      </c>
      <c r="D118" s="47">
        <v>719221</v>
      </c>
      <c r="E118" s="25">
        <f t="shared" si="34"/>
        <v>398.06304320925</v>
      </c>
      <c r="F118" s="47">
        <v>1269905</v>
      </c>
      <c r="G118" s="47">
        <v>210021</v>
      </c>
      <c r="H118" s="25">
        <f t="shared" si="35"/>
        <v>604.65620104656205</v>
      </c>
      <c r="I118" s="47">
        <v>2127410</v>
      </c>
      <c r="J118" s="47">
        <v>263242</v>
      </c>
      <c r="K118" s="25">
        <f t="shared" si="36"/>
        <v>808.15751285889019</v>
      </c>
      <c r="L118" s="47">
        <v>2048574</v>
      </c>
      <c r="M118" s="47">
        <v>170945</v>
      </c>
      <c r="N118" s="25">
        <f t="shared" si="22"/>
        <v>1198.3819357103162</v>
      </c>
      <c r="O118" s="47">
        <v>1935192</v>
      </c>
      <c r="P118" s="47">
        <v>104912</v>
      </c>
      <c r="Q118" s="25">
        <f t="shared" si="23"/>
        <v>1844.5859386914749</v>
      </c>
      <c r="R118" s="47">
        <v>113382</v>
      </c>
      <c r="S118" s="47">
        <v>66033</v>
      </c>
      <c r="T118" s="25">
        <f t="shared" si="24"/>
        <v>171.70505656262779</v>
      </c>
    </row>
    <row r="119" spans="1:20" ht="42.75" customHeight="1">
      <c r="A119" s="161">
        <v>6</v>
      </c>
      <c r="B119" s="10" t="s">
        <v>123</v>
      </c>
      <c r="C119" s="47">
        <v>2163224</v>
      </c>
      <c r="D119" s="47">
        <v>1811437</v>
      </c>
      <c r="E119" s="25">
        <f t="shared" si="34"/>
        <v>119.42032761834942</v>
      </c>
      <c r="F119" s="47">
        <v>410220</v>
      </c>
      <c r="G119" s="47">
        <v>420415</v>
      </c>
      <c r="H119" s="25">
        <f t="shared" si="35"/>
        <v>97.575015163588361</v>
      </c>
      <c r="I119" s="47">
        <v>2163224</v>
      </c>
      <c r="J119" s="47">
        <v>1811437</v>
      </c>
      <c r="K119" s="25">
        <f t="shared" si="36"/>
        <v>119.42032761834942</v>
      </c>
      <c r="L119" s="47">
        <v>1618902</v>
      </c>
      <c r="M119" s="47">
        <v>1137790</v>
      </c>
      <c r="N119" s="25">
        <f t="shared" si="22"/>
        <v>142.2847801439633</v>
      </c>
      <c r="O119" s="47">
        <v>756708</v>
      </c>
      <c r="P119" s="47">
        <v>488815</v>
      </c>
      <c r="Q119" s="25">
        <f t="shared" si="23"/>
        <v>154.80457841923837</v>
      </c>
      <c r="R119" s="47">
        <v>862194</v>
      </c>
      <c r="S119" s="47">
        <v>648975</v>
      </c>
      <c r="T119" s="25">
        <f t="shared" si="24"/>
        <v>132.85473246272969</v>
      </c>
    </row>
    <row r="120" spans="1:20" s="160" customFormat="1" ht="16.5" customHeight="1">
      <c r="A120" s="160">
        <v>7</v>
      </c>
      <c r="B120" s="10" t="s">
        <v>124</v>
      </c>
      <c r="C120" s="47">
        <v>2886086</v>
      </c>
      <c r="D120" s="47">
        <v>2113670</v>
      </c>
      <c r="E120" s="47">
        <f t="shared" si="34"/>
        <v>136.54383134547967</v>
      </c>
      <c r="F120" s="47">
        <v>1025183</v>
      </c>
      <c r="G120" s="47">
        <v>388601</v>
      </c>
      <c r="H120" s="47">
        <f t="shared" si="35"/>
        <v>263.81378328928645</v>
      </c>
      <c r="I120" s="47">
        <v>1937521</v>
      </c>
      <c r="J120" s="47">
        <v>2056809</v>
      </c>
      <c r="K120" s="47">
        <f t="shared" si="36"/>
        <v>94.20033654072887</v>
      </c>
      <c r="L120" s="47">
        <v>970845</v>
      </c>
      <c r="M120" s="47">
        <v>1225865</v>
      </c>
      <c r="N120" s="47">
        <f t="shared" si="22"/>
        <v>79.196730471952463</v>
      </c>
      <c r="O120" s="47">
        <v>0</v>
      </c>
      <c r="P120" s="47">
        <v>0</v>
      </c>
      <c r="Q120" s="47" t="e">
        <f t="shared" si="23"/>
        <v>#DIV/0!</v>
      </c>
      <c r="R120" s="47">
        <v>970845</v>
      </c>
      <c r="S120" s="47">
        <v>1225865</v>
      </c>
      <c r="T120" s="47">
        <f t="shared" si="24"/>
        <v>79.196730471952463</v>
      </c>
    </row>
    <row r="121" spans="1:20" ht="21.75" customHeight="1">
      <c r="A121" s="2">
        <v>8</v>
      </c>
      <c r="B121" s="13" t="s">
        <v>125</v>
      </c>
      <c r="C121" s="47">
        <v>845566</v>
      </c>
      <c r="D121" s="47">
        <v>848812</v>
      </c>
      <c r="E121" s="25">
        <f t="shared" si="34"/>
        <v>99.617583163291755</v>
      </c>
      <c r="F121" s="47">
        <v>293064</v>
      </c>
      <c r="G121" s="47">
        <v>321688</v>
      </c>
      <c r="H121" s="25">
        <f t="shared" si="35"/>
        <v>91.101937280843543</v>
      </c>
      <c r="I121" s="47">
        <v>853861</v>
      </c>
      <c r="J121" s="47">
        <v>848022</v>
      </c>
      <c r="K121" s="25">
        <f t="shared" si="36"/>
        <v>100.68854345759897</v>
      </c>
      <c r="L121" s="47">
        <v>17381</v>
      </c>
      <c r="M121" s="47">
        <v>0</v>
      </c>
      <c r="N121" s="25" t="e">
        <f t="shared" si="22"/>
        <v>#DIV/0!</v>
      </c>
      <c r="O121" s="47">
        <v>17381</v>
      </c>
      <c r="P121" s="47">
        <v>0</v>
      </c>
      <c r="Q121" s="25" t="e">
        <f t="shared" si="23"/>
        <v>#DIV/0!</v>
      </c>
      <c r="R121" s="47">
        <v>0</v>
      </c>
      <c r="S121" s="47">
        <v>0</v>
      </c>
      <c r="T121" s="25" t="e">
        <f t="shared" si="24"/>
        <v>#DIV/0!</v>
      </c>
    </row>
    <row r="122" spans="1:20" ht="35.25" customHeight="1">
      <c r="A122" s="2">
        <v>9</v>
      </c>
      <c r="B122" s="14" t="s">
        <v>126</v>
      </c>
      <c r="C122" s="47">
        <v>1155845</v>
      </c>
      <c r="D122" s="47">
        <v>659877</v>
      </c>
      <c r="E122" s="46">
        <f t="shared" si="34"/>
        <v>175.16067388316307</v>
      </c>
      <c r="F122" s="47">
        <v>210615</v>
      </c>
      <c r="G122" s="47">
        <v>238548</v>
      </c>
      <c r="H122" s="46">
        <f t="shared" si="35"/>
        <v>88.290406962120827</v>
      </c>
      <c r="I122" s="47">
        <v>1155845</v>
      </c>
      <c r="J122" s="47">
        <v>659877</v>
      </c>
      <c r="K122" s="46">
        <f t="shared" si="36"/>
        <v>175.16067388316307</v>
      </c>
      <c r="L122" s="47">
        <v>829645</v>
      </c>
      <c r="M122" s="47">
        <v>653139</v>
      </c>
      <c r="N122" s="25">
        <f t="shared" si="22"/>
        <v>127.02426282919868</v>
      </c>
      <c r="O122" s="47">
        <v>803362</v>
      </c>
      <c r="P122" s="47">
        <v>653139</v>
      </c>
      <c r="Q122" s="25">
        <f t="shared" si="23"/>
        <v>123.00015769996892</v>
      </c>
      <c r="R122" s="47">
        <v>26283</v>
      </c>
      <c r="S122" s="47">
        <v>0</v>
      </c>
      <c r="T122" s="46" t="e">
        <f t="shared" si="24"/>
        <v>#DIV/0!</v>
      </c>
    </row>
    <row r="123" spans="1:20" ht="31.5" customHeight="1">
      <c r="A123" s="2">
        <v>10</v>
      </c>
      <c r="B123" s="14" t="s">
        <v>127</v>
      </c>
      <c r="C123" s="47">
        <v>392376</v>
      </c>
      <c r="D123" s="47">
        <v>288986</v>
      </c>
      <c r="E123" s="46">
        <f t="shared" si="34"/>
        <v>135.77681963832157</v>
      </c>
      <c r="F123" s="47">
        <v>106777</v>
      </c>
      <c r="G123" s="47">
        <v>104735</v>
      </c>
      <c r="H123" s="46">
        <f t="shared" si="35"/>
        <v>101.94968253210483</v>
      </c>
      <c r="I123" s="47">
        <v>406945</v>
      </c>
      <c r="J123" s="47">
        <v>111236</v>
      </c>
      <c r="K123" s="46">
        <f>I123/J123*100</f>
        <v>365.83929663058723</v>
      </c>
      <c r="L123" s="47">
        <v>255158</v>
      </c>
      <c r="M123" s="47">
        <v>165056</v>
      </c>
      <c r="N123" s="25">
        <f t="shared" si="22"/>
        <v>154.58874563784411</v>
      </c>
      <c r="O123" s="47">
        <v>248050</v>
      </c>
      <c r="P123" s="47">
        <v>165056</v>
      </c>
      <c r="Q123" s="25">
        <f t="shared" si="23"/>
        <v>150.28232842186895</v>
      </c>
      <c r="R123" s="47">
        <v>7108</v>
      </c>
      <c r="S123" s="47">
        <v>0</v>
      </c>
      <c r="T123" s="46" t="e">
        <f t="shared" si="24"/>
        <v>#DIV/0!</v>
      </c>
    </row>
    <row r="124" spans="1:20" s="23" customFormat="1" ht="34.5">
      <c r="A124" s="2">
        <v>11</v>
      </c>
      <c r="B124" s="163" t="s">
        <v>128</v>
      </c>
      <c r="C124" s="47">
        <v>20428</v>
      </c>
      <c r="D124" s="47">
        <v>18858</v>
      </c>
      <c r="E124" s="1">
        <f t="shared" si="34"/>
        <v>108.32537914943261</v>
      </c>
      <c r="F124" s="47">
        <v>3892</v>
      </c>
      <c r="G124" s="47">
        <v>10580</v>
      </c>
      <c r="H124" s="1">
        <f t="shared" si="35"/>
        <v>36.786389413988658</v>
      </c>
      <c r="I124" s="47">
        <v>20428</v>
      </c>
      <c r="J124" s="47">
        <v>18858</v>
      </c>
      <c r="K124" s="1">
        <f t="shared" ref="K124:K139" si="37">I124/J124*100</f>
        <v>108.32537914943261</v>
      </c>
      <c r="L124" s="47">
        <v>8486</v>
      </c>
      <c r="M124" s="47">
        <v>8340</v>
      </c>
      <c r="N124" s="1">
        <f t="shared" si="22"/>
        <v>101.7505995203837</v>
      </c>
      <c r="O124" s="47">
        <v>8486</v>
      </c>
      <c r="P124" s="47">
        <v>8340</v>
      </c>
      <c r="Q124" s="1">
        <f t="shared" si="23"/>
        <v>101.7505995203837</v>
      </c>
      <c r="R124" s="47">
        <v>0</v>
      </c>
      <c r="S124" s="47">
        <v>0</v>
      </c>
      <c r="T124" s="1" t="e">
        <f>R124/S124*100</f>
        <v>#DIV/0!</v>
      </c>
    </row>
    <row r="125" spans="1:20" s="24" customFormat="1" ht="29.25" customHeight="1">
      <c r="A125" s="161">
        <v>12</v>
      </c>
      <c r="B125" s="13" t="s">
        <v>129</v>
      </c>
      <c r="C125" s="47">
        <v>1478703</v>
      </c>
      <c r="D125" s="47">
        <v>1470499</v>
      </c>
      <c r="E125" s="25">
        <f t="shared" si="34"/>
        <v>100.55790585372722</v>
      </c>
      <c r="F125" s="47">
        <v>494278</v>
      </c>
      <c r="G125" s="47">
        <v>548236</v>
      </c>
      <c r="H125" s="25">
        <f t="shared" si="35"/>
        <v>90.157888208727627</v>
      </c>
      <c r="I125" s="47">
        <v>1552035</v>
      </c>
      <c r="J125" s="47">
        <v>1466439</v>
      </c>
      <c r="K125" s="25">
        <f t="shared" si="37"/>
        <v>105.83699697021152</v>
      </c>
      <c r="L125" s="47">
        <v>326678</v>
      </c>
      <c r="M125" s="47">
        <v>272518</v>
      </c>
      <c r="N125" s="25">
        <f t="shared" si="22"/>
        <v>119.87391658532647</v>
      </c>
      <c r="O125" s="47">
        <v>263753</v>
      </c>
      <c r="P125" s="47">
        <v>219515</v>
      </c>
      <c r="Q125" s="25">
        <f t="shared" si="23"/>
        <v>120.15260916110518</v>
      </c>
      <c r="R125" s="47">
        <v>62925</v>
      </c>
      <c r="S125" s="47">
        <v>53003</v>
      </c>
      <c r="T125" s="25">
        <f t="shared" si="24"/>
        <v>118.71969511159746</v>
      </c>
    </row>
    <row r="126" spans="1:20" s="23" customFormat="1" ht="34.5">
      <c r="A126" s="2">
        <v>13</v>
      </c>
      <c r="B126" s="163" t="s">
        <v>130</v>
      </c>
      <c r="C126" s="47">
        <v>9083</v>
      </c>
      <c r="D126" s="47">
        <v>11304</v>
      </c>
      <c r="E126" s="1">
        <f t="shared" si="34"/>
        <v>80.352087756546354</v>
      </c>
      <c r="F126" s="47">
        <v>2605</v>
      </c>
      <c r="G126" s="47">
        <v>2511</v>
      </c>
      <c r="H126" s="1">
        <f t="shared" si="35"/>
        <v>103.74352847471127</v>
      </c>
      <c r="I126" s="47">
        <v>9083</v>
      </c>
      <c r="J126" s="47">
        <v>11304</v>
      </c>
      <c r="K126" s="1">
        <f t="shared" si="37"/>
        <v>80.352087756546354</v>
      </c>
      <c r="L126" s="47">
        <v>0</v>
      </c>
      <c r="M126" s="47">
        <v>0</v>
      </c>
      <c r="N126" s="1" t="e">
        <f t="shared" si="22"/>
        <v>#DIV/0!</v>
      </c>
      <c r="O126" s="47">
        <v>0</v>
      </c>
      <c r="P126" s="47">
        <v>0</v>
      </c>
      <c r="Q126" s="1" t="e">
        <f t="shared" si="23"/>
        <v>#DIV/0!</v>
      </c>
      <c r="R126" s="47">
        <v>0</v>
      </c>
      <c r="S126" s="47">
        <v>0</v>
      </c>
      <c r="T126" s="1" t="e">
        <f>R126/S126*100</f>
        <v>#DIV/0!</v>
      </c>
    </row>
    <row r="127" spans="1:20" s="24" customFormat="1" ht="24.75" customHeight="1">
      <c r="A127" s="161">
        <v>14</v>
      </c>
      <c r="B127" s="13" t="s">
        <v>131</v>
      </c>
      <c r="C127" s="47">
        <v>551766</v>
      </c>
      <c r="D127" s="47">
        <v>293795</v>
      </c>
      <c r="E127" s="25">
        <f t="shared" si="34"/>
        <v>187.80646369066866</v>
      </c>
      <c r="F127" s="47">
        <v>188104</v>
      </c>
      <c r="G127" s="47">
        <v>129348</v>
      </c>
      <c r="H127" s="25">
        <f t="shared" si="35"/>
        <v>145.42474564740081</v>
      </c>
      <c r="I127" s="47">
        <v>551766</v>
      </c>
      <c r="J127" s="47">
        <v>293795</v>
      </c>
      <c r="K127" s="25">
        <f t="shared" si="37"/>
        <v>187.80646369066866</v>
      </c>
      <c r="L127" s="47">
        <v>471162</v>
      </c>
      <c r="M127" s="47">
        <v>257748</v>
      </c>
      <c r="N127" s="25">
        <f t="shared" si="22"/>
        <v>182.79947856045439</v>
      </c>
      <c r="O127" s="47">
        <v>435836</v>
      </c>
      <c r="P127" s="47">
        <v>212241</v>
      </c>
      <c r="Q127" s="25">
        <f t="shared" si="23"/>
        <v>205.34957901630696</v>
      </c>
      <c r="R127" s="47">
        <v>35326</v>
      </c>
      <c r="S127" s="47">
        <v>45507</v>
      </c>
      <c r="T127" s="25">
        <f t="shared" si="24"/>
        <v>77.627617729140582</v>
      </c>
    </row>
    <row r="128" spans="1:20" ht="27" customHeight="1">
      <c r="A128" s="2">
        <v>15</v>
      </c>
      <c r="B128" s="15" t="s">
        <v>132</v>
      </c>
      <c r="C128" s="47">
        <v>2400948</v>
      </c>
      <c r="D128" s="47">
        <v>2339156</v>
      </c>
      <c r="E128" s="25">
        <f t="shared" si="34"/>
        <v>102.64163655609117</v>
      </c>
      <c r="F128" s="47">
        <v>651418</v>
      </c>
      <c r="G128" s="47">
        <v>535045</v>
      </c>
      <c r="H128" s="25">
        <f t="shared" si="35"/>
        <v>121.75013316636918</v>
      </c>
      <c r="I128" s="47">
        <v>2277181</v>
      </c>
      <c r="J128" s="47">
        <v>2327444</v>
      </c>
      <c r="K128" s="25">
        <f t="shared" si="37"/>
        <v>97.840420650292771</v>
      </c>
      <c r="L128" s="47">
        <v>853870</v>
      </c>
      <c r="M128" s="47">
        <v>742071</v>
      </c>
      <c r="N128" s="25">
        <f t="shared" si="22"/>
        <v>115.06580906678741</v>
      </c>
      <c r="O128" s="47">
        <v>770294</v>
      </c>
      <c r="P128" s="47">
        <v>671945</v>
      </c>
      <c r="Q128" s="25">
        <f t="shared" si="23"/>
        <v>114.63646578216967</v>
      </c>
      <c r="R128" s="47">
        <v>83576</v>
      </c>
      <c r="S128" s="47">
        <v>70126</v>
      </c>
      <c r="T128" s="25">
        <f t="shared" si="24"/>
        <v>119.17976214242934</v>
      </c>
    </row>
    <row r="129" spans="1:20" ht="34.5">
      <c r="A129" s="2">
        <v>16</v>
      </c>
      <c r="B129" s="16" t="s">
        <v>133</v>
      </c>
      <c r="C129" s="47">
        <v>843089</v>
      </c>
      <c r="D129" s="47">
        <v>613362</v>
      </c>
      <c r="E129" s="46">
        <f t="shared" si="34"/>
        <v>137.45373857526224</v>
      </c>
      <c r="F129" s="47">
        <v>230970</v>
      </c>
      <c r="G129" s="47">
        <v>147690</v>
      </c>
      <c r="H129" s="46">
        <f t="shared" si="35"/>
        <v>156.38838106845418</v>
      </c>
      <c r="I129" s="47">
        <v>915827</v>
      </c>
      <c r="J129" s="47">
        <v>692368</v>
      </c>
      <c r="K129" s="46">
        <f t="shared" si="37"/>
        <v>132.27459963487624</v>
      </c>
      <c r="L129" s="47">
        <v>236611</v>
      </c>
      <c r="M129" s="47">
        <v>3693</v>
      </c>
      <c r="N129" s="25">
        <f t="shared" si="22"/>
        <v>6407.0132683455186</v>
      </c>
      <c r="O129" s="47">
        <v>1737</v>
      </c>
      <c r="P129" s="47">
        <v>0</v>
      </c>
      <c r="Q129" s="25" t="e">
        <f t="shared" si="23"/>
        <v>#DIV/0!</v>
      </c>
      <c r="R129" s="47">
        <v>234874</v>
      </c>
      <c r="S129" s="47">
        <v>3693</v>
      </c>
      <c r="T129" s="46">
        <f t="shared" si="24"/>
        <v>6359.9783373950713</v>
      </c>
    </row>
    <row r="130" spans="1:20" s="23" customFormat="1" ht="17.25">
      <c r="A130" s="2">
        <v>17</v>
      </c>
      <c r="B130" s="9" t="s">
        <v>134</v>
      </c>
      <c r="C130" s="47">
        <v>77833</v>
      </c>
      <c r="D130" s="47">
        <v>56695</v>
      </c>
      <c r="E130" s="1">
        <f t="shared" si="34"/>
        <v>137.28371108563366</v>
      </c>
      <c r="F130" s="47">
        <v>8083</v>
      </c>
      <c r="G130" s="47">
        <v>0</v>
      </c>
      <c r="H130" s="1" t="e">
        <f t="shared" si="35"/>
        <v>#DIV/0!</v>
      </c>
      <c r="I130" s="47">
        <v>77833</v>
      </c>
      <c r="J130" s="47">
        <v>56695</v>
      </c>
      <c r="K130" s="1">
        <f t="shared" si="37"/>
        <v>137.28371108563366</v>
      </c>
      <c r="L130" s="47">
        <v>77833</v>
      </c>
      <c r="M130" s="47">
        <v>44348</v>
      </c>
      <c r="N130" s="1">
        <f t="shared" si="22"/>
        <v>175.50509605844681</v>
      </c>
      <c r="O130" s="47">
        <v>34636</v>
      </c>
      <c r="P130" s="47">
        <v>0</v>
      </c>
      <c r="Q130" s="1" t="e">
        <f t="shared" si="23"/>
        <v>#DIV/0!</v>
      </c>
      <c r="R130" s="47">
        <v>43197</v>
      </c>
      <c r="S130" s="47">
        <v>44348</v>
      </c>
      <c r="T130" s="1">
        <f t="shared" si="24"/>
        <v>97.404618021105804</v>
      </c>
    </row>
    <row r="131" spans="1:20" s="23" customFormat="1" ht="34.5">
      <c r="A131" s="2">
        <v>18</v>
      </c>
      <c r="B131" s="16" t="s">
        <v>135</v>
      </c>
      <c r="C131" s="47">
        <v>974562</v>
      </c>
      <c r="D131" s="47">
        <v>903029</v>
      </c>
      <c r="E131" s="1">
        <f t="shared" si="34"/>
        <v>107.92145102759712</v>
      </c>
      <c r="F131" s="47">
        <v>249852</v>
      </c>
      <c r="G131" s="47">
        <v>250121</v>
      </c>
      <c r="H131" s="1">
        <f t="shared" si="35"/>
        <v>99.892452053206256</v>
      </c>
      <c r="I131" s="47">
        <v>884674</v>
      </c>
      <c r="J131" s="47">
        <v>873328</v>
      </c>
      <c r="K131" s="1">
        <f t="shared" si="37"/>
        <v>101.29916823919535</v>
      </c>
      <c r="L131" s="47">
        <v>85807</v>
      </c>
      <c r="M131" s="47">
        <v>90345</v>
      </c>
      <c r="N131" s="1">
        <f t="shared" si="22"/>
        <v>94.977032486579233</v>
      </c>
      <c r="O131" s="47">
        <v>74688</v>
      </c>
      <c r="P131" s="47">
        <v>76484</v>
      </c>
      <c r="Q131" s="1">
        <f t="shared" si="23"/>
        <v>97.651796454160348</v>
      </c>
      <c r="R131" s="47">
        <v>11119</v>
      </c>
      <c r="S131" s="47">
        <v>13861</v>
      </c>
      <c r="T131" s="1">
        <f t="shared" si="24"/>
        <v>80.217877498016023</v>
      </c>
    </row>
    <row r="132" spans="1:20" s="23" customFormat="1" ht="34.5">
      <c r="A132" s="161">
        <v>19</v>
      </c>
      <c r="B132" s="162" t="s">
        <v>136</v>
      </c>
      <c r="C132" s="47"/>
      <c r="D132" s="47"/>
      <c r="E132" s="1" t="e">
        <f t="shared" si="34"/>
        <v>#DIV/0!</v>
      </c>
      <c r="F132" s="47"/>
      <c r="G132" s="47"/>
      <c r="H132" s="1" t="e">
        <f t="shared" si="35"/>
        <v>#DIV/0!</v>
      </c>
      <c r="I132" s="47"/>
      <c r="J132" s="47"/>
      <c r="K132" s="1" t="e">
        <f t="shared" si="37"/>
        <v>#DIV/0!</v>
      </c>
      <c r="L132" s="47"/>
      <c r="M132" s="47"/>
      <c r="N132" s="1" t="e">
        <f t="shared" si="22"/>
        <v>#DIV/0!</v>
      </c>
      <c r="O132" s="47"/>
      <c r="P132" s="47"/>
      <c r="Q132" s="1" t="e">
        <f t="shared" si="23"/>
        <v>#DIV/0!</v>
      </c>
      <c r="R132" s="47"/>
      <c r="S132" s="47"/>
      <c r="T132" s="1" t="e">
        <f t="shared" si="24"/>
        <v>#DIV/0!</v>
      </c>
    </row>
    <row r="133" spans="1:20" s="23" customFormat="1" ht="34.5">
      <c r="A133" s="161">
        <v>20</v>
      </c>
      <c r="B133" s="162" t="s">
        <v>137</v>
      </c>
      <c r="C133" s="47">
        <v>53183</v>
      </c>
      <c r="D133" s="47">
        <v>151060</v>
      </c>
      <c r="E133" s="1">
        <f t="shared" si="34"/>
        <v>35.206540447504302</v>
      </c>
      <c r="F133" s="47">
        <v>13766</v>
      </c>
      <c r="G133" s="47">
        <v>0</v>
      </c>
      <c r="H133" s="1" t="e">
        <f t="shared" si="35"/>
        <v>#DIV/0!</v>
      </c>
      <c r="I133" s="47">
        <v>53183</v>
      </c>
      <c r="J133" s="47">
        <v>151060</v>
      </c>
      <c r="K133" s="1">
        <f t="shared" si="37"/>
        <v>35.206540447504302</v>
      </c>
      <c r="L133" s="47">
        <v>53183</v>
      </c>
      <c r="M133" s="47">
        <v>151060</v>
      </c>
      <c r="N133" s="1">
        <f t="shared" si="22"/>
        <v>35.206540447504302</v>
      </c>
      <c r="O133" s="47">
        <v>53183</v>
      </c>
      <c r="P133" s="47">
        <v>151060</v>
      </c>
      <c r="Q133" s="1">
        <f t="shared" si="23"/>
        <v>35.206540447504302</v>
      </c>
      <c r="R133" s="47">
        <v>0</v>
      </c>
      <c r="S133" s="47">
        <v>0</v>
      </c>
      <c r="T133" s="1" t="e">
        <f t="shared" ref="T133:T141" si="38">R133/S133*100</f>
        <v>#DIV/0!</v>
      </c>
    </row>
    <row r="134" spans="1:20" s="23" customFormat="1" ht="17.25">
      <c r="A134" s="161">
        <v>21</v>
      </c>
      <c r="B134" s="162" t="s">
        <v>138</v>
      </c>
      <c r="C134" s="47">
        <v>86556</v>
      </c>
      <c r="D134" s="47"/>
      <c r="E134" s="25" t="e">
        <f t="shared" si="34"/>
        <v>#DIV/0!</v>
      </c>
      <c r="F134" s="47">
        <v>33637</v>
      </c>
      <c r="G134" s="47"/>
      <c r="H134" s="25" t="e">
        <f t="shared" si="35"/>
        <v>#DIV/0!</v>
      </c>
      <c r="I134" s="47">
        <v>86556</v>
      </c>
      <c r="J134" s="47"/>
      <c r="K134" s="25" t="e">
        <f t="shared" si="37"/>
        <v>#DIV/0!</v>
      </c>
      <c r="L134" s="47">
        <v>71229</v>
      </c>
      <c r="M134" s="47"/>
      <c r="N134" s="25" t="e">
        <f t="shared" si="22"/>
        <v>#DIV/0!</v>
      </c>
      <c r="O134" s="47">
        <v>71229</v>
      </c>
      <c r="P134" s="47"/>
      <c r="Q134" s="25" t="e">
        <f t="shared" si="23"/>
        <v>#DIV/0!</v>
      </c>
      <c r="R134" s="47">
        <v>0</v>
      </c>
      <c r="S134" s="47"/>
      <c r="T134" s="25" t="e">
        <f t="shared" si="38"/>
        <v>#DIV/0!</v>
      </c>
    </row>
    <row r="135" spans="1:20" ht="34.5">
      <c r="A135" s="2">
        <v>22</v>
      </c>
      <c r="B135" s="17" t="s">
        <v>140</v>
      </c>
      <c r="C135" s="47">
        <v>1809542</v>
      </c>
      <c r="D135" s="47">
        <v>1185986</v>
      </c>
      <c r="E135" s="46">
        <f t="shared" si="34"/>
        <v>152.5770118702919</v>
      </c>
      <c r="F135" s="47">
        <v>361898</v>
      </c>
      <c r="G135" s="47">
        <v>238894</v>
      </c>
      <c r="H135" s="46">
        <f t="shared" si="35"/>
        <v>151.48894488769079</v>
      </c>
      <c r="I135" s="47">
        <v>1809542</v>
      </c>
      <c r="J135" s="47">
        <v>1185986</v>
      </c>
      <c r="K135" s="46">
        <f t="shared" si="37"/>
        <v>152.5770118702919</v>
      </c>
      <c r="L135" s="47">
        <v>1805010</v>
      </c>
      <c r="M135" s="47">
        <v>1181085</v>
      </c>
      <c r="N135" s="25">
        <f t="shared" ref="N135:N141" si="39">L135/M135*100</f>
        <v>152.82642654847027</v>
      </c>
      <c r="O135" s="47">
        <v>1805010</v>
      </c>
      <c r="P135" s="47">
        <v>1181085</v>
      </c>
      <c r="Q135" s="25">
        <f t="shared" ref="Q135:Q141" si="40">O135/P135*100</f>
        <v>152.82642654847027</v>
      </c>
      <c r="R135" s="47">
        <v>0</v>
      </c>
      <c r="S135" s="47">
        <v>0</v>
      </c>
      <c r="T135" s="46" t="e">
        <f t="shared" si="38"/>
        <v>#DIV/0!</v>
      </c>
    </row>
    <row r="136" spans="1:20" ht="34.5">
      <c r="A136" s="2">
        <v>23</v>
      </c>
      <c r="B136" s="17" t="s">
        <v>141</v>
      </c>
      <c r="C136" s="47">
        <v>87832</v>
      </c>
      <c r="D136" s="47">
        <v>150951</v>
      </c>
      <c r="E136" s="25">
        <f t="shared" si="34"/>
        <v>58.185768891892074</v>
      </c>
      <c r="F136" s="47">
        <v>45304</v>
      </c>
      <c r="G136" s="47">
        <v>48148</v>
      </c>
      <c r="H136" s="25">
        <f t="shared" si="35"/>
        <v>94.093212594500287</v>
      </c>
      <c r="I136" s="47">
        <v>87832</v>
      </c>
      <c r="J136" s="47">
        <v>150951</v>
      </c>
      <c r="K136" s="25">
        <f t="shared" si="37"/>
        <v>58.185768891892074</v>
      </c>
      <c r="L136" s="47">
        <v>85700</v>
      </c>
      <c r="M136" s="47">
        <v>147678</v>
      </c>
      <c r="N136" s="25">
        <f t="shared" si="39"/>
        <v>58.031663484066684</v>
      </c>
      <c r="O136" s="47">
        <v>85700</v>
      </c>
      <c r="P136" s="47">
        <v>147678</v>
      </c>
      <c r="Q136" s="25">
        <f t="shared" si="40"/>
        <v>58.031663484066684</v>
      </c>
      <c r="R136" s="47">
        <v>0</v>
      </c>
      <c r="S136" s="47">
        <v>0</v>
      </c>
      <c r="T136" s="25" t="e">
        <f t="shared" si="38"/>
        <v>#DIV/0!</v>
      </c>
    </row>
    <row r="137" spans="1:20" ht="17.25">
      <c r="A137" s="161">
        <v>24</v>
      </c>
      <c r="B137" s="17" t="s">
        <v>142</v>
      </c>
      <c r="C137" s="47">
        <v>50667</v>
      </c>
      <c r="D137" s="47">
        <v>61440</v>
      </c>
      <c r="E137" s="25">
        <f t="shared" si="34"/>
        <v>82.4658203125</v>
      </c>
      <c r="F137" s="47">
        <v>6760</v>
      </c>
      <c r="G137" s="47">
        <v>11919</v>
      </c>
      <c r="H137" s="25">
        <f t="shared" si="35"/>
        <v>56.716167463713397</v>
      </c>
      <c r="I137" s="47">
        <v>50667</v>
      </c>
      <c r="J137" s="47">
        <v>61440</v>
      </c>
      <c r="K137" s="25">
        <f t="shared" si="37"/>
        <v>82.4658203125</v>
      </c>
      <c r="L137" s="47">
        <v>0</v>
      </c>
      <c r="M137" s="47">
        <v>0</v>
      </c>
      <c r="N137" s="25" t="e">
        <f t="shared" si="39"/>
        <v>#DIV/0!</v>
      </c>
      <c r="O137" s="47">
        <v>0</v>
      </c>
      <c r="P137" s="47">
        <v>0</v>
      </c>
      <c r="Q137" s="25" t="e">
        <f t="shared" si="40"/>
        <v>#DIV/0!</v>
      </c>
      <c r="R137" s="47">
        <v>0</v>
      </c>
      <c r="S137" s="47">
        <v>0</v>
      </c>
      <c r="T137" s="25" t="e">
        <f t="shared" si="38"/>
        <v>#DIV/0!</v>
      </c>
    </row>
    <row r="138" spans="1:20" s="23" customFormat="1" ht="17.25">
      <c r="A138" s="2">
        <v>25</v>
      </c>
      <c r="B138" s="17" t="s">
        <v>143</v>
      </c>
      <c r="C138" s="47">
        <v>206482</v>
      </c>
      <c r="D138" s="47">
        <v>356254</v>
      </c>
      <c r="E138" s="1">
        <f t="shared" si="34"/>
        <v>57.959208879058203</v>
      </c>
      <c r="F138" s="47">
        <v>45970</v>
      </c>
      <c r="G138" s="47">
        <v>92544</v>
      </c>
      <c r="H138" s="1">
        <f t="shared" si="35"/>
        <v>49.673668741355463</v>
      </c>
      <c r="I138" s="47">
        <v>288882</v>
      </c>
      <c r="J138" s="47">
        <v>356254</v>
      </c>
      <c r="K138" s="1">
        <f t="shared" si="37"/>
        <v>81.088773740084321</v>
      </c>
      <c r="L138" s="47">
        <v>144885</v>
      </c>
      <c r="M138" s="47">
        <v>39636</v>
      </c>
      <c r="N138" s="1">
        <f t="shared" si="39"/>
        <v>365.53890402664246</v>
      </c>
      <c r="O138" s="47">
        <v>0</v>
      </c>
      <c r="P138" s="47">
        <v>0</v>
      </c>
      <c r="Q138" s="1" t="e">
        <f t="shared" si="40"/>
        <v>#DIV/0!</v>
      </c>
      <c r="R138" s="47">
        <v>144885</v>
      </c>
      <c r="S138" s="47">
        <v>39636</v>
      </c>
      <c r="T138" s="1">
        <f t="shared" si="38"/>
        <v>365.53890402664246</v>
      </c>
    </row>
    <row r="139" spans="1:20" s="23" customFormat="1" ht="34.5">
      <c r="A139" s="2">
        <v>26</v>
      </c>
      <c r="B139" s="16" t="s">
        <v>144</v>
      </c>
      <c r="C139" s="47">
        <v>31598</v>
      </c>
      <c r="D139" s="47">
        <v>44371</v>
      </c>
      <c r="E139" s="1">
        <f t="shared" si="34"/>
        <v>71.213179779585772</v>
      </c>
      <c r="F139" s="47">
        <v>7179</v>
      </c>
      <c r="G139" s="47">
        <v>10219</v>
      </c>
      <c r="H139" s="1">
        <f t="shared" si="35"/>
        <v>70.251492318230746</v>
      </c>
      <c r="I139" s="47">
        <v>10830</v>
      </c>
      <c r="J139" s="47">
        <v>22512</v>
      </c>
      <c r="K139" s="1">
        <f t="shared" si="37"/>
        <v>48.107675906183367</v>
      </c>
      <c r="L139" s="47">
        <v>10830</v>
      </c>
      <c r="M139" s="47">
        <v>5662</v>
      </c>
      <c r="N139" s="1">
        <f t="shared" si="39"/>
        <v>191.27516778523491</v>
      </c>
      <c r="O139" s="47">
        <v>10830</v>
      </c>
      <c r="P139" s="47">
        <v>5662</v>
      </c>
      <c r="Q139" s="1">
        <f t="shared" si="40"/>
        <v>191.27516778523491</v>
      </c>
      <c r="R139" s="47">
        <v>0</v>
      </c>
      <c r="S139" s="47">
        <v>0</v>
      </c>
      <c r="T139" s="1" t="e">
        <f t="shared" si="38"/>
        <v>#DIV/0!</v>
      </c>
    </row>
    <row r="140" spans="1:20" ht="17.25">
      <c r="A140" s="161">
        <v>27</v>
      </c>
      <c r="B140" s="10" t="s">
        <v>228</v>
      </c>
      <c r="C140" s="47">
        <v>21675</v>
      </c>
      <c r="D140" s="47">
        <v>137</v>
      </c>
      <c r="E140" s="25">
        <f>C140/D140*100</f>
        <v>15821.167883211678</v>
      </c>
      <c r="F140" s="47">
        <v>4231</v>
      </c>
      <c r="G140" s="47">
        <v>90</v>
      </c>
      <c r="H140" s="25">
        <f>F140/G140*100</f>
        <v>4701.1111111111113</v>
      </c>
      <c r="I140" s="47">
        <v>21675</v>
      </c>
      <c r="J140" s="47">
        <v>137</v>
      </c>
      <c r="K140" s="25">
        <f>I140/J140*100</f>
        <v>15821.167883211678</v>
      </c>
      <c r="L140" s="47">
        <v>0</v>
      </c>
      <c r="M140" s="47">
        <v>0</v>
      </c>
      <c r="N140" s="25" t="e">
        <f t="shared" si="39"/>
        <v>#DIV/0!</v>
      </c>
      <c r="O140" s="47">
        <v>0</v>
      </c>
      <c r="P140" s="47">
        <v>0</v>
      </c>
      <c r="Q140" s="25" t="e">
        <f t="shared" si="40"/>
        <v>#DIV/0!</v>
      </c>
      <c r="R140" s="47">
        <v>0</v>
      </c>
      <c r="S140" s="47">
        <v>0</v>
      </c>
      <c r="T140" s="25" t="e">
        <f t="shared" si="38"/>
        <v>#DIV/0!</v>
      </c>
    </row>
    <row r="141" spans="1:20" s="23" customFormat="1" ht="34.5">
      <c r="A141" s="2">
        <v>28</v>
      </c>
      <c r="B141" s="16" t="s">
        <v>235</v>
      </c>
      <c r="C141" s="47">
        <v>103748</v>
      </c>
      <c r="D141" s="47">
        <v>0</v>
      </c>
      <c r="E141" s="1" t="e">
        <f>C141/D141*100</f>
        <v>#DIV/0!</v>
      </c>
      <c r="F141" s="47">
        <v>35481</v>
      </c>
      <c r="G141" s="47">
        <v>0</v>
      </c>
      <c r="H141" s="1" t="e">
        <f>F141/G141*100</f>
        <v>#DIV/0!</v>
      </c>
      <c r="I141" s="47">
        <v>121053</v>
      </c>
      <c r="J141" s="47">
        <v>0</v>
      </c>
      <c r="K141" s="1" t="e">
        <f>I141/J141*100</f>
        <v>#DIV/0!</v>
      </c>
      <c r="L141" s="47">
        <v>39625</v>
      </c>
      <c r="M141" s="47">
        <v>0</v>
      </c>
      <c r="N141" s="1" t="e">
        <f t="shared" si="39"/>
        <v>#DIV/0!</v>
      </c>
      <c r="O141" s="47">
        <v>34015</v>
      </c>
      <c r="P141" s="47">
        <v>0</v>
      </c>
      <c r="Q141" s="1" t="e">
        <f t="shared" si="40"/>
        <v>#DIV/0!</v>
      </c>
      <c r="R141" s="47">
        <v>5610</v>
      </c>
      <c r="S141" s="47">
        <v>0</v>
      </c>
      <c r="T141" s="1" t="e">
        <f t="shared" si="38"/>
        <v>#DIV/0!</v>
      </c>
    </row>
    <row r="142" spans="1:20" s="23" customFormat="1" ht="17.25" customHeight="1">
      <c r="A142" s="385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7"/>
    </row>
    <row r="143" spans="1:20" ht="24" customHeight="1">
      <c r="A143" s="383" t="s">
        <v>243</v>
      </c>
      <c r="B143" s="384" t="s">
        <v>145</v>
      </c>
      <c r="C143" s="42">
        <f>SUM(C144:C147)</f>
        <v>49085647</v>
      </c>
      <c r="D143" s="42">
        <f>SUM(D144:D147)</f>
        <v>33494509</v>
      </c>
      <c r="E143" s="51">
        <f t="shared" ref="E143:E144" si="41">C143/D143*100</f>
        <v>146.54834020704709</v>
      </c>
      <c r="F143" s="42">
        <f>SUM(F144:F147)</f>
        <v>4899690</v>
      </c>
      <c r="G143" s="42">
        <f>SUM(G144:G147)</f>
        <v>6245157</v>
      </c>
      <c r="H143" s="51">
        <f t="shared" ref="H143:H147" si="42">F143/G143*100</f>
        <v>78.45583385653876</v>
      </c>
      <c r="I143" s="42">
        <f>SUM(I144:I147)</f>
        <v>47544025</v>
      </c>
      <c r="J143" s="42">
        <f>SUM(J144:J147)</f>
        <v>38773501</v>
      </c>
      <c r="K143" s="51">
        <f t="shared" ref="K143:K147" si="43">I143/J143*100</f>
        <v>122.61989186893389</v>
      </c>
      <c r="L143" s="36">
        <f>SUM(L144:L147)</f>
        <v>34372088</v>
      </c>
      <c r="M143" s="36">
        <f>SUM(M144:M147)</f>
        <v>27567982</v>
      </c>
      <c r="N143" s="6">
        <f t="shared" ref="N143:N147" si="44">L143/M143*100</f>
        <v>124.68118993983673</v>
      </c>
      <c r="O143" s="5">
        <f>SUM(O144:O147)</f>
        <v>1040571</v>
      </c>
      <c r="P143" s="5">
        <f>SUM(P144:P147)</f>
        <v>2260976</v>
      </c>
      <c r="Q143" s="5">
        <f>O143/P143*100</f>
        <v>46.023089143803389</v>
      </c>
      <c r="R143" s="5">
        <f>SUM(R144:R147)</f>
        <v>33331517</v>
      </c>
      <c r="S143" s="5">
        <f>SUM(S144:S147)</f>
        <v>25307006</v>
      </c>
      <c r="T143" s="6">
        <f>R143/S143*100</f>
        <v>131.70865411736182</v>
      </c>
    </row>
    <row r="144" spans="1:20" s="24" customFormat="1" ht="17.25">
      <c r="A144" s="63">
        <v>1</v>
      </c>
      <c r="B144" s="18" t="s">
        <v>146</v>
      </c>
      <c r="C144" s="47">
        <v>28906226</v>
      </c>
      <c r="D144" s="49">
        <v>18454123</v>
      </c>
      <c r="E144" s="25">
        <f t="shared" si="41"/>
        <v>156.63830787298861</v>
      </c>
      <c r="F144" s="49">
        <v>2705690</v>
      </c>
      <c r="G144" s="49">
        <v>3880961</v>
      </c>
      <c r="H144" s="25">
        <f t="shared" si="42"/>
        <v>69.71701081252813</v>
      </c>
      <c r="I144" s="49">
        <v>26593627</v>
      </c>
      <c r="J144" s="49">
        <v>17498038</v>
      </c>
      <c r="K144" s="25">
        <f t="shared" si="43"/>
        <v>151.98062205602707</v>
      </c>
      <c r="L144" s="95">
        <v>17288730</v>
      </c>
      <c r="M144" s="247">
        <v>10700436</v>
      </c>
      <c r="N144" s="25">
        <f t="shared" si="44"/>
        <v>161.57033227431106</v>
      </c>
      <c r="O144" s="49">
        <v>827296</v>
      </c>
      <c r="P144" s="249">
        <v>1814351</v>
      </c>
      <c r="Q144" s="25">
        <f>O144/P144*100</f>
        <v>45.597351339404554</v>
      </c>
      <c r="R144" s="49">
        <v>16461434</v>
      </c>
      <c r="S144" s="249">
        <v>8886085</v>
      </c>
      <c r="T144" s="25">
        <f>R144/S144*100</f>
        <v>185.24956716034114</v>
      </c>
    </row>
    <row r="145" spans="1:20" s="24" customFormat="1" ht="17.25">
      <c r="A145" s="63">
        <v>2</v>
      </c>
      <c r="B145" s="18" t="s">
        <v>147</v>
      </c>
      <c r="C145" s="47">
        <v>979378</v>
      </c>
      <c r="D145" s="49">
        <v>1963124</v>
      </c>
      <c r="E145" s="25">
        <f>C145/D145*100</f>
        <v>49.888748749442215</v>
      </c>
      <c r="F145" s="49">
        <v>0</v>
      </c>
      <c r="G145" s="49">
        <v>216034</v>
      </c>
      <c r="H145" s="25">
        <f t="shared" si="42"/>
        <v>0</v>
      </c>
      <c r="I145" s="49">
        <v>1433094</v>
      </c>
      <c r="J145" s="49">
        <v>2026565</v>
      </c>
      <c r="K145" s="25">
        <f t="shared" si="43"/>
        <v>70.715422401946142</v>
      </c>
      <c r="L145" s="95">
        <v>0</v>
      </c>
      <c r="M145" s="247">
        <v>0</v>
      </c>
      <c r="N145" s="25" t="e">
        <f t="shared" si="44"/>
        <v>#DIV/0!</v>
      </c>
      <c r="O145" s="49">
        <v>0</v>
      </c>
      <c r="P145" s="249">
        <v>0</v>
      </c>
      <c r="Q145" s="25" t="e">
        <f>O145/P145*100</f>
        <v>#DIV/0!</v>
      </c>
      <c r="R145" s="49">
        <v>0</v>
      </c>
      <c r="S145" s="249">
        <v>0</v>
      </c>
      <c r="T145" s="25" t="e">
        <f>R145/S145*100</f>
        <v>#DIV/0!</v>
      </c>
    </row>
    <row r="146" spans="1:20" s="24" customFormat="1" ht="17.25">
      <c r="A146" s="63">
        <v>3</v>
      </c>
      <c r="B146" s="18" t="s">
        <v>148</v>
      </c>
      <c r="C146" s="47">
        <v>1150481</v>
      </c>
      <c r="D146" s="49">
        <v>372957</v>
      </c>
      <c r="E146" s="25">
        <f t="shared" ref="E146:E147" si="45">C146/D146*100</f>
        <v>308.47550790037457</v>
      </c>
      <c r="F146" s="49">
        <v>304115</v>
      </c>
      <c r="G146" s="49">
        <v>92951</v>
      </c>
      <c r="H146" s="25">
        <f t="shared" si="42"/>
        <v>327.17776032533271</v>
      </c>
      <c r="I146" s="49">
        <v>1073079</v>
      </c>
      <c r="J146" s="49">
        <v>405548</v>
      </c>
      <c r="K146" s="25">
        <f t="shared" si="43"/>
        <v>264.59975144742424</v>
      </c>
      <c r="L146" s="95">
        <v>493749</v>
      </c>
      <c r="M146" s="247">
        <v>92326</v>
      </c>
      <c r="N146" s="25">
        <f t="shared" si="44"/>
        <v>534.78868357775707</v>
      </c>
      <c r="O146" s="49">
        <v>206735</v>
      </c>
      <c r="P146" s="249">
        <v>51315</v>
      </c>
      <c r="Q146" s="25">
        <f>O146/P146*100</f>
        <v>402.87440319594657</v>
      </c>
      <c r="R146" s="49">
        <v>287014</v>
      </c>
      <c r="S146" s="249">
        <v>41011</v>
      </c>
      <c r="T146" s="25">
        <f>R146/S146*100</f>
        <v>699.84638267781816</v>
      </c>
    </row>
    <row r="147" spans="1:20" ht="34.5">
      <c r="A147" s="63">
        <v>4</v>
      </c>
      <c r="B147" s="19" t="s">
        <v>149</v>
      </c>
      <c r="C147" s="47">
        <v>18049562</v>
      </c>
      <c r="D147" s="47">
        <v>12704305</v>
      </c>
      <c r="E147" s="46">
        <f t="shared" si="45"/>
        <v>142.07437557583827</v>
      </c>
      <c r="F147" s="49">
        <v>1889885</v>
      </c>
      <c r="G147" s="47">
        <v>2055211</v>
      </c>
      <c r="H147" s="46">
        <f t="shared" si="42"/>
        <v>91.955765125819198</v>
      </c>
      <c r="I147" s="49">
        <v>18444225</v>
      </c>
      <c r="J147" s="47">
        <v>18843350</v>
      </c>
      <c r="K147" s="46">
        <f t="shared" si="43"/>
        <v>97.88187875298182</v>
      </c>
      <c r="L147" s="95">
        <v>16589609</v>
      </c>
      <c r="M147" s="246">
        <v>16775220</v>
      </c>
      <c r="N147" s="25">
        <f t="shared" si="44"/>
        <v>98.893540591419963</v>
      </c>
      <c r="O147" s="49">
        <v>6540</v>
      </c>
      <c r="P147" s="248">
        <v>395310</v>
      </c>
      <c r="Q147" s="25">
        <f>O147/P147*100</f>
        <v>1.6543978143735296</v>
      </c>
      <c r="R147" s="49">
        <v>16583069</v>
      </c>
      <c r="S147" s="253">
        <v>16379910</v>
      </c>
      <c r="T147" s="46">
        <f>R147/S147*100</f>
        <v>101.24029375008776</v>
      </c>
    </row>
    <row r="148" spans="1:20" s="23" customFormat="1" ht="17.25" customHeight="1">
      <c r="A148" s="385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7"/>
    </row>
    <row r="149" spans="1:20" ht="54.75" customHeight="1">
      <c r="A149" s="383" t="s">
        <v>244</v>
      </c>
      <c r="B149" s="384"/>
      <c r="C149" s="42">
        <f>SUM(C150:C160)</f>
        <v>50108</v>
      </c>
      <c r="D149" s="42">
        <f>SUM(D150:D160)</f>
        <v>81581</v>
      </c>
      <c r="E149" s="51">
        <f>C149/D149*100</f>
        <v>61.421164241673921</v>
      </c>
      <c r="F149" s="42">
        <f>SUM(F150:F160)</f>
        <v>8305</v>
      </c>
      <c r="G149" s="42">
        <f>SUM(G150:G160)</f>
        <v>15622</v>
      </c>
      <c r="H149" s="51">
        <f>F149/G149*100</f>
        <v>53.162207143771603</v>
      </c>
      <c r="I149" s="42">
        <f>SUM(I150:I160)</f>
        <v>104883</v>
      </c>
      <c r="J149" s="42">
        <f>SUM(J150:J160)</f>
        <v>160010</v>
      </c>
      <c r="K149" s="51">
        <f>I149/J149*100</f>
        <v>65.547778263858518</v>
      </c>
      <c r="L149" s="34">
        <f>SUM(L150:L160)</f>
        <v>0</v>
      </c>
      <c r="M149" s="34">
        <f>SUM(M150:M160)</f>
        <v>0</v>
      </c>
      <c r="N149" s="6" t="e">
        <f t="shared" ref="N149:N160" si="46">L149/M149*100</f>
        <v>#DIV/0!</v>
      </c>
      <c r="O149" s="5">
        <f>SUM(O150:O160)</f>
        <v>0</v>
      </c>
      <c r="P149" s="5">
        <f>SUM(P150:P160)</f>
        <v>0</v>
      </c>
      <c r="Q149" s="5" t="e">
        <f t="shared" ref="Q149:Q160" si="47">O149/P149*100</f>
        <v>#DIV/0!</v>
      </c>
      <c r="R149" s="5">
        <f>SUM(R150:R160)</f>
        <v>0</v>
      </c>
      <c r="S149" s="5">
        <f>SUM(S150:S160)</f>
        <v>0</v>
      </c>
      <c r="T149" s="6" t="e">
        <f t="shared" ref="T149:T160" si="48">R149/S149*100</f>
        <v>#DIV/0!</v>
      </c>
    </row>
    <row r="151" spans="1:20" ht="20.25" customHeight="1">
      <c r="A151" s="56">
        <v>1</v>
      </c>
      <c r="B151" s="3" t="s">
        <v>67</v>
      </c>
      <c r="C151" s="45">
        <v>0</v>
      </c>
      <c r="D151" s="45">
        <v>0</v>
      </c>
      <c r="E151" s="46" t="e">
        <f t="shared" ref="E151:E160" si="49">C151/D151*100</f>
        <v>#DIV/0!</v>
      </c>
      <c r="F151" s="45">
        <v>0</v>
      </c>
      <c r="G151" s="45">
        <v>0</v>
      </c>
      <c r="H151" s="46" t="e">
        <f t="shared" ref="H151:H157" si="50">F151/G151*100</f>
        <v>#DIV/0!</v>
      </c>
      <c r="I151" s="45">
        <v>0</v>
      </c>
      <c r="J151" s="45">
        <v>0</v>
      </c>
      <c r="K151" s="46" t="e">
        <f t="shared" ref="K151:K160" si="51">I151/J151*100</f>
        <v>#DIV/0!</v>
      </c>
      <c r="L151" s="95">
        <v>0</v>
      </c>
      <c r="M151" s="47">
        <v>0</v>
      </c>
      <c r="N151" s="25" t="e">
        <f t="shared" si="46"/>
        <v>#DIV/0!</v>
      </c>
      <c r="O151" s="45">
        <v>0</v>
      </c>
      <c r="P151" s="45">
        <v>0</v>
      </c>
      <c r="Q151" s="25" t="e">
        <f t="shared" si="47"/>
        <v>#DIV/0!</v>
      </c>
      <c r="R151" s="45">
        <v>0</v>
      </c>
      <c r="S151" s="45">
        <v>0</v>
      </c>
      <c r="T151" s="46" t="e">
        <f t="shared" si="48"/>
        <v>#DIV/0!</v>
      </c>
    </row>
    <row r="152" spans="1:20" ht="19.5" customHeight="1">
      <c r="A152" s="56">
        <v>2</v>
      </c>
      <c r="B152" s="3" t="s">
        <v>68</v>
      </c>
      <c r="C152" s="45">
        <v>0</v>
      </c>
      <c r="D152" s="45">
        <v>0</v>
      </c>
      <c r="E152" s="46" t="e">
        <f>C152/D152*100</f>
        <v>#DIV/0!</v>
      </c>
      <c r="F152" s="45">
        <v>0</v>
      </c>
      <c r="G152" s="45">
        <v>0</v>
      </c>
      <c r="H152" s="46" t="e">
        <f t="shared" si="50"/>
        <v>#DIV/0!</v>
      </c>
      <c r="I152" s="45">
        <v>0</v>
      </c>
      <c r="J152" s="45">
        <v>0</v>
      </c>
      <c r="K152" s="46" t="e">
        <f t="shared" si="51"/>
        <v>#DIV/0!</v>
      </c>
      <c r="L152" s="95">
        <v>0</v>
      </c>
      <c r="M152" s="47">
        <v>0</v>
      </c>
      <c r="N152" s="25" t="e">
        <f t="shared" si="46"/>
        <v>#DIV/0!</v>
      </c>
      <c r="O152" s="45">
        <v>0</v>
      </c>
      <c r="P152" s="45">
        <v>0</v>
      </c>
      <c r="Q152" s="25" t="e">
        <f t="shared" si="47"/>
        <v>#DIV/0!</v>
      </c>
      <c r="R152" s="45">
        <v>0</v>
      </c>
      <c r="S152" s="45">
        <v>0</v>
      </c>
      <c r="T152" s="46" t="e">
        <f t="shared" si="48"/>
        <v>#DIV/0!</v>
      </c>
    </row>
    <row r="153" spans="1:20" ht="20.25" customHeight="1">
      <c r="A153" s="56">
        <v>3</v>
      </c>
      <c r="B153" s="3" t="s">
        <v>69</v>
      </c>
      <c r="C153" s="45">
        <v>10799</v>
      </c>
      <c r="D153" s="45">
        <v>28199</v>
      </c>
      <c r="E153" s="46">
        <f t="shared" si="49"/>
        <v>38.295684244122128</v>
      </c>
      <c r="F153" s="45">
        <v>2255</v>
      </c>
      <c r="G153" s="45">
        <v>2304</v>
      </c>
      <c r="H153" s="46">
        <f t="shared" si="50"/>
        <v>97.873263888888886</v>
      </c>
      <c r="I153" s="45">
        <v>14679</v>
      </c>
      <c r="J153" s="45">
        <v>42721</v>
      </c>
      <c r="K153" s="46">
        <f t="shared" si="51"/>
        <v>34.360150745534987</v>
      </c>
      <c r="L153" s="95">
        <v>0</v>
      </c>
      <c r="M153" s="47">
        <v>0</v>
      </c>
      <c r="N153" s="25" t="e">
        <f t="shared" si="46"/>
        <v>#DIV/0!</v>
      </c>
      <c r="O153" s="45">
        <v>0</v>
      </c>
      <c r="P153" s="45">
        <v>0</v>
      </c>
      <c r="Q153" s="25" t="e">
        <f t="shared" si="47"/>
        <v>#DIV/0!</v>
      </c>
      <c r="R153" s="45">
        <v>0</v>
      </c>
      <c r="S153" s="45">
        <v>0</v>
      </c>
      <c r="T153" s="46" t="e">
        <f t="shared" si="48"/>
        <v>#DIV/0!</v>
      </c>
    </row>
    <row r="154" spans="1:20" ht="21.75" customHeight="1">
      <c r="A154" s="56">
        <v>4</v>
      </c>
      <c r="B154" s="3" t="s">
        <v>71</v>
      </c>
      <c r="C154" s="45">
        <v>0</v>
      </c>
      <c r="D154" s="45">
        <v>0</v>
      </c>
      <c r="E154" s="46" t="e">
        <f t="shared" si="49"/>
        <v>#DIV/0!</v>
      </c>
      <c r="F154" s="45">
        <v>0</v>
      </c>
      <c r="G154" s="45">
        <v>0</v>
      </c>
      <c r="H154" s="46" t="e">
        <f t="shared" si="50"/>
        <v>#DIV/0!</v>
      </c>
      <c r="I154" s="45">
        <v>0</v>
      </c>
      <c r="J154" s="45">
        <v>0</v>
      </c>
      <c r="K154" s="46" t="e">
        <f t="shared" si="51"/>
        <v>#DIV/0!</v>
      </c>
      <c r="L154" s="95">
        <v>0</v>
      </c>
      <c r="M154" s="47">
        <v>0</v>
      </c>
      <c r="N154" s="25" t="e">
        <f t="shared" si="46"/>
        <v>#DIV/0!</v>
      </c>
      <c r="O154" s="45">
        <v>0</v>
      </c>
      <c r="P154" s="45">
        <v>0</v>
      </c>
      <c r="Q154" s="25" t="e">
        <f t="shared" si="47"/>
        <v>#DIV/0!</v>
      </c>
      <c r="R154" s="45">
        <v>0</v>
      </c>
      <c r="S154" s="45">
        <v>0</v>
      </c>
      <c r="T154" s="46" t="e">
        <f t="shared" si="48"/>
        <v>#DIV/0!</v>
      </c>
    </row>
    <row r="155" spans="1:20" ht="19.5" customHeight="1">
      <c r="A155" s="56">
        <v>5</v>
      </c>
      <c r="B155" s="3" t="s">
        <v>72</v>
      </c>
      <c r="C155" s="45">
        <v>0</v>
      </c>
      <c r="D155" s="45">
        <v>0</v>
      </c>
      <c r="E155" s="46" t="e">
        <f t="shared" si="49"/>
        <v>#DIV/0!</v>
      </c>
      <c r="F155" s="45">
        <v>0</v>
      </c>
      <c r="G155" s="45">
        <v>0</v>
      </c>
      <c r="H155" s="46" t="e">
        <f t="shared" si="50"/>
        <v>#DIV/0!</v>
      </c>
      <c r="I155" s="45">
        <v>0</v>
      </c>
      <c r="J155" s="45">
        <v>0</v>
      </c>
      <c r="K155" s="46" t="e">
        <f t="shared" si="51"/>
        <v>#DIV/0!</v>
      </c>
      <c r="L155" s="95">
        <v>0</v>
      </c>
      <c r="M155" s="47">
        <v>0</v>
      </c>
      <c r="N155" s="25" t="e">
        <f t="shared" si="46"/>
        <v>#DIV/0!</v>
      </c>
      <c r="O155" s="45">
        <v>0</v>
      </c>
      <c r="P155" s="45">
        <v>0</v>
      </c>
      <c r="Q155" s="25" t="e">
        <f t="shared" si="47"/>
        <v>#DIV/0!</v>
      </c>
      <c r="R155" s="45">
        <v>0</v>
      </c>
      <c r="S155" s="45">
        <v>0</v>
      </c>
      <c r="T155" s="46" t="e">
        <f t="shared" si="48"/>
        <v>#DIV/0!</v>
      </c>
    </row>
    <row r="156" spans="1:20" ht="20.25" customHeight="1">
      <c r="A156" s="58">
        <v>6</v>
      </c>
      <c r="B156" s="4" t="s">
        <v>74</v>
      </c>
      <c r="C156" s="45">
        <v>0</v>
      </c>
      <c r="D156" s="45">
        <v>0</v>
      </c>
      <c r="E156" s="25" t="e">
        <f t="shared" si="49"/>
        <v>#DIV/0!</v>
      </c>
      <c r="F156" s="45">
        <v>0</v>
      </c>
      <c r="G156" s="45">
        <v>0</v>
      </c>
      <c r="H156" s="25" t="e">
        <f t="shared" si="50"/>
        <v>#DIV/0!</v>
      </c>
      <c r="I156" s="45">
        <v>0</v>
      </c>
      <c r="J156" s="45">
        <v>0</v>
      </c>
      <c r="K156" s="25" t="e">
        <f t="shared" si="51"/>
        <v>#DIV/0!</v>
      </c>
      <c r="L156" s="95">
        <v>0</v>
      </c>
      <c r="M156" s="47">
        <v>0</v>
      </c>
      <c r="N156" s="25" t="e">
        <f t="shared" si="46"/>
        <v>#DIV/0!</v>
      </c>
      <c r="O156" s="49">
        <v>0</v>
      </c>
      <c r="P156" s="49">
        <v>0</v>
      </c>
      <c r="Q156" s="25" t="e">
        <f t="shared" si="47"/>
        <v>#DIV/0!</v>
      </c>
      <c r="R156" s="49">
        <v>0</v>
      </c>
      <c r="S156" s="49">
        <v>0</v>
      </c>
      <c r="T156" s="25" t="e">
        <f t="shared" si="48"/>
        <v>#DIV/0!</v>
      </c>
    </row>
    <row r="157" spans="1:20" s="23" customFormat="1" ht="18" customHeight="1">
      <c r="A157" s="57">
        <v>7</v>
      </c>
      <c r="B157" s="8" t="s">
        <v>76</v>
      </c>
      <c r="C157" s="45">
        <v>0</v>
      </c>
      <c r="D157" s="45">
        <v>0</v>
      </c>
      <c r="E157" s="1" t="e">
        <f t="shared" si="49"/>
        <v>#DIV/0!</v>
      </c>
      <c r="F157" s="45">
        <v>0</v>
      </c>
      <c r="G157" s="45">
        <v>0</v>
      </c>
      <c r="H157" s="1" t="e">
        <f t="shared" si="50"/>
        <v>#DIV/0!</v>
      </c>
      <c r="I157" s="45">
        <v>0</v>
      </c>
      <c r="J157" s="45">
        <v>0</v>
      </c>
      <c r="K157" s="1" t="e">
        <f t="shared" si="51"/>
        <v>#DIV/0!</v>
      </c>
      <c r="L157" s="95">
        <v>0</v>
      </c>
      <c r="M157" s="47">
        <v>0</v>
      </c>
      <c r="N157" s="1" t="e">
        <f t="shared" si="46"/>
        <v>#DIV/0!</v>
      </c>
      <c r="O157" s="47">
        <v>0</v>
      </c>
      <c r="P157" s="47">
        <v>0</v>
      </c>
      <c r="Q157" s="1" t="e">
        <f t="shared" si="47"/>
        <v>#DIV/0!</v>
      </c>
      <c r="R157" s="47">
        <v>0</v>
      </c>
      <c r="S157" s="47">
        <v>0</v>
      </c>
      <c r="T157" s="1" t="e">
        <f t="shared" si="48"/>
        <v>#DIV/0!</v>
      </c>
    </row>
    <row r="158" spans="1:20" ht="18.75" customHeight="1">
      <c r="A158" s="56">
        <v>8</v>
      </c>
      <c r="B158" s="4" t="s">
        <v>79</v>
      </c>
      <c r="C158" s="45">
        <v>0</v>
      </c>
      <c r="D158" s="45">
        <v>0</v>
      </c>
      <c r="E158" s="46" t="e">
        <f t="shared" si="49"/>
        <v>#DIV/0!</v>
      </c>
      <c r="F158" s="45">
        <v>0</v>
      </c>
      <c r="G158" s="45">
        <v>0</v>
      </c>
      <c r="H158" s="46" t="e">
        <f>F158/G158*100</f>
        <v>#DIV/0!</v>
      </c>
      <c r="I158" s="45">
        <v>0</v>
      </c>
      <c r="J158" s="45">
        <v>0</v>
      </c>
      <c r="K158" s="46" t="e">
        <f t="shared" si="51"/>
        <v>#DIV/0!</v>
      </c>
      <c r="L158" s="95">
        <v>0</v>
      </c>
      <c r="M158" s="47">
        <v>0</v>
      </c>
      <c r="N158" s="25" t="e">
        <f t="shared" si="46"/>
        <v>#DIV/0!</v>
      </c>
      <c r="O158" s="45">
        <v>0</v>
      </c>
      <c r="P158" s="45">
        <v>0</v>
      </c>
      <c r="Q158" s="25" t="e">
        <f t="shared" si="47"/>
        <v>#DIV/0!</v>
      </c>
      <c r="R158" s="45">
        <v>0</v>
      </c>
      <c r="S158" s="45">
        <v>0</v>
      </c>
      <c r="T158" s="46" t="e">
        <f t="shared" si="48"/>
        <v>#DIV/0!</v>
      </c>
    </row>
    <row r="159" spans="1:20" s="23" customFormat="1" ht="16.5" customHeight="1">
      <c r="A159" s="56">
        <v>9</v>
      </c>
      <c r="B159" s="8" t="s">
        <v>81</v>
      </c>
      <c r="C159" s="45">
        <v>9039</v>
      </c>
      <c r="D159" s="45">
        <v>27631</v>
      </c>
      <c r="E159" s="1">
        <f t="shared" si="49"/>
        <v>32.713256849191126</v>
      </c>
      <c r="F159" s="45">
        <v>0</v>
      </c>
      <c r="G159" s="45">
        <v>9908</v>
      </c>
      <c r="H159" s="1">
        <f t="shared" ref="H159:H160" si="52">F159/G159*100</f>
        <v>0</v>
      </c>
      <c r="I159" s="45">
        <v>9039</v>
      </c>
      <c r="J159" s="45">
        <v>27631</v>
      </c>
      <c r="K159" s="46">
        <f t="shared" si="51"/>
        <v>32.713256849191126</v>
      </c>
      <c r="L159" s="95">
        <v>0</v>
      </c>
      <c r="M159" s="47">
        <v>0</v>
      </c>
      <c r="N159" s="1" t="e">
        <f t="shared" si="46"/>
        <v>#DIV/0!</v>
      </c>
      <c r="O159" s="47">
        <v>0</v>
      </c>
      <c r="P159" s="47">
        <v>0</v>
      </c>
      <c r="Q159" s="1" t="e">
        <f t="shared" si="47"/>
        <v>#DIV/0!</v>
      </c>
      <c r="R159" s="47">
        <v>0</v>
      </c>
      <c r="S159" s="47">
        <v>0</v>
      </c>
      <c r="T159" s="1" t="e">
        <f t="shared" si="48"/>
        <v>#DIV/0!</v>
      </c>
    </row>
    <row r="160" spans="1:20" ht="22.5" customHeight="1">
      <c r="A160" s="56">
        <v>10</v>
      </c>
      <c r="B160" s="3" t="s">
        <v>88</v>
      </c>
      <c r="C160" s="45">
        <v>30270</v>
      </c>
      <c r="D160" s="45">
        <v>25751</v>
      </c>
      <c r="E160" s="46">
        <f t="shared" si="49"/>
        <v>117.54883305502699</v>
      </c>
      <c r="F160" s="45">
        <v>6050</v>
      </c>
      <c r="G160" s="45">
        <v>3410</v>
      </c>
      <c r="H160" s="46">
        <f t="shared" si="52"/>
        <v>177.41935483870967</v>
      </c>
      <c r="I160" s="45">
        <v>81165</v>
      </c>
      <c r="J160" s="45">
        <v>89658</v>
      </c>
      <c r="K160" s="46">
        <f t="shared" si="51"/>
        <v>90.52733721474938</v>
      </c>
      <c r="L160" s="95">
        <v>0</v>
      </c>
      <c r="M160" s="47">
        <v>0</v>
      </c>
      <c r="N160" s="25" t="e">
        <f t="shared" si="46"/>
        <v>#DIV/0!</v>
      </c>
      <c r="O160" s="45">
        <v>0</v>
      </c>
      <c r="P160" s="45">
        <v>0</v>
      </c>
      <c r="Q160" s="25" t="e">
        <f t="shared" si="47"/>
        <v>#DIV/0!</v>
      </c>
      <c r="R160" s="45">
        <v>0</v>
      </c>
      <c r="S160" s="45">
        <v>0</v>
      </c>
      <c r="T160" s="46" t="e">
        <f t="shared" si="48"/>
        <v>#DIV/0!</v>
      </c>
    </row>
    <row r="161" spans="1:20" s="23" customFormat="1" ht="17.25" customHeight="1">
      <c r="A161" s="385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7"/>
    </row>
    <row r="162" spans="1:20" s="23" customFormat="1" ht="32.25" customHeight="1">
      <c r="A162" s="383" t="s">
        <v>245</v>
      </c>
      <c r="B162" s="384"/>
      <c r="C162" s="42">
        <f>SUM(C163:C175)</f>
        <v>2300990</v>
      </c>
      <c r="D162" s="42">
        <f>SUM(D163:D175)</f>
        <v>1369334</v>
      </c>
      <c r="E162" s="51">
        <f t="shared" ref="E162:E175" si="53">C162/D162*100</f>
        <v>168.03716259144957</v>
      </c>
      <c r="F162" s="42">
        <f>SUM(F163:F175)</f>
        <v>486376</v>
      </c>
      <c r="G162" s="42">
        <f>SUM(G163:G175)</f>
        <v>350121</v>
      </c>
      <c r="H162" s="51">
        <f t="shared" ref="H162:H175" si="54">F162/G162*100</f>
        <v>138.91654599409918</v>
      </c>
      <c r="I162" s="42">
        <f>SUM(I163:I175)</f>
        <v>2127749</v>
      </c>
      <c r="J162" s="42">
        <f>SUM(J163:J175)</f>
        <v>1378920</v>
      </c>
      <c r="K162" s="51">
        <f t="shared" ref="K162:K175" si="55">I162/J162*100</f>
        <v>154.30547094827836</v>
      </c>
      <c r="L162" s="42">
        <f>SUM(L163:L175)</f>
        <v>1661259</v>
      </c>
      <c r="M162" s="42">
        <f>SUM(M163:M175)</f>
        <v>657086</v>
      </c>
      <c r="N162" s="6">
        <f t="shared" ref="N162:N175" si="56">L162/M162*100</f>
        <v>252.82215722142917</v>
      </c>
      <c r="O162" s="42">
        <f>SUM(O163:O175)</f>
        <v>248580</v>
      </c>
      <c r="P162" s="42">
        <f>SUM(P163:P175)</f>
        <v>0</v>
      </c>
      <c r="Q162" s="5" t="e">
        <f t="shared" ref="Q162:Q175" si="57">O162/P162*100</f>
        <v>#DIV/0!</v>
      </c>
      <c r="R162" s="42">
        <f>SUM(R163:R175)</f>
        <v>1412679</v>
      </c>
      <c r="S162" s="42">
        <f>SUM(S163:S175)</f>
        <v>657086</v>
      </c>
      <c r="T162" s="6">
        <f t="shared" ref="T162:T175" si="58">R162/S162*100</f>
        <v>214.99149274219812</v>
      </c>
    </row>
    <row r="163" spans="1:20" ht="20.25" customHeight="1">
      <c r="A163" s="56">
        <v>1</v>
      </c>
      <c r="B163" s="3" t="s">
        <v>66</v>
      </c>
      <c r="C163" s="45">
        <v>215081</v>
      </c>
      <c r="D163" s="45">
        <v>211842</v>
      </c>
      <c r="E163" s="46">
        <f t="shared" si="53"/>
        <v>101.52896970383587</v>
      </c>
      <c r="F163" s="45">
        <v>56489</v>
      </c>
      <c r="G163" s="45">
        <v>55497</v>
      </c>
      <c r="H163" s="46">
        <f t="shared" si="54"/>
        <v>101.78748400814459</v>
      </c>
      <c r="I163" s="45">
        <v>170511</v>
      </c>
      <c r="J163" s="45">
        <v>206497</v>
      </c>
      <c r="K163" s="46">
        <f t="shared" si="55"/>
        <v>82.573112442311512</v>
      </c>
      <c r="L163" s="47">
        <v>170511</v>
      </c>
      <c r="M163" s="246">
        <v>206497</v>
      </c>
      <c r="N163" s="25">
        <f t="shared" si="56"/>
        <v>82.573112442311512</v>
      </c>
      <c r="O163" s="45">
        <v>0</v>
      </c>
      <c r="P163" s="45">
        <v>0</v>
      </c>
      <c r="Q163" s="25" t="e">
        <f t="shared" si="57"/>
        <v>#DIV/0!</v>
      </c>
      <c r="R163" s="65">
        <v>170511</v>
      </c>
      <c r="S163" s="248">
        <v>206497</v>
      </c>
      <c r="T163" s="46">
        <f t="shared" si="58"/>
        <v>82.573112442311512</v>
      </c>
    </row>
    <row r="164" spans="1:20" s="23" customFormat="1" ht="18.75" customHeight="1">
      <c r="A164" s="57">
        <v>2</v>
      </c>
      <c r="B164" s="4" t="s">
        <v>70</v>
      </c>
      <c r="C164" s="45">
        <v>92900</v>
      </c>
      <c r="D164" s="45">
        <v>0</v>
      </c>
      <c r="E164" s="1" t="e">
        <f t="shared" si="53"/>
        <v>#DIV/0!</v>
      </c>
      <c r="F164" s="45">
        <v>0</v>
      </c>
      <c r="G164" s="45">
        <v>0</v>
      </c>
      <c r="H164" s="1" t="e">
        <f t="shared" si="54"/>
        <v>#DIV/0!</v>
      </c>
      <c r="I164" s="45">
        <v>91107</v>
      </c>
      <c r="J164" s="45">
        <v>0</v>
      </c>
      <c r="K164" s="1" t="e">
        <f t="shared" si="55"/>
        <v>#DIV/0!</v>
      </c>
      <c r="L164" s="47">
        <v>91107</v>
      </c>
      <c r="M164" s="47">
        <v>0</v>
      </c>
      <c r="N164" s="1" t="e">
        <f t="shared" si="56"/>
        <v>#DIV/0!</v>
      </c>
      <c r="O164" s="45">
        <v>0</v>
      </c>
      <c r="P164" s="45">
        <v>0</v>
      </c>
      <c r="Q164" s="1" t="e">
        <f t="shared" si="57"/>
        <v>#DIV/0!</v>
      </c>
      <c r="R164" s="65">
        <v>91107</v>
      </c>
      <c r="S164" s="65">
        <v>0</v>
      </c>
      <c r="T164" s="1" t="e">
        <f t="shared" si="58"/>
        <v>#DIV/0!</v>
      </c>
    </row>
    <row r="165" spans="1:20" ht="20.25" customHeight="1">
      <c r="A165" s="56">
        <v>3</v>
      </c>
      <c r="B165" s="4" t="s">
        <v>73</v>
      </c>
      <c r="C165" s="45">
        <v>72012</v>
      </c>
      <c r="D165" s="49">
        <v>49002</v>
      </c>
      <c r="E165" s="25">
        <f t="shared" si="53"/>
        <v>146.95726705032448</v>
      </c>
      <c r="F165" s="45">
        <v>17795</v>
      </c>
      <c r="G165" s="49">
        <v>12439</v>
      </c>
      <c r="H165" s="25">
        <f t="shared" si="54"/>
        <v>143.05812364337967</v>
      </c>
      <c r="I165" s="45">
        <v>111332</v>
      </c>
      <c r="J165" s="49">
        <v>70341</v>
      </c>
      <c r="K165" s="25">
        <f t="shared" si="55"/>
        <v>158.27469043658749</v>
      </c>
      <c r="L165" s="47">
        <v>58643</v>
      </c>
      <c r="M165" s="247">
        <v>17074</v>
      </c>
      <c r="N165" s="25">
        <f t="shared" si="56"/>
        <v>343.4637460466206</v>
      </c>
      <c r="O165" s="45">
        <v>10616</v>
      </c>
      <c r="P165" s="45">
        <v>0</v>
      </c>
      <c r="Q165" s="25" t="e">
        <f t="shared" si="57"/>
        <v>#DIV/0!</v>
      </c>
      <c r="R165" s="65">
        <v>48027</v>
      </c>
      <c r="S165" s="249">
        <v>17074</v>
      </c>
      <c r="T165" s="25">
        <f t="shared" si="58"/>
        <v>281.2873374721799</v>
      </c>
    </row>
    <row r="166" spans="1:20" ht="18.75" customHeight="1">
      <c r="A166" s="57">
        <v>4</v>
      </c>
      <c r="B166" s="8" t="s">
        <v>75</v>
      </c>
      <c r="C166" s="45">
        <v>227129</v>
      </c>
      <c r="D166" s="47">
        <v>89927</v>
      </c>
      <c r="E166" s="25">
        <f t="shared" si="53"/>
        <v>252.57041822811837</v>
      </c>
      <c r="F166" s="45">
        <v>33121</v>
      </c>
      <c r="G166" s="49">
        <v>19408</v>
      </c>
      <c r="H166" s="25">
        <f t="shared" si="54"/>
        <v>170.65643033800495</v>
      </c>
      <c r="I166" s="45">
        <v>227129</v>
      </c>
      <c r="J166" s="45">
        <v>89927</v>
      </c>
      <c r="K166" s="25">
        <f t="shared" si="55"/>
        <v>252.57041822811837</v>
      </c>
      <c r="L166" s="47">
        <v>227129</v>
      </c>
      <c r="M166" s="47">
        <v>0</v>
      </c>
      <c r="N166" s="25" t="e">
        <f t="shared" si="56"/>
        <v>#DIV/0!</v>
      </c>
      <c r="O166" s="45">
        <v>0</v>
      </c>
      <c r="P166" s="45">
        <v>0</v>
      </c>
      <c r="Q166" s="25" t="e">
        <f t="shared" si="57"/>
        <v>#DIV/0!</v>
      </c>
      <c r="R166" s="65">
        <v>227129</v>
      </c>
      <c r="S166" s="65">
        <v>0</v>
      </c>
      <c r="T166" s="25" t="e">
        <f t="shared" si="58"/>
        <v>#DIV/0!</v>
      </c>
    </row>
    <row r="167" spans="1:20" ht="18.75" customHeight="1">
      <c r="A167" s="56">
        <v>5</v>
      </c>
      <c r="B167" s="8" t="s">
        <v>222</v>
      </c>
      <c r="C167" s="45">
        <v>0</v>
      </c>
      <c r="D167" s="45">
        <v>0</v>
      </c>
      <c r="E167" s="25" t="e">
        <f t="shared" si="53"/>
        <v>#DIV/0!</v>
      </c>
      <c r="F167" s="45">
        <v>0</v>
      </c>
      <c r="G167" s="45">
        <v>0</v>
      </c>
      <c r="H167" s="25" t="e">
        <f t="shared" si="54"/>
        <v>#DIV/0!</v>
      </c>
      <c r="I167" s="45">
        <v>0</v>
      </c>
      <c r="J167" s="45">
        <v>0</v>
      </c>
      <c r="K167" s="25" t="e">
        <f t="shared" si="55"/>
        <v>#DIV/0!</v>
      </c>
      <c r="L167" s="47">
        <v>0</v>
      </c>
      <c r="M167" s="47">
        <v>0</v>
      </c>
      <c r="N167" s="25" t="e">
        <f t="shared" si="56"/>
        <v>#DIV/0!</v>
      </c>
      <c r="O167" s="45">
        <v>0</v>
      </c>
      <c r="P167" s="45">
        <v>0</v>
      </c>
      <c r="Q167" s="25" t="e">
        <f t="shared" si="57"/>
        <v>#DIV/0!</v>
      </c>
      <c r="R167" s="65">
        <v>0</v>
      </c>
      <c r="S167" s="65">
        <v>0</v>
      </c>
      <c r="T167" s="25" t="e">
        <f t="shared" si="58"/>
        <v>#DIV/0!</v>
      </c>
    </row>
    <row r="168" spans="1:20" ht="22.5" customHeight="1">
      <c r="A168" s="57">
        <v>6</v>
      </c>
      <c r="B168" s="3" t="s">
        <v>78</v>
      </c>
      <c r="C168" s="45">
        <v>15117</v>
      </c>
      <c r="D168" s="45">
        <v>22884</v>
      </c>
      <c r="E168" s="46">
        <f t="shared" si="53"/>
        <v>66.059255374934452</v>
      </c>
      <c r="F168" s="45">
        <v>10005</v>
      </c>
      <c r="G168" s="45">
        <v>6810</v>
      </c>
      <c r="H168" s="46">
        <f t="shared" si="54"/>
        <v>146.91629955947135</v>
      </c>
      <c r="I168" s="45">
        <v>9375</v>
      </c>
      <c r="J168" s="45">
        <v>23521</v>
      </c>
      <c r="K168" s="46">
        <f t="shared" si="55"/>
        <v>39.857999234726414</v>
      </c>
      <c r="L168" s="47">
        <v>9232</v>
      </c>
      <c r="M168" s="47">
        <v>22001</v>
      </c>
      <c r="N168" s="25">
        <f t="shared" si="56"/>
        <v>41.961729012317619</v>
      </c>
      <c r="O168" s="45">
        <v>0</v>
      </c>
      <c r="P168" s="45">
        <v>0</v>
      </c>
      <c r="Q168" s="25" t="e">
        <f t="shared" si="57"/>
        <v>#DIV/0!</v>
      </c>
      <c r="R168" s="65">
        <v>9232</v>
      </c>
      <c r="S168" s="65">
        <v>22001</v>
      </c>
      <c r="T168" s="46">
        <f t="shared" si="58"/>
        <v>41.961729012317619</v>
      </c>
    </row>
    <row r="169" spans="1:20" s="23" customFormat="1" ht="19.5" customHeight="1">
      <c r="A169" s="57">
        <v>7</v>
      </c>
      <c r="B169" s="8" t="s">
        <v>80</v>
      </c>
      <c r="C169" s="45">
        <v>0</v>
      </c>
      <c r="D169" s="47">
        <v>9065</v>
      </c>
      <c r="E169" s="1">
        <f t="shared" si="53"/>
        <v>0</v>
      </c>
      <c r="F169" s="45">
        <v>0</v>
      </c>
      <c r="G169" s="45">
        <v>0</v>
      </c>
      <c r="H169" s="1" t="e">
        <f t="shared" si="54"/>
        <v>#DIV/0!</v>
      </c>
      <c r="I169" s="45">
        <v>0</v>
      </c>
      <c r="J169" s="47">
        <v>9065</v>
      </c>
      <c r="K169" s="1">
        <f t="shared" si="55"/>
        <v>0</v>
      </c>
      <c r="L169" s="47">
        <v>0</v>
      </c>
      <c r="M169" s="47">
        <v>9065</v>
      </c>
      <c r="N169" s="1">
        <f t="shared" si="56"/>
        <v>0</v>
      </c>
      <c r="O169" s="45">
        <v>0</v>
      </c>
      <c r="P169" s="45">
        <v>0</v>
      </c>
      <c r="Q169" s="1" t="e">
        <f t="shared" si="57"/>
        <v>#DIV/0!</v>
      </c>
      <c r="R169" s="65">
        <v>0</v>
      </c>
      <c r="S169" s="47">
        <v>9065</v>
      </c>
      <c r="T169" s="1">
        <f t="shared" si="58"/>
        <v>0</v>
      </c>
    </row>
    <row r="170" spans="1:20" ht="30" customHeight="1">
      <c r="A170" s="57">
        <v>8</v>
      </c>
      <c r="B170" s="3" t="s">
        <v>82</v>
      </c>
      <c r="C170" s="45">
        <v>894635</v>
      </c>
      <c r="D170" s="47">
        <v>402449</v>
      </c>
      <c r="E170" s="1">
        <f t="shared" si="53"/>
        <v>222.29773213500343</v>
      </c>
      <c r="F170" s="45">
        <v>180142</v>
      </c>
      <c r="G170" s="45">
        <v>112763</v>
      </c>
      <c r="H170" s="46">
        <f t="shared" si="54"/>
        <v>159.7527557798214</v>
      </c>
      <c r="I170" s="45">
        <v>894635</v>
      </c>
      <c r="J170" s="45">
        <v>402449</v>
      </c>
      <c r="K170" s="46">
        <f t="shared" si="55"/>
        <v>222.29773213500343</v>
      </c>
      <c r="L170" s="47">
        <v>866673</v>
      </c>
      <c r="M170" s="246">
        <v>402449</v>
      </c>
      <c r="N170" s="25">
        <f t="shared" si="56"/>
        <v>215.34977102688785</v>
      </c>
      <c r="O170" s="45">
        <v>0</v>
      </c>
      <c r="P170" s="45">
        <v>0</v>
      </c>
      <c r="Q170" s="25" t="e">
        <f t="shared" si="57"/>
        <v>#DIV/0!</v>
      </c>
      <c r="R170" s="65">
        <v>866673</v>
      </c>
      <c r="S170" s="246">
        <v>402449</v>
      </c>
      <c r="T170" s="46">
        <f t="shared" si="58"/>
        <v>215.34977102688785</v>
      </c>
    </row>
    <row r="171" spans="1:20" ht="22.5" customHeight="1">
      <c r="A171" s="56">
        <v>9</v>
      </c>
      <c r="B171" s="4" t="s">
        <v>90</v>
      </c>
      <c r="C171" s="45">
        <v>10343</v>
      </c>
      <c r="D171" s="45">
        <v>0</v>
      </c>
      <c r="E171" s="25" t="e">
        <f t="shared" si="53"/>
        <v>#DIV/0!</v>
      </c>
      <c r="F171" s="45">
        <v>667</v>
      </c>
      <c r="G171" s="45">
        <v>0</v>
      </c>
      <c r="H171" s="25" t="e">
        <f t="shared" si="54"/>
        <v>#DIV/0!</v>
      </c>
      <c r="I171" s="45">
        <v>13285</v>
      </c>
      <c r="J171" s="49">
        <v>8149</v>
      </c>
      <c r="K171" s="25">
        <f t="shared" si="55"/>
        <v>163.02613817646338</v>
      </c>
      <c r="L171" s="47">
        <v>9293</v>
      </c>
      <c r="M171" s="47">
        <v>0</v>
      </c>
      <c r="N171" s="25" t="e">
        <f t="shared" si="56"/>
        <v>#DIV/0!</v>
      </c>
      <c r="O171" s="45">
        <v>9293</v>
      </c>
      <c r="P171" s="45">
        <v>0</v>
      </c>
      <c r="Q171" s="25" t="e">
        <f t="shared" si="57"/>
        <v>#DIV/0!</v>
      </c>
      <c r="R171" s="65">
        <v>0</v>
      </c>
      <c r="S171" s="65">
        <v>0</v>
      </c>
      <c r="T171" s="25" t="e">
        <f t="shared" si="58"/>
        <v>#DIV/0!</v>
      </c>
    </row>
    <row r="172" spans="1:20" s="24" customFormat="1" ht="18" customHeight="1">
      <c r="A172" s="57">
        <v>10</v>
      </c>
      <c r="B172" s="4" t="s">
        <v>91</v>
      </c>
      <c r="C172" s="45">
        <v>0</v>
      </c>
      <c r="D172" s="49">
        <v>44309</v>
      </c>
      <c r="E172" s="25">
        <f t="shared" si="53"/>
        <v>0</v>
      </c>
      <c r="F172" s="45">
        <v>0</v>
      </c>
      <c r="G172" s="49">
        <v>10196</v>
      </c>
      <c r="H172" s="25">
        <f t="shared" si="54"/>
        <v>0</v>
      </c>
      <c r="I172" s="45">
        <v>0</v>
      </c>
      <c r="J172" s="49">
        <v>44309</v>
      </c>
      <c r="K172" s="25">
        <f t="shared" si="55"/>
        <v>0</v>
      </c>
      <c r="L172" s="47">
        <v>0</v>
      </c>
      <c r="M172" s="47">
        <v>0</v>
      </c>
      <c r="N172" s="25" t="e">
        <f t="shared" si="56"/>
        <v>#DIV/0!</v>
      </c>
      <c r="O172" s="45">
        <v>0</v>
      </c>
      <c r="P172" s="45">
        <v>0</v>
      </c>
      <c r="Q172" s="25" t="e">
        <f t="shared" si="57"/>
        <v>#DIV/0!</v>
      </c>
      <c r="R172" s="65">
        <v>0</v>
      </c>
      <c r="S172" s="65">
        <v>0</v>
      </c>
      <c r="T172" s="25" t="e">
        <f t="shared" si="58"/>
        <v>#DIV/0!</v>
      </c>
    </row>
    <row r="173" spans="1:20" s="24" customFormat="1" ht="17.25" customHeight="1">
      <c r="A173" s="58">
        <v>11</v>
      </c>
      <c r="B173" s="4" t="s">
        <v>247</v>
      </c>
      <c r="C173" s="45">
        <v>257078</v>
      </c>
      <c r="D173" s="45">
        <v>0</v>
      </c>
      <c r="E173" s="46" t="e">
        <f t="shared" si="53"/>
        <v>#DIV/0!</v>
      </c>
      <c r="F173" s="45">
        <v>61394</v>
      </c>
      <c r="G173" s="45">
        <v>0</v>
      </c>
      <c r="H173" s="46" t="e">
        <f t="shared" si="54"/>
        <v>#DIV/0!</v>
      </c>
      <c r="I173" s="45">
        <v>236528</v>
      </c>
      <c r="J173" s="45">
        <v>0</v>
      </c>
      <c r="K173" s="46" t="e">
        <f t="shared" si="55"/>
        <v>#DIV/0!</v>
      </c>
      <c r="L173" s="47">
        <v>228671</v>
      </c>
      <c r="M173" s="47">
        <v>0</v>
      </c>
      <c r="N173" s="25" t="e">
        <f t="shared" si="56"/>
        <v>#DIV/0!</v>
      </c>
      <c r="O173" s="45">
        <v>228671</v>
      </c>
      <c r="P173" s="45">
        <v>0</v>
      </c>
      <c r="Q173" s="25" t="e">
        <f t="shared" si="57"/>
        <v>#DIV/0!</v>
      </c>
      <c r="R173" s="65">
        <v>0</v>
      </c>
      <c r="S173" s="65">
        <v>0</v>
      </c>
      <c r="T173" s="46" t="e">
        <f t="shared" si="58"/>
        <v>#DIV/0!</v>
      </c>
    </row>
    <row r="174" spans="1:20" s="24" customFormat="1" ht="17.25" customHeight="1">
      <c r="A174" s="57">
        <v>12</v>
      </c>
      <c r="B174" s="4" t="s">
        <v>229</v>
      </c>
      <c r="C174" s="45">
        <v>144705</v>
      </c>
      <c r="D174" s="49">
        <v>4213</v>
      </c>
      <c r="E174" s="25">
        <f t="shared" si="53"/>
        <v>3434.7258485639686</v>
      </c>
      <c r="F174" s="45">
        <v>44000</v>
      </c>
      <c r="G174" s="49">
        <v>2401</v>
      </c>
      <c r="H174" s="25">
        <f t="shared" si="54"/>
        <v>1832.5697625989171</v>
      </c>
      <c r="I174" s="45">
        <v>44173</v>
      </c>
      <c r="J174" s="49">
        <v>3038</v>
      </c>
      <c r="K174" s="25">
        <f t="shared" si="55"/>
        <v>1454.0157998683344</v>
      </c>
      <c r="L174" s="47">
        <v>0</v>
      </c>
      <c r="M174" s="47">
        <v>0</v>
      </c>
      <c r="N174" s="25" t="e">
        <f t="shared" si="56"/>
        <v>#DIV/0!</v>
      </c>
      <c r="O174" s="45">
        <v>0</v>
      </c>
      <c r="P174" s="45">
        <v>0</v>
      </c>
      <c r="Q174" s="25" t="e">
        <f t="shared" si="57"/>
        <v>#DIV/0!</v>
      </c>
      <c r="R174" s="65">
        <v>0</v>
      </c>
      <c r="S174" s="65">
        <v>0</v>
      </c>
      <c r="T174" s="25" t="e">
        <f t="shared" si="58"/>
        <v>#DIV/0!</v>
      </c>
    </row>
    <row r="175" spans="1:20" ht="27" customHeight="1">
      <c r="A175" s="56">
        <v>13</v>
      </c>
      <c r="B175" s="3" t="s">
        <v>223</v>
      </c>
      <c r="C175" s="45">
        <v>371990</v>
      </c>
      <c r="D175" s="45">
        <v>535643</v>
      </c>
      <c r="E175" s="46">
        <f t="shared" si="53"/>
        <v>69.447374463962007</v>
      </c>
      <c r="F175" s="45">
        <v>82763</v>
      </c>
      <c r="G175" s="45">
        <v>130607</v>
      </c>
      <c r="H175" s="46">
        <f t="shared" si="54"/>
        <v>63.367966494904557</v>
      </c>
      <c r="I175" s="45">
        <v>329674</v>
      </c>
      <c r="J175" s="45">
        <v>521624</v>
      </c>
      <c r="K175" s="46">
        <f t="shared" si="55"/>
        <v>63.201463122862442</v>
      </c>
      <c r="L175" s="47">
        <v>0</v>
      </c>
      <c r="M175" s="47">
        <v>0</v>
      </c>
      <c r="N175" s="25" t="e">
        <f t="shared" si="56"/>
        <v>#DIV/0!</v>
      </c>
      <c r="O175" s="45">
        <v>0</v>
      </c>
      <c r="P175" s="45">
        <v>0</v>
      </c>
      <c r="Q175" s="25" t="e">
        <f t="shared" si="57"/>
        <v>#DIV/0!</v>
      </c>
      <c r="R175" s="65">
        <v>0</v>
      </c>
      <c r="S175" s="65">
        <v>0</v>
      </c>
      <c r="T175" s="46" t="e">
        <f t="shared" si="58"/>
        <v>#DIV/0!</v>
      </c>
    </row>
    <row r="176" spans="1:20" s="23" customFormat="1" ht="17.25" customHeight="1">
      <c r="A176" s="385"/>
      <c r="B176" s="386"/>
      <c r="C176" s="386"/>
      <c r="D176" s="386"/>
      <c r="E176" s="386"/>
      <c r="F176" s="386"/>
      <c r="G176" s="386"/>
      <c r="H176" s="386"/>
      <c r="I176" s="386"/>
      <c r="J176" s="386"/>
      <c r="K176" s="386"/>
      <c r="L176" s="386"/>
      <c r="M176" s="386"/>
      <c r="N176" s="386"/>
      <c r="O176" s="386"/>
      <c r="P176" s="386"/>
      <c r="Q176" s="386"/>
      <c r="R176" s="386"/>
      <c r="S176" s="386"/>
      <c r="T176" s="387"/>
    </row>
    <row r="177" spans="1:20" s="23" customFormat="1" ht="57.75" customHeight="1">
      <c r="A177" s="383" t="s">
        <v>246</v>
      </c>
      <c r="B177" s="384"/>
      <c r="C177" s="42">
        <f>SUM(C178:C184)</f>
        <v>72581</v>
      </c>
      <c r="D177" s="42">
        <f>SUM(D178:D184)</f>
        <v>83058</v>
      </c>
      <c r="E177" s="51">
        <f t="shared" ref="E177:E184" si="59">C177/D177*100</f>
        <v>87.38592308988899</v>
      </c>
      <c r="F177" s="42">
        <f>SUM(F178:F184)</f>
        <v>19380</v>
      </c>
      <c r="G177" s="42">
        <f>SUM(G178:G184)</f>
        <v>9857</v>
      </c>
      <c r="H177" s="51">
        <f t="shared" ref="H177:H184" si="60">F177/G177*100</f>
        <v>196.61154509485647</v>
      </c>
      <c r="I177" s="42">
        <f>SUM(I178:I184)</f>
        <v>168697</v>
      </c>
      <c r="J177" s="42">
        <f>SUM(J178:J184)</f>
        <v>38222</v>
      </c>
      <c r="K177" s="51">
        <f t="shared" ref="K177:K184" si="61">I177/J177*100</f>
        <v>441.36099628486215</v>
      </c>
      <c r="L177" s="42">
        <f>SUM(L178:L184)</f>
        <v>32244</v>
      </c>
      <c r="M177" s="42">
        <f>SUM(M178:M184)</f>
        <v>20633</v>
      </c>
      <c r="N177" s="6">
        <f t="shared" ref="N177:N184" si="62">L177/M177*100</f>
        <v>156.27393011195659</v>
      </c>
      <c r="O177" s="42">
        <f>SUM(O178:O184)</f>
        <v>30070</v>
      </c>
      <c r="P177" s="42">
        <f>SUM(P178:P184)</f>
        <v>20633</v>
      </c>
      <c r="Q177" s="5">
        <f t="shared" ref="Q177:Q182" si="63">O177/P177*100</f>
        <v>145.73741094363399</v>
      </c>
      <c r="R177" s="42">
        <f>SUM(R178:R184)</f>
        <v>2174</v>
      </c>
      <c r="S177" s="42">
        <f>SUM(S178:S184)</f>
        <v>0</v>
      </c>
      <c r="T177" s="6" t="e">
        <f t="shared" ref="T177:T184" si="64">R177/S177*100</f>
        <v>#DIV/0!</v>
      </c>
    </row>
    <row r="178" spans="1:20" s="24" customFormat="1" ht="19.5" customHeight="1">
      <c r="A178" s="57">
        <v>1</v>
      </c>
      <c r="B178" s="8" t="s">
        <v>83</v>
      </c>
      <c r="C178" s="49">
        <v>0</v>
      </c>
      <c r="D178" s="49">
        <v>0</v>
      </c>
      <c r="E178" s="25" t="e">
        <f t="shared" si="59"/>
        <v>#DIV/0!</v>
      </c>
      <c r="F178" s="49">
        <v>0</v>
      </c>
      <c r="G178" s="49">
        <v>0</v>
      </c>
      <c r="H178" s="25" t="e">
        <f t="shared" si="60"/>
        <v>#DIV/0!</v>
      </c>
      <c r="I178" s="49"/>
      <c r="J178" s="49"/>
      <c r="K178" s="25" t="e">
        <f t="shared" si="61"/>
        <v>#DIV/0!</v>
      </c>
      <c r="L178" s="47">
        <v>0</v>
      </c>
      <c r="M178" s="47">
        <v>0</v>
      </c>
      <c r="N178" s="25" t="e">
        <f t="shared" si="62"/>
        <v>#DIV/0!</v>
      </c>
      <c r="O178" s="49">
        <v>0</v>
      </c>
      <c r="P178" s="49">
        <v>0</v>
      </c>
      <c r="Q178" s="25" t="e">
        <f t="shared" si="63"/>
        <v>#DIV/0!</v>
      </c>
      <c r="R178" s="49">
        <v>0</v>
      </c>
      <c r="S178" s="49">
        <v>0</v>
      </c>
      <c r="T178" s="25" t="e">
        <f t="shared" si="64"/>
        <v>#DIV/0!</v>
      </c>
    </row>
    <row r="179" spans="1:20" ht="33.75" customHeight="1">
      <c r="A179" s="56">
        <v>2</v>
      </c>
      <c r="B179" s="3" t="s">
        <v>84</v>
      </c>
      <c r="C179" s="49">
        <v>0</v>
      </c>
      <c r="D179" s="49">
        <v>0</v>
      </c>
      <c r="E179" s="46" t="e">
        <f t="shared" si="59"/>
        <v>#DIV/0!</v>
      </c>
      <c r="F179" s="49">
        <v>0</v>
      </c>
      <c r="G179" s="49">
        <v>0</v>
      </c>
      <c r="H179" s="46" t="e">
        <f t="shared" si="60"/>
        <v>#DIV/0!</v>
      </c>
      <c r="I179" s="49">
        <v>0</v>
      </c>
      <c r="J179" s="49">
        <v>0</v>
      </c>
      <c r="K179" s="46" t="e">
        <f t="shared" si="61"/>
        <v>#DIV/0!</v>
      </c>
      <c r="L179" s="47">
        <v>0</v>
      </c>
      <c r="M179" s="47">
        <v>0</v>
      </c>
      <c r="N179" s="25" t="e">
        <f t="shared" si="62"/>
        <v>#DIV/0!</v>
      </c>
      <c r="O179" s="49">
        <v>0</v>
      </c>
      <c r="P179" s="49">
        <v>0</v>
      </c>
      <c r="Q179" s="25" t="e">
        <f t="shared" si="63"/>
        <v>#DIV/0!</v>
      </c>
      <c r="R179" s="49">
        <v>0</v>
      </c>
      <c r="S179" s="49">
        <v>0</v>
      </c>
      <c r="T179" s="46" t="e">
        <f t="shared" si="64"/>
        <v>#DIV/0!</v>
      </c>
    </row>
    <row r="180" spans="1:20" ht="18.75" customHeight="1">
      <c r="A180" s="58">
        <v>3</v>
      </c>
      <c r="B180" s="3" t="s">
        <v>85</v>
      </c>
      <c r="C180" s="49">
        <v>9901</v>
      </c>
      <c r="D180" s="45">
        <v>20633</v>
      </c>
      <c r="E180" s="46">
        <f t="shared" si="59"/>
        <v>47.986235641932829</v>
      </c>
      <c r="F180" s="49">
        <v>2945</v>
      </c>
      <c r="G180" s="45">
        <v>0</v>
      </c>
      <c r="H180" s="46" t="e">
        <f t="shared" si="60"/>
        <v>#DIV/0!</v>
      </c>
      <c r="I180" s="49">
        <v>9901</v>
      </c>
      <c r="J180" s="45">
        <v>22707</v>
      </c>
      <c r="K180" s="46">
        <f t="shared" si="61"/>
        <v>43.603294138371432</v>
      </c>
      <c r="L180" s="47">
        <v>9901</v>
      </c>
      <c r="M180" s="246">
        <v>20633</v>
      </c>
      <c r="N180" s="25">
        <f t="shared" si="62"/>
        <v>47.986235641932829</v>
      </c>
      <c r="O180" s="49">
        <v>9901</v>
      </c>
      <c r="P180" s="248">
        <v>20633</v>
      </c>
      <c r="Q180" s="25">
        <f t="shared" si="63"/>
        <v>47.986235641932829</v>
      </c>
      <c r="R180" s="49">
        <v>0</v>
      </c>
      <c r="S180" s="49">
        <v>0</v>
      </c>
      <c r="T180" s="46" t="e">
        <f t="shared" si="64"/>
        <v>#DIV/0!</v>
      </c>
    </row>
    <row r="181" spans="1:20" ht="24.75" customHeight="1">
      <c r="A181" s="56">
        <v>4</v>
      </c>
      <c r="B181" s="3" t="s">
        <v>86</v>
      </c>
      <c r="C181" s="49">
        <v>8337</v>
      </c>
      <c r="D181" s="45">
        <v>8540</v>
      </c>
      <c r="E181" s="46">
        <f t="shared" si="59"/>
        <v>97.622950819672127</v>
      </c>
      <c r="F181" s="49">
        <v>2660</v>
      </c>
      <c r="G181" s="45">
        <v>2450</v>
      </c>
      <c r="H181" s="46">
        <f t="shared" si="60"/>
        <v>108.57142857142857</v>
      </c>
      <c r="I181" s="49">
        <v>35806</v>
      </c>
      <c r="J181" s="45">
        <v>10005</v>
      </c>
      <c r="K181" s="46">
        <f t="shared" si="61"/>
        <v>357.88105947026486</v>
      </c>
      <c r="L181" s="47">
        <v>0</v>
      </c>
      <c r="M181" s="246">
        <v>0</v>
      </c>
      <c r="N181" s="25" t="e">
        <f t="shared" si="62"/>
        <v>#DIV/0!</v>
      </c>
      <c r="O181" s="49">
        <v>0</v>
      </c>
      <c r="P181" s="248">
        <v>0</v>
      </c>
      <c r="Q181" s="25" t="e">
        <f t="shared" si="63"/>
        <v>#DIV/0!</v>
      </c>
      <c r="R181" s="49">
        <v>0</v>
      </c>
      <c r="S181" s="49">
        <v>0</v>
      </c>
      <c r="T181" s="46" t="e">
        <f t="shared" si="64"/>
        <v>#DIV/0!</v>
      </c>
    </row>
    <row r="182" spans="1:20" ht="57" customHeight="1">
      <c r="A182" s="58">
        <v>5</v>
      </c>
      <c r="B182" s="4" t="s">
        <v>284</v>
      </c>
      <c r="C182" s="49">
        <v>54343</v>
      </c>
      <c r="D182" s="49">
        <v>53885</v>
      </c>
      <c r="E182" s="25">
        <f t="shared" si="59"/>
        <v>100.84995824440939</v>
      </c>
      <c r="F182" s="49">
        <v>13775</v>
      </c>
      <c r="G182" s="49">
        <v>7407</v>
      </c>
      <c r="H182" s="25">
        <f t="shared" si="60"/>
        <v>185.97272850006749</v>
      </c>
      <c r="I182" s="49">
        <v>122990</v>
      </c>
      <c r="J182" s="49">
        <v>5510</v>
      </c>
      <c r="K182" s="25">
        <f t="shared" si="61"/>
        <v>2232.1234119782216</v>
      </c>
      <c r="L182" s="47">
        <v>22343</v>
      </c>
      <c r="M182" s="47">
        <v>0</v>
      </c>
      <c r="N182" s="25" t="e">
        <f t="shared" si="62"/>
        <v>#DIV/0!</v>
      </c>
      <c r="O182" s="49">
        <v>20169</v>
      </c>
      <c r="P182" s="49">
        <v>0</v>
      </c>
      <c r="Q182" s="25" t="e">
        <f t="shared" si="63"/>
        <v>#DIV/0!</v>
      </c>
      <c r="R182" s="49">
        <v>2174</v>
      </c>
      <c r="S182" s="49">
        <v>0</v>
      </c>
      <c r="T182" s="25" t="e">
        <f t="shared" si="64"/>
        <v>#DIV/0!</v>
      </c>
    </row>
    <row r="183" spans="1:20" ht="18.75" customHeight="1">
      <c r="A183" s="58">
        <v>6</v>
      </c>
      <c r="B183" s="4" t="s">
        <v>275</v>
      </c>
      <c r="C183" s="49"/>
      <c r="D183" s="49"/>
      <c r="E183" s="25" t="e">
        <f t="shared" si="59"/>
        <v>#DIV/0!</v>
      </c>
      <c r="F183" s="49"/>
      <c r="G183" s="49"/>
      <c r="H183" s="25" t="e">
        <f t="shared" si="60"/>
        <v>#DIV/0!</v>
      </c>
      <c r="I183" s="49"/>
      <c r="J183" s="49"/>
      <c r="K183" s="25" t="e">
        <f t="shared" si="61"/>
        <v>#DIV/0!</v>
      </c>
      <c r="L183" s="47"/>
      <c r="M183" s="47"/>
      <c r="N183" s="25" t="e">
        <f t="shared" si="62"/>
        <v>#DIV/0!</v>
      </c>
      <c r="O183" s="49"/>
      <c r="P183" s="49"/>
      <c r="Q183" s="25" t="e">
        <f>O183/P183*100</f>
        <v>#DIV/0!</v>
      </c>
      <c r="R183" s="49">
        <v>0</v>
      </c>
      <c r="S183" s="49"/>
      <c r="T183" s="25" t="e">
        <f t="shared" si="64"/>
        <v>#DIV/0!</v>
      </c>
    </row>
    <row r="184" spans="1:20" s="23" customFormat="1" ht="21" customHeight="1">
      <c r="A184" s="57">
        <v>7</v>
      </c>
      <c r="B184" s="8" t="s">
        <v>77</v>
      </c>
      <c r="C184" s="49">
        <v>0</v>
      </c>
      <c r="D184" s="49">
        <v>0</v>
      </c>
      <c r="E184" s="1" t="e">
        <f t="shared" si="59"/>
        <v>#DIV/0!</v>
      </c>
      <c r="F184" s="49">
        <v>0</v>
      </c>
      <c r="G184" s="49">
        <v>0</v>
      </c>
      <c r="H184" s="1" t="e">
        <f t="shared" si="60"/>
        <v>#DIV/0!</v>
      </c>
      <c r="I184" s="49">
        <v>0</v>
      </c>
      <c r="J184" s="49">
        <v>0</v>
      </c>
      <c r="K184" s="1" t="e">
        <f t="shared" si="61"/>
        <v>#DIV/0!</v>
      </c>
      <c r="L184" s="47">
        <v>0</v>
      </c>
      <c r="M184" s="47">
        <v>0</v>
      </c>
      <c r="N184" s="1" t="e">
        <f t="shared" si="62"/>
        <v>#DIV/0!</v>
      </c>
      <c r="O184" s="49">
        <v>0</v>
      </c>
      <c r="P184" s="49">
        <v>0</v>
      </c>
      <c r="Q184" s="1" t="e">
        <f>O184/P184*100</f>
        <v>#DIV/0!</v>
      </c>
      <c r="R184" s="49">
        <v>0</v>
      </c>
      <c r="S184" s="49">
        <v>0</v>
      </c>
      <c r="T184" s="1" t="e">
        <f t="shared" si="64"/>
        <v>#DIV/0!</v>
      </c>
    </row>
    <row r="185" spans="1:20" s="23" customFormat="1" ht="17.25" hidden="1">
      <c r="A185" s="111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7"/>
    </row>
    <row r="186" spans="1:20" s="23" customFormat="1" ht="102" hidden="1" customHeight="1">
      <c r="A186" s="383" t="s">
        <v>248</v>
      </c>
      <c r="B186" s="384"/>
      <c r="C186" s="42">
        <f>SUM(C187:C193)</f>
        <v>0</v>
      </c>
      <c r="D186" s="42">
        <f>SUM(D187:D193)</f>
        <v>0</v>
      </c>
      <c r="E186" s="51" t="e">
        <f>C186/D186*100</f>
        <v>#DIV/0!</v>
      </c>
      <c r="F186" s="42">
        <f>SUM(F187:F193)</f>
        <v>0</v>
      </c>
      <c r="G186" s="42">
        <f>SUM(G187:G193)</f>
        <v>0</v>
      </c>
      <c r="H186" s="51" t="e">
        <f>F186/G186*100</f>
        <v>#DIV/0!</v>
      </c>
      <c r="I186" s="42">
        <f>SUM(I187:I193)</f>
        <v>0</v>
      </c>
      <c r="J186" s="42">
        <f>SUM(J187:J193)</f>
        <v>0</v>
      </c>
      <c r="K186" s="51" t="e">
        <f>I186/J186*100</f>
        <v>#DIV/0!</v>
      </c>
      <c r="L186" s="42">
        <f>SUM(L187:L193)</f>
        <v>0</v>
      </c>
      <c r="M186" s="42">
        <f>SUM(M187:M193)</f>
        <v>0</v>
      </c>
      <c r="N186" s="6" t="e">
        <f t="shared" ref="N186" si="65">L186/M186*100</f>
        <v>#DIV/0!</v>
      </c>
      <c r="O186" s="42">
        <f>SUM(O187:O193)</f>
        <v>0</v>
      </c>
      <c r="P186" s="42">
        <f>SUM(P187:P193)</f>
        <v>0</v>
      </c>
      <c r="Q186" s="5" t="e">
        <f t="shared" ref="Q186" si="66">O186/P186*100</f>
        <v>#DIV/0!</v>
      </c>
      <c r="R186" s="42">
        <f>SUM(R187:R193)</f>
        <v>0</v>
      </c>
      <c r="S186" s="42">
        <f>SUM(S187:S193)</f>
        <v>0</v>
      </c>
      <c r="T186" s="6" t="e">
        <f t="shared" ref="T186" si="67">R186/S186*100</f>
        <v>#DIV/0!</v>
      </c>
    </row>
    <row r="187" spans="1:20" s="23" customFormat="1" ht="17.25" hidden="1">
      <c r="A187" s="64"/>
      <c r="B187" s="16"/>
      <c r="C187" s="47"/>
      <c r="D187" s="47"/>
      <c r="E187" s="1"/>
      <c r="F187" s="47"/>
      <c r="G187" s="47"/>
      <c r="H187" s="1"/>
      <c r="I187" s="47"/>
      <c r="J187" s="47"/>
      <c r="K187" s="1"/>
      <c r="L187" s="47"/>
      <c r="M187" s="47"/>
      <c r="N187" s="1"/>
      <c r="O187" s="47"/>
      <c r="P187" s="47"/>
      <c r="Q187" s="1"/>
      <c r="R187" s="47"/>
      <c r="S187" s="47"/>
      <c r="T187" s="1"/>
    </row>
    <row r="188" spans="1:20" s="23" customFormat="1" ht="17.25" hidden="1">
      <c r="A188" s="64"/>
      <c r="B188" s="16"/>
      <c r="C188" s="47"/>
      <c r="D188" s="47"/>
      <c r="E188" s="1"/>
      <c r="F188" s="47"/>
      <c r="G188" s="47"/>
      <c r="H188" s="1"/>
      <c r="I188" s="47"/>
      <c r="J188" s="47"/>
      <c r="K188" s="1"/>
      <c r="L188" s="47"/>
      <c r="M188" s="47"/>
      <c r="N188" s="1"/>
      <c r="O188" s="47"/>
      <c r="P188" s="47"/>
      <c r="Q188" s="1"/>
      <c r="R188" s="47"/>
      <c r="S188" s="47"/>
      <c r="T188" s="1"/>
    </row>
    <row r="189" spans="1:20" s="23" customFormat="1" ht="17.25" hidden="1">
      <c r="A189" s="64"/>
      <c r="B189" s="16"/>
      <c r="C189" s="47"/>
      <c r="D189" s="47"/>
      <c r="E189" s="1"/>
      <c r="F189" s="47"/>
      <c r="G189" s="47"/>
      <c r="H189" s="1"/>
      <c r="I189" s="47"/>
      <c r="J189" s="47"/>
      <c r="K189" s="1"/>
      <c r="L189" s="47"/>
      <c r="M189" s="47"/>
      <c r="N189" s="1"/>
      <c r="O189" s="47"/>
      <c r="P189" s="47"/>
      <c r="Q189" s="1"/>
      <c r="R189" s="47"/>
      <c r="S189" s="47"/>
      <c r="T189" s="1"/>
    </row>
    <row r="190" spans="1:20" s="23" customFormat="1" ht="17.25" hidden="1">
      <c r="A190" s="64"/>
      <c r="B190" s="16"/>
      <c r="C190" s="47"/>
      <c r="D190" s="47"/>
      <c r="E190" s="1"/>
      <c r="F190" s="47"/>
      <c r="G190" s="47"/>
      <c r="H190" s="1"/>
      <c r="I190" s="47"/>
      <c r="J190" s="47"/>
      <c r="K190" s="1"/>
      <c r="L190" s="47"/>
      <c r="M190" s="47"/>
      <c r="N190" s="1"/>
      <c r="O190" s="47"/>
      <c r="P190" s="47"/>
      <c r="Q190" s="1"/>
      <c r="R190" s="47"/>
      <c r="S190" s="47"/>
      <c r="T190" s="1"/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 customHeight="1">
      <c r="A194" s="390"/>
      <c r="B194" s="391"/>
      <c r="C194" s="391"/>
      <c r="D194" s="391"/>
      <c r="E194" s="391"/>
      <c r="F194" s="391"/>
      <c r="G194" s="391"/>
      <c r="H194" s="391"/>
      <c r="I194" s="391"/>
      <c r="J194" s="391"/>
      <c r="K194" s="391"/>
      <c r="L194" s="391"/>
      <c r="M194" s="391"/>
      <c r="N194" s="391"/>
      <c r="O194" s="391"/>
      <c r="P194" s="391"/>
      <c r="Q194" s="391"/>
      <c r="R194" s="391"/>
      <c r="S194" s="391"/>
      <c r="T194" s="392"/>
    </row>
    <row r="195" spans="1:20" s="23" customFormat="1" ht="118.5" hidden="1" customHeight="1">
      <c r="A195" s="383" t="s">
        <v>249</v>
      </c>
      <c r="B195" s="384"/>
      <c r="C195" s="42">
        <f>SUM(C196:C199)</f>
        <v>0</v>
      </c>
      <c r="D195" s="42">
        <f>SUM(D196:D199)</f>
        <v>0</v>
      </c>
      <c r="E195" s="51" t="e">
        <f>C195/D195*100</f>
        <v>#DIV/0!</v>
      </c>
      <c r="F195" s="42">
        <f>SUM(F196:F199)</f>
        <v>0</v>
      </c>
      <c r="G195" s="42">
        <f>SUM(G196:G199)</f>
        <v>0</v>
      </c>
      <c r="H195" s="51" t="e">
        <f>F195/G195*100</f>
        <v>#DIV/0!</v>
      </c>
      <c r="I195" s="42">
        <f>SUM(I196:I199)</f>
        <v>0</v>
      </c>
      <c r="J195" s="42">
        <f>SUM(J196:J199)</f>
        <v>0</v>
      </c>
      <c r="K195" s="51" t="e">
        <f>I195/J195*100</f>
        <v>#DIV/0!</v>
      </c>
      <c r="L195" s="42">
        <f>SUM(L196:L199)</f>
        <v>0</v>
      </c>
      <c r="M195" s="42">
        <f>SUM(M196:M199)</f>
        <v>0</v>
      </c>
      <c r="N195" s="6" t="e">
        <f t="shared" ref="N195" si="68">L195/M195*100</f>
        <v>#DIV/0!</v>
      </c>
      <c r="O195" s="42">
        <f>SUM(O196:O199)</f>
        <v>0</v>
      </c>
      <c r="P195" s="42">
        <f>SUM(P196:P199)</f>
        <v>0</v>
      </c>
      <c r="Q195" s="5" t="e">
        <f t="shared" ref="Q195" si="69">O195/P195*100</f>
        <v>#DIV/0!</v>
      </c>
      <c r="R195" s="42">
        <f>SUM(R196:R199)</f>
        <v>0</v>
      </c>
      <c r="S195" s="42">
        <f>SUM(S196:S199)</f>
        <v>0</v>
      </c>
      <c r="T195" s="6" t="e">
        <f t="shared" ref="T195" si="70">R195/S195*100</f>
        <v>#DIV/0!</v>
      </c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>
      <c r="A199" s="64"/>
      <c r="B199" s="16"/>
      <c r="C199" s="47"/>
      <c r="D199" s="47"/>
      <c r="E199" s="1"/>
      <c r="F199" s="47"/>
      <c r="G199" s="47"/>
      <c r="H199" s="1"/>
      <c r="I199" s="47"/>
      <c r="J199" s="47"/>
      <c r="K199" s="1"/>
      <c r="L199" s="47"/>
      <c r="M199" s="47"/>
      <c r="N199" s="1"/>
      <c r="O199" s="47"/>
      <c r="P199" s="47"/>
      <c r="Q199" s="1"/>
      <c r="R199" s="47"/>
      <c r="S199" s="47"/>
      <c r="T199" s="1"/>
    </row>
    <row r="200" spans="1:20" s="23" customFormat="1" ht="17.25" customHeight="1">
      <c r="A200" s="390"/>
      <c r="B200" s="391"/>
      <c r="C200" s="391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</row>
    <row r="201" spans="1:20" s="23" customFormat="1" ht="69" customHeight="1">
      <c r="A201" s="383" t="s">
        <v>250</v>
      </c>
      <c r="B201" s="384"/>
      <c r="C201" s="42">
        <f>SUM(C202:C207)</f>
        <v>96011</v>
      </c>
      <c r="D201" s="42">
        <f>SUM(D202:D207)</f>
        <v>0</v>
      </c>
      <c r="E201" s="51" t="e">
        <f>C201/D201*100</f>
        <v>#DIV/0!</v>
      </c>
      <c r="F201" s="42">
        <f>SUM(F202:F207)</f>
        <v>16555</v>
      </c>
      <c r="G201" s="42">
        <f>SUM(G202:G207)</f>
        <v>0</v>
      </c>
      <c r="H201" s="51" t="e">
        <f>F201/G201*100</f>
        <v>#DIV/0!</v>
      </c>
      <c r="I201" s="42">
        <f>SUM(I202:I207)</f>
        <v>117527</v>
      </c>
      <c r="J201" s="42">
        <f>SUM(J202:J207)</f>
        <v>0</v>
      </c>
      <c r="K201" s="51" t="e">
        <f>I201/J201*100</f>
        <v>#DIV/0!</v>
      </c>
      <c r="L201" s="42">
        <f>SUM(L202:L207)</f>
        <v>0</v>
      </c>
      <c r="M201" s="42">
        <f>SUM(M202:M207)</f>
        <v>0</v>
      </c>
      <c r="N201" s="6" t="e">
        <f t="shared" ref="N201:N204" si="71">L201/M201*100</f>
        <v>#DIV/0!</v>
      </c>
      <c r="O201" s="42">
        <f>SUM(O202:O207)</f>
        <v>0</v>
      </c>
      <c r="P201" s="42">
        <f>SUM(P202:P207)</f>
        <v>0</v>
      </c>
      <c r="Q201" s="217"/>
      <c r="R201" s="42">
        <f>SUM(R202:R207)</f>
        <v>0</v>
      </c>
      <c r="S201" s="42">
        <f>SUM(S202:S207)</f>
        <v>0</v>
      </c>
      <c r="T201" s="6" t="e">
        <f t="shared" ref="T201:T205" si="72">R201/S201*100</f>
        <v>#DIV/0!</v>
      </c>
    </row>
    <row r="202" spans="1:20" s="23" customFormat="1" ht="17.25">
      <c r="A202" s="63">
        <v>1</v>
      </c>
      <c r="B202" s="10" t="s">
        <v>285</v>
      </c>
      <c r="C202" s="47">
        <v>52686</v>
      </c>
      <c r="D202" s="47">
        <v>0</v>
      </c>
      <c r="E202" s="49" t="e">
        <f>C202/D202*100</f>
        <v>#DIV/0!</v>
      </c>
      <c r="F202" s="47">
        <v>9139</v>
      </c>
      <c r="G202" s="47">
        <v>0</v>
      </c>
      <c r="H202" s="49" t="e">
        <f>F202/G202*100</f>
        <v>#DIV/0!</v>
      </c>
      <c r="I202" s="47">
        <v>74202</v>
      </c>
      <c r="J202" s="47">
        <v>0</v>
      </c>
      <c r="K202" s="49" t="e">
        <f>I202/J202*100</f>
        <v>#DIV/0!</v>
      </c>
      <c r="L202" s="47">
        <v>0</v>
      </c>
      <c r="M202" s="47">
        <v>0</v>
      </c>
      <c r="N202" s="228" t="e">
        <f t="shared" si="71"/>
        <v>#DIV/0!</v>
      </c>
      <c r="O202" s="47">
        <v>0</v>
      </c>
      <c r="P202" s="47">
        <v>0</v>
      </c>
      <c r="Q202" s="229" t="e">
        <f>O201/P201*100</f>
        <v>#DIV/0!</v>
      </c>
      <c r="R202" s="47">
        <v>0</v>
      </c>
      <c r="S202" s="47">
        <v>0</v>
      </c>
      <c r="T202" s="1" t="e">
        <f t="shared" si="72"/>
        <v>#DIV/0!</v>
      </c>
    </row>
    <row r="203" spans="1:20" s="23" customFormat="1" ht="17.25">
      <c r="A203" s="64">
        <v>2</v>
      </c>
      <c r="B203" s="16" t="s">
        <v>286</v>
      </c>
      <c r="C203" s="47">
        <v>0</v>
      </c>
      <c r="D203" s="47">
        <v>0</v>
      </c>
      <c r="E203" s="49" t="e">
        <f t="shared" ref="E203:E204" si="73">C203/D203*100</f>
        <v>#DIV/0!</v>
      </c>
      <c r="F203" s="47">
        <v>0</v>
      </c>
      <c r="G203" s="47">
        <v>0</v>
      </c>
      <c r="H203" s="49" t="e">
        <f t="shared" ref="H203:H204" si="74">F203/G203*100</f>
        <v>#DIV/0!</v>
      </c>
      <c r="I203" s="47">
        <v>0</v>
      </c>
      <c r="J203" s="47">
        <v>0</v>
      </c>
      <c r="K203" s="49" t="e">
        <f t="shared" ref="K203:K204" si="75">I203/J203*100</f>
        <v>#DIV/0!</v>
      </c>
      <c r="L203" s="47">
        <v>0</v>
      </c>
      <c r="M203" s="47">
        <v>0</v>
      </c>
      <c r="N203" s="228" t="e">
        <f t="shared" si="71"/>
        <v>#DIV/0!</v>
      </c>
      <c r="O203" s="47">
        <v>0</v>
      </c>
      <c r="P203" s="47">
        <v>0</v>
      </c>
      <c r="Q203" s="229" t="e">
        <f>O202/P202*100</f>
        <v>#DIV/0!</v>
      </c>
      <c r="R203" s="47">
        <v>0</v>
      </c>
      <c r="S203" s="47">
        <v>0</v>
      </c>
      <c r="T203" s="1" t="e">
        <f t="shared" si="72"/>
        <v>#DIV/0!</v>
      </c>
    </row>
    <row r="204" spans="1:20" s="23" customFormat="1" ht="17.25">
      <c r="A204" s="63">
        <v>3</v>
      </c>
      <c r="B204" s="10" t="s">
        <v>287</v>
      </c>
      <c r="C204" s="47">
        <v>43325</v>
      </c>
      <c r="D204" s="47">
        <v>0</v>
      </c>
      <c r="E204" s="49" t="e">
        <f t="shared" si="73"/>
        <v>#DIV/0!</v>
      </c>
      <c r="F204" s="47">
        <v>7416</v>
      </c>
      <c r="G204" s="47">
        <v>0</v>
      </c>
      <c r="H204" s="49" t="e">
        <f t="shared" si="74"/>
        <v>#DIV/0!</v>
      </c>
      <c r="I204" s="47">
        <v>43325</v>
      </c>
      <c r="J204" s="47">
        <v>0</v>
      </c>
      <c r="K204" s="49" t="e">
        <f t="shared" si="75"/>
        <v>#DIV/0!</v>
      </c>
      <c r="L204" s="47">
        <v>0</v>
      </c>
      <c r="M204" s="47">
        <v>0</v>
      </c>
      <c r="N204" s="228" t="e">
        <f t="shared" si="71"/>
        <v>#DIV/0!</v>
      </c>
      <c r="O204" s="47">
        <v>0</v>
      </c>
      <c r="P204" s="47">
        <v>0</v>
      </c>
      <c r="Q204" s="229" t="e">
        <f>O203/P203*100</f>
        <v>#DIV/0!</v>
      </c>
      <c r="R204" s="47">
        <v>0</v>
      </c>
      <c r="S204" s="47">
        <v>0</v>
      </c>
      <c r="T204" s="1" t="e">
        <f t="shared" si="72"/>
        <v>#DIV/0!</v>
      </c>
    </row>
    <row r="205" spans="1:20" s="23" customFormat="1" ht="17.25">
      <c r="A205" s="64"/>
      <c r="B205" s="16"/>
      <c r="C205" s="47"/>
      <c r="D205" s="47"/>
      <c r="E205" s="1"/>
      <c r="F205" s="47"/>
      <c r="G205" s="47"/>
      <c r="H205" s="1"/>
      <c r="I205" s="47"/>
      <c r="J205" s="47"/>
      <c r="K205" s="1"/>
      <c r="L205" s="47"/>
      <c r="M205" s="47"/>
      <c r="N205" s="1"/>
      <c r="O205" s="47"/>
      <c r="P205" s="47"/>
      <c r="Q205" s="1"/>
      <c r="R205" s="47"/>
      <c r="S205" s="47"/>
      <c r="T205" s="1" t="e">
        <f t="shared" si="72"/>
        <v>#DIV/0!</v>
      </c>
    </row>
    <row r="206" spans="1:20" s="23" customFormat="1" ht="17.25">
      <c r="A206" s="64"/>
      <c r="B206" s="16"/>
      <c r="C206" s="47"/>
      <c r="D206" s="47"/>
      <c r="E206" s="1"/>
      <c r="F206" s="47"/>
      <c r="G206" s="47"/>
      <c r="H206" s="1"/>
      <c r="I206" s="47"/>
      <c r="J206" s="47"/>
      <c r="K206" s="1"/>
      <c r="L206" s="47"/>
      <c r="M206" s="47"/>
      <c r="N206" s="1"/>
      <c r="O206" s="47"/>
      <c r="P206" s="47"/>
      <c r="Q206" s="1"/>
      <c r="R206" s="47"/>
      <c r="S206" s="47"/>
      <c r="T206" s="1"/>
    </row>
    <row r="207" spans="1:20" s="23" customFormat="1" ht="17.25">
      <c r="A207" s="64"/>
      <c r="B207" s="16"/>
      <c r="C207" s="47"/>
      <c r="D207" s="47"/>
      <c r="E207" s="1"/>
      <c r="F207" s="47"/>
      <c r="G207" s="47"/>
      <c r="H207" s="1"/>
      <c r="I207" s="47"/>
      <c r="J207" s="47"/>
      <c r="K207" s="1"/>
      <c r="L207" s="47"/>
      <c r="M207" s="47"/>
      <c r="N207" s="1"/>
      <c r="O207" s="47"/>
      <c r="P207" s="47"/>
      <c r="Q207" s="1"/>
      <c r="R207" s="47"/>
      <c r="S207" s="47"/>
      <c r="T207" s="1"/>
    </row>
    <row r="208" spans="1:20" s="23" customFormat="1" ht="17.25" customHeight="1">
      <c r="A208" s="385"/>
      <c r="B208" s="386"/>
      <c r="C208" s="386"/>
      <c r="D208" s="386"/>
      <c r="E208" s="386"/>
      <c r="F208" s="386"/>
      <c r="G208" s="386"/>
      <c r="H208" s="386"/>
      <c r="I208" s="386"/>
      <c r="J208" s="386"/>
      <c r="K208" s="386"/>
      <c r="L208" s="386"/>
      <c r="M208" s="386"/>
      <c r="N208" s="386"/>
      <c r="O208" s="386"/>
      <c r="P208" s="386"/>
      <c r="Q208" s="386"/>
      <c r="R208" s="386"/>
      <c r="S208" s="386"/>
      <c r="T208" s="387"/>
    </row>
    <row r="209" spans="1:20" s="23" customFormat="1" ht="75.75" customHeight="1">
      <c r="A209" s="383" t="s">
        <v>251</v>
      </c>
      <c r="B209" s="384"/>
      <c r="C209" s="42">
        <f>SUM(C210:C215)</f>
        <v>293799</v>
      </c>
      <c r="D209" s="42">
        <f>SUM(D210:D215)</f>
        <v>326557</v>
      </c>
      <c r="E209" s="51">
        <f>C209/D209*100</f>
        <v>89.968673156600531</v>
      </c>
      <c r="F209" s="42">
        <f>SUM(F210:F215)</f>
        <v>73838</v>
      </c>
      <c r="G209" s="42">
        <f>SUM(G210:G215)</f>
        <v>54495</v>
      </c>
      <c r="H209" s="51">
        <f>F209/G209*100</f>
        <v>135.49499954124232</v>
      </c>
      <c r="I209" s="42">
        <f>SUM(I210:I215)</f>
        <v>320683</v>
      </c>
      <c r="J209" s="42">
        <f>SUM(J210:J215)</f>
        <v>374478</v>
      </c>
      <c r="K209" s="51">
        <f>I209/J209*100</f>
        <v>85.634670127484128</v>
      </c>
      <c r="L209" s="42">
        <f>SUM(L210:L215)</f>
        <v>107605</v>
      </c>
      <c r="M209" s="42">
        <f>SUM(M210:M215)</f>
        <v>104766</v>
      </c>
      <c r="N209" s="6">
        <f t="shared" ref="N209:N215" si="76">L209/M209*100</f>
        <v>102.7098486150087</v>
      </c>
      <c r="O209" s="42">
        <f>SUM(O210:O215)</f>
        <v>49111</v>
      </c>
      <c r="P209" s="42">
        <f>SUM(P210:P215)</f>
        <v>44809</v>
      </c>
      <c r="Q209" s="5">
        <f t="shared" ref="Q209:Q215" si="77">O209/P209*100</f>
        <v>109.60074984936061</v>
      </c>
      <c r="R209" s="42">
        <f>SUM(R210:R215)</f>
        <v>58494</v>
      </c>
      <c r="S209" s="42">
        <f>SUM(S210:S215)</f>
        <v>59957</v>
      </c>
      <c r="T209" s="6">
        <f t="shared" ref="T209:T215" si="78">R209/S209*100</f>
        <v>97.559917941191188</v>
      </c>
    </row>
    <row r="210" spans="1:20" s="23" customFormat="1" ht="17.25">
      <c r="A210" s="53">
        <v>1</v>
      </c>
      <c r="B210" s="3" t="s">
        <v>52</v>
      </c>
      <c r="C210" s="49">
        <v>436</v>
      </c>
      <c r="D210" s="45">
        <v>230</v>
      </c>
      <c r="E210" s="46">
        <f>C210/D210*100</f>
        <v>189.56521739130434</v>
      </c>
      <c r="F210" s="47">
        <v>0</v>
      </c>
      <c r="G210" s="45">
        <v>0</v>
      </c>
      <c r="H210" s="46" t="e">
        <f t="shared" ref="H210:H211" si="79">F210/G210*100</f>
        <v>#DIV/0!</v>
      </c>
      <c r="I210" s="49">
        <v>436</v>
      </c>
      <c r="J210" s="45">
        <v>230</v>
      </c>
      <c r="K210" s="46">
        <f t="shared" ref="K210:K211" si="80">I210/J210*100</f>
        <v>189.56521739130434</v>
      </c>
      <c r="L210" s="95">
        <v>0</v>
      </c>
      <c r="M210" s="95">
        <v>0</v>
      </c>
      <c r="N210" s="25" t="e">
        <f t="shared" si="76"/>
        <v>#DIV/0!</v>
      </c>
      <c r="O210" s="47">
        <v>0</v>
      </c>
      <c r="P210" s="47">
        <v>0</v>
      </c>
      <c r="Q210" s="25" t="e">
        <f t="shared" si="77"/>
        <v>#DIV/0!</v>
      </c>
      <c r="R210" s="49">
        <v>0</v>
      </c>
      <c r="S210" s="49">
        <v>0</v>
      </c>
      <c r="T210" s="45" t="e">
        <f t="shared" si="78"/>
        <v>#DIV/0!</v>
      </c>
    </row>
    <row r="211" spans="1:20" s="23" customFormat="1" ht="17.25">
      <c r="A211" s="71">
        <v>2</v>
      </c>
      <c r="B211" s="8" t="s">
        <v>53</v>
      </c>
      <c r="C211" s="49">
        <v>0</v>
      </c>
      <c r="D211" s="49">
        <v>25105</v>
      </c>
      <c r="E211" s="25">
        <f t="shared" ref="E211" si="81">C211/D211*100</f>
        <v>0</v>
      </c>
      <c r="F211" s="47">
        <v>0</v>
      </c>
      <c r="G211" s="49">
        <v>2045</v>
      </c>
      <c r="H211" s="25">
        <f t="shared" si="79"/>
        <v>0</v>
      </c>
      <c r="I211" s="47">
        <v>0</v>
      </c>
      <c r="J211" s="49">
        <v>24799</v>
      </c>
      <c r="K211" s="25">
        <f t="shared" si="80"/>
        <v>0</v>
      </c>
      <c r="L211" s="95">
        <v>0</v>
      </c>
      <c r="M211" s="95">
        <v>0</v>
      </c>
      <c r="N211" s="25" t="e">
        <f t="shared" si="76"/>
        <v>#DIV/0!</v>
      </c>
      <c r="O211" s="47">
        <v>0</v>
      </c>
      <c r="P211" s="47">
        <v>0</v>
      </c>
      <c r="Q211" s="25" t="e">
        <f t="shared" si="77"/>
        <v>#DIV/0!</v>
      </c>
      <c r="R211" s="49">
        <v>0</v>
      </c>
      <c r="S211" s="49">
        <v>0</v>
      </c>
      <c r="T211" s="49" t="e">
        <f t="shared" si="78"/>
        <v>#DIV/0!</v>
      </c>
    </row>
    <row r="212" spans="1:20" s="23" customFormat="1" ht="17.25">
      <c r="A212" s="53">
        <v>3</v>
      </c>
      <c r="B212" s="4" t="s">
        <v>55</v>
      </c>
      <c r="C212" s="49">
        <v>36457</v>
      </c>
      <c r="D212" s="49">
        <v>22538</v>
      </c>
      <c r="E212" s="1">
        <f>C212/D212*100</f>
        <v>161.75791995740528</v>
      </c>
      <c r="F212" s="47">
        <v>6855</v>
      </c>
      <c r="G212" s="49">
        <v>5315</v>
      </c>
      <c r="H212" s="1">
        <f>F212/G212*100</f>
        <v>128.97460018814675</v>
      </c>
      <c r="I212" s="47">
        <v>36457</v>
      </c>
      <c r="J212" s="49">
        <v>22538</v>
      </c>
      <c r="K212" s="1">
        <f>I212/J212*100</f>
        <v>161.75791995740528</v>
      </c>
      <c r="L212" s="95">
        <v>36457</v>
      </c>
      <c r="M212" s="247">
        <v>22538</v>
      </c>
      <c r="N212" s="1">
        <f t="shared" si="76"/>
        <v>161.75791995740528</v>
      </c>
      <c r="O212" s="47">
        <v>0</v>
      </c>
      <c r="P212" s="47">
        <v>0</v>
      </c>
      <c r="Q212" s="1" t="e">
        <f t="shared" si="77"/>
        <v>#DIV/0!</v>
      </c>
      <c r="R212" s="49">
        <v>36457</v>
      </c>
      <c r="S212" s="247">
        <v>22538</v>
      </c>
      <c r="T212" s="47">
        <f t="shared" si="78"/>
        <v>161.75791995740528</v>
      </c>
    </row>
    <row r="213" spans="1:20" s="23" customFormat="1" ht="17.25">
      <c r="A213" s="71">
        <v>4</v>
      </c>
      <c r="B213" s="8" t="s">
        <v>56</v>
      </c>
      <c r="C213" s="49">
        <v>118127</v>
      </c>
      <c r="D213" s="49">
        <v>110646</v>
      </c>
      <c r="E213" s="1">
        <f t="shared" ref="E213:E215" si="82">C213/D213*100</f>
        <v>106.761202393218</v>
      </c>
      <c r="F213" s="47">
        <v>26955</v>
      </c>
      <c r="G213" s="49">
        <v>14182</v>
      </c>
      <c r="H213" s="1">
        <f t="shared" ref="H213:H215" si="83">F213/G213*100</f>
        <v>190.06487096319279</v>
      </c>
      <c r="I213" s="47">
        <v>115626</v>
      </c>
      <c r="J213" s="49">
        <v>109078</v>
      </c>
      <c r="K213" s="1">
        <f t="shared" ref="K213:K215" si="84">I213/J213*100</f>
        <v>106.00304369350373</v>
      </c>
      <c r="L213" s="95">
        <v>22037</v>
      </c>
      <c r="M213" s="247">
        <v>37419</v>
      </c>
      <c r="N213" s="1">
        <f t="shared" si="76"/>
        <v>58.892541222373666</v>
      </c>
      <c r="O213" s="47">
        <v>0</v>
      </c>
      <c r="P213" s="47">
        <v>0</v>
      </c>
      <c r="Q213" s="1" t="e">
        <f t="shared" si="77"/>
        <v>#DIV/0!</v>
      </c>
      <c r="R213" s="49">
        <v>22037</v>
      </c>
      <c r="S213" s="247">
        <v>37419</v>
      </c>
      <c r="T213" s="47">
        <f t="shared" si="78"/>
        <v>58.892541222373666</v>
      </c>
    </row>
    <row r="214" spans="1:20" s="23" customFormat="1" ht="17.25">
      <c r="A214" s="53">
        <v>5</v>
      </c>
      <c r="B214" s="8" t="s">
        <v>57</v>
      </c>
      <c r="C214" s="49">
        <v>0</v>
      </c>
      <c r="D214" s="49">
        <v>0</v>
      </c>
      <c r="E214" s="1" t="e">
        <f t="shared" si="82"/>
        <v>#DIV/0!</v>
      </c>
      <c r="F214" s="47">
        <v>0</v>
      </c>
      <c r="G214" s="47">
        <v>0</v>
      </c>
      <c r="H214" s="1" t="e">
        <f t="shared" si="83"/>
        <v>#DIV/0!</v>
      </c>
      <c r="I214" s="47">
        <v>0</v>
      </c>
      <c r="J214" s="47">
        <v>0</v>
      </c>
      <c r="K214" s="1" t="e">
        <f t="shared" si="84"/>
        <v>#DIV/0!</v>
      </c>
      <c r="L214" s="95">
        <v>0</v>
      </c>
      <c r="M214" s="95">
        <v>0</v>
      </c>
      <c r="N214" s="1" t="e">
        <f t="shared" si="76"/>
        <v>#DIV/0!</v>
      </c>
      <c r="O214" s="47">
        <v>0</v>
      </c>
      <c r="P214" s="47">
        <v>0</v>
      </c>
      <c r="Q214" s="1" t="e">
        <f t="shared" si="77"/>
        <v>#DIV/0!</v>
      </c>
      <c r="R214" s="49">
        <v>0</v>
      </c>
      <c r="S214" s="49">
        <v>0</v>
      </c>
      <c r="T214" s="47" t="e">
        <f t="shared" si="78"/>
        <v>#DIV/0!</v>
      </c>
    </row>
    <row r="215" spans="1:20" s="23" customFormat="1" ht="17.25">
      <c r="A215" s="54">
        <v>6</v>
      </c>
      <c r="B215" s="4" t="s">
        <v>58</v>
      </c>
      <c r="C215" s="49">
        <v>138779</v>
      </c>
      <c r="D215" s="49">
        <v>168038</v>
      </c>
      <c r="E215" s="25">
        <f t="shared" si="82"/>
        <v>82.587867030076538</v>
      </c>
      <c r="F215" s="47">
        <v>40028</v>
      </c>
      <c r="G215" s="49">
        <v>32953</v>
      </c>
      <c r="H215" s="25">
        <f t="shared" si="83"/>
        <v>121.46997238491184</v>
      </c>
      <c r="I215" s="47">
        <v>168164</v>
      </c>
      <c r="J215" s="49">
        <v>217833</v>
      </c>
      <c r="K215" s="25">
        <f t="shared" si="84"/>
        <v>77.198587909086314</v>
      </c>
      <c r="L215" s="95">
        <v>49111</v>
      </c>
      <c r="M215" s="247">
        <v>44809</v>
      </c>
      <c r="N215" s="25">
        <f t="shared" si="76"/>
        <v>109.60074984936061</v>
      </c>
      <c r="O215" s="47">
        <v>49111</v>
      </c>
      <c r="P215" s="247">
        <v>44809</v>
      </c>
      <c r="Q215" s="25">
        <f t="shared" si="77"/>
        <v>109.60074984936061</v>
      </c>
      <c r="R215" s="49">
        <v>0</v>
      </c>
      <c r="S215" s="49">
        <v>0</v>
      </c>
      <c r="T215" s="49" t="e">
        <f t="shared" si="78"/>
        <v>#DIV/0!</v>
      </c>
    </row>
    <row r="216" spans="1:20" s="23" customFormat="1" ht="17.25" customHeight="1">
      <c r="A216" s="385"/>
      <c r="B216" s="386"/>
      <c r="C216" s="386"/>
      <c r="D216" s="386"/>
      <c r="E216" s="386"/>
      <c r="F216" s="386"/>
      <c r="G216" s="386"/>
      <c r="H216" s="386"/>
      <c r="I216" s="386"/>
      <c r="J216" s="386"/>
      <c r="K216" s="386"/>
      <c r="L216" s="386"/>
      <c r="M216" s="386"/>
      <c r="N216" s="386"/>
      <c r="O216" s="386"/>
      <c r="P216" s="386"/>
      <c r="Q216" s="386"/>
      <c r="R216" s="386"/>
      <c r="S216" s="386"/>
      <c r="T216" s="387"/>
    </row>
    <row r="217" spans="1:20" s="23" customFormat="1" ht="36" customHeight="1">
      <c r="A217" s="383" t="s">
        <v>252</v>
      </c>
      <c r="B217" s="384"/>
      <c r="C217" s="42">
        <f>SUM(C218:C224)</f>
        <v>2571452</v>
      </c>
      <c r="D217" s="42">
        <f>SUM(D218:D224)</f>
        <v>2566813</v>
      </c>
      <c r="E217" s="51">
        <f t="shared" ref="E217:E224" si="85">C217/D217*100</f>
        <v>100.18072995578564</v>
      </c>
      <c r="F217" s="42">
        <f>SUM(F218:F224)</f>
        <v>504568</v>
      </c>
      <c r="G217" s="42">
        <f>SUM(G218:G224)</f>
        <v>621218</v>
      </c>
      <c r="H217" s="51">
        <f t="shared" ref="H217:H224" si="86">F217/G217*100</f>
        <v>81.222372822423054</v>
      </c>
      <c r="I217" s="42">
        <f>SUM(I218:I224)</f>
        <v>2398946</v>
      </c>
      <c r="J217" s="42">
        <f>SUM(J218:J224)</f>
        <v>2394418</v>
      </c>
      <c r="K217" s="51">
        <f t="shared" ref="K217:K224" si="87">I217/J217*100</f>
        <v>100.18910649686062</v>
      </c>
      <c r="L217" s="42">
        <f>SUM(L218:L224)</f>
        <v>1326185</v>
      </c>
      <c r="M217" s="42">
        <f>SUM(M218:M224)</f>
        <v>1264427</v>
      </c>
      <c r="N217" s="6">
        <f t="shared" ref="N217:N224" si="88">L217/M217*100</f>
        <v>104.8842677355039</v>
      </c>
      <c r="O217" s="42">
        <f>SUM(O218:O224)</f>
        <v>707521</v>
      </c>
      <c r="P217" s="42">
        <f>SUM(P218:P224)</f>
        <v>758633</v>
      </c>
      <c r="Q217" s="5">
        <f t="shared" ref="Q217:Q224" si="89">O217/P217*100</f>
        <v>93.262618420237459</v>
      </c>
      <c r="R217" s="42">
        <f>SUM(R218:R224)</f>
        <v>618664</v>
      </c>
      <c r="S217" s="42">
        <f>SUM(S218:S224)</f>
        <v>505794</v>
      </c>
      <c r="T217" s="6">
        <f t="shared" ref="T217:T224" si="90">R217/S217*100</f>
        <v>122.31540904004396</v>
      </c>
    </row>
    <row r="218" spans="1:20" s="23" customFormat="1" ht="17.25">
      <c r="A218" s="54">
        <v>1</v>
      </c>
      <c r="B218" s="4" t="s">
        <v>59</v>
      </c>
      <c r="C218" s="49">
        <v>979469</v>
      </c>
      <c r="D218" s="49">
        <v>1019104</v>
      </c>
      <c r="E218" s="25">
        <f t="shared" si="85"/>
        <v>96.110799290357022</v>
      </c>
      <c r="F218" s="49">
        <v>189821</v>
      </c>
      <c r="G218" s="49">
        <v>263446</v>
      </c>
      <c r="H218" s="25">
        <f t="shared" si="86"/>
        <v>72.053096270203383</v>
      </c>
      <c r="I218" s="49">
        <v>860686</v>
      </c>
      <c r="J218" s="49">
        <v>882907</v>
      </c>
      <c r="K218" s="25">
        <f t="shared" si="87"/>
        <v>97.483200382373226</v>
      </c>
      <c r="L218" s="95">
        <v>555965</v>
      </c>
      <c r="M218" s="247">
        <v>586666</v>
      </c>
      <c r="N218" s="25">
        <f t="shared" si="88"/>
        <v>94.76686905326028</v>
      </c>
      <c r="O218" s="49">
        <v>252904</v>
      </c>
      <c r="P218" s="249">
        <v>269184</v>
      </c>
      <c r="Q218" s="25">
        <f t="shared" si="89"/>
        <v>93.952092249167848</v>
      </c>
      <c r="R218" s="49">
        <v>303061</v>
      </c>
      <c r="S218" s="249">
        <v>317482</v>
      </c>
      <c r="T218" s="49">
        <f t="shared" si="90"/>
        <v>95.457695239415159</v>
      </c>
    </row>
    <row r="219" spans="1:20" s="23" customFormat="1" ht="17.25">
      <c r="A219" s="55">
        <v>2</v>
      </c>
      <c r="B219" s="4" t="s">
        <v>60</v>
      </c>
      <c r="C219" s="49">
        <v>393209</v>
      </c>
      <c r="D219" s="49">
        <v>467815</v>
      </c>
      <c r="E219" s="25">
        <f t="shared" si="85"/>
        <v>84.052242873785573</v>
      </c>
      <c r="F219" s="49">
        <v>62911</v>
      </c>
      <c r="G219" s="49">
        <v>106789</v>
      </c>
      <c r="H219" s="25">
        <f t="shared" si="86"/>
        <v>58.91149837530083</v>
      </c>
      <c r="I219" s="49">
        <v>400956</v>
      </c>
      <c r="J219" s="49">
        <v>360535</v>
      </c>
      <c r="K219" s="25">
        <f t="shared" si="87"/>
        <v>111.21139417809644</v>
      </c>
      <c r="L219" s="95">
        <v>170597</v>
      </c>
      <c r="M219" s="247">
        <v>76524</v>
      </c>
      <c r="N219" s="1">
        <f t="shared" si="88"/>
        <v>222.93267471642881</v>
      </c>
      <c r="O219" s="49">
        <v>128723</v>
      </c>
      <c r="P219" s="249">
        <v>28651</v>
      </c>
      <c r="Q219" s="1">
        <f t="shared" si="89"/>
        <v>449.27925726850725</v>
      </c>
      <c r="R219" s="49">
        <v>41874</v>
      </c>
      <c r="S219" s="249">
        <v>47873</v>
      </c>
      <c r="T219" s="49">
        <f t="shared" si="90"/>
        <v>87.468928205878044</v>
      </c>
    </row>
    <row r="220" spans="1:20" s="23" customFormat="1" ht="17.25">
      <c r="A220" s="54">
        <v>3</v>
      </c>
      <c r="B220" s="4" t="s">
        <v>61</v>
      </c>
      <c r="C220" s="49">
        <v>0</v>
      </c>
      <c r="D220" s="49">
        <v>0</v>
      </c>
      <c r="E220" s="25" t="e">
        <f t="shared" si="85"/>
        <v>#DIV/0!</v>
      </c>
      <c r="F220" s="49">
        <v>0</v>
      </c>
      <c r="G220" s="49">
        <v>0</v>
      </c>
      <c r="H220" s="25" t="e">
        <f t="shared" si="86"/>
        <v>#DIV/0!</v>
      </c>
      <c r="I220" s="49">
        <v>0</v>
      </c>
      <c r="J220" s="49">
        <v>0</v>
      </c>
      <c r="K220" s="25" t="e">
        <f t="shared" si="87"/>
        <v>#DIV/0!</v>
      </c>
      <c r="L220" s="95">
        <v>0</v>
      </c>
      <c r="M220" s="247">
        <v>0</v>
      </c>
      <c r="N220" s="25" t="e">
        <f t="shared" si="88"/>
        <v>#DIV/0!</v>
      </c>
      <c r="O220" s="49">
        <v>0</v>
      </c>
      <c r="P220" s="249">
        <v>0</v>
      </c>
      <c r="Q220" s="25" t="e">
        <f t="shared" si="89"/>
        <v>#DIV/0!</v>
      </c>
      <c r="R220" s="49">
        <v>0</v>
      </c>
      <c r="S220" s="249">
        <v>0</v>
      </c>
      <c r="T220" s="49" t="e">
        <f t="shared" si="90"/>
        <v>#DIV/0!</v>
      </c>
    </row>
    <row r="221" spans="1:20" s="23" customFormat="1" ht="17.25">
      <c r="A221" s="55">
        <v>4</v>
      </c>
      <c r="B221" s="8" t="s">
        <v>62</v>
      </c>
      <c r="C221" s="49">
        <v>592646</v>
      </c>
      <c r="D221" s="47">
        <v>426850</v>
      </c>
      <c r="E221" s="1">
        <f t="shared" si="85"/>
        <v>138.84174768654094</v>
      </c>
      <c r="F221" s="49">
        <v>117736</v>
      </c>
      <c r="G221" s="47">
        <v>133286</v>
      </c>
      <c r="H221" s="25">
        <f t="shared" si="86"/>
        <v>88.333358342211483</v>
      </c>
      <c r="I221" s="49">
        <v>592646</v>
      </c>
      <c r="J221" s="47">
        <v>426850</v>
      </c>
      <c r="K221" s="1">
        <f t="shared" si="87"/>
        <v>138.84174768654094</v>
      </c>
      <c r="L221" s="95">
        <v>273729</v>
      </c>
      <c r="M221" s="254">
        <v>140439</v>
      </c>
      <c r="N221" s="1">
        <f t="shared" si="88"/>
        <v>194.90953367654285</v>
      </c>
      <c r="O221" s="49">
        <v>0</v>
      </c>
      <c r="P221" s="255">
        <v>0</v>
      </c>
      <c r="Q221" s="1" t="e">
        <f t="shared" si="89"/>
        <v>#DIV/0!</v>
      </c>
      <c r="R221" s="49">
        <v>273729</v>
      </c>
      <c r="S221" s="157">
        <v>140439</v>
      </c>
      <c r="T221" s="96">
        <f t="shared" si="90"/>
        <v>194.90953367654285</v>
      </c>
    </row>
    <row r="222" spans="1:20" s="23" customFormat="1" ht="17.25">
      <c r="A222" s="54">
        <v>5</v>
      </c>
      <c r="B222" s="4" t="s">
        <v>63</v>
      </c>
      <c r="C222" s="49">
        <v>282</v>
      </c>
      <c r="D222" s="47">
        <v>30119</v>
      </c>
      <c r="E222" s="1">
        <f t="shared" si="85"/>
        <v>0.93628606527441149</v>
      </c>
      <c r="F222" s="49">
        <v>45</v>
      </c>
      <c r="G222" s="47">
        <v>4167</v>
      </c>
      <c r="H222" s="1">
        <f t="shared" si="86"/>
        <v>1.079913606911447</v>
      </c>
      <c r="I222" s="49">
        <v>5681</v>
      </c>
      <c r="J222" s="47">
        <v>42744</v>
      </c>
      <c r="K222" s="1">
        <f t="shared" si="87"/>
        <v>13.290754257907542</v>
      </c>
      <c r="L222" s="95">
        <v>5392</v>
      </c>
      <c r="M222" s="35">
        <v>28507</v>
      </c>
      <c r="N222" s="25">
        <f t="shared" si="88"/>
        <v>18.91465254148104</v>
      </c>
      <c r="O222" s="49">
        <v>5392</v>
      </c>
      <c r="P222" s="253">
        <v>28507</v>
      </c>
      <c r="Q222" s="25">
        <f t="shared" si="89"/>
        <v>18.91465254148104</v>
      </c>
      <c r="R222" s="49">
        <v>0</v>
      </c>
      <c r="S222" s="253">
        <v>0</v>
      </c>
      <c r="T222" s="47" t="e">
        <f t="shared" si="90"/>
        <v>#DIV/0!</v>
      </c>
    </row>
    <row r="223" spans="1:20" s="23" customFormat="1" ht="17.25">
      <c r="A223" s="55">
        <v>6</v>
      </c>
      <c r="B223" s="4" t="s">
        <v>64</v>
      </c>
      <c r="C223" s="49">
        <v>107606</v>
      </c>
      <c r="D223" s="49">
        <v>61897</v>
      </c>
      <c r="E223" s="25">
        <f t="shared" si="85"/>
        <v>173.84687464659029</v>
      </c>
      <c r="F223" s="49">
        <v>33892</v>
      </c>
      <c r="G223" s="49">
        <v>12865</v>
      </c>
      <c r="H223" s="25">
        <f t="shared" si="86"/>
        <v>263.44345122425182</v>
      </c>
      <c r="I223" s="49">
        <v>145065</v>
      </c>
      <c r="J223" s="49">
        <v>97510</v>
      </c>
      <c r="K223" s="25">
        <f t="shared" si="87"/>
        <v>148.76935698902676</v>
      </c>
      <c r="L223" s="95">
        <v>53446</v>
      </c>
      <c r="M223" s="247">
        <v>1179</v>
      </c>
      <c r="N223" s="25">
        <f t="shared" si="88"/>
        <v>4533.163698049194</v>
      </c>
      <c r="O223" s="49">
        <v>53446</v>
      </c>
      <c r="P223" s="249">
        <v>1179</v>
      </c>
      <c r="Q223" s="25">
        <f t="shared" si="89"/>
        <v>4533.163698049194</v>
      </c>
      <c r="R223" s="49">
        <v>0</v>
      </c>
      <c r="S223" s="249">
        <v>0</v>
      </c>
      <c r="T223" s="49" t="e">
        <f t="shared" si="90"/>
        <v>#DIV/0!</v>
      </c>
    </row>
    <row r="224" spans="1:20" s="23" customFormat="1" ht="17.25">
      <c r="A224" s="54">
        <v>7</v>
      </c>
      <c r="B224" s="4" t="s">
        <v>65</v>
      </c>
      <c r="C224" s="49">
        <v>498240</v>
      </c>
      <c r="D224" s="45">
        <v>561028</v>
      </c>
      <c r="E224" s="46">
        <f t="shared" si="85"/>
        <v>88.808401719700271</v>
      </c>
      <c r="F224" s="49">
        <v>100163</v>
      </c>
      <c r="G224" s="45">
        <v>100665</v>
      </c>
      <c r="H224" s="46">
        <f t="shared" si="86"/>
        <v>99.501316246957728</v>
      </c>
      <c r="I224" s="49">
        <v>393912</v>
      </c>
      <c r="J224" s="45">
        <v>583872</v>
      </c>
      <c r="K224" s="46">
        <f t="shared" si="87"/>
        <v>67.465471884248601</v>
      </c>
      <c r="L224" s="95">
        <v>267056</v>
      </c>
      <c r="M224" s="246">
        <v>431112</v>
      </c>
      <c r="N224" s="25">
        <f t="shared" si="88"/>
        <v>61.945851658037817</v>
      </c>
      <c r="O224" s="49">
        <v>267056</v>
      </c>
      <c r="P224" s="248">
        <v>431112</v>
      </c>
      <c r="Q224" s="25">
        <f t="shared" si="89"/>
        <v>61.945851658037817</v>
      </c>
      <c r="R224" s="49">
        <v>0</v>
      </c>
      <c r="S224" s="248">
        <v>0</v>
      </c>
      <c r="T224" s="45" t="e">
        <f t="shared" si="90"/>
        <v>#DIV/0!</v>
      </c>
    </row>
    <row r="225" spans="1:20" s="23" customFormat="1" ht="17.25" customHeight="1">
      <c r="A225" s="385"/>
      <c r="B225" s="386"/>
      <c r="C225" s="386"/>
      <c r="D225" s="386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386"/>
      <c r="Q225" s="386"/>
      <c r="R225" s="386"/>
      <c r="S225" s="386"/>
      <c r="T225" s="387"/>
    </row>
    <row r="226" spans="1:20" s="23" customFormat="1" ht="54" customHeight="1">
      <c r="A226" s="383" t="s">
        <v>253</v>
      </c>
      <c r="B226" s="384"/>
      <c r="C226" s="42">
        <f>SUM(C227:C231)</f>
        <v>345693</v>
      </c>
      <c r="D226" s="42">
        <f>SUM(D227:D231)</f>
        <v>262880</v>
      </c>
      <c r="E226" s="51">
        <f>C226/D226*100</f>
        <v>131.50220632988436</v>
      </c>
      <c r="F226" s="42">
        <f>SUM(F227:F231)</f>
        <v>89940</v>
      </c>
      <c r="G226" s="42">
        <f>SUM(G227:G231)</f>
        <v>68048</v>
      </c>
      <c r="H226" s="51">
        <f>F226/G226*100</f>
        <v>132.1714084175876</v>
      </c>
      <c r="I226" s="42">
        <f>SUM(I227:I231)</f>
        <v>413123</v>
      </c>
      <c r="J226" s="42">
        <f>SUM(J227:J231)</f>
        <v>402355</v>
      </c>
      <c r="K226" s="51">
        <f>I226/J226*100</f>
        <v>102.67624361571251</v>
      </c>
      <c r="L226" s="42">
        <f>SUM(L227:L231)</f>
        <v>0</v>
      </c>
      <c r="M226" s="42">
        <f>SUM(M227:M231)</f>
        <v>21431</v>
      </c>
      <c r="N226" s="6">
        <f t="shared" ref="N226:N229" si="91">L226/M226*100</f>
        <v>0</v>
      </c>
      <c r="O226" s="42">
        <f>SUM(O227:O231)</f>
        <v>0</v>
      </c>
      <c r="P226" s="42">
        <f>SUM(P227:P231)</f>
        <v>0</v>
      </c>
      <c r="Q226" s="5" t="e">
        <f t="shared" ref="Q226:Q229" si="92">O226/P226*100</f>
        <v>#DIV/0!</v>
      </c>
      <c r="R226" s="42">
        <f>SUM(R227:R231)</f>
        <v>0</v>
      </c>
      <c r="S226" s="42">
        <f>SUM(S227:S231)</f>
        <v>21431</v>
      </c>
      <c r="T226" s="6">
        <f t="shared" ref="T226:T229" si="93">R226/S226*100</f>
        <v>0</v>
      </c>
    </row>
    <row r="227" spans="1:20" s="23" customFormat="1" ht="17.25">
      <c r="A227" s="57">
        <v>1</v>
      </c>
      <c r="B227" s="8" t="s">
        <v>87</v>
      </c>
      <c r="C227" s="47">
        <v>54850</v>
      </c>
      <c r="D227" s="47">
        <v>88101</v>
      </c>
      <c r="E227" s="1">
        <f t="shared" ref="E227:E229" si="94">C227/D227*100</f>
        <v>62.258090146536361</v>
      </c>
      <c r="F227" s="47">
        <v>13747</v>
      </c>
      <c r="G227" s="47">
        <v>14663</v>
      </c>
      <c r="H227" s="1">
        <f t="shared" ref="H227:H229" si="95">F227/G227*100</f>
        <v>93.752983700470566</v>
      </c>
      <c r="I227" s="47">
        <v>56112</v>
      </c>
      <c r="J227" s="47">
        <v>90861</v>
      </c>
      <c r="K227" s="1">
        <f t="shared" ref="K227:K229" si="96">I227/J227*100</f>
        <v>61.755868854624097</v>
      </c>
      <c r="L227" s="95">
        <v>0</v>
      </c>
      <c r="M227" s="95">
        <v>5476</v>
      </c>
      <c r="N227" s="1">
        <f t="shared" si="91"/>
        <v>0</v>
      </c>
      <c r="O227" s="47">
        <v>0</v>
      </c>
      <c r="P227" s="47">
        <v>0</v>
      </c>
      <c r="Q227" s="1" t="e">
        <f t="shared" si="92"/>
        <v>#DIV/0!</v>
      </c>
      <c r="R227" s="47">
        <v>0</v>
      </c>
      <c r="S227" s="47">
        <v>5476</v>
      </c>
      <c r="T227" s="1">
        <f t="shared" si="93"/>
        <v>0</v>
      </c>
    </row>
    <row r="228" spans="1:20" s="23" customFormat="1" ht="17.25">
      <c r="A228" s="63">
        <v>2</v>
      </c>
      <c r="B228" s="4" t="s">
        <v>54</v>
      </c>
      <c r="C228" s="47">
        <v>267364</v>
      </c>
      <c r="D228" s="49">
        <v>147933</v>
      </c>
      <c r="E228" s="25">
        <f t="shared" si="94"/>
        <v>180.73316974576329</v>
      </c>
      <c r="F228" s="47">
        <v>69806</v>
      </c>
      <c r="G228" s="49">
        <v>47310</v>
      </c>
      <c r="H228" s="25">
        <f t="shared" si="95"/>
        <v>147.55020080321287</v>
      </c>
      <c r="I228" s="47">
        <v>333532</v>
      </c>
      <c r="J228" s="49">
        <v>284648</v>
      </c>
      <c r="K228" s="25">
        <f t="shared" si="96"/>
        <v>117.17349147016667</v>
      </c>
      <c r="L228" s="95">
        <v>0</v>
      </c>
      <c r="M228" s="247">
        <v>15955</v>
      </c>
      <c r="N228" s="25">
        <f t="shared" si="91"/>
        <v>0</v>
      </c>
      <c r="O228" s="49">
        <v>0</v>
      </c>
      <c r="P228" s="49">
        <v>0</v>
      </c>
      <c r="Q228" s="25" t="e">
        <f t="shared" si="92"/>
        <v>#DIV/0!</v>
      </c>
      <c r="R228" s="47">
        <v>0</v>
      </c>
      <c r="S228" s="247">
        <v>15955</v>
      </c>
      <c r="T228" s="49">
        <f t="shared" si="93"/>
        <v>0</v>
      </c>
    </row>
    <row r="229" spans="1:20" s="23" customFormat="1" ht="17.25">
      <c r="A229" s="63">
        <v>3</v>
      </c>
      <c r="B229" s="10" t="s">
        <v>334</v>
      </c>
      <c r="C229" s="47">
        <v>23479</v>
      </c>
      <c r="D229" s="47">
        <v>26846</v>
      </c>
      <c r="E229" s="25">
        <f t="shared" si="94"/>
        <v>87.45809431572674</v>
      </c>
      <c r="F229" s="47">
        <v>6387</v>
      </c>
      <c r="G229" s="47">
        <v>6075</v>
      </c>
      <c r="H229" s="25">
        <f t="shared" si="95"/>
        <v>105.13580246913581</v>
      </c>
      <c r="I229" s="47">
        <v>23479</v>
      </c>
      <c r="J229" s="47">
        <v>26846</v>
      </c>
      <c r="K229" s="25">
        <f t="shared" si="96"/>
        <v>87.45809431572674</v>
      </c>
      <c r="L229" s="95">
        <v>0</v>
      </c>
      <c r="M229" s="95">
        <v>0</v>
      </c>
      <c r="N229" s="25" t="e">
        <f t="shared" si="91"/>
        <v>#DIV/0!</v>
      </c>
      <c r="O229" s="47">
        <v>0</v>
      </c>
      <c r="P229" s="47">
        <v>0</v>
      </c>
      <c r="Q229" s="25" t="e">
        <f t="shared" si="92"/>
        <v>#DIV/0!</v>
      </c>
      <c r="R229" s="47">
        <v>0</v>
      </c>
      <c r="S229" s="47">
        <v>0</v>
      </c>
      <c r="T229" s="49" t="e">
        <f t="shared" si="93"/>
        <v>#DIV/0!</v>
      </c>
    </row>
    <row r="230" spans="1:20" s="23" customFormat="1" ht="17.25">
      <c r="A230" s="64"/>
      <c r="B230" s="16"/>
      <c r="C230" s="47"/>
      <c r="D230" s="47"/>
      <c r="E230" s="1"/>
      <c r="F230" s="47"/>
      <c r="G230" s="47"/>
      <c r="H230" s="1"/>
      <c r="I230" s="47"/>
      <c r="J230" s="47"/>
      <c r="K230" s="1"/>
      <c r="L230" s="47"/>
      <c r="M230" s="47"/>
      <c r="N230" s="1"/>
      <c r="O230" s="47"/>
      <c r="P230" s="47"/>
      <c r="Q230" s="1"/>
      <c r="R230" s="47"/>
      <c r="S230" s="47"/>
      <c r="T230" s="1"/>
    </row>
    <row r="231" spans="1:20" s="23" customFormat="1" ht="17.25">
      <c r="A231" s="64"/>
      <c r="B231" s="16"/>
      <c r="C231" s="47"/>
      <c r="D231" s="47"/>
      <c r="E231" s="1"/>
      <c r="F231" s="47"/>
      <c r="G231" s="47"/>
      <c r="H231" s="1"/>
      <c r="I231" s="47"/>
      <c r="J231" s="47"/>
      <c r="K231" s="1"/>
      <c r="L231" s="47"/>
      <c r="M231" s="47"/>
      <c r="N231" s="1"/>
      <c r="O231" s="47"/>
      <c r="P231" s="47"/>
      <c r="Q231" s="1"/>
      <c r="R231" s="47"/>
      <c r="S231" s="47"/>
      <c r="T231" s="1"/>
    </row>
    <row r="232" spans="1:20" s="23" customFormat="1" ht="17.25" customHeight="1">
      <c r="A232" s="385"/>
      <c r="B232" s="386"/>
      <c r="C232" s="386"/>
      <c r="D232" s="386"/>
      <c r="E232" s="386"/>
      <c r="F232" s="386"/>
      <c r="G232" s="386"/>
      <c r="H232" s="386"/>
      <c r="I232" s="386"/>
      <c r="J232" s="386"/>
      <c r="K232" s="386"/>
      <c r="L232" s="386"/>
      <c r="M232" s="386"/>
      <c r="N232" s="386"/>
      <c r="O232" s="386"/>
      <c r="P232" s="386"/>
      <c r="Q232" s="386"/>
      <c r="R232" s="386"/>
      <c r="S232" s="386"/>
      <c r="T232" s="387"/>
    </row>
    <row r="233" spans="1:20" s="23" customFormat="1" ht="71.25" customHeight="1">
      <c r="A233" s="383" t="s">
        <v>254</v>
      </c>
      <c r="B233" s="384"/>
      <c r="C233" s="42">
        <f>SUM(C234:C243)</f>
        <v>7733766</v>
      </c>
      <c r="D233" s="42">
        <f>SUM(D234:D243)</f>
        <v>6039718</v>
      </c>
      <c r="E233" s="51">
        <f>C233/D233*100</f>
        <v>128.04846186527251</v>
      </c>
      <c r="F233" s="42">
        <f>SUM(F234:F243)</f>
        <v>2124672</v>
      </c>
      <c r="G233" s="42">
        <f>SUM(G234:G243)</f>
        <v>1437478</v>
      </c>
      <c r="H233" s="51">
        <f>F233/G233*100</f>
        <v>147.8055316324841</v>
      </c>
      <c r="I233" s="42">
        <f>SUM(I234:I243)</f>
        <v>7169670</v>
      </c>
      <c r="J233" s="42">
        <f>SUM(J234:J243)</f>
        <v>2584848</v>
      </c>
      <c r="K233" s="51">
        <f>I233/J233*100</f>
        <v>277.37298286011401</v>
      </c>
      <c r="L233" s="42">
        <f>SUM(L234:L243)</f>
        <v>4865171</v>
      </c>
      <c r="M233" s="42">
        <f>SUM(M234:M243)</f>
        <v>3486205</v>
      </c>
      <c r="N233" s="6">
        <f t="shared" ref="N233:N243" si="97">L233/M233*100</f>
        <v>139.55493150861753</v>
      </c>
      <c r="O233" s="42">
        <f>SUM(O234:O243)</f>
        <v>4846672</v>
      </c>
      <c r="P233" s="42">
        <f>SUM(P234:P243)</f>
        <v>2432204</v>
      </c>
      <c r="Q233" s="5">
        <f t="shared" ref="Q233:Q243" si="98">O233/P233*100</f>
        <v>199.27078485192854</v>
      </c>
      <c r="R233" s="42">
        <f>SUM(R234:R243)</f>
        <v>18499</v>
      </c>
      <c r="S233" s="42">
        <f>SUM(S234:S243)</f>
        <v>1054001</v>
      </c>
      <c r="T233" s="6">
        <f t="shared" ref="T233:T243" si="99">R233/S233*100</f>
        <v>1.7551216744576146</v>
      </c>
    </row>
    <row r="234" spans="1:20" s="24" customFormat="1" ht="18.75" customHeight="1">
      <c r="A234" s="63">
        <v>1</v>
      </c>
      <c r="B234" s="4" t="s">
        <v>104</v>
      </c>
      <c r="C234" s="49">
        <v>545573</v>
      </c>
      <c r="D234" s="49">
        <v>1184382</v>
      </c>
      <c r="E234" s="25">
        <f>C234/D234*100</f>
        <v>46.063938830546228</v>
      </c>
      <c r="F234" s="49">
        <v>0</v>
      </c>
      <c r="G234" s="49">
        <v>391275</v>
      </c>
      <c r="H234" s="25">
        <f>F234/G234*100</f>
        <v>0</v>
      </c>
      <c r="I234" s="49">
        <v>568046</v>
      </c>
      <c r="J234" s="49">
        <v>1635080</v>
      </c>
      <c r="K234" s="25">
        <f>I234/J234*100</f>
        <v>34.741174743743422</v>
      </c>
      <c r="L234" s="49">
        <v>0</v>
      </c>
      <c r="M234" s="49">
        <v>0</v>
      </c>
      <c r="N234" s="25" t="e">
        <f t="shared" si="97"/>
        <v>#DIV/0!</v>
      </c>
      <c r="O234" s="49">
        <v>0</v>
      </c>
      <c r="P234" s="49">
        <v>0</v>
      </c>
      <c r="Q234" s="25" t="e">
        <f t="shared" si="98"/>
        <v>#DIV/0!</v>
      </c>
      <c r="R234" s="49">
        <v>0</v>
      </c>
      <c r="S234" s="49">
        <v>0</v>
      </c>
      <c r="T234" s="25" t="e">
        <f t="shared" si="99"/>
        <v>#DIV/0!</v>
      </c>
    </row>
    <row r="235" spans="1:20" s="24" customFormat="1" ht="18.75" customHeight="1">
      <c r="A235" s="63">
        <v>2</v>
      </c>
      <c r="B235" s="4" t="s">
        <v>277</v>
      </c>
      <c r="C235" s="49">
        <v>216287</v>
      </c>
      <c r="D235" s="49">
        <v>0</v>
      </c>
      <c r="E235" s="25" t="e">
        <f>C235/D235*100</f>
        <v>#DIV/0!</v>
      </c>
      <c r="F235" s="49">
        <v>43944</v>
      </c>
      <c r="G235" s="49">
        <v>0</v>
      </c>
      <c r="H235" s="25" t="e">
        <f>F235/G235*100</f>
        <v>#DIV/0!</v>
      </c>
      <c r="I235" s="49">
        <v>216456</v>
      </c>
      <c r="J235" s="49">
        <v>0</v>
      </c>
      <c r="K235" s="25" t="e">
        <f>I235/J235*100</f>
        <v>#DIV/0!</v>
      </c>
      <c r="L235" s="49">
        <v>54389</v>
      </c>
      <c r="M235" s="49">
        <v>0</v>
      </c>
      <c r="N235" s="25" t="e">
        <f t="shared" si="97"/>
        <v>#DIV/0!</v>
      </c>
      <c r="O235" s="49">
        <v>39773</v>
      </c>
      <c r="P235" s="49">
        <v>0</v>
      </c>
      <c r="Q235" s="25" t="e">
        <f t="shared" si="98"/>
        <v>#DIV/0!</v>
      </c>
      <c r="R235" s="49">
        <v>14616</v>
      </c>
      <c r="S235" s="49">
        <v>0</v>
      </c>
      <c r="T235" s="25" t="e">
        <f t="shared" si="99"/>
        <v>#DIV/0!</v>
      </c>
    </row>
    <row r="236" spans="1:20" s="23" customFormat="1" ht="18.75" customHeight="1">
      <c r="A236" s="63">
        <v>3</v>
      </c>
      <c r="B236" s="4" t="s">
        <v>234</v>
      </c>
      <c r="C236" s="49">
        <v>3948640</v>
      </c>
      <c r="D236" s="49">
        <v>0</v>
      </c>
      <c r="E236" s="1" t="e">
        <f>C236/D236*100</f>
        <v>#DIV/0!</v>
      </c>
      <c r="F236" s="49">
        <v>1183452</v>
      </c>
      <c r="G236" s="49">
        <v>0</v>
      </c>
      <c r="H236" s="1" t="e">
        <f>F236/G236*100</f>
        <v>#DIV/0!</v>
      </c>
      <c r="I236" s="49">
        <v>3918265</v>
      </c>
      <c r="J236" s="49">
        <v>0</v>
      </c>
      <c r="K236" s="1" t="e">
        <f>I236/J236*100</f>
        <v>#DIV/0!</v>
      </c>
      <c r="L236" s="49">
        <v>3873453</v>
      </c>
      <c r="M236" s="49">
        <v>0</v>
      </c>
      <c r="N236" s="1" t="e">
        <f t="shared" si="97"/>
        <v>#DIV/0!</v>
      </c>
      <c r="O236" s="49">
        <v>3873453</v>
      </c>
      <c r="P236" s="49">
        <v>0</v>
      </c>
      <c r="Q236" s="1" t="e">
        <f t="shared" si="98"/>
        <v>#DIV/0!</v>
      </c>
      <c r="R236" s="49">
        <v>0</v>
      </c>
      <c r="S236" s="49">
        <v>0</v>
      </c>
      <c r="T236" s="1" t="e">
        <f t="shared" si="99"/>
        <v>#DIV/0!</v>
      </c>
    </row>
    <row r="237" spans="1:20" s="23" customFormat="1" ht="17.25">
      <c r="A237" s="64">
        <v>4</v>
      </c>
      <c r="B237" s="9" t="s">
        <v>115</v>
      </c>
      <c r="C237" s="49">
        <v>2046259</v>
      </c>
      <c r="D237" s="45">
        <v>3381635</v>
      </c>
      <c r="E237" s="1">
        <f t="shared" ref="E237:E238" si="100">C237/D237*100</f>
        <v>60.510936277865589</v>
      </c>
      <c r="F237" s="49">
        <v>605712</v>
      </c>
      <c r="G237" s="45">
        <v>646083</v>
      </c>
      <c r="H237" s="1">
        <f t="shared" ref="H237:H238" si="101">F237/G237*100</f>
        <v>93.751422030915535</v>
      </c>
      <c r="I237" s="49">
        <v>1819408</v>
      </c>
      <c r="J237" s="45">
        <v>0</v>
      </c>
      <c r="K237" s="1" t="e">
        <f t="shared" ref="K237:K238" si="102">I237/J237*100</f>
        <v>#DIV/0!</v>
      </c>
      <c r="L237" s="49">
        <v>870769</v>
      </c>
      <c r="M237" s="246">
        <v>3449849</v>
      </c>
      <c r="N237" s="1">
        <f t="shared" si="97"/>
        <v>25.240785901064079</v>
      </c>
      <c r="O237" s="49">
        <v>870769</v>
      </c>
      <c r="P237" s="248">
        <v>2402303</v>
      </c>
      <c r="Q237" s="1">
        <f t="shared" si="98"/>
        <v>36.247259400666778</v>
      </c>
      <c r="R237" s="49">
        <v>0</v>
      </c>
      <c r="S237" s="248">
        <v>1047546</v>
      </c>
      <c r="T237" s="1">
        <f t="shared" si="99"/>
        <v>0</v>
      </c>
    </row>
    <row r="238" spans="1:20" s="23" customFormat="1" ht="34.5">
      <c r="A238" s="64">
        <v>5</v>
      </c>
      <c r="B238" s="16" t="s">
        <v>116</v>
      </c>
      <c r="C238" s="49">
        <v>0</v>
      </c>
      <c r="D238" s="47">
        <v>713253</v>
      </c>
      <c r="E238" s="1">
        <f t="shared" si="100"/>
        <v>0</v>
      </c>
      <c r="F238" s="49">
        <v>0</v>
      </c>
      <c r="G238" s="47">
        <v>216193</v>
      </c>
      <c r="H238" s="1">
        <f t="shared" si="101"/>
        <v>0</v>
      </c>
      <c r="I238" s="49">
        <v>0</v>
      </c>
      <c r="J238" s="47">
        <v>202018</v>
      </c>
      <c r="K238" s="1">
        <f t="shared" si="102"/>
        <v>0</v>
      </c>
      <c r="L238" s="49">
        <v>0</v>
      </c>
      <c r="M238" s="35">
        <v>0</v>
      </c>
      <c r="N238" s="1" t="e">
        <f t="shared" si="97"/>
        <v>#DIV/0!</v>
      </c>
      <c r="O238" s="49">
        <v>0</v>
      </c>
      <c r="P238" s="253">
        <v>0</v>
      </c>
      <c r="Q238" s="1" t="e">
        <f t="shared" si="98"/>
        <v>#DIV/0!</v>
      </c>
      <c r="R238" s="49">
        <v>0</v>
      </c>
      <c r="S238" s="253">
        <v>0</v>
      </c>
      <c r="T238" s="1" t="e">
        <f t="shared" si="99"/>
        <v>#DIV/0!</v>
      </c>
    </row>
    <row r="239" spans="1:20" s="23" customFormat="1" ht="18.75" customHeight="1">
      <c r="A239" s="64">
        <v>6</v>
      </c>
      <c r="B239" s="158" t="s">
        <v>114</v>
      </c>
      <c r="C239" s="49">
        <v>808700</v>
      </c>
      <c r="D239" s="45">
        <v>760448</v>
      </c>
      <c r="E239" s="1">
        <f>C239/D239*100</f>
        <v>106.34520703585255</v>
      </c>
      <c r="F239" s="49">
        <v>224480</v>
      </c>
      <c r="G239" s="45">
        <v>183927</v>
      </c>
      <c r="H239" s="1">
        <f>F239/G239*100</f>
        <v>122.04842138457106</v>
      </c>
      <c r="I239" s="49">
        <v>572573</v>
      </c>
      <c r="J239" s="45">
        <v>747750</v>
      </c>
      <c r="K239" s="1">
        <f>I239/J239*100</f>
        <v>76.57278502173186</v>
      </c>
      <c r="L239" s="49">
        <v>11080</v>
      </c>
      <c r="M239" s="246">
        <v>36356</v>
      </c>
      <c r="N239" s="1">
        <f t="shared" si="97"/>
        <v>30.476400044009246</v>
      </c>
      <c r="O239" s="49">
        <v>7197</v>
      </c>
      <c r="P239" s="248">
        <v>29901</v>
      </c>
      <c r="Q239" s="1">
        <f t="shared" si="98"/>
        <v>24.069429116083075</v>
      </c>
      <c r="R239" s="49">
        <v>3883</v>
      </c>
      <c r="S239" s="248">
        <v>6455</v>
      </c>
      <c r="T239" s="1">
        <f t="shared" si="99"/>
        <v>60.154918667699455</v>
      </c>
    </row>
    <row r="240" spans="1:20" s="23" customFormat="1" ht="17.25">
      <c r="A240" s="64">
        <v>7</v>
      </c>
      <c r="B240" s="16" t="s">
        <v>280</v>
      </c>
      <c r="C240" s="49">
        <v>11019</v>
      </c>
      <c r="D240" s="49">
        <v>0</v>
      </c>
      <c r="E240" s="1" t="e">
        <f>C240/D240*100</f>
        <v>#DIV/0!</v>
      </c>
      <c r="F240" s="49">
        <v>6284</v>
      </c>
      <c r="G240" s="49">
        <v>0</v>
      </c>
      <c r="H240" s="1" t="e">
        <f>F240/G240*100</f>
        <v>#DIV/0!</v>
      </c>
      <c r="I240" s="49">
        <v>19442</v>
      </c>
      <c r="J240" s="49">
        <v>0</v>
      </c>
      <c r="K240" s="1" t="e">
        <f>I240/J240*100</f>
        <v>#DIV/0!</v>
      </c>
      <c r="L240" s="49">
        <v>0</v>
      </c>
      <c r="M240" s="49">
        <v>0</v>
      </c>
      <c r="N240" s="1" t="e">
        <f t="shared" si="97"/>
        <v>#DIV/0!</v>
      </c>
      <c r="O240" s="49">
        <v>0</v>
      </c>
      <c r="P240" s="49">
        <v>0</v>
      </c>
      <c r="Q240" s="1" t="e">
        <f t="shared" si="98"/>
        <v>#DIV/0!</v>
      </c>
      <c r="R240" s="49">
        <v>0</v>
      </c>
      <c r="S240" s="49">
        <v>0</v>
      </c>
      <c r="T240" s="1" t="e">
        <f t="shared" si="99"/>
        <v>#DIV/0!</v>
      </c>
    </row>
    <row r="241" spans="1:20" s="23" customFormat="1" ht="17.25">
      <c r="A241" s="63">
        <v>8</v>
      </c>
      <c r="B241" s="10" t="s">
        <v>281</v>
      </c>
      <c r="C241" s="49">
        <v>0</v>
      </c>
      <c r="D241" s="49">
        <v>0</v>
      </c>
      <c r="E241" s="1" t="e">
        <f>C241/D241*100</f>
        <v>#DIV/0!</v>
      </c>
      <c r="F241" s="49">
        <v>0</v>
      </c>
      <c r="G241" s="49">
        <v>0</v>
      </c>
      <c r="H241" s="1" t="e">
        <f>F241/G241*100</f>
        <v>#DIV/0!</v>
      </c>
      <c r="I241" s="49">
        <v>0</v>
      </c>
      <c r="J241" s="49">
        <v>0</v>
      </c>
      <c r="K241" s="1" t="e">
        <f>I241/J241*100</f>
        <v>#DIV/0!</v>
      </c>
      <c r="L241" s="49">
        <v>0</v>
      </c>
      <c r="M241" s="49">
        <v>0</v>
      </c>
      <c r="N241" s="1" t="e">
        <f t="shared" si="97"/>
        <v>#DIV/0!</v>
      </c>
      <c r="O241" s="49">
        <v>0</v>
      </c>
      <c r="P241" s="49">
        <v>0</v>
      </c>
      <c r="Q241" s="1" t="e">
        <f t="shared" si="98"/>
        <v>#DIV/0!</v>
      </c>
      <c r="R241" s="49">
        <v>0</v>
      </c>
      <c r="S241" s="49">
        <v>0</v>
      </c>
      <c r="T241" s="1" t="e">
        <f t="shared" si="99"/>
        <v>#DIV/0!</v>
      </c>
    </row>
    <row r="242" spans="1:20" s="23" customFormat="1" ht="17.25">
      <c r="A242" s="63">
        <v>9</v>
      </c>
      <c r="B242" s="10" t="s">
        <v>290</v>
      </c>
      <c r="C242" s="49">
        <v>0</v>
      </c>
      <c r="D242" s="49">
        <v>0</v>
      </c>
      <c r="E242" s="1" t="e">
        <f>C242/D242*100</f>
        <v>#DIV/0!</v>
      </c>
      <c r="F242" s="49">
        <v>0</v>
      </c>
      <c r="G242" s="49">
        <v>0</v>
      </c>
      <c r="H242" s="1" t="e">
        <f>F242/G242*100</f>
        <v>#DIV/0!</v>
      </c>
      <c r="I242" s="49">
        <v>0</v>
      </c>
      <c r="J242" s="49">
        <v>0</v>
      </c>
      <c r="K242" s="1" t="e">
        <f>I242/J242*100</f>
        <v>#DIV/0!</v>
      </c>
      <c r="L242" s="49">
        <v>0</v>
      </c>
      <c r="M242" s="49">
        <v>0</v>
      </c>
      <c r="N242" s="1" t="e">
        <f t="shared" si="97"/>
        <v>#DIV/0!</v>
      </c>
      <c r="O242" s="49">
        <v>0</v>
      </c>
      <c r="P242" s="49">
        <v>0</v>
      </c>
      <c r="Q242" s="1" t="e">
        <f t="shared" si="98"/>
        <v>#DIV/0!</v>
      </c>
      <c r="R242" s="49">
        <v>0</v>
      </c>
      <c r="S242" s="49">
        <v>0</v>
      </c>
      <c r="T242" s="1" t="e">
        <f t="shared" si="99"/>
        <v>#DIV/0!</v>
      </c>
    </row>
    <row r="243" spans="1:20" s="23" customFormat="1" ht="17.25">
      <c r="A243" s="63">
        <v>10</v>
      </c>
      <c r="B243" s="10" t="s">
        <v>282</v>
      </c>
      <c r="C243" s="49">
        <v>157288</v>
      </c>
      <c r="D243" s="49">
        <v>0</v>
      </c>
      <c r="E243" s="1" t="e">
        <f>C243/D243*100</f>
        <v>#DIV/0!</v>
      </c>
      <c r="F243" s="49">
        <v>60800</v>
      </c>
      <c r="G243" s="49">
        <v>0</v>
      </c>
      <c r="H243" s="1" t="e">
        <f>F243/G243*100</f>
        <v>#DIV/0!</v>
      </c>
      <c r="I243" s="49">
        <v>55480</v>
      </c>
      <c r="J243" s="49">
        <v>0</v>
      </c>
      <c r="K243" s="1" t="e">
        <f>I243/J243*100</f>
        <v>#DIV/0!</v>
      </c>
      <c r="L243" s="49">
        <v>55480</v>
      </c>
      <c r="M243" s="49">
        <v>0</v>
      </c>
      <c r="N243" s="1" t="e">
        <f t="shared" si="97"/>
        <v>#DIV/0!</v>
      </c>
      <c r="O243" s="49">
        <v>55480</v>
      </c>
      <c r="P243" s="49">
        <v>0</v>
      </c>
      <c r="Q243" s="1" t="e">
        <f t="shared" si="98"/>
        <v>#DIV/0!</v>
      </c>
      <c r="R243" s="49">
        <v>0</v>
      </c>
      <c r="S243" s="49">
        <v>0</v>
      </c>
      <c r="T243" s="1" t="e">
        <f t="shared" si="99"/>
        <v>#DIV/0!</v>
      </c>
    </row>
    <row r="244" spans="1:20" s="23" customFormat="1" ht="17.25" customHeight="1">
      <c r="A244" s="385"/>
      <c r="B244" s="386"/>
      <c r="C244" s="386"/>
      <c r="D244" s="386"/>
      <c r="E244" s="386"/>
      <c r="F244" s="386"/>
      <c r="G244" s="386"/>
      <c r="H244" s="386"/>
      <c r="I244" s="386"/>
      <c r="J244" s="386"/>
      <c r="K244" s="386"/>
      <c r="L244" s="386"/>
      <c r="M244" s="386"/>
      <c r="N244" s="386"/>
      <c r="O244" s="386"/>
      <c r="P244" s="386"/>
      <c r="Q244" s="386"/>
      <c r="R244" s="386"/>
      <c r="S244" s="386"/>
      <c r="T244" s="387"/>
    </row>
    <row r="245" spans="1:20" s="23" customFormat="1" ht="52.5" customHeight="1">
      <c r="A245" s="383" t="s">
        <v>255</v>
      </c>
      <c r="B245" s="384"/>
      <c r="C245" s="42">
        <f>SUM(C246:C252)</f>
        <v>55457659</v>
      </c>
      <c r="D245" s="42">
        <f>SUM(D246:D252)</f>
        <v>71538574</v>
      </c>
      <c r="E245" s="51">
        <f>C245/D245*100</f>
        <v>77.521336950328362</v>
      </c>
      <c r="F245" s="42">
        <f>SUM(F246:F252)</f>
        <v>12603274</v>
      </c>
      <c r="G245" s="42">
        <f>SUM(G246:G252)</f>
        <v>13911898</v>
      </c>
      <c r="H245" s="51">
        <f>F245/G245*100</f>
        <v>90.593490550318862</v>
      </c>
      <c r="I245" s="42">
        <f>SUM(I246:I252)</f>
        <v>55161617</v>
      </c>
      <c r="J245" s="42">
        <f>SUM(J246:J252)</f>
        <v>67143709</v>
      </c>
      <c r="K245" s="51">
        <f>I245/J245*100</f>
        <v>82.154557473135711</v>
      </c>
      <c r="L245" s="36">
        <f>SUM(L246:L252)</f>
        <v>48827616</v>
      </c>
      <c r="M245" s="36">
        <f>SUM(M246:M252)</f>
        <v>63028866</v>
      </c>
      <c r="N245" s="6">
        <f t="shared" ref="N245:N252" si="103">L245/M245*100</f>
        <v>77.468656980120826</v>
      </c>
      <c r="O245" s="5">
        <f>SUM(O246:O252)</f>
        <v>0</v>
      </c>
      <c r="P245" s="5">
        <f>SUM(P246:P252)</f>
        <v>0</v>
      </c>
      <c r="Q245" s="5" t="e">
        <f t="shared" ref="Q245:Q252" si="104">O245/P245*100</f>
        <v>#DIV/0!</v>
      </c>
      <c r="R245" s="5">
        <f>SUM(R246:R252)</f>
        <v>48827616</v>
      </c>
      <c r="S245" s="5">
        <f>SUM(S246:S252)</f>
        <v>63028866</v>
      </c>
      <c r="T245" s="6">
        <f t="shared" ref="T245:T252" si="105">R245/S245*100</f>
        <v>77.468656980120826</v>
      </c>
    </row>
    <row r="246" spans="1:20" s="23" customFormat="1" ht="19.5" customHeight="1">
      <c r="A246" s="64">
        <v>1</v>
      </c>
      <c r="B246" s="8" t="s">
        <v>106</v>
      </c>
      <c r="C246" s="45">
        <v>1707340</v>
      </c>
      <c r="D246" s="45">
        <v>6460355</v>
      </c>
      <c r="E246" s="46">
        <f t="shared" ref="E246:E252" si="106">C246/D246*100</f>
        <v>26.427959454240519</v>
      </c>
      <c r="F246" s="45">
        <v>446583</v>
      </c>
      <c r="G246" s="45">
        <v>482970</v>
      </c>
      <c r="H246" s="46">
        <f t="shared" ref="H246:H252" si="107">F246/G246*100</f>
        <v>92.465991676501645</v>
      </c>
      <c r="I246" s="45">
        <v>1707340</v>
      </c>
      <c r="J246" s="45">
        <v>5769211</v>
      </c>
      <c r="K246" s="46">
        <f t="shared" ref="K246:K252" si="108">I246/J246*100</f>
        <v>29.593994742088647</v>
      </c>
      <c r="L246" s="95">
        <v>0</v>
      </c>
      <c r="M246" s="246">
        <v>5286241</v>
      </c>
      <c r="N246" s="25">
        <f t="shared" si="103"/>
        <v>0</v>
      </c>
      <c r="O246" s="45">
        <v>0</v>
      </c>
      <c r="P246" s="45">
        <v>0</v>
      </c>
      <c r="Q246" s="25">
        <f>O246/S246*100</f>
        <v>0</v>
      </c>
      <c r="R246" s="65">
        <v>0</v>
      </c>
      <c r="S246" s="248">
        <v>5286241</v>
      </c>
      <c r="T246" s="46">
        <f t="shared" si="105"/>
        <v>0</v>
      </c>
    </row>
    <row r="247" spans="1:20" s="23" customFormat="1" ht="34.5">
      <c r="A247" s="63">
        <v>2</v>
      </c>
      <c r="B247" s="4" t="s">
        <v>107</v>
      </c>
      <c r="C247" s="45">
        <v>12663817</v>
      </c>
      <c r="D247" s="45">
        <v>11938632</v>
      </c>
      <c r="E247" s="46">
        <f t="shared" si="106"/>
        <v>106.07427216116554</v>
      </c>
      <c r="F247" s="45">
        <v>2253786</v>
      </c>
      <c r="G247" s="45">
        <v>2054269</v>
      </c>
      <c r="H247" s="46">
        <f t="shared" si="107"/>
        <v>109.71231128931996</v>
      </c>
      <c r="I247" s="45">
        <v>12742199</v>
      </c>
      <c r="J247" s="45">
        <v>11636144</v>
      </c>
      <c r="K247" s="46">
        <f t="shared" si="108"/>
        <v>109.50533956953437</v>
      </c>
      <c r="L247" s="95">
        <v>12734985</v>
      </c>
      <c r="M247" s="246">
        <v>11606127</v>
      </c>
      <c r="N247" s="25">
        <f t="shared" si="103"/>
        <v>109.72639710042809</v>
      </c>
      <c r="O247" s="45">
        <v>0</v>
      </c>
      <c r="P247" s="45">
        <v>0</v>
      </c>
      <c r="Q247" s="25" t="e">
        <f t="shared" si="104"/>
        <v>#DIV/0!</v>
      </c>
      <c r="R247" s="65">
        <v>12734985</v>
      </c>
      <c r="S247" s="248">
        <v>11606127</v>
      </c>
      <c r="T247" s="46">
        <f t="shared" si="105"/>
        <v>109.72639710042809</v>
      </c>
    </row>
    <row r="248" spans="1:20" s="23" customFormat="1" ht="18" customHeight="1">
      <c r="A248" s="63">
        <v>3</v>
      </c>
      <c r="B248" s="8" t="s">
        <v>108</v>
      </c>
      <c r="C248" s="45">
        <v>2894825</v>
      </c>
      <c r="D248" s="45">
        <v>10854888</v>
      </c>
      <c r="E248" s="46">
        <f t="shared" si="106"/>
        <v>26.668400447798263</v>
      </c>
      <c r="F248" s="45">
        <v>568911</v>
      </c>
      <c r="G248" s="45">
        <v>1996325</v>
      </c>
      <c r="H248" s="46">
        <f t="shared" si="107"/>
        <v>28.497914918663042</v>
      </c>
      <c r="I248" s="45">
        <v>2879159</v>
      </c>
      <c r="J248" s="45">
        <v>9795402</v>
      </c>
      <c r="K248" s="46">
        <f t="shared" si="108"/>
        <v>29.392964168290387</v>
      </c>
      <c r="L248" s="95">
        <v>0</v>
      </c>
      <c r="M248" s="246">
        <v>9795402</v>
      </c>
      <c r="N248" s="25">
        <f t="shared" si="103"/>
        <v>0</v>
      </c>
      <c r="O248" s="45">
        <v>0</v>
      </c>
      <c r="P248" s="45">
        <v>0</v>
      </c>
      <c r="Q248" s="25" t="e">
        <f t="shared" si="104"/>
        <v>#DIV/0!</v>
      </c>
      <c r="R248" s="65">
        <v>0</v>
      </c>
      <c r="S248" s="248">
        <v>9795402</v>
      </c>
      <c r="T248" s="46">
        <f t="shared" si="105"/>
        <v>0</v>
      </c>
    </row>
    <row r="249" spans="1:20" s="23" customFormat="1" ht="17.25" customHeight="1">
      <c r="A249" s="63">
        <v>4</v>
      </c>
      <c r="B249" s="4" t="s">
        <v>109</v>
      </c>
      <c r="C249" s="45">
        <v>1038481</v>
      </c>
      <c r="D249" s="49">
        <v>2040412</v>
      </c>
      <c r="E249" s="25">
        <f t="shared" si="106"/>
        <v>50.89565244666273</v>
      </c>
      <c r="F249" s="45">
        <v>189361</v>
      </c>
      <c r="G249" s="49">
        <v>386740</v>
      </c>
      <c r="H249" s="25">
        <f t="shared" si="107"/>
        <v>48.963386254331077</v>
      </c>
      <c r="I249" s="45">
        <v>924920</v>
      </c>
      <c r="J249" s="49">
        <v>2260680</v>
      </c>
      <c r="K249" s="25">
        <f t="shared" si="108"/>
        <v>40.913353504255355</v>
      </c>
      <c r="L249" s="95">
        <v>0</v>
      </c>
      <c r="M249" s="247">
        <v>0</v>
      </c>
      <c r="N249" s="25" t="e">
        <f t="shared" si="103"/>
        <v>#DIV/0!</v>
      </c>
      <c r="O249" s="45">
        <v>0</v>
      </c>
      <c r="P249" s="45">
        <v>0</v>
      </c>
      <c r="Q249" s="25" t="e">
        <f t="shared" si="104"/>
        <v>#DIV/0!</v>
      </c>
      <c r="R249" s="65">
        <v>0</v>
      </c>
      <c r="S249" s="249">
        <v>0</v>
      </c>
      <c r="T249" s="25" t="e">
        <f t="shared" si="105"/>
        <v>#DIV/0!</v>
      </c>
    </row>
    <row r="250" spans="1:20" s="23" customFormat="1" ht="17.25" customHeight="1">
      <c r="A250" s="63">
        <v>5</v>
      </c>
      <c r="B250" s="4" t="s">
        <v>110</v>
      </c>
      <c r="C250" s="45">
        <v>20352438</v>
      </c>
      <c r="D250" s="45">
        <v>20415379</v>
      </c>
      <c r="E250" s="46">
        <f t="shared" si="106"/>
        <v>99.691698106608754</v>
      </c>
      <c r="F250" s="45">
        <v>5700324</v>
      </c>
      <c r="G250" s="45">
        <v>5116320</v>
      </c>
      <c r="H250" s="46">
        <f t="shared" si="107"/>
        <v>111.41453232010508</v>
      </c>
      <c r="I250" s="45">
        <v>20217959</v>
      </c>
      <c r="J250" s="45">
        <v>18397993</v>
      </c>
      <c r="K250" s="46">
        <f t="shared" si="108"/>
        <v>109.89219856752854</v>
      </c>
      <c r="L250" s="45">
        <v>20217959</v>
      </c>
      <c r="M250" s="246">
        <v>18397993</v>
      </c>
      <c r="N250" s="25">
        <f t="shared" si="103"/>
        <v>109.89219856752854</v>
      </c>
      <c r="O250" s="45">
        <v>0</v>
      </c>
      <c r="P250" s="45">
        <v>0</v>
      </c>
      <c r="Q250" s="25" t="e">
        <f t="shared" si="104"/>
        <v>#DIV/0!</v>
      </c>
      <c r="R250" s="45">
        <v>20217959</v>
      </c>
      <c r="S250" s="248">
        <v>18397993</v>
      </c>
      <c r="T250" s="46">
        <f t="shared" si="105"/>
        <v>109.89219856752854</v>
      </c>
    </row>
    <row r="251" spans="1:20" s="23" customFormat="1" ht="15" customHeight="1">
      <c r="A251" s="64">
        <v>6</v>
      </c>
      <c r="B251" s="8" t="s">
        <v>111</v>
      </c>
      <c r="C251" s="45">
        <v>16079798</v>
      </c>
      <c r="D251" s="45">
        <v>18216275</v>
      </c>
      <c r="E251" s="1">
        <f t="shared" si="106"/>
        <v>88.271603277838082</v>
      </c>
      <c r="F251" s="45">
        <v>3287650</v>
      </c>
      <c r="G251" s="45">
        <v>3570594</v>
      </c>
      <c r="H251" s="1">
        <f t="shared" si="107"/>
        <v>92.075716253374082</v>
      </c>
      <c r="I251" s="45">
        <v>15879180</v>
      </c>
      <c r="J251" s="45">
        <v>17958311</v>
      </c>
      <c r="K251" s="1">
        <f t="shared" si="108"/>
        <v>88.422457991734305</v>
      </c>
      <c r="L251" s="95">
        <v>15874672</v>
      </c>
      <c r="M251" s="246">
        <v>17943103</v>
      </c>
      <c r="N251" s="1">
        <f t="shared" si="103"/>
        <v>88.472278178417639</v>
      </c>
      <c r="O251" s="45">
        <v>0</v>
      </c>
      <c r="P251" s="45">
        <v>0</v>
      </c>
      <c r="Q251" s="1" t="e">
        <f t="shared" si="104"/>
        <v>#DIV/0!</v>
      </c>
      <c r="R251" s="65">
        <v>15874672</v>
      </c>
      <c r="S251" s="248">
        <v>17943103</v>
      </c>
      <c r="T251" s="1">
        <f t="shared" si="105"/>
        <v>88.472278178417639</v>
      </c>
    </row>
    <row r="252" spans="1:20" s="23" customFormat="1" ht="19.5" customHeight="1">
      <c r="A252" s="64">
        <v>7</v>
      </c>
      <c r="B252" s="3" t="s">
        <v>112</v>
      </c>
      <c r="C252" s="45">
        <v>720960</v>
      </c>
      <c r="D252" s="45">
        <v>1612633</v>
      </c>
      <c r="E252" s="46">
        <f t="shared" si="106"/>
        <v>44.707010212490999</v>
      </c>
      <c r="F252" s="45">
        <v>156659</v>
      </c>
      <c r="G252" s="45">
        <v>304680</v>
      </c>
      <c r="H252" s="46">
        <f t="shared" si="107"/>
        <v>51.417552842326373</v>
      </c>
      <c r="I252" s="45">
        <v>810860</v>
      </c>
      <c r="J252" s="45">
        <v>1325968</v>
      </c>
      <c r="K252" s="46">
        <f t="shared" si="108"/>
        <v>61.152305334668711</v>
      </c>
      <c r="L252" s="95">
        <v>0</v>
      </c>
      <c r="M252" s="246">
        <v>0</v>
      </c>
      <c r="N252" s="25" t="e">
        <f t="shared" si="103"/>
        <v>#DIV/0!</v>
      </c>
      <c r="O252" s="45">
        <v>0</v>
      </c>
      <c r="P252" s="45">
        <v>0</v>
      </c>
      <c r="Q252" s="25" t="e">
        <f t="shared" si="104"/>
        <v>#DIV/0!</v>
      </c>
      <c r="R252" s="65"/>
      <c r="S252" s="248">
        <v>0</v>
      </c>
      <c r="T252" s="46" t="e">
        <f t="shared" si="105"/>
        <v>#DIV/0!</v>
      </c>
    </row>
    <row r="253" spans="1:20" s="23" customFormat="1" ht="17.25" customHeight="1">
      <c r="A253" s="385"/>
      <c r="B253" s="386"/>
      <c r="C253" s="386"/>
      <c r="D253" s="386"/>
      <c r="E253" s="386"/>
      <c r="F253" s="386"/>
      <c r="G253" s="386"/>
      <c r="H253" s="386"/>
      <c r="I253" s="386"/>
      <c r="J253" s="386"/>
      <c r="K253" s="386"/>
      <c r="L253" s="386"/>
      <c r="M253" s="386"/>
      <c r="N253" s="386"/>
      <c r="O253" s="386"/>
      <c r="P253" s="386"/>
      <c r="Q253" s="386"/>
      <c r="R253" s="386"/>
      <c r="S253" s="386"/>
      <c r="T253" s="387"/>
    </row>
    <row r="254" spans="1:20" s="23" customFormat="1" ht="91.5" customHeight="1">
      <c r="A254" s="383" t="s">
        <v>256</v>
      </c>
      <c r="B254" s="384"/>
      <c r="C254" s="42">
        <f>SUM(C255:C258)</f>
        <v>2445352</v>
      </c>
      <c r="D254" s="42">
        <f>SUM(D255:D258)</f>
        <v>2593677</v>
      </c>
      <c r="E254" s="51">
        <f>C254/D254*100</f>
        <v>94.281284832305644</v>
      </c>
      <c r="F254" s="42">
        <f>SUM(F255:F258)</f>
        <v>565708</v>
      </c>
      <c r="G254" s="42">
        <f>SUM(G255:G258)</f>
        <v>307119</v>
      </c>
      <c r="H254" s="51">
        <f>F254/G254*100</f>
        <v>184.19830749644274</v>
      </c>
      <c r="I254" s="42">
        <f>SUM(I255:I258)</f>
        <v>2240770</v>
      </c>
      <c r="J254" s="42">
        <f>SUM(J255:J258)</f>
        <v>2450939</v>
      </c>
      <c r="K254" s="51">
        <f>I254/J254*100</f>
        <v>91.424959984724225</v>
      </c>
      <c r="L254" s="42">
        <f>SUM(L255:L258)</f>
        <v>0</v>
      </c>
      <c r="M254" s="42">
        <f>SUM(M255:M258)</f>
        <v>0</v>
      </c>
      <c r="N254" s="6" t="e">
        <f t="shared" ref="N254:N256" si="109">L254/M254*100</f>
        <v>#DIV/0!</v>
      </c>
      <c r="O254" s="42">
        <f>SUM(O255:O258)</f>
        <v>0</v>
      </c>
      <c r="P254" s="42">
        <f>SUM(P255:P258)</f>
        <v>0</v>
      </c>
      <c r="Q254" s="5" t="e">
        <f t="shared" ref="Q254:Q256" si="110">O254/P254*100</f>
        <v>#DIV/0!</v>
      </c>
      <c r="R254" s="42">
        <f>SUM(R255:R258)</f>
        <v>0</v>
      </c>
      <c r="S254" s="42">
        <f>SUM(S255:S258)</f>
        <v>0</v>
      </c>
      <c r="T254" s="6" t="e">
        <f t="shared" ref="T254:T256" si="111">R254/S254*100</f>
        <v>#DIV/0!</v>
      </c>
    </row>
    <row r="255" spans="1:20" s="23" customFormat="1" ht="42" customHeight="1">
      <c r="A255" s="57">
        <v>1</v>
      </c>
      <c r="B255" s="8" t="s">
        <v>89</v>
      </c>
      <c r="C255" s="47">
        <v>4881</v>
      </c>
      <c r="D255" s="45">
        <v>4621</v>
      </c>
      <c r="E255" s="1">
        <f t="shared" ref="E255:E256" si="112">C255/D255*100</f>
        <v>105.62648777320926</v>
      </c>
      <c r="F255" s="47">
        <v>1497</v>
      </c>
      <c r="G255" s="45">
        <v>1039</v>
      </c>
      <c r="H255" s="1">
        <f t="shared" ref="H255:H256" si="113">F255/G255*100</f>
        <v>144.08084696823869</v>
      </c>
      <c r="I255" s="47">
        <v>4662</v>
      </c>
      <c r="J255" s="45">
        <v>4676</v>
      </c>
      <c r="K255" s="1">
        <f t="shared" ref="K255:K256" si="114">I255/J255*100</f>
        <v>99.700598802395206</v>
      </c>
      <c r="L255" s="95">
        <v>0</v>
      </c>
      <c r="M255" s="95">
        <v>0</v>
      </c>
      <c r="N255" s="1" t="e">
        <f t="shared" si="109"/>
        <v>#DIV/0!</v>
      </c>
      <c r="O255" s="47">
        <v>0</v>
      </c>
      <c r="P255" s="47">
        <v>0</v>
      </c>
      <c r="Q255" s="1" t="e">
        <f t="shared" si="110"/>
        <v>#DIV/0!</v>
      </c>
      <c r="R255" s="47">
        <v>0</v>
      </c>
      <c r="S255" s="47">
        <v>0</v>
      </c>
      <c r="T255" s="1" t="e">
        <f t="shared" si="111"/>
        <v>#DIV/0!</v>
      </c>
    </row>
    <row r="256" spans="1:20" s="23" customFormat="1" ht="17.25">
      <c r="A256" s="63">
        <v>2</v>
      </c>
      <c r="B256" s="4" t="s">
        <v>113</v>
      </c>
      <c r="C256" s="47">
        <v>2440471</v>
      </c>
      <c r="D256" s="49">
        <v>2589056</v>
      </c>
      <c r="E256" s="25">
        <f t="shared" si="112"/>
        <v>94.261035682503575</v>
      </c>
      <c r="F256" s="47">
        <v>564211</v>
      </c>
      <c r="G256" s="49">
        <v>306080</v>
      </c>
      <c r="H256" s="25">
        <f t="shared" si="113"/>
        <v>184.3344877156299</v>
      </c>
      <c r="I256" s="47">
        <v>2236108</v>
      </c>
      <c r="J256" s="49">
        <v>2446263</v>
      </c>
      <c r="K256" s="25">
        <f t="shared" si="114"/>
        <v>91.409141208447338</v>
      </c>
      <c r="L256" s="95">
        <v>0</v>
      </c>
      <c r="M256" s="95">
        <v>0</v>
      </c>
      <c r="N256" s="25" t="e">
        <f t="shared" si="109"/>
        <v>#DIV/0!</v>
      </c>
      <c r="O256" s="49">
        <v>0</v>
      </c>
      <c r="P256" s="49">
        <v>0</v>
      </c>
      <c r="Q256" s="25" t="e">
        <f t="shared" si="110"/>
        <v>#DIV/0!</v>
      </c>
      <c r="R256" s="49">
        <v>0</v>
      </c>
      <c r="S256" s="49">
        <v>0</v>
      </c>
      <c r="T256" s="25" t="e">
        <f t="shared" si="111"/>
        <v>#DIV/0!</v>
      </c>
    </row>
    <row r="257" spans="1:20" s="23" customFormat="1" ht="17.25">
      <c r="A257" s="63"/>
      <c r="B257" s="4"/>
      <c r="C257" s="49"/>
      <c r="D257" s="49"/>
      <c r="E257" s="25"/>
      <c r="F257" s="49"/>
      <c r="G257" s="49"/>
      <c r="H257" s="25"/>
      <c r="I257" s="49"/>
      <c r="J257" s="49"/>
      <c r="K257" s="25"/>
      <c r="L257" s="95"/>
      <c r="M257" s="47"/>
      <c r="N257" s="25"/>
      <c r="O257" s="49"/>
      <c r="P257" s="49"/>
      <c r="Q257" s="25"/>
      <c r="R257" s="49"/>
      <c r="S257" s="49"/>
      <c r="T257" s="25"/>
    </row>
    <row r="258" spans="1:20" s="23" customFormat="1" ht="17.25">
      <c r="A258" s="64"/>
      <c r="B258" s="16"/>
      <c r="C258" s="47"/>
      <c r="D258" s="47"/>
      <c r="E258" s="1"/>
      <c r="F258" s="47"/>
      <c r="G258" s="47"/>
      <c r="H258" s="1"/>
      <c r="I258" s="47"/>
      <c r="J258" s="47"/>
      <c r="K258" s="1"/>
      <c r="L258" s="47"/>
      <c r="M258" s="47"/>
      <c r="N258" s="1"/>
      <c r="O258" s="47"/>
      <c r="P258" s="47"/>
      <c r="Q258" s="1"/>
      <c r="R258" s="47"/>
      <c r="S258" s="47"/>
      <c r="T258" s="1"/>
    </row>
    <row r="259" spans="1:20" s="23" customFormat="1" ht="17.25" customHeight="1">
      <c r="A259" s="385"/>
      <c r="B259" s="386"/>
      <c r="C259" s="386"/>
      <c r="D259" s="386"/>
      <c r="E259" s="386"/>
      <c r="F259" s="386"/>
      <c r="G259" s="386"/>
      <c r="H259" s="386"/>
      <c r="I259" s="386"/>
      <c r="J259" s="386"/>
      <c r="K259" s="386"/>
      <c r="L259" s="386"/>
      <c r="M259" s="386"/>
      <c r="N259" s="386"/>
      <c r="O259" s="386"/>
      <c r="P259" s="386"/>
      <c r="Q259" s="386"/>
      <c r="R259" s="386"/>
      <c r="S259" s="386"/>
      <c r="T259" s="387"/>
    </row>
    <row r="260" spans="1:20" s="23" customFormat="1" ht="72.75" customHeight="1">
      <c r="A260" s="383" t="s">
        <v>257</v>
      </c>
      <c r="B260" s="384"/>
      <c r="C260" s="42">
        <f>SUM(C261:C272)</f>
        <v>991282</v>
      </c>
      <c r="D260" s="42">
        <f>SUM(D261:D272)</f>
        <v>875538</v>
      </c>
      <c r="E260" s="51">
        <f>C260/D260*100</f>
        <v>113.21975745198951</v>
      </c>
      <c r="F260" s="42">
        <f>SUM(F261:F272)</f>
        <v>336306</v>
      </c>
      <c r="G260" s="42">
        <f>SUM(G261:G272)</f>
        <v>304009</v>
      </c>
      <c r="H260" s="51">
        <f>F260/G260*100</f>
        <v>110.62369864050076</v>
      </c>
      <c r="I260" s="42">
        <f>SUM(I261:I272)</f>
        <v>912625</v>
      </c>
      <c r="J260" s="42">
        <f>SUM(J261:J272)</f>
        <v>833023</v>
      </c>
      <c r="K260" s="51">
        <f>I260/J260*100</f>
        <v>109.55579857939097</v>
      </c>
      <c r="L260" s="42">
        <f>SUM(L261:L272)</f>
        <v>301654</v>
      </c>
      <c r="M260" s="42">
        <f>SUM(M261:M272)</f>
        <v>293169</v>
      </c>
      <c r="N260" s="6">
        <f t="shared" ref="N260:N272" si="115">L260/M260*100</f>
        <v>102.89423506578117</v>
      </c>
      <c r="O260" s="42">
        <f>SUM(O261:O272)</f>
        <v>267003</v>
      </c>
      <c r="P260" s="42">
        <f>SUM(P261:P272)</f>
        <v>104459</v>
      </c>
      <c r="Q260" s="5">
        <f t="shared" ref="Q260:Q272" si="116">O260/P260*100</f>
        <v>255.60554858844137</v>
      </c>
      <c r="R260" s="42">
        <f>SUM(R261:R272)</f>
        <v>34651</v>
      </c>
      <c r="S260" s="42">
        <f>SUM(S261:S272)</f>
        <v>188710</v>
      </c>
      <c r="T260" s="6">
        <f t="shared" ref="T260:T272" si="117">R260/S260*100</f>
        <v>18.36203698797096</v>
      </c>
    </row>
    <row r="261" spans="1:20" s="23" customFormat="1" ht="17.25">
      <c r="A261" s="44">
        <v>1</v>
      </c>
      <c r="B261" s="3" t="s">
        <v>32</v>
      </c>
      <c r="C261" s="45">
        <v>20482</v>
      </c>
      <c r="D261" s="45">
        <v>62630</v>
      </c>
      <c r="E261" s="46">
        <f t="shared" ref="E261:E269" si="118">C261/D261*100</f>
        <v>32.703177391026664</v>
      </c>
      <c r="F261" s="45">
        <v>8072</v>
      </c>
      <c r="G261" s="45">
        <v>8110</v>
      </c>
      <c r="H261" s="46">
        <f t="shared" ref="H261:H272" si="119">F261/G261*100</f>
        <v>99.531442663378542</v>
      </c>
      <c r="I261" s="45">
        <v>18845</v>
      </c>
      <c r="J261" s="45">
        <v>66662</v>
      </c>
      <c r="K261" s="46">
        <f t="shared" ref="K261:K272" si="120">I261/J261*100</f>
        <v>28.269478863520447</v>
      </c>
      <c r="L261" s="95">
        <v>5658</v>
      </c>
      <c r="M261" s="246">
        <v>66662</v>
      </c>
      <c r="N261" s="25">
        <f t="shared" si="115"/>
        <v>8.4875941315892121</v>
      </c>
      <c r="O261" s="45">
        <v>5658</v>
      </c>
      <c r="P261" s="248">
        <v>0</v>
      </c>
      <c r="Q261" s="25" t="e">
        <f t="shared" si="116"/>
        <v>#DIV/0!</v>
      </c>
      <c r="R261" s="45">
        <v>0</v>
      </c>
      <c r="S261" s="248">
        <v>66662</v>
      </c>
      <c r="T261" s="45">
        <f t="shared" si="117"/>
        <v>0</v>
      </c>
    </row>
    <row r="262" spans="1:20" s="23" customFormat="1" ht="17.25">
      <c r="A262" s="52">
        <v>2</v>
      </c>
      <c r="B262" s="8" t="s">
        <v>33</v>
      </c>
      <c r="C262" s="45">
        <v>7577</v>
      </c>
      <c r="D262" s="47">
        <v>12598</v>
      </c>
      <c r="E262" s="1">
        <f t="shared" si="118"/>
        <v>60.144467375773935</v>
      </c>
      <c r="F262" s="45">
        <v>0</v>
      </c>
      <c r="G262" s="47">
        <v>10446</v>
      </c>
      <c r="H262" s="1">
        <f t="shared" si="119"/>
        <v>0</v>
      </c>
      <c r="I262" s="45">
        <v>7814</v>
      </c>
      <c r="J262" s="47">
        <v>4527</v>
      </c>
      <c r="K262" s="1">
        <f t="shared" si="120"/>
        <v>172.60879169427875</v>
      </c>
      <c r="L262" s="95">
        <v>0</v>
      </c>
      <c r="M262" s="35">
        <v>0</v>
      </c>
      <c r="N262" s="25" t="e">
        <f t="shared" si="115"/>
        <v>#DIV/0!</v>
      </c>
      <c r="O262" s="45">
        <v>0</v>
      </c>
      <c r="P262" s="253">
        <v>0</v>
      </c>
      <c r="Q262" s="25" t="e">
        <f t="shared" si="116"/>
        <v>#DIV/0!</v>
      </c>
      <c r="R262" s="45">
        <v>0</v>
      </c>
      <c r="S262" s="253">
        <v>0</v>
      </c>
      <c r="T262" s="47" t="e">
        <f t="shared" si="117"/>
        <v>#DIV/0!</v>
      </c>
    </row>
    <row r="263" spans="1:20" s="23" customFormat="1" ht="17.25">
      <c r="A263" s="44">
        <v>3</v>
      </c>
      <c r="B263" s="3" t="s">
        <v>34</v>
      </c>
      <c r="C263" s="45">
        <v>51507</v>
      </c>
      <c r="D263" s="45">
        <v>141114</v>
      </c>
      <c r="E263" s="46">
        <f t="shared" si="118"/>
        <v>36.500276372294735</v>
      </c>
      <c r="F263" s="45">
        <v>21076</v>
      </c>
      <c r="G263" s="45">
        <v>99362</v>
      </c>
      <c r="H263" s="46">
        <f t="shared" si="119"/>
        <v>21.211328274390613</v>
      </c>
      <c r="I263" s="45">
        <v>51507</v>
      </c>
      <c r="J263" s="45">
        <v>141114</v>
      </c>
      <c r="K263" s="46">
        <f t="shared" si="120"/>
        <v>36.500276372294735</v>
      </c>
      <c r="L263" s="95">
        <v>0</v>
      </c>
      <c r="M263" s="246">
        <v>0</v>
      </c>
      <c r="N263" s="25" t="e">
        <f t="shared" si="115"/>
        <v>#DIV/0!</v>
      </c>
      <c r="O263" s="45">
        <v>0</v>
      </c>
      <c r="P263" s="248">
        <v>0</v>
      </c>
      <c r="Q263" s="25" t="e">
        <f t="shared" si="116"/>
        <v>#DIV/0!</v>
      </c>
      <c r="R263" s="45">
        <v>0</v>
      </c>
      <c r="S263" s="248">
        <v>0</v>
      </c>
      <c r="T263" s="45" t="e">
        <f t="shared" si="117"/>
        <v>#DIV/0!</v>
      </c>
    </row>
    <row r="264" spans="1:20" s="23" customFormat="1" ht="17.25">
      <c r="A264" s="44">
        <v>4</v>
      </c>
      <c r="B264" s="3" t="s">
        <v>35</v>
      </c>
      <c r="C264" s="45">
        <v>158968</v>
      </c>
      <c r="D264" s="45">
        <v>87873</v>
      </c>
      <c r="E264" s="46">
        <f t="shared" si="118"/>
        <v>180.90653556837708</v>
      </c>
      <c r="F264" s="45">
        <v>20074</v>
      </c>
      <c r="G264" s="45">
        <v>18346</v>
      </c>
      <c r="H264" s="46">
        <f t="shared" si="119"/>
        <v>109.41894690940805</v>
      </c>
      <c r="I264" s="45">
        <v>158547</v>
      </c>
      <c r="J264" s="45">
        <v>88452</v>
      </c>
      <c r="K264" s="46">
        <f t="shared" si="120"/>
        <v>179.24637091303759</v>
      </c>
      <c r="L264" s="95">
        <v>39706</v>
      </c>
      <c r="M264" s="246">
        <v>0</v>
      </c>
      <c r="N264" s="25" t="e">
        <f t="shared" si="115"/>
        <v>#DIV/0!</v>
      </c>
      <c r="O264" s="45">
        <v>33126</v>
      </c>
      <c r="P264" s="248">
        <v>0</v>
      </c>
      <c r="Q264" s="25" t="e">
        <f t="shared" si="116"/>
        <v>#DIV/0!</v>
      </c>
      <c r="R264" s="45">
        <v>6580</v>
      </c>
      <c r="S264" s="248">
        <v>0</v>
      </c>
      <c r="T264" s="45" t="e">
        <f t="shared" si="117"/>
        <v>#DIV/0!</v>
      </c>
    </row>
    <row r="265" spans="1:20" s="23" customFormat="1" ht="17.25">
      <c r="A265" s="44">
        <v>5</v>
      </c>
      <c r="B265" s="3" t="s">
        <v>36</v>
      </c>
      <c r="C265" s="45">
        <v>0</v>
      </c>
      <c r="D265" s="45">
        <v>0</v>
      </c>
      <c r="E265" s="46" t="e">
        <f>C268/D265*100</f>
        <v>#DIV/0!</v>
      </c>
      <c r="F265" s="45">
        <v>0</v>
      </c>
      <c r="G265" s="45">
        <v>0</v>
      </c>
      <c r="H265" s="46" t="e">
        <f>F268/G265*100</f>
        <v>#DIV/0!</v>
      </c>
      <c r="I265" s="45">
        <v>0</v>
      </c>
      <c r="J265" s="45">
        <v>0</v>
      </c>
      <c r="K265" s="46" t="e">
        <f>I268/J265*100</f>
        <v>#DIV/0!</v>
      </c>
      <c r="L265" s="95">
        <v>0</v>
      </c>
      <c r="M265" s="246">
        <v>0</v>
      </c>
      <c r="N265" s="25" t="e">
        <f>L268/M265*100</f>
        <v>#DIV/0!</v>
      </c>
      <c r="O265" s="45">
        <v>0</v>
      </c>
      <c r="P265" s="248">
        <v>0</v>
      </c>
      <c r="Q265" s="25" t="e">
        <f>O268/P265*100</f>
        <v>#DIV/0!</v>
      </c>
      <c r="R265" s="45">
        <v>0</v>
      </c>
      <c r="S265" s="248">
        <v>0</v>
      </c>
      <c r="T265" s="45" t="e">
        <f t="shared" si="117"/>
        <v>#DIV/0!</v>
      </c>
    </row>
    <row r="266" spans="1:20" s="23" customFormat="1" ht="17.25">
      <c r="A266" s="50">
        <v>6</v>
      </c>
      <c r="B266" s="4" t="s">
        <v>37</v>
      </c>
      <c r="C266" s="45">
        <v>21820</v>
      </c>
      <c r="D266" s="45">
        <v>18798</v>
      </c>
      <c r="E266" s="46">
        <f t="shared" si="118"/>
        <v>116.07617831684223</v>
      </c>
      <c r="F266" s="45">
        <v>3822</v>
      </c>
      <c r="G266" s="45">
        <v>3695</v>
      </c>
      <c r="H266" s="46">
        <f t="shared" si="119"/>
        <v>103.43707713125845</v>
      </c>
      <c r="I266" s="45">
        <v>16429</v>
      </c>
      <c r="J266" s="45">
        <v>27763</v>
      </c>
      <c r="K266" s="46">
        <f t="shared" si="120"/>
        <v>59.175881568994704</v>
      </c>
      <c r="L266" s="95">
        <v>16429</v>
      </c>
      <c r="M266" s="246">
        <v>27763</v>
      </c>
      <c r="N266" s="25">
        <f t="shared" si="115"/>
        <v>59.175881568994704</v>
      </c>
      <c r="O266" s="45">
        <v>16429</v>
      </c>
      <c r="P266" s="248">
        <v>27763</v>
      </c>
      <c r="Q266" s="25">
        <f t="shared" si="116"/>
        <v>59.175881568994704</v>
      </c>
      <c r="R266" s="45">
        <v>0</v>
      </c>
      <c r="S266" s="248">
        <v>0</v>
      </c>
      <c r="T266" s="45" t="e">
        <f t="shared" si="117"/>
        <v>#DIV/0!</v>
      </c>
    </row>
    <row r="267" spans="1:20" s="23" customFormat="1" ht="17.25">
      <c r="A267" s="44">
        <v>7</v>
      </c>
      <c r="B267" s="3" t="s">
        <v>38</v>
      </c>
      <c r="C267" s="45">
        <v>63073</v>
      </c>
      <c r="D267" s="45">
        <v>51732</v>
      </c>
      <c r="E267" s="46">
        <f t="shared" si="118"/>
        <v>121.92260109796645</v>
      </c>
      <c r="F267" s="45">
        <v>14372</v>
      </c>
      <c r="G267" s="45">
        <v>13369</v>
      </c>
      <c r="H267" s="46">
        <f t="shared" si="119"/>
        <v>107.50243099708281</v>
      </c>
      <c r="I267" s="45">
        <v>79464</v>
      </c>
      <c r="J267" s="45">
        <v>68605</v>
      </c>
      <c r="K267" s="46">
        <f t="shared" si="120"/>
        <v>115.82829239851323</v>
      </c>
      <c r="L267" s="95">
        <v>0</v>
      </c>
      <c r="M267" s="246">
        <v>68605</v>
      </c>
      <c r="N267" s="25">
        <f t="shared" si="115"/>
        <v>0</v>
      </c>
      <c r="O267" s="45">
        <v>0</v>
      </c>
      <c r="P267" s="248">
        <v>68605</v>
      </c>
      <c r="Q267" s="25">
        <f t="shared" si="116"/>
        <v>0</v>
      </c>
      <c r="R267" s="45">
        <v>0</v>
      </c>
      <c r="S267" s="248">
        <v>0</v>
      </c>
      <c r="T267" s="45" t="e">
        <f t="shared" si="117"/>
        <v>#DIV/0!</v>
      </c>
    </row>
    <row r="268" spans="1:20" s="23" customFormat="1" ht="17.25">
      <c r="A268" s="44">
        <v>8</v>
      </c>
      <c r="B268" s="3" t="s">
        <v>39</v>
      </c>
      <c r="C268" s="45">
        <v>213500</v>
      </c>
      <c r="D268" s="45">
        <v>68200</v>
      </c>
      <c r="E268" s="46">
        <f t="shared" si="118"/>
        <v>313.04985337243403</v>
      </c>
      <c r="F268" s="45">
        <v>42000</v>
      </c>
      <c r="G268" s="45">
        <v>0</v>
      </c>
      <c r="H268" s="46" t="e">
        <f t="shared" si="119"/>
        <v>#DIV/0!</v>
      </c>
      <c r="I268" s="45">
        <v>125870</v>
      </c>
      <c r="J268" s="45">
        <v>0</v>
      </c>
      <c r="K268" s="46" t="e">
        <f t="shared" si="120"/>
        <v>#DIV/0!</v>
      </c>
      <c r="L268" s="95">
        <v>125870</v>
      </c>
      <c r="M268" s="246">
        <v>0</v>
      </c>
      <c r="N268" s="25" t="e">
        <f t="shared" si="115"/>
        <v>#DIV/0!</v>
      </c>
      <c r="O268" s="45">
        <v>125870</v>
      </c>
      <c r="P268" s="248">
        <v>0</v>
      </c>
      <c r="Q268" s="25" t="e">
        <f t="shared" si="116"/>
        <v>#DIV/0!</v>
      </c>
      <c r="R268" s="45">
        <v>0</v>
      </c>
      <c r="S268" s="248">
        <v>0</v>
      </c>
      <c r="T268" s="45" t="e">
        <f t="shared" si="117"/>
        <v>#DIV/0!</v>
      </c>
    </row>
    <row r="269" spans="1:20" s="23" customFormat="1" ht="17.25">
      <c r="A269" s="44">
        <v>9</v>
      </c>
      <c r="B269" s="3" t="s">
        <v>40</v>
      </c>
      <c r="C269" s="45">
        <v>0</v>
      </c>
      <c r="D269" s="45">
        <v>0</v>
      </c>
      <c r="E269" s="46" t="e">
        <f t="shared" si="118"/>
        <v>#DIV/0!</v>
      </c>
      <c r="F269" s="45">
        <v>0</v>
      </c>
      <c r="G269" s="45">
        <v>0</v>
      </c>
      <c r="H269" s="46" t="e">
        <f t="shared" si="119"/>
        <v>#DIV/0!</v>
      </c>
      <c r="I269" s="45">
        <v>0</v>
      </c>
      <c r="J269" s="45">
        <v>0</v>
      </c>
      <c r="K269" s="46" t="e">
        <f t="shared" si="120"/>
        <v>#DIV/0!</v>
      </c>
      <c r="L269" s="95">
        <v>0</v>
      </c>
      <c r="M269" s="246">
        <v>0</v>
      </c>
      <c r="N269" s="25" t="e">
        <f t="shared" si="115"/>
        <v>#DIV/0!</v>
      </c>
      <c r="O269" s="45">
        <v>0</v>
      </c>
      <c r="P269" s="248">
        <v>0</v>
      </c>
      <c r="Q269" s="25" t="e">
        <f t="shared" si="116"/>
        <v>#DIV/0!</v>
      </c>
      <c r="R269" s="45">
        <v>0</v>
      </c>
      <c r="S269" s="248">
        <v>0</v>
      </c>
      <c r="T269" s="45" t="e">
        <f t="shared" si="117"/>
        <v>#DIV/0!</v>
      </c>
    </row>
    <row r="270" spans="1:20" s="23" customFormat="1" ht="17.25">
      <c r="A270" s="50">
        <v>10</v>
      </c>
      <c r="B270" s="4" t="s">
        <v>41</v>
      </c>
      <c r="C270" s="45">
        <v>330206</v>
      </c>
      <c r="D270" s="45">
        <v>297000</v>
      </c>
      <c r="E270" s="46">
        <f>C270/D270*100</f>
        <v>111.18047138047137</v>
      </c>
      <c r="F270" s="45">
        <v>132000</v>
      </c>
      <c r="G270" s="45">
        <v>118800</v>
      </c>
      <c r="H270" s="46">
        <f t="shared" si="119"/>
        <v>111.11111111111111</v>
      </c>
      <c r="I270" s="45">
        <v>330000</v>
      </c>
      <c r="J270" s="45">
        <v>300307</v>
      </c>
      <c r="K270" s="46">
        <f t="shared" si="120"/>
        <v>109.887548408795</v>
      </c>
      <c r="L270" s="95">
        <v>0</v>
      </c>
      <c r="M270" s="246">
        <v>3307</v>
      </c>
      <c r="N270" s="25">
        <f t="shared" si="115"/>
        <v>0</v>
      </c>
      <c r="O270" s="45">
        <v>0</v>
      </c>
      <c r="P270" s="248">
        <v>3307</v>
      </c>
      <c r="Q270" s="25">
        <f t="shared" si="116"/>
        <v>0</v>
      </c>
      <c r="R270" s="45">
        <v>0</v>
      </c>
      <c r="S270" s="248">
        <v>0</v>
      </c>
      <c r="T270" s="45" t="e">
        <f t="shared" si="117"/>
        <v>#DIV/0!</v>
      </c>
    </row>
    <row r="271" spans="1:20" s="23" customFormat="1" ht="17.25">
      <c r="A271" s="52">
        <v>11</v>
      </c>
      <c r="B271" s="8" t="s">
        <v>42</v>
      </c>
      <c r="C271" s="45">
        <v>113991</v>
      </c>
      <c r="D271" s="49">
        <v>31794</v>
      </c>
      <c r="E271" s="25">
        <f>C271/D271*100</f>
        <v>358.52991130401961</v>
      </c>
      <c r="F271" s="45">
        <v>88012</v>
      </c>
      <c r="G271" s="49">
        <v>10482</v>
      </c>
      <c r="H271" s="25">
        <f t="shared" si="119"/>
        <v>839.64892196145775</v>
      </c>
      <c r="I271" s="45">
        <v>113991</v>
      </c>
      <c r="J271" s="49">
        <v>31794</v>
      </c>
      <c r="K271" s="25">
        <f t="shared" si="120"/>
        <v>358.52991130401961</v>
      </c>
      <c r="L271" s="95">
        <v>113991</v>
      </c>
      <c r="M271" s="247">
        <v>31794</v>
      </c>
      <c r="N271" s="25">
        <f t="shared" si="115"/>
        <v>358.52991130401961</v>
      </c>
      <c r="O271" s="45">
        <v>85920</v>
      </c>
      <c r="P271" s="249">
        <v>4784</v>
      </c>
      <c r="Q271" s="25">
        <f t="shared" si="116"/>
        <v>1795.9866220735787</v>
      </c>
      <c r="R271" s="45">
        <v>28071</v>
      </c>
      <c r="S271" s="249">
        <v>27010</v>
      </c>
      <c r="T271" s="49">
        <f t="shared" si="117"/>
        <v>103.92817475009255</v>
      </c>
    </row>
    <row r="272" spans="1:20" s="23" customFormat="1" ht="34.5">
      <c r="A272" s="52">
        <v>12</v>
      </c>
      <c r="B272" s="8" t="s">
        <v>43</v>
      </c>
      <c r="C272" s="45">
        <v>10158</v>
      </c>
      <c r="D272" s="49">
        <v>103799</v>
      </c>
      <c r="E272" s="1">
        <f>C272/D272*100</f>
        <v>9.7862214472201092</v>
      </c>
      <c r="F272" s="45">
        <v>6878</v>
      </c>
      <c r="G272" s="49">
        <v>21399</v>
      </c>
      <c r="H272" s="1">
        <f t="shared" si="119"/>
        <v>32.141688863965605</v>
      </c>
      <c r="I272" s="45">
        <v>10158</v>
      </c>
      <c r="J272" s="49">
        <v>103799</v>
      </c>
      <c r="K272" s="1">
        <f t="shared" si="120"/>
        <v>9.7862214472201092</v>
      </c>
      <c r="L272" s="95">
        <v>0</v>
      </c>
      <c r="M272" s="247">
        <v>95038</v>
      </c>
      <c r="N272" s="1">
        <f t="shared" si="115"/>
        <v>0</v>
      </c>
      <c r="O272" s="45">
        <v>0</v>
      </c>
      <c r="P272" s="249">
        <v>0</v>
      </c>
      <c r="Q272" s="1" t="e">
        <f t="shared" si="116"/>
        <v>#DIV/0!</v>
      </c>
      <c r="R272" s="45">
        <v>0</v>
      </c>
      <c r="S272" s="249">
        <v>95038</v>
      </c>
      <c r="T272" s="47">
        <f t="shared" si="117"/>
        <v>0</v>
      </c>
    </row>
    <row r="273" spans="1:20" s="23" customFormat="1" ht="17.25" customHeight="1">
      <c r="A273" s="385"/>
      <c r="B273" s="386"/>
      <c r="C273" s="386"/>
      <c r="D273" s="386"/>
      <c r="E273" s="386"/>
      <c r="F273" s="386"/>
      <c r="G273" s="386"/>
      <c r="H273" s="386"/>
      <c r="I273" s="386"/>
      <c r="J273" s="386"/>
      <c r="K273" s="386"/>
      <c r="L273" s="386"/>
      <c r="M273" s="386"/>
      <c r="N273" s="386"/>
      <c r="O273" s="386"/>
      <c r="P273" s="386"/>
      <c r="Q273" s="386"/>
      <c r="R273" s="386"/>
      <c r="S273" s="386"/>
      <c r="T273" s="387"/>
    </row>
    <row r="274" spans="1:20" s="23" customFormat="1" ht="58.5" customHeight="1">
      <c r="A274" s="383" t="s">
        <v>258</v>
      </c>
      <c r="B274" s="384"/>
      <c r="C274" s="42">
        <f>SUM(C275:C282)</f>
        <v>284212</v>
      </c>
      <c r="D274" s="42">
        <f>SUM(D275:D282)</f>
        <v>474797</v>
      </c>
      <c r="E274" s="51">
        <f>C274/D274*100</f>
        <v>59.859687403248131</v>
      </c>
      <c r="F274" s="42">
        <f>SUM(F275:F282)</f>
        <v>37903</v>
      </c>
      <c r="G274" s="42">
        <f>SUM(G275:G282)</f>
        <v>69483</v>
      </c>
      <c r="H274" s="51">
        <f>F274/G274*100</f>
        <v>54.550033821222456</v>
      </c>
      <c r="I274" s="42">
        <f>SUM(I275:I282)</f>
        <v>298568</v>
      </c>
      <c r="J274" s="42">
        <f>SUM(J275:J282)</f>
        <v>474443</v>
      </c>
      <c r="K274" s="51">
        <f>I274/J274*100</f>
        <v>62.93021501002228</v>
      </c>
      <c r="L274" s="34">
        <f>SUM(L275:L282)</f>
        <v>119025</v>
      </c>
      <c r="M274" s="34">
        <f>SUM(M275:M282)</f>
        <v>270284</v>
      </c>
      <c r="N274" s="6">
        <f t="shared" ref="N274:N282" si="121">L274/M274*100</f>
        <v>44.037012919743681</v>
      </c>
      <c r="O274" s="5">
        <f>SUM(O275:O282)</f>
        <v>119025</v>
      </c>
      <c r="P274" s="5">
        <f>SUM(P275:P282)</f>
        <v>86994</v>
      </c>
      <c r="Q274" s="5">
        <f t="shared" ref="Q274:Q277" si="122">O274/P274*100</f>
        <v>136.81978067452926</v>
      </c>
      <c r="R274" s="5">
        <f>SUM(R275:R282)</f>
        <v>0</v>
      </c>
      <c r="S274" s="5">
        <f>SUM(S275:S282)</f>
        <v>183290</v>
      </c>
      <c r="T274" s="6">
        <f>R274/S274*100</f>
        <v>0</v>
      </c>
    </row>
    <row r="275" spans="1:20" s="23" customFormat="1" ht="17.25">
      <c r="A275" s="44">
        <v>1</v>
      </c>
      <c r="B275" s="4" t="s">
        <v>44</v>
      </c>
      <c r="C275" s="45">
        <v>4629</v>
      </c>
      <c r="D275" s="45">
        <v>2392</v>
      </c>
      <c r="E275" s="45">
        <f t="shared" ref="E275:E282" si="123">C275/D275*100</f>
        <v>193.52006688963209</v>
      </c>
      <c r="F275" s="45">
        <v>379</v>
      </c>
      <c r="G275" s="45">
        <v>1292</v>
      </c>
      <c r="H275" s="45">
        <f t="shared" ref="H275:H282" si="124">F275/G275*100</f>
        <v>29.3343653250774</v>
      </c>
      <c r="I275" s="45">
        <v>4629</v>
      </c>
      <c r="J275" s="45">
        <v>2392</v>
      </c>
      <c r="K275" s="45">
        <f t="shared" ref="K275:K282" si="125">I275/J275*100</f>
        <v>193.52006688963209</v>
      </c>
      <c r="L275" s="45">
        <v>0</v>
      </c>
      <c r="M275" s="246">
        <v>0</v>
      </c>
      <c r="N275" s="45" t="e">
        <f t="shared" si="121"/>
        <v>#DIV/0!</v>
      </c>
      <c r="O275" s="45">
        <v>0</v>
      </c>
      <c r="P275" s="248">
        <v>0</v>
      </c>
      <c r="Q275" s="45" t="e">
        <f t="shared" si="122"/>
        <v>#DIV/0!</v>
      </c>
      <c r="R275" s="45">
        <v>0</v>
      </c>
      <c r="S275" s="248">
        <v>0</v>
      </c>
      <c r="T275" s="45" t="e">
        <f t="shared" ref="T275:T282" si="126">R275/S275*100</f>
        <v>#DIV/0!</v>
      </c>
    </row>
    <row r="276" spans="1:20" s="23" customFormat="1" ht="17.25">
      <c r="A276" s="50">
        <v>2</v>
      </c>
      <c r="B276" s="4" t="s">
        <v>45</v>
      </c>
      <c r="C276" s="45">
        <v>0</v>
      </c>
      <c r="D276" s="49">
        <v>800</v>
      </c>
      <c r="E276" s="45">
        <f t="shared" si="123"/>
        <v>0</v>
      </c>
      <c r="F276" s="45">
        <v>0</v>
      </c>
      <c r="G276" s="49">
        <v>0</v>
      </c>
      <c r="H276" s="45" t="e">
        <f t="shared" si="124"/>
        <v>#DIV/0!</v>
      </c>
      <c r="I276" s="45">
        <v>0</v>
      </c>
      <c r="J276" s="49">
        <v>271</v>
      </c>
      <c r="K276" s="45">
        <f t="shared" si="125"/>
        <v>0</v>
      </c>
      <c r="L276" s="45">
        <v>0</v>
      </c>
      <c r="M276" s="247">
        <v>271</v>
      </c>
      <c r="N276" s="45">
        <f t="shared" si="121"/>
        <v>0</v>
      </c>
      <c r="O276" s="45">
        <v>0</v>
      </c>
      <c r="P276" s="249">
        <v>0</v>
      </c>
      <c r="Q276" s="45" t="e">
        <f t="shared" si="122"/>
        <v>#DIV/0!</v>
      </c>
      <c r="R276" s="45">
        <v>0</v>
      </c>
      <c r="S276" s="249">
        <v>271</v>
      </c>
      <c r="T276" s="45">
        <f t="shared" si="126"/>
        <v>0</v>
      </c>
    </row>
    <row r="277" spans="1:20" s="23" customFormat="1" ht="17.25">
      <c r="A277" s="50">
        <v>3</v>
      </c>
      <c r="B277" s="4" t="s">
        <v>46</v>
      </c>
      <c r="C277" s="45">
        <v>3881</v>
      </c>
      <c r="D277" s="49">
        <v>455</v>
      </c>
      <c r="E277" s="45">
        <f t="shared" si="123"/>
        <v>852.96703296703299</v>
      </c>
      <c r="F277" s="45">
        <v>850</v>
      </c>
      <c r="G277" s="49">
        <v>49</v>
      </c>
      <c r="H277" s="45">
        <f t="shared" si="124"/>
        <v>1734.6938775510203</v>
      </c>
      <c r="I277" s="45">
        <v>3930</v>
      </c>
      <c r="J277" s="49">
        <v>410</v>
      </c>
      <c r="K277" s="45">
        <f t="shared" si="125"/>
        <v>958.53658536585374</v>
      </c>
      <c r="L277" s="45">
        <v>0</v>
      </c>
      <c r="M277" s="247">
        <v>0</v>
      </c>
      <c r="N277" s="45" t="e">
        <f t="shared" si="121"/>
        <v>#DIV/0!</v>
      </c>
      <c r="O277" s="45">
        <v>0</v>
      </c>
      <c r="P277" s="249">
        <v>0</v>
      </c>
      <c r="Q277" s="45" t="e">
        <f t="shared" si="122"/>
        <v>#DIV/0!</v>
      </c>
      <c r="R277" s="45">
        <v>0</v>
      </c>
      <c r="S277" s="249">
        <v>0</v>
      </c>
      <c r="T277" s="45" t="e">
        <f t="shared" si="126"/>
        <v>#DIV/0!</v>
      </c>
    </row>
    <row r="278" spans="1:20" s="23" customFormat="1" ht="17.25">
      <c r="A278" s="50">
        <v>4</v>
      </c>
      <c r="B278" s="4" t="s">
        <v>47</v>
      </c>
      <c r="C278" s="45">
        <v>1327</v>
      </c>
      <c r="D278" s="49">
        <v>875</v>
      </c>
      <c r="E278" s="45">
        <f t="shared" si="123"/>
        <v>151.65714285714287</v>
      </c>
      <c r="F278" s="45">
        <v>630</v>
      </c>
      <c r="G278" s="49">
        <v>250</v>
      </c>
      <c r="H278" s="45">
        <f t="shared" si="124"/>
        <v>252</v>
      </c>
      <c r="I278" s="45">
        <v>1523</v>
      </c>
      <c r="J278" s="49">
        <v>1133</v>
      </c>
      <c r="K278" s="45">
        <f t="shared" si="125"/>
        <v>134.42188879082082</v>
      </c>
      <c r="L278" s="45">
        <v>0</v>
      </c>
      <c r="M278" s="247">
        <v>0</v>
      </c>
      <c r="N278" s="45" t="e">
        <f t="shared" si="121"/>
        <v>#DIV/0!</v>
      </c>
      <c r="O278" s="45">
        <v>0</v>
      </c>
      <c r="P278" s="249">
        <v>0</v>
      </c>
      <c r="Q278" s="45" t="e">
        <f>O278/P278*100</f>
        <v>#DIV/0!</v>
      </c>
      <c r="R278" s="45">
        <v>0</v>
      </c>
      <c r="S278" s="249">
        <v>0</v>
      </c>
      <c r="T278" s="45" t="e">
        <f t="shared" si="126"/>
        <v>#DIV/0!</v>
      </c>
    </row>
    <row r="279" spans="1:20" s="23" customFormat="1" ht="17.25">
      <c r="A279" s="50">
        <v>5</v>
      </c>
      <c r="B279" s="4" t="s">
        <v>48</v>
      </c>
      <c r="C279" s="45">
        <v>119351</v>
      </c>
      <c r="D279" s="49">
        <v>89434</v>
      </c>
      <c r="E279" s="45">
        <f t="shared" si="123"/>
        <v>133.45148377574526</v>
      </c>
      <c r="F279" s="45">
        <v>268</v>
      </c>
      <c r="G279" s="49">
        <v>1442</v>
      </c>
      <c r="H279" s="45">
        <f t="shared" si="124"/>
        <v>18.585298196948681</v>
      </c>
      <c r="I279" s="45">
        <v>119351</v>
      </c>
      <c r="J279" s="49">
        <v>89434</v>
      </c>
      <c r="K279" s="45">
        <f t="shared" si="125"/>
        <v>133.45148377574526</v>
      </c>
      <c r="L279" s="45">
        <v>118060</v>
      </c>
      <c r="M279" s="247">
        <v>86994</v>
      </c>
      <c r="N279" s="45">
        <f t="shared" si="121"/>
        <v>135.71050877071983</v>
      </c>
      <c r="O279" s="45">
        <v>118060</v>
      </c>
      <c r="P279" s="249">
        <v>86994</v>
      </c>
      <c r="Q279" s="45">
        <f t="shared" ref="Q279:Q282" si="127">O279/P279*100</f>
        <v>135.71050877071983</v>
      </c>
      <c r="R279" s="45">
        <v>0</v>
      </c>
      <c r="S279" s="249">
        <v>0</v>
      </c>
      <c r="T279" s="45" t="e">
        <f t="shared" si="126"/>
        <v>#DIV/0!</v>
      </c>
    </row>
    <row r="280" spans="1:20" s="23" customFormat="1" ht="17.25">
      <c r="A280" s="48">
        <v>6</v>
      </c>
      <c r="B280" s="4" t="s">
        <v>49</v>
      </c>
      <c r="C280" s="45">
        <v>966</v>
      </c>
      <c r="D280" s="49">
        <v>0</v>
      </c>
      <c r="E280" s="45" t="e">
        <f t="shared" si="123"/>
        <v>#DIV/0!</v>
      </c>
      <c r="F280" s="45">
        <v>485</v>
      </c>
      <c r="G280" s="49">
        <v>0</v>
      </c>
      <c r="H280" s="45" t="e">
        <f t="shared" si="124"/>
        <v>#DIV/0!</v>
      </c>
      <c r="I280" s="45">
        <v>983</v>
      </c>
      <c r="J280" s="49">
        <v>463</v>
      </c>
      <c r="K280" s="45">
        <f t="shared" si="125"/>
        <v>212.31101511879049</v>
      </c>
      <c r="L280" s="45">
        <v>965</v>
      </c>
      <c r="M280" s="247">
        <v>0</v>
      </c>
      <c r="N280" s="45" t="e">
        <f t="shared" si="121"/>
        <v>#DIV/0!</v>
      </c>
      <c r="O280" s="45">
        <v>965</v>
      </c>
      <c r="P280" s="249">
        <v>0</v>
      </c>
      <c r="Q280" s="45" t="e">
        <f t="shared" si="127"/>
        <v>#DIV/0!</v>
      </c>
      <c r="R280" s="45">
        <v>0</v>
      </c>
      <c r="S280" s="249">
        <v>0</v>
      </c>
      <c r="T280" s="45" t="e">
        <f t="shared" si="126"/>
        <v>#DIV/0!</v>
      </c>
    </row>
    <row r="281" spans="1:20" s="23" customFormat="1" ht="17.25">
      <c r="A281" s="52">
        <v>7</v>
      </c>
      <c r="B281" s="4" t="s">
        <v>50</v>
      </c>
      <c r="C281" s="45">
        <v>153083</v>
      </c>
      <c r="D281" s="49">
        <v>327851</v>
      </c>
      <c r="E281" s="45">
        <f t="shared" si="123"/>
        <v>46.692857426086846</v>
      </c>
      <c r="F281" s="45">
        <v>35291</v>
      </c>
      <c r="G281" s="49">
        <v>55900</v>
      </c>
      <c r="H281" s="45">
        <f t="shared" si="124"/>
        <v>63.132379248658324</v>
      </c>
      <c r="I281" s="45">
        <v>167177</v>
      </c>
      <c r="J281" s="49">
        <v>327350</v>
      </c>
      <c r="K281" s="45">
        <f t="shared" si="125"/>
        <v>51.069802963189247</v>
      </c>
      <c r="L281" s="45">
        <v>0</v>
      </c>
      <c r="M281" s="247">
        <v>183019</v>
      </c>
      <c r="N281" s="45">
        <f t="shared" si="121"/>
        <v>0</v>
      </c>
      <c r="O281" s="45">
        <v>0</v>
      </c>
      <c r="P281" s="249">
        <v>0</v>
      </c>
      <c r="Q281" s="45" t="e">
        <f t="shared" si="127"/>
        <v>#DIV/0!</v>
      </c>
      <c r="R281" s="45">
        <v>0</v>
      </c>
      <c r="S281" s="249">
        <v>183019</v>
      </c>
      <c r="T281" s="45">
        <f t="shared" si="126"/>
        <v>0</v>
      </c>
    </row>
    <row r="282" spans="1:20" s="23" customFormat="1" ht="34.5">
      <c r="A282" s="44">
        <v>8</v>
      </c>
      <c r="B282" s="4" t="s">
        <v>51</v>
      </c>
      <c r="C282" s="45">
        <v>975</v>
      </c>
      <c r="D282" s="45">
        <v>52990</v>
      </c>
      <c r="E282" s="45">
        <f t="shared" si="123"/>
        <v>1.8399698056237024</v>
      </c>
      <c r="F282" s="45">
        <v>0</v>
      </c>
      <c r="G282" s="45">
        <v>10550</v>
      </c>
      <c r="H282" s="45">
        <f t="shared" si="124"/>
        <v>0</v>
      </c>
      <c r="I282" s="45">
        <v>975</v>
      </c>
      <c r="J282" s="45">
        <v>52990</v>
      </c>
      <c r="K282" s="45">
        <f t="shared" si="125"/>
        <v>1.8399698056237024</v>
      </c>
      <c r="L282" s="45">
        <v>0</v>
      </c>
      <c r="M282" s="246">
        <v>0</v>
      </c>
      <c r="N282" s="45" t="e">
        <f t="shared" si="121"/>
        <v>#DIV/0!</v>
      </c>
      <c r="O282" s="45">
        <v>0</v>
      </c>
      <c r="P282" s="248">
        <v>0</v>
      </c>
      <c r="Q282" s="45" t="e">
        <f t="shared" si="127"/>
        <v>#DIV/0!</v>
      </c>
      <c r="R282" s="45">
        <v>0</v>
      </c>
      <c r="S282" s="248">
        <v>0</v>
      </c>
      <c r="T282" s="45" t="e">
        <f t="shared" si="126"/>
        <v>#DIV/0!</v>
      </c>
    </row>
    <row r="283" spans="1:20" s="23" customFormat="1">
      <c r="A283" s="111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</row>
    <row r="284" spans="1:20" s="23" customFormat="1" ht="70.5" customHeight="1">
      <c r="A284" s="383" t="s">
        <v>259</v>
      </c>
      <c r="B284" s="384"/>
      <c r="C284" s="42">
        <f>SUM(C285:C303)</f>
        <v>523197</v>
      </c>
      <c r="D284" s="42">
        <f>SUM(D285:D303)</f>
        <v>509809</v>
      </c>
      <c r="E284" s="43">
        <f>C284/D284*100</f>
        <v>102.6260815324955</v>
      </c>
      <c r="F284" s="42">
        <f>SUM(F285:F303)</f>
        <v>153561</v>
      </c>
      <c r="G284" s="42">
        <f>SUM(G285:G303)</f>
        <v>149339</v>
      </c>
      <c r="H284" s="42">
        <f>F284/G284*100</f>
        <v>102.82712486356544</v>
      </c>
      <c r="I284" s="42">
        <f>SUM(I285:I303)</f>
        <v>509650</v>
      </c>
      <c r="J284" s="42">
        <f>SUM(J285:J303)</f>
        <v>609265</v>
      </c>
      <c r="K284" s="42">
        <f>I284/J284*100</f>
        <v>83.649971687196867</v>
      </c>
      <c r="L284" s="33">
        <f>SUM(L285:L303)</f>
        <v>187829</v>
      </c>
      <c r="M284" s="33">
        <f>SUM(M285:M303)</f>
        <v>261330</v>
      </c>
      <c r="N284" s="5">
        <f t="shared" ref="N284:N303" si="128">L284/M284*100</f>
        <v>71.874258600237255</v>
      </c>
      <c r="O284" s="5">
        <f>SUM(O285:O303)</f>
        <v>187150</v>
      </c>
      <c r="P284" s="5">
        <f>SUM(P285:P303)</f>
        <v>240474</v>
      </c>
      <c r="Q284" s="6" t="e">
        <f>A291O291/P284*100</f>
        <v>#NAME?</v>
      </c>
      <c r="R284" s="5">
        <f>SUM(R285:R303)</f>
        <v>679</v>
      </c>
      <c r="S284" s="5">
        <f>SUM(S285:S303)</f>
        <v>20856</v>
      </c>
      <c r="T284" s="5">
        <f t="shared" ref="T284:T302" si="129">R284/S284*100</f>
        <v>3.2556578442654396</v>
      </c>
    </row>
    <row r="285" spans="1:20" s="23" customFormat="1" ht="19.5" customHeight="1">
      <c r="A285" s="44">
        <v>1</v>
      </c>
      <c r="B285" s="4" t="s">
        <v>14</v>
      </c>
      <c r="C285" s="47">
        <v>31560</v>
      </c>
      <c r="D285" s="45">
        <v>42690</v>
      </c>
      <c r="E285" s="46">
        <f>C285/D285*100</f>
        <v>73.92832044975404</v>
      </c>
      <c r="F285" s="47">
        <v>9701</v>
      </c>
      <c r="G285" s="45">
        <v>3828</v>
      </c>
      <c r="H285" s="46">
        <f>F285/G285*100</f>
        <v>253.42215256008359</v>
      </c>
      <c r="I285" s="47">
        <v>45226</v>
      </c>
      <c r="J285" s="47">
        <v>42690</v>
      </c>
      <c r="K285" s="46">
        <f>I285/J285*100</f>
        <v>105.94050128835792</v>
      </c>
      <c r="L285" s="47">
        <v>11160</v>
      </c>
      <c r="M285" s="246">
        <v>0</v>
      </c>
      <c r="N285" s="25" t="e">
        <f t="shared" si="128"/>
        <v>#DIV/0!</v>
      </c>
      <c r="O285" s="47">
        <v>11160</v>
      </c>
      <c r="P285" s="248">
        <v>0</v>
      </c>
      <c r="Q285" s="25" t="e">
        <f t="shared" ref="Q285:Q303" si="130">O285/P285*100</f>
        <v>#DIV/0!</v>
      </c>
      <c r="R285" s="47">
        <v>0</v>
      </c>
      <c r="S285" s="248">
        <v>0</v>
      </c>
      <c r="T285" s="46" t="e">
        <f t="shared" si="129"/>
        <v>#DIV/0!</v>
      </c>
    </row>
    <row r="286" spans="1:20" s="23" customFormat="1" ht="17.25">
      <c r="A286" s="61">
        <v>2</v>
      </c>
      <c r="B286" s="4" t="s">
        <v>15</v>
      </c>
      <c r="C286" s="47">
        <v>56384</v>
      </c>
      <c r="D286" s="49">
        <v>31879</v>
      </c>
      <c r="E286" s="46">
        <f t="shared" ref="E286:E303" si="131">C286/D286*100</f>
        <v>176.8687850936353</v>
      </c>
      <c r="F286" s="47">
        <v>0</v>
      </c>
      <c r="G286" s="49">
        <v>42</v>
      </c>
      <c r="H286" s="25">
        <f t="shared" ref="H286:H295" si="132">F286/G286*100</f>
        <v>0</v>
      </c>
      <c r="I286" s="47">
        <v>56384</v>
      </c>
      <c r="J286" s="49">
        <v>31879</v>
      </c>
      <c r="K286" s="25">
        <f t="shared" ref="K286:K303" si="133">I286/J286*100</f>
        <v>176.8687850936353</v>
      </c>
      <c r="L286" s="47">
        <v>0</v>
      </c>
      <c r="M286" s="256">
        <v>30720</v>
      </c>
      <c r="N286" s="25">
        <f t="shared" si="128"/>
        <v>0</v>
      </c>
      <c r="O286" s="47">
        <v>0</v>
      </c>
      <c r="P286" s="249">
        <v>30720</v>
      </c>
      <c r="Q286" s="25">
        <f t="shared" si="130"/>
        <v>0</v>
      </c>
      <c r="R286" s="47">
        <v>0</v>
      </c>
      <c r="S286" s="249">
        <v>0</v>
      </c>
      <c r="T286" s="25" t="e">
        <f t="shared" si="129"/>
        <v>#DIV/0!</v>
      </c>
    </row>
    <row r="287" spans="1:20" s="23" customFormat="1" ht="17.25">
      <c r="A287" s="44">
        <v>3</v>
      </c>
      <c r="B287" s="3" t="s">
        <v>16</v>
      </c>
      <c r="C287" s="47">
        <v>8250</v>
      </c>
      <c r="D287" s="45">
        <v>29166</v>
      </c>
      <c r="E287" s="46">
        <f t="shared" si="131"/>
        <v>28.286360831104712</v>
      </c>
      <c r="F287" s="47">
        <v>0</v>
      </c>
      <c r="G287" s="45">
        <v>7500</v>
      </c>
      <c r="H287" s="46">
        <f t="shared" si="132"/>
        <v>0</v>
      </c>
      <c r="I287" s="47">
        <v>8250</v>
      </c>
      <c r="J287" s="45">
        <v>23069</v>
      </c>
      <c r="K287" s="46">
        <f t="shared" si="133"/>
        <v>35.762278382244574</v>
      </c>
      <c r="L287" s="47">
        <v>0</v>
      </c>
      <c r="M287" s="246">
        <v>0</v>
      </c>
      <c r="N287" s="25" t="e">
        <f t="shared" si="128"/>
        <v>#DIV/0!</v>
      </c>
      <c r="O287" s="47">
        <v>0</v>
      </c>
      <c r="P287" s="248">
        <v>0</v>
      </c>
      <c r="Q287" s="25" t="e">
        <f t="shared" si="130"/>
        <v>#DIV/0!</v>
      </c>
      <c r="R287" s="47">
        <v>0</v>
      </c>
      <c r="S287" s="248">
        <v>0</v>
      </c>
      <c r="T287" s="46" t="e">
        <f t="shared" si="129"/>
        <v>#DIV/0!</v>
      </c>
    </row>
    <row r="288" spans="1:20" s="23" customFormat="1" ht="34.5">
      <c r="A288" s="48">
        <v>4</v>
      </c>
      <c r="B288" s="3" t="s">
        <v>17</v>
      </c>
      <c r="C288" s="47">
        <v>1200</v>
      </c>
      <c r="D288" s="45">
        <v>1710</v>
      </c>
      <c r="E288" s="46">
        <f t="shared" si="131"/>
        <v>70.175438596491219</v>
      </c>
      <c r="F288" s="47">
        <v>1200</v>
      </c>
      <c r="G288" s="45">
        <v>1710</v>
      </c>
      <c r="H288" s="46">
        <f t="shared" si="132"/>
        <v>70.175438596491219</v>
      </c>
      <c r="I288" s="47">
        <v>6360</v>
      </c>
      <c r="J288" s="45">
        <v>11565</v>
      </c>
      <c r="K288" s="46">
        <f t="shared" si="133"/>
        <v>54.993514915693908</v>
      </c>
      <c r="L288" s="47">
        <v>6360</v>
      </c>
      <c r="M288" s="246">
        <v>11565</v>
      </c>
      <c r="N288" s="25">
        <f t="shared" si="128"/>
        <v>54.993514915693908</v>
      </c>
      <c r="O288" s="47">
        <v>6360</v>
      </c>
      <c r="P288" s="248">
        <v>11565</v>
      </c>
      <c r="Q288" s="25">
        <f t="shared" si="130"/>
        <v>54.993514915693908</v>
      </c>
      <c r="R288" s="47">
        <v>0</v>
      </c>
      <c r="S288" s="248">
        <v>0</v>
      </c>
      <c r="T288" s="46" t="e">
        <f t="shared" si="129"/>
        <v>#DIV/0!</v>
      </c>
    </row>
    <row r="289" spans="1:20" s="47" customFormat="1" ht="33" customHeight="1">
      <c r="A289" s="49">
        <v>5</v>
      </c>
      <c r="B289" s="4" t="s">
        <v>18</v>
      </c>
      <c r="C289" s="47">
        <v>11240</v>
      </c>
      <c r="D289" s="45">
        <v>22251</v>
      </c>
      <c r="E289" s="46">
        <f t="shared" si="131"/>
        <v>50.514583614219589</v>
      </c>
      <c r="F289" s="47">
        <v>3624</v>
      </c>
      <c r="G289" s="45">
        <v>3387</v>
      </c>
      <c r="H289" s="47">
        <f t="shared" si="132"/>
        <v>106.99734278122233</v>
      </c>
      <c r="I289" s="47">
        <v>13522</v>
      </c>
      <c r="J289" s="45">
        <v>22914</v>
      </c>
      <c r="K289" s="47">
        <f t="shared" si="133"/>
        <v>59.011957755084232</v>
      </c>
      <c r="L289" s="47">
        <v>0</v>
      </c>
      <c r="M289" s="246">
        <v>2556</v>
      </c>
      <c r="N289" s="47">
        <f t="shared" si="128"/>
        <v>0</v>
      </c>
      <c r="O289" s="47">
        <v>0</v>
      </c>
      <c r="P289" s="248">
        <v>0</v>
      </c>
      <c r="Q289" s="47" t="e">
        <f t="shared" si="130"/>
        <v>#DIV/0!</v>
      </c>
      <c r="R289" s="47">
        <v>0</v>
      </c>
      <c r="S289" s="248">
        <v>2556</v>
      </c>
      <c r="T289" s="47">
        <f t="shared" si="129"/>
        <v>0</v>
      </c>
    </row>
    <row r="290" spans="1:20" s="235" customFormat="1" ht="33" customHeight="1">
      <c r="A290" s="47">
        <v>6</v>
      </c>
      <c r="B290" s="3" t="s">
        <v>335</v>
      </c>
      <c r="C290" s="47">
        <v>137012</v>
      </c>
      <c r="D290" s="47"/>
      <c r="E290" s="46" t="e">
        <f t="shared" si="131"/>
        <v>#DIV/0!</v>
      </c>
      <c r="F290" s="47">
        <v>72015</v>
      </c>
      <c r="G290" s="47"/>
      <c r="H290" s="47" t="e">
        <f t="shared" si="132"/>
        <v>#DIV/0!</v>
      </c>
      <c r="I290" s="47">
        <v>110382</v>
      </c>
      <c r="J290" s="47"/>
      <c r="K290" s="47" t="e">
        <f t="shared" si="133"/>
        <v>#DIV/0!</v>
      </c>
      <c r="L290" s="47">
        <v>679</v>
      </c>
      <c r="M290" s="47"/>
      <c r="N290" s="47" t="e">
        <f t="shared" si="128"/>
        <v>#DIV/0!</v>
      </c>
      <c r="O290" s="47">
        <v>0</v>
      </c>
      <c r="P290" s="47">
        <v>0</v>
      </c>
      <c r="Q290" s="47" t="e">
        <f t="shared" si="130"/>
        <v>#DIV/0!</v>
      </c>
      <c r="R290" s="47">
        <v>679</v>
      </c>
      <c r="S290" s="47"/>
      <c r="T290" s="47" t="e">
        <f t="shared" si="129"/>
        <v>#DIV/0!</v>
      </c>
    </row>
    <row r="291" spans="1:20" s="23" customFormat="1" ht="17.25">
      <c r="A291" s="48">
        <v>7</v>
      </c>
      <c r="B291" s="3" t="s">
        <v>371</v>
      </c>
      <c r="C291" s="47">
        <v>24021</v>
      </c>
      <c r="D291" s="45">
        <v>29092</v>
      </c>
      <c r="E291" s="46">
        <f t="shared" si="131"/>
        <v>82.569091159081538</v>
      </c>
      <c r="F291" s="47">
        <v>8065</v>
      </c>
      <c r="G291" s="45">
        <v>9346</v>
      </c>
      <c r="H291" s="46">
        <f t="shared" si="132"/>
        <v>86.293601540766105</v>
      </c>
      <c r="I291" s="47">
        <v>21434</v>
      </c>
      <c r="J291" s="45">
        <v>34638</v>
      </c>
      <c r="K291" s="46">
        <f t="shared" si="133"/>
        <v>61.880016167215203</v>
      </c>
      <c r="L291" s="47">
        <v>0</v>
      </c>
      <c r="M291" s="246">
        <v>15474</v>
      </c>
      <c r="N291" s="25">
        <f t="shared" si="128"/>
        <v>0</v>
      </c>
      <c r="O291" s="47">
        <v>0</v>
      </c>
      <c r="P291" s="248">
        <v>74</v>
      </c>
      <c r="Q291" s="25">
        <f t="shared" si="130"/>
        <v>0</v>
      </c>
      <c r="R291" s="47">
        <v>0</v>
      </c>
      <c r="S291" s="253">
        <v>15400</v>
      </c>
      <c r="T291" s="46">
        <f t="shared" si="129"/>
        <v>0</v>
      </c>
    </row>
    <row r="292" spans="1:20" s="23" customFormat="1" ht="22.5" customHeight="1">
      <c r="A292" s="44">
        <v>8</v>
      </c>
      <c r="B292" s="3" t="s">
        <v>20</v>
      </c>
      <c r="C292" s="47">
        <v>0</v>
      </c>
      <c r="D292" s="45">
        <v>0</v>
      </c>
      <c r="E292" s="46" t="e">
        <f t="shared" si="131"/>
        <v>#DIV/0!</v>
      </c>
      <c r="F292" s="47">
        <v>0</v>
      </c>
      <c r="G292" s="45">
        <v>0</v>
      </c>
      <c r="H292" s="46" t="e">
        <f t="shared" si="132"/>
        <v>#DIV/0!</v>
      </c>
      <c r="I292" s="47">
        <v>0</v>
      </c>
      <c r="J292" s="45">
        <v>0</v>
      </c>
      <c r="K292" s="46" t="e">
        <f t="shared" si="133"/>
        <v>#DIV/0!</v>
      </c>
      <c r="L292" s="47">
        <v>0</v>
      </c>
      <c r="M292" s="246">
        <v>0</v>
      </c>
      <c r="N292" s="25" t="e">
        <f t="shared" si="128"/>
        <v>#DIV/0!</v>
      </c>
      <c r="O292" s="47">
        <v>0</v>
      </c>
      <c r="P292" s="248">
        <v>0</v>
      </c>
      <c r="Q292" s="25" t="e">
        <f t="shared" si="130"/>
        <v>#DIV/0!</v>
      </c>
      <c r="R292" s="47">
        <v>0</v>
      </c>
      <c r="S292" s="248">
        <v>0</v>
      </c>
      <c r="T292" s="46" t="e">
        <f t="shared" si="129"/>
        <v>#DIV/0!</v>
      </c>
    </row>
    <row r="293" spans="1:20" s="23" customFormat="1" ht="34.5">
      <c r="A293" s="48">
        <v>9</v>
      </c>
      <c r="B293" s="3" t="s">
        <v>21</v>
      </c>
      <c r="C293" s="47">
        <v>44972</v>
      </c>
      <c r="D293" s="45">
        <v>60979</v>
      </c>
      <c r="E293" s="46">
        <f t="shared" si="131"/>
        <v>73.749979501139734</v>
      </c>
      <c r="F293" s="47">
        <v>6078</v>
      </c>
      <c r="G293" s="45">
        <v>8448</v>
      </c>
      <c r="H293" s="46">
        <f t="shared" si="132"/>
        <v>71.946022727272734</v>
      </c>
      <c r="I293" s="47">
        <v>44972</v>
      </c>
      <c r="J293" s="45">
        <v>60979</v>
      </c>
      <c r="K293" s="46">
        <f t="shared" si="133"/>
        <v>73.749979501139734</v>
      </c>
      <c r="L293" s="47">
        <v>0</v>
      </c>
      <c r="M293" s="246">
        <v>0</v>
      </c>
      <c r="N293" s="25" t="e">
        <f t="shared" si="128"/>
        <v>#DIV/0!</v>
      </c>
      <c r="O293" s="47">
        <v>0</v>
      </c>
      <c r="P293" s="248">
        <v>0</v>
      </c>
      <c r="Q293" s="25" t="e">
        <f t="shared" si="130"/>
        <v>#DIV/0!</v>
      </c>
      <c r="R293" s="47">
        <v>0</v>
      </c>
      <c r="S293" s="248">
        <v>0</v>
      </c>
      <c r="T293" s="46" t="e">
        <f t="shared" si="129"/>
        <v>#DIV/0!</v>
      </c>
    </row>
    <row r="294" spans="1:20" s="23" customFormat="1" ht="17.25">
      <c r="A294" s="44">
        <v>10</v>
      </c>
      <c r="B294" s="3" t="s">
        <v>22</v>
      </c>
      <c r="C294" s="47">
        <v>26839</v>
      </c>
      <c r="D294" s="45">
        <v>62775</v>
      </c>
      <c r="E294" s="46">
        <f t="shared" si="131"/>
        <v>42.754281162883309</v>
      </c>
      <c r="F294" s="47">
        <v>2300</v>
      </c>
      <c r="G294" s="45">
        <v>12574</v>
      </c>
      <c r="H294" s="46">
        <f t="shared" si="132"/>
        <v>18.29171305869254</v>
      </c>
      <c r="I294" s="47">
        <v>19411</v>
      </c>
      <c r="J294" s="45">
        <v>65333</v>
      </c>
      <c r="K294" s="46">
        <f t="shared" si="133"/>
        <v>29.710865871764653</v>
      </c>
      <c r="L294" s="47">
        <v>0</v>
      </c>
      <c r="M294" s="246">
        <v>0</v>
      </c>
      <c r="N294" s="25" t="e">
        <f t="shared" si="128"/>
        <v>#DIV/0!</v>
      </c>
      <c r="O294" s="47">
        <v>0</v>
      </c>
      <c r="P294" s="248">
        <v>0</v>
      </c>
      <c r="Q294" s="25" t="e">
        <f t="shared" si="130"/>
        <v>#DIV/0!</v>
      </c>
      <c r="R294" s="47">
        <v>0</v>
      </c>
      <c r="S294" s="248">
        <v>0</v>
      </c>
      <c r="T294" s="46" t="e">
        <f t="shared" si="129"/>
        <v>#DIV/0!</v>
      </c>
    </row>
    <row r="295" spans="1:20" s="23" customFormat="1" ht="17.25">
      <c r="A295" s="48">
        <v>11</v>
      </c>
      <c r="B295" s="3" t="s">
        <v>23</v>
      </c>
      <c r="C295" s="47">
        <v>162722</v>
      </c>
      <c r="D295" s="45">
        <v>103381</v>
      </c>
      <c r="E295" s="46">
        <f t="shared" si="131"/>
        <v>157.4002959924938</v>
      </c>
      <c r="F295" s="47">
        <v>44127</v>
      </c>
      <c r="G295" s="45">
        <v>82926</v>
      </c>
      <c r="H295" s="46">
        <f t="shared" si="132"/>
        <v>53.212502713262424</v>
      </c>
      <c r="I295" s="47">
        <v>169018</v>
      </c>
      <c r="J295" s="45">
        <v>191547</v>
      </c>
      <c r="K295" s="46">
        <f t="shared" si="133"/>
        <v>88.238395798420228</v>
      </c>
      <c r="L295" s="47">
        <v>168685</v>
      </c>
      <c r="M295" s="246">
        <v>191333</v>
      </c>
      <c r="N295" s="25">
        <f t="shared" si="128"/>
        <v>88.163045580218778</v>
      </c>
      <c r="O295" s="47">
        <v>168685</v>
      </c>
      <c r="P295" s="248">
        <v>191333</v>
      </c>
      <c r="Q295" s="25">
        <f t="shared" si="130"/>
        <v>88.163045580218778</v>
      </c>
      <c r="R295" s="47">
        <v>0</v>
      </c>
      <c r="S295" s="248">
        <v>0</v>
      </c>
      <c r="T295" s="46" t="e">
        <f t="shared" si="129"/>
        <v>#DIV/0!</v>
      </c>
    </row>
    <row r="296" spans="1:20" s="23" customFormat="1" ht="17.25">
      <c r="A296" s="44">
        <v>12</v>
      </c>
      <c r="B296" s="3" t="s">
        <v>24</v>
      </c>
      <c r="C296" s="47">
        <v>0</v>
      </c>
      <c r="D296" s="45">
        <v>0</v>
      </c>
      <c r="E296" s="46" t="e">
        <f t="shared" si="131"/>
        <v>#DIV/0!</v>
      </c>
      <c r="F296" s="47">
        <v>0</v>
      </c>
      <c r="G296" s="45">
        <v>0</v>
      </c>
      <c r="H296" s="46" t="e">
        <f>F296/G296*100</f>
        <v>#DIV/0!</v>
      </c>
      <c r="I296" s="47">
        <v>0</v>
      </c>
      <c r="J296" s="45">
        <v>0</v>
      </c>
      <c r="K296" s="46" t="e">
        <f t="shared" si="133"/>
        <v>#DIV/0!</v>
      </c>
      <c r="L296" s="47">
        <v>0</v>
      </c>
      <c r="M296" s="246">
        <v>0</v>
      </c>
      <c r="N296" s="25" t="e">
        <f t="shared" si="128"/>
        <v>#DIV/0!</v>
      </c>
      <c r="O296" s="47">
        <v>0</v>
      </c>
      <c r="P296" s="248">
        <v>0</v>
      </c>
      <c r="Q296" s="25" t="e">
        <f t="shared" si="130"/>
        <v>#DIV/0!</v>
      </c>
      <c r="R296" s="47">
        <v>0</v>
      </c>
      <c r="S296" s="248">
        <v>0</v>
      </c>
      <c r="T296" s="46" t="e">
        <f t="shared" si="129"/>
        <v>#DIV/0!</v>
      </c>
    </row>
    <row r="297" spans="1:20" s="23" customFormat="1" ht="17.25">
      <c r="A297" s="48">
        <v>13</v>
      </c>
      <c r="B297" s="4" t="s">
        <v>25</v>
      </c>
      <c r="C297" s="47">
        <v>210</v>
      </c>
      <c r="D297" s="45">
        <v>26484</v>
      </c>
      <c r="E297" s="46">
        <f t="shared" si="131"/>
        <v>0.79293158133212494</v>
      </c>
      <c r="F297" s="47">
        <v>210</v>
      </c>
      <c r="G297" s="45">
        <v>6782</v>
      </c>
      <c r="H297" s="46">
        <f>F297/G297*100</f>
        <v>3.0964317310527867</v>
      </c>
      <c r="I297" s="47">
        <v>210</v>
      </c>
      <c r="J297" s="45">
        <v>26484</v>
      </c>
      <c r="K297" s="46">
        <f t="shared" si="133"/>
        <v>0.79293158133212494</v>
      </c>
      <c r="L297" s="47">
        <v>0</v>
      </c>
      <c r="M297" s="246">
        <v>6782</v>
      </c>
      <c r="N297" s="25">
        <f t="shared" si="128"/>
        <v>0</v>
      </c>
      <c r="O297" s="47">
        <v>0</v>
      </c>
      <c r="P297" s="248">
        <v>6782</v>
      </c>
      <c r="Q297" s="25">
        <f t="shared" si="130"/>
        <v>0</v>
      </c>
      <c r="R297" s="47">
        <v>0</v>
      </c>
      <c r="S297" s="248">
        <v>0</v>
      </c>
      <c r="T297" s="46" t="e">
        <f t="shared" si="129"/>
        <v>#DIV/0!</v>
      </c>
    </row>
    <row r="298" spans="1:20" s="23" customFormat="1" ht="31.5" customHeight="1">
      <c r="A298" s="44">
        <v>14</v>
      </c>
      <c r="B298" s="4" t="s">
        <v>26</v>
      </c>
      <c r="C298" s="47">
        <v>8261</v>
      </c>
      <c r="D298" s="49">
        <v>82648</v>
      </c>
      <c r="E298" s="46">
        <f t="shared" si="131"/>
        <v>9.9954021875907468</v>
      </c>
      <c r="F298" s="47">
        <v>6241</v>
      </c>
      <c r="G298" s="49">
        <v>11858</v>
      </c>
      <c r="H298" s="25">
        <f>F298/G298*100</f>
        <v>52.631135098667571</v>
      </c>
      <c r="I298" s="47">
        <v>4780</v>
      </c>
      <c r="J298" s="49">
        <v>81957</v>
      </c>
      <c r="K298" s="25">
        <f t="shared" si="133"/>
        <v>5.8323267079078054</v>
      </c>
      <c r="L298" s="47">
        <v>0</v>
      </c>
      <c r="M298" s="247">
        <v>0</v>
      </c>
      <c r="N298" s="25" t="e">
        <f t="shared" si="128"/>
        <v>#DIV/0!</v>
      </c>
      <c r="O298" s="47">
        <v>0</v>
      </c>
      <c r="P298" s="249">
        <v>0</v>
      </c>
      <c r="Q298" s="25" t="e">
        <f t="shared" si="130"/>
        <v>#DIV/0!</v>
      </c>
      <c r="R298" s="47">
        <v>0</v>
      </c>
      <c r="S298" s="249">
        <v>0</v>
      </c>
      <c r="T298" s="25" t="e">
        <f t="shared" si="129"/>
        <v>#DIV/0!</v>
      </c>
    </row>
    <row r="299" spans="1:20" s="23" customFormat="1" ht="17.25">
      <c r="A299" s="48">
        <v>15</v>
      </c>
      <c r="B299" s="8" t="s">
        <v>27</v>
      </c>
      <c r="C299" s="47">
        <v>4225</v>
      </c>
      <c r="D299" s="45">
        <v>6931</v>
      </c>
      <c r="E299" s="46">
        <f t="shared" si="131"/>
        <v>60.958014716491128</v>
      </c>
      <c r="F299" s="47">
        <v>0</v>
      </c>
      <c r="G299" s="45">
        <v>938</v>
      </c>
      <c r="H299" s="1">
        <f t="shared" ref="H299:H303" si="134">F299/G299*100</f>
        <v>0</v>
      </c>
      <c r="I299" s="47">
        <v>3400</v>
      </c>
      <c r="J299" s="45">
        <v>6387</v>
      </c>
      <c r="K299" s="1">
        <f t="shared" si="133"/>
        <v>53.233129794895881</v>
      </c>
      <c r="L299" s="47">
        <v>945</v>
      </c>
      <c r="M299" s="246">
        <v>2900</v>
      </c>
      <c r="N299" s="1">
        <f t="shared" si="128"/>
        <v>32.586206896551722</v>
      </c>
      <c r="O299" s="47">
        <v>945</v>
      </c>
      <c r="P299" s="248">
        <v>0</v>
      </c>
      <c r="Q299" s="1" t="e">
        <f t="shared" si="130"/>
        <v>#DIV/0!</v>
      </c>
      <c r="R299" s="47">
        <v>0</v>
      </c>
      <c r="S299" s="248">
        <v>2900</v>
      </c>
      <c r="T299" s="1">
        <f t="shared" si="129"/>
        <v>0</v>
      </c>
    </row>
    <row r="300" spans="1:20" s="23" customFormat="1" ht="17.25">
      <c r="A300" s="44">
        <v>16</v>
      </c>
      <c r="B300" s="4" t="s">
        <v>28</v>
      </c>
      <c r="C300" s="47">
        <v>0</v>
      </c>
      <c r="D300" s="45">
        <v>0</v>
      </c>
      <c r="E300" s="46" t="e">
        <f t="shared" si="131"/>
        <v>#DIV/0!</v>
      </c>
      <c r="F300" s="47">
        <v>0</v>
      </c>
      <c r="G300" s="45">
        <v>0</v>
      </c>
      <c r="H300" s="46" t="e">
        <f t="shared" si="134"/>
        <v>#DIV/0!</v>
      </c>
      <c r="I300" s="47">
        <v>0</v>
      </c>
      <c r="J300" s="45">
        <v>0</v>
      </c>
      <c r="K300" s="46" t="e">
        <f t="shared" si="133"/>
        <v>#DIV/0!</v>
      </c>
      <c r="L300" s="47">
        <v>0</v>
      </c>
      <c r="M300" s="246">
        <v>0</v>
      </c>
      <c r="N300" s="25" t="e">
        <f t="shared" si="128"/>
        <v>#DIV/0!</v>
      </c>
      <c r="O300" s="47">
        <v>0</v>
      </c>
      <c r="P300" s="248">
        <v>0</v>
      </c>
      <c r="Q300" s="25" t="e">
        <f t="shared" si="130"/>
        <v>#DIV/0!</v>
      </c>
      <c r="R300" s="47">
        <v>0</v>
      </c>
      <c r="S300" s="248">
        <v>0</v>
      </c>
      <c r="T300" s="46" t="e">
        <f t="shared" si="129"/>
        <v>#DIV/0!</v>
      </c>
    </row>
    <row r="301" spans="1:20" s="23" customFormat="1" ht="17.25">
      <c r="A301" s="48">
        <v>17</v>
      </c>
      <c r="B301" s="3" t="s">
        <v>29</v>
      </c>
      <c r="C301" s="47">
        <v>0</v>
      </c>
      <c r="D301" s="45">
        <v>0</v>
      </c>
      <c r="E301" s="46" t="e">
        <f t="shared" si="131"/>
        <v>#DIV/0!</v>
      </c>
      <c r="F301" s="47">
        <v>0</v>
      </c>
      <c r="G301" s="45">
        <v>0</v>
      </c>
      <c r="H301" s="46" t="e">
        <f t="shared" si="134"/>
        <v>#DIV/0!</v>
      </c>
      <c r="I301" s="47">
        <v>0</v>
      </c>
      <c r="J301" s="45">
        <v>0</v>
      </c>
      <c r="K301" s="46" t="e">
        <f t="shared" si="133"/>
        <v>#DIV/0!</v>
      </c>
      <c r="L301" s="47">
        <v>0</v>
      </c>
      <c r="M301" s="246">
        <v>0</v>
      </c>
      <c r="N301" s="25" t="e">
        <f t="shared" si="128"/>
        <v>#DIV/0!</v>
      </c>
      <c r="O301" s="47">
        <v>0</v>
      </c>
      <c r="P301" s="248">
        <v>0</v>
      </c>
      <c r="Q301" s="25" t="e">
        <f t="shared" si="130"/>
        <v>#DIV/0!</v>
      </c>
      <c r="R301" s="47">
        <v>0</v>
      </c>
      <c r="S301" s="248">
        <v>0</v>
      </c>
      <c r="T301" s="46" t="e">
        <f t="shared" si="129"/>
        <v>#DIV/0!</v>
      </c>
    </row>
    <row r="302" spans="1:20" s="23" customFormat="1" ht="17.25">
      <c r="A302" s="44">
        <v>18</v>
      </c>
      <c r="B302" s="3" t="s">
        <v>30</v>
      </c>
      <c r="C302" s="47">
        <v>6301</v>
      </c>
      <c r="D302" s="45">
        <v>9823</v>
      </c>
      <c r="E302" s="46">
        <f t="shared" si="131"/>
        <v>64.145373103939733</v>
      </c>
      <c r="F302" s="47">
        <v>0</v>
      </c>
      <c r="G302" s="45">
        <v>0</v>
      </c>
      <c r="H302" s="46" t="e">
        <f t="shared" si="134"/>
        <v>#DIV/0!</v>
      </c>
      <c r="I302" s="47">
        <v>6301</v>
      </c>
      <c r="J302" s="45">
        <v>9823</v>
      </c>
      <c r="K302" s="46">
        <f t="shared" si="133"/>
        <v>64.145373103939733</v>
      </c>
      <c r="L302" s="47">
        <v>0</v>
      </c>
      <c r="M302" s="246">
        <v>0</v>
      </c>
      <c r="N302" s="25" t="e">
        <f t="shared" si="128"/>
        <v>#DIV/0!</v>
      </c>
      <c r="O302" s="47">
        <v>0</v>
      </c>
      <c r="P302" s="248">
        <v>0</v>
      </c>
      <c r="Q302" s="25" t="e">
        <f t="shared" si="130"/>
        <v>#DIV/0!</v>
      </c>
      <c r="R302" s="47">
        <v>0</v>
      </c>
      <c r="S302" s="248">
        <v>0</v>
      </c>
      <c r="T302" s="46" t="e">
        <f t="shared" si="129"/>
        <v>#DIV/0!</v>
      </c>
    </row>
    <row r="303" spans="1:20" s="23" customFormat="1" ht="17.25">
      <c r="A303" s="48">
        <v>19</v>
      </c>
      <c r="B303" s="4" t="s">
        <v>31</v>
      </c>
      <c r="C303" s="47">
        <v>0</v>
      </c>
      <c r="D303" s="49">
        <v>0</v>
      </c>
      <c r="E303" s="46" t="e">
        <f t="shared" si="131"/>
        <v>#DIV/0!</v>
      </c>
      <c r="F303" s="47">
        <v>0</v>
      </c>
      <c r="G303" s="49">
        <v>0</v>
      </c>
      <c r="H303" s="25" t="e">
        <f t="shared" si="134"/>
        <v>#DIV/0!</v>
      </c>
      <c r="I303" s="47">
        <v>0</v>
      </c>
      <c r="J303" s="49">
        <v>0</v>
      </c>
      <c r="K303" s="25" t="e">
        <f t="shared" si="133"/>
        <v>#DIV/0!</v>
      </c>
      <c r="L303" s="47">
        <v>0</v>
      </c>
      <c r="M303" s="247">
        <v>0</v>
      </c>
      <c r="N303" s="25" t="e">
        <f t="shared" si="128"/>
        <v>#DIV/0!</v>
      </c>
      <c r="O303" s="47">
        <v>0</v>
      </c>
      <c r="P303" s="249">
        <v>0</v>
      </c>
      <c r="Q303" s="25" t="e">
        <f t="shared" si="130"/>
        <v>#DIV/0!</v>
      </c>
      <c r="R303" s="47">
        <v>0</v>
      </c>
      <c r="S303" s="249">
        <v>0</v>
      </c>
      <c r="T303" s="25" t="e">
        <f>R303/S303*100</f>
        <v>#DIV/0!</v>
      </c>
    </row>
    <row r="304" spans="1:20" s="23" customFormat="1" ht="15.75" hidden="1" customHeight="1">
      <c r="A304" s="385"/>
      <c r="B304" s="386"/>
      <c r="C304" s="386"/>
      <c r="D304" s="386"/>
      <c r="E304" s="386"/>
      <c r="F304" s="386"/>
      <c r="G304" s="386"/>
      <c r="H304" s="386"/>
      <c r="I304" s="386"/>
      <c r="J304" s="386"/>
      <c r="K304" s="386"/>
      <c r="L304" s="386"/>
      <c r="M304" s="386"/>
      <c r="N304" s="386"/>
      <c r="O304" s="386"/>
      <c r="P304" s="386"/>
      <c r="Q304" s="386"/>
      <c r="R304" s="386"/>
      <c r="S304" s="386"/>
      <c r="T304" s="387"/>
    </row>
    <row r="305" spans="1:20" s="23" customFormat="1" ht="57.75" hidden="1" customHeight="1">
      <c r="A305" s="383" t="s">
        <v>260</v>
      </c>
      <c r="B305" s="384"/>
      <c r="C305" s="42">
        <f>SUM(C306:C311)</f>
        <v>0</v>
      </c>
      <c r="D305" s="42">
        <f>SUM(D306:D311)</f>
        <v>0</v>
      </c>
      <c r="E305" s="43" t="e">
        <f>C305/D305*100</f>
        <v>#DIV/0!</v>
      </c>
      <c r="F305" s="42">
        <f>SUM(F306:F311)</f>
        <v>0</v>
      </c>
      <c r="G305" s="42">
        <f>SUM(G306:G311)</f>
        <v>0</v>
      </c>
      <c r="H305" s="42" t="e">
        <f>F305/G305*100</f>
        <v>#DIV/0!</v>
      </c>
      <c r="I305" s="42">
        <f>SUM(I306:I311)</f>
        <v>0</v>
      </c>
      <c r="J305" s="42">
        <f>SUM(J306:J311)</f>
        <v>0</v>
      </c>
      <c r="K305" s="42" t="e">
        <f>I305/J305*100</f>
        <v>#DIV/0!</v>
      </c>
      <c r="L305" s="42">
        <f>SUM(L306:L311)</f>
        <v>0</v>
      </c>
      <c r="M305" s="42">
        <f>SUM(M306:M311)</f>
        <v>0</v>
      </c>
      <c r="N305" s="5" t="e">
        <f t="shared" ref="N305" si="135">L305/M305*100</f>
        <v>#DIV/0!</v>
      </c>
      <c r="O305" s="42">
        <f>SUM(O306:O311)</f>
        <v>0</v>
      </c>
      <c r="P305" s="42">
        <f>SUM(P306:P311)</f>
        <v>0</v>
      </c>
      <c r="Q305" s="6" t="e">
        <f>A291O291/P305*100</f>
        <v>#NAME?</v>
      </c>
      <c r="R305" s="42">
        <f>SUM(R306:R311)</f>
        <v>0</v>
      </c>
      <c r="S305" s="42">
        <f>SUM(S306:S311)</f>
        <v>0</v>
      </c>
      <c r="T305" s="5" t="e">
        <f t="shared" ref="T305" si="136">R305/S305*100</f>
        <v>#DIV/0!</v>
      </c>
    </row>
    <row r="306" spans="1:20" s="23" customFormat="1" ht="17.25" hidden="1">
      <c r="A306" s="64">
        <v>1</v>
      </c>
      <c r="B306" s="4"/>
      <c r="C306" s="47"/>
      <c r="D306" s="47"/>
      <c r="E306" s="25"/>
      <c r="F306" s="47"/>
      <c r="G306" s="47"/>
      <c r="H306" s="25"/>
      <c r="I306" s="47"/>
      <c r="J306" s="47"/>
      <c r="K306" s="25"/>
      <c r="L306" s="47"/>
      <c r="M306" s="47"/>
      <c r="N306" s="25"/>
      <c r="O306" s="47"/>
      <c r="P306" s="47"/>
      <c r="Q306" s="25"/>
      <c r="R306" s="47"/>
      <c r="S306" s="47"/>
      <c r="T306" s="25"/>
    </row>
    <row r="307" spans="1:20" s="23" customFormat="1" ht="17.25" hidden="1">
      <c r="A307" s="64">
        <v>2</v>
      </c>
      <c r="B307" s="4"/>
      <c r="C307" s="47"/>
      <c r="D307" s="47"/>
      <c r="E307" s="25"/>
      <c r="F307" s="47"/>
      <c r="G307" s="47"/>
      <c r="H307" s="25"/>
      <c r="I307" s="47"/>
      <c r="J307" s="47"/>
      <c r="K307" s="25"/>
      <c r="L307" s="47"/>
      <c r="M307" s="47"/>
      <c r="N307" s="25"/>
      <c r="O307" s="47"/>
      <c r="P307" s="47"/>
      <c r="Q307" s="25"/>
      <c r="R307" s="47"/>
      <c r="S307" s="47"/>
      <c r="T307" s="25"/>
    </row>
    <row r="308" spans="1:20" s="23" customFormat="1" ht="17.25" hidden="1">
      <c r="A308" s="64">
        <v>3</v>
      </c>
      <c r="B308" s="4"/>
      <c r="C308" s="47"/>
      <c r="D308" s="47"/>
      <c r="E308" s="25"/>
      <c r="F308" s="47"/>
      <c r="G308" s="47"/>
      <c r="H308" s="25"/>
      <c r="I308" s="47"/>
      <c r="J308" s="47"/>
      <c r="K308" s="25"/>
      <c r="L308" s="47"/>
      <c r="M308" s="47"/>
      <c r="N308" s="25"/>
      <c r="O308" s="47"/>
      <c r="P308" s="47"/>
      <c r="Q308" s="25"/>
      <c r="R308" s="47"/>
      <c r="S308" s="47"/>
      <c r="T308" s="25"/>
    </row>
    <row r="309" spans="1:20" s="23" customFormat="1" ht="17.25" hidden="1">
      <c r="A309" s="64">
        <v>4</v>
      </c>
      <c r="B309" s="4"/>
      <c r="C309" s="47"/>
      <c r="D309" s="47"/>
      <c r="E309" s="25"/>
      <c r="F309" s="47"/>
      <c r="G309" s="47"/>
      <c r="H309" s="25"/>
      <c r="I309" s="47"/>
      <c r="J309" s="47"/>
      <c r="K309" s="25"/>
      <c r="L309" s="47"/>
      <c r="M309" s="47"/>
      <c r="N309" s="25"/>
      <c r="O309" s="47"/>
      <c r="P309" s="47"/>
      <c r="Q309" s="25"/>
      <c r="R309" s="47"/>
      <c r="S309" s="47"/>
      <c r="T309" s="25"/>
    </row>
    <row r="310" spans="1:20" s="23" customFormat="1" ht="17.25" hidden="1">
      <c r="A310" s="64"/>
      <c r="B310" s="16"/>
      <c r="C310" s="47"/>
      <c r="D310" s="47"/>
      <c r="E310" s="25"/>
      <c r="F310" s="47"/>
      <c r="G310" s="47"/>
      <c r="H310" s="1"/>
      <c r="I310" s="47"/>
      <c r="J310" s="47"/>
      <c r="K310" s="1"/>
      <c r="L310" s="47"/>
      <c r="M310" s="47"/>
      <c r="N310" s="1"/>
      <c r="O310" s="47"/>
      <c r="P310" s="47"/>
      <c r="Q310" s="1"/>
      <c r="R310" s="47"/>
      <c r="S310" s="47"/>
      <c r="T310" s="1"/>
    </row>
    <row r="311" spans="1:20" s="23" customFormat="1" ht="17.25" hidden="1">
      <c r="A311" s="64"/>
      <c r="B311" s="16"/>
      <c r="C311" s="47"/>
      <c r="D311" s="47"/>
      <c r="E311" s="25"/>
      <c r="F311" s="47"/>
      <c r="G311" s="47"/>
      <c r="H311" s="1"/>
      <c r="I311" s="47"/>
      <c r="J311" s="47"/>
      <c r="K311" s="1"/>
      <c r="L311" s="47"/>
      <c r="M311" s="47"/>
      <c r="N311" s="1"/>
      <c r="O311" s="47"/>
      <c r="P311" s="47"/>
      <c r="Q311" s="1"/>
      <c r="R311" s="47"/>
      <c r="S311" s="47"/>
      <c r="T311" s="1"/>
    </row>
    <row r="312" spans="1:20" s="23" customFormat="1">
      <c r="A312" s="385"/>
      <c r="B312" s="386"/>
      <c r="C312" s="386"/>
      <c r="D312" s="386"/>
      <c r="E312" s="386"/>
      <c r="F312" s="386"/>
      <c r="G312" s="386"/>
      <c r="H312" s="386"/>
      <c r="I312" s="386"/>
      <c r="J312" s="386"/>
      <c r="K312" s="386"/>
      <c r="L312" s="386"/>
      <c r="M312" s="386"/>
      <c r="N312" s="386"/>
      <c r="O312" s="386"/>
      <c r="P312" s="386"/>
      <c r="Q312" s="386"/>
      <c r="R312" s="386"/>
      <c r="S312" s="386"/>
      <c r="T312" s="387"/>
    </row>
    <row r="313" spans="1:20" s="23" customFormat="1" ht="17.25">
      <c r="A313" s="383" t="s">
        <v>261</v>
      </c>
      <c r="B313" s="384"/>
      <c r="C313" s="59">
        <f>SUM(C314:C319)</f>
        <v>30941</v>
      </c>
      <c r="D313" s="60">
        <f>SUM(D314:D319)</f>
        <v>66553</v>
      </c>
      <c r="E313" s="51">
        <f>C313/D313*100</f>
        <v>46.490766757321232</v>
      </c>
      <c r="F313" s="60">
        <f>SUM(F314:F319)</f>
        <v>5882</v>
      </c>
      <c r="G313" s="60">
        <f>SUM(G314:G319)</f>
        <v>25790</v>
      </c>
      <c r="H313" s="51">
        <f>F313/G313*100</f>
        <v>22.807289647150057</v>
      </c>
      <c r="I313" s="60">
        <f>SUM(I314:I319)</f>
        <v>22324</v>
      </c>
      <c r="J313" s="60">
        <f>SUM(J314:J319)</f>
        <v>46450</v>
      </c>
      <c r="K313" s="51">
        <f>I313/J313*100</f>
        <v>48.06027987082885</v>
      </c>
      <c r="L313" s="36">
        <f>SUM(L314:L319)</f>
        <v>0</v>
      </c>
      <c r="M313" s="36">
        <f>SUM(M314:M319)</f>
        <v>18132</v>
      </c>
      <c r="N313" s="6">
        <f t="shared" ref="N313:N319" si="137">L313/M313*100</f>
        <v>0</v>
      </c>
      <c r="O313" s="7">
        <f>SUM(O314:O319)</f>
        <v>0</v>
      </c>
      <c r="P313" s="7">
        <f>SUM(P314:P319)</f>
        <v>18132</v>
      </c>
      <c r="Q313" s="7">
        <f t="shared" ref="Q313:Q319" si="138">O313/P313*100</f>
        <v>0</v>
      </c>
      <c r="R313" s="7">
        <f>SUM(R314:R319)</f>
        <v>0</v>
      </c>
      <c r="S313" s="7">
        <f>SUM(S314:S319)</f>
        <v>0</v>
      </c>
      <c r="T313" s="6" t="e">
        <f t="shared" ref="T313:T319" si="139">R313/S313*100</f>
        <v>#DIV/0!</v>
      </c>
    </row>
    <row r="314" spans="1:20" s="23" customFormat="1" ht="17.25">
      <c r="A314" s="61">
        <v>1</v>
      </c>
      <c r="B314" s="8" t="s">
        <v>92</v>
      </c>
      <c r="C314" s="47">
        <v>27869</v>
      </c>
      <c r="D314" s="47">
        <v>51890</v>
      </c>
      <c r="E314" s="1">
        <f t="shared" ref="E314:E319" si="140">C314/D314*100</f>
        <v>53.707843515128154</v>
      </c>
      <c r="F314" s="47">
        <v>5882</v>
      </c>
      <c r="G314" s="47">
        <v>21175</v>
      </c>
      <c r="H314" s="1">
        <f t="shared" ref="H314:H319" si="141">F314/G314*100</f>
        <v>27.778040141676506</v>
      </c>
      <c r="I314" s="45">
        <v>18428</v>
      </c>
      <c r="J314" s="47">
        <v>30715</v>
      </c>
      <c r="K314" s="1">
        <f t="shared" ref="K314:K319" si="142">I314/J314*100</f>
        <v>59.996744261761357</v>
      </c>
      <c r="L314" s="49">
        <v>0</v>
      </c>
      <c r="M314" s="35">
        <v>18132</v>
      </c>
      <c r="N314" s="1">
        <f t="shared" si="137"/>
        <v>0</v>
      </c>
      <c r="O314" s="49">
        <v>0</v>
      </c>
      <c r="P314" s="35">
        <v>18132</v>
      </c>
      <c r="Q314" s="1">
        <f t="shared" si="138"/>
        <v>0</v>
      </c>
      <c r="R314" s="49">
        <v>0</v>
      </c>
      <c r="S314" s="49">
        <v>0</v>
      </c>
      <c r="T314" s="1" t="e">
        <f t="shared" si="139"/>
        <v>#DIV/0!</v>
      </c>
    </row>
    <row r="315" spans="1:20" s="23" customFormat="1" ht="17.25">
      <c r="A315" s="62">
        <v>2</v>
      </c>
      <c r="B315" s="3" t="s">
        <v>93</v>
      </c>
      <c r="C315" s="47">
        <v>0</v>
      </c>
      <c r="D315" s="45">
        <v>0</v>
      </c>
      <c r="E315" s="46" t="e">
        <f t="shared" si="140"/>
        <v>#DIV/0!</v>
      </c>
      <c r="F315" s="47">
        <v>0</v>
      </c>
      <c r="G315" s="45">
        <v>0</v>
      </c>
      <c r="H315" s="46" t="e">
        <f t="shared" si="141"/>
        <v>#DIV/0!</v>
      </c>
      <c r="I315" s="45">
        <v>0</v>
      </c>
      <c r="J315" s="45">
        <v>0</v>
      </c>
      <c r="K315" s="46" t="e">
        <f t="shared" si="142"/>
        <v>#DIV/0!</v>
      </c>
      <c r="L315" s="49">
        <v>0</v>
      </c>
      <c r="M315" s="246">
        <v>0</v>
      </c>
      <c r="N315" s="25" t="e">
        <f t="shared" si="137"/>
        <v>#DIV/0!</v>
      </c>
      <c r="O315" s="49">
        <v>0</v>
      </c>
      <c r="P315" s="246">
        <v>0</v>
      </c>
      <c r="Q315" s="25" t="e">
        <f t="shared" si="138"/>
        <v>#DIV/0!</v>
      </c>
      <c r="R315" s="49">
        <v>0</v>
      </c>
      <c r="S315" s="49">
        <v>0</v>
      </c>
      <c r="T315" s="1" t="e">
        <f t="shared" si="139"/>
        <v>#DIV/0!</v>
      </c>
    </row>
    <row r="316" spans="1:20" s="23" customFormat="1" ht="17.25">
      <c r="A316" s="62">
        <v>3</v>
      </c>
      <c r="B316" s="3" t="s">
        <v>94</v>
      </c>
      <c r="C316" s="47">
        <v>0</v>
      </c>
      <c r="D316" s="45">
        <v>0</v>
      </c>
      <c r="E316" s="46" t="e">
        <f t="shared" si="140"/>
        <v>#DIV/0!</v>
      </c>
      <c r="F316" s="47">
        <v>0</v>
      </c>
      <c r="G316" s="45">
        <v>0</v>
      </c>
      <c r="H316" s="46" t="e">
        <f t="shared" si="141"/>
        <v>#DIV/0!</v>
      </c>
      <c r="I316" s="45">
        <v>0</v>
      </c>
      <c r="J316" s="45">
        <v>0</v>
      </c>
      <c r="K316" s="46" t="e">
        <f t="shared" si="142"/>
        <v>#DIV/0!</v>
      </c>
      <c r="L316" s="49">
        <v>0</v>
      </c>
      <c r="M316" s="246">
        <v>0</v>
      </c>
      <c r="N316" s="25" t="e">
        <f t="shared" si="137"/>
        <v>#DIV/0!</v>
      </c>
      <c r="O316" s="49">
        <v>0</v>
      </c>
      <c r="P316" s="246">
        <v>0</v>
      </c>
      <c r="Q316" s="25" t="e">
        <f t="shared" si="138"/>
        <v>#DIV/0!</v>
      </c>
      <c r="R316" s="49">
        <v>0</v>
      </c>
      <c r="S316" s="49">
        <v>0</v>
      </c>
      <c r="T316" s="1" t="e">
        <f t="shared" si="139"/>
        <v>#DIV/0!</v>
      </c>
    </row>
    <row r="317" spans="1:20" s="23" customFormat="1" ht="17.25">
      <c r="A317" s="61">
        <v>4</v>
      </c>
      <c r="B317" s="8" t="s">
        <v>95</v>
      </c>
      <c r="C317" s="47">
        <v>3072</v>
      </c>
      <c r="D317" s="49">
        <v>1458</v>
      </c>
      <c r="E317" s="1">
        <f t="shared" si="140"/>
        <v>210.69958847736626</v>
      </c>
      <c r="F317" s="47">
        <v>0</v>
      </c>
      <c r="G317" s="49">
        <v>0</v>
      </c>
      <c r="H317" s="1" t="e">
        <f t="shared" si="141"/>
        <v>#DIV/0!</v>
      </c>
      <c r="I317" s="45">
        <v>3896</v>
      </c>
      <c r="J317" s="49">
        <v>2530</v>
      </c>
      <c r="K317" s="1">
        <f t="shared" si="142"/>
        <v>153.99209486166006</v>
      </c>
      <c r="L317" s="49">
        <v>0</v>
      </c>
      <c r="M317" s="246">
        <v>0</v>
      </c>
      <c r="N317" s="1" t="e">
        <f t="shared" si="137"/>
        <v>#DIV/0!</v>
      </c>
      <c r="O317" s="49">
        <v>0</v>
      </c>
      <c r="P317" s="246">
        <v>0</v>
      </c>
      <c r="Q317" s="1" t="e">
        <f t="shared" si="138"/>
        <v>#DIV/0!</v>
      </c>
      <c r="R317" s="47">
        <v>0</v>
      </c>
      <c r="S317" s="47">
        <v>0</v>
      </c>
      <c r="T317" s="1" t="e">
        <f t="shared" si="139"/>
        <v>#DIV/0!</v>
      </c>
    </row>
    <row r="318" spans="1:20" s="23" customFormat="1" ht="17.25">
      <c r="A318" s="62">
        <v>5</v>
      </c>
      <c r="B318" s="3" t="s">
        <v>96</v>
      </c>
      <c r="C318" s="47">
        <v>0</v>
      </c>
      <c r="D318" s="45">
        <v>0</v>
      </c>
      <c r="E318" s="46" t="e">
        <f t="shared" si="140"/>
        <v>#DIV/0!</v>
      </c>
      <c r="F318" s="47">
        <v>0</v>
      </c>
      <c r="G318" s="45">
        <v>0</v>
      </c>
      <c r="H318" s="46" t="e">
        <f t="shared" si="141"/>
        <v>#DIV/0!</v>
      </c>
      <c r="I318" s="45">
        <v>0</v>
      </c>
      <c r="J318" s="45">
        <v>0</v>
      </c>
      <c r="K318" s="46" t="e">
        <f t="shared" si="142"/>
        <v>#DIV/0!</v>
      </c>
      <c r="L318" s="49">
        <v>0</v>
      </c>
      <c r="M318" s="246">
        <v>0</v>
      </c>
      <c r="N318" s="25" t="e">
        <f t="shared" si="137"/>
        <v>#DIV/0!</v>
      </c>
      <c r="O318" s="49">
        <v>0</v>
      </c>
      <c r="P318" s="246">
        <v>0</v>
      </c>
      <c r="Q318" s="25" t="e">
        <f t="shared" si="138"/>
        <v>#DIV/0!</v>
      </c>
      <c r="R318" s="49">
        <v>0</v>
      </c>
      <c r="S318" s="49">
        <v>0</v>
      </c>
      <c r="T318" s="1" t="e">
        <f t="shared" si="139"/>
        <v>#DIV/0!</v>
      </c>
    </row>
    <row r="319" spans="1:20" s="23" customFormat="1" ht="17.25">
      <c r="A319" s="48">
        <v>6</v>
      </c>
      <c r="B319" s="4" t="s">
        <v>97</v>
      </c>
      <c r="C319" s="47">
        <v>0</v>
      </c>
      <c r="D319" s="49">
        <v>13205</v>
      </c>
      <c r="E319" s="25">
        <f t="shared" si="140"/>
        <v>0</v>
      </c>
      <c r="F319" s="47">
        <v>0</v>
      </c>
      <c r="G319" s="49">
        <v>4615</v>
      </c>
      <c r="H319" s="25">
        <f t="shared" si="141"/>
        <v>0</v>
      </c>
      <c r="I319" s="45">
        <v>0</v>
      </c>
      <c r="J319" s="49">
        <v>13205</v>
      </c>
      <c r="K319" s="25">
        <f t="shared" si="142"/>
        <v>0</v>
      </c>
      <c r="L319" s="49">
        <v>0</v>
      </c>
      <c r="M319" s="246">
        <v>0</v>
      </c>
      <c r="N319" s="25" t="e">
        <f t="shared" si="137"/>
        <v>#DIV/0!</v>
      </c>
      <c r="O319" s="49">
        <v>0</v>
      </c>
      <c r="P319" s="246">
        <v>0</v>
      </c>
      <c r="Q319" s="25" t="e">
        <f t="shared" si="138"/>
        <v>#DIV/0!</v>
      </c>
      <c r="R319" s="49">
        <v>0</v>
      </c>
      <c r="S319" s="49">
        <v>0</v>
      </c>
      <c r="T319" s="25" t="e">
        <f t="shared" si="139"/>
        <v>#DIV/0!</v>
      </c>
    </row>
    <row r="320" spans="1:20" s="23" customFormat="1" ht="17.25" customHeight="1">
      <c r="A320" s="385"/>
      <c r="B320" s="386"/>
      <c r="C320" s="386"/>
      <c r="D320" s="386"/>
      <c r="E320" s="386"/>
      <c r="F320" s="386"/>
      <c r="G320" s="386"/>
      <c r="H320" s="386"/>
      <c r="I320" s="386"/>
      <c r="J320" s="386"/>
      <c r="K320" s="386"/>
      <c r="L320" s="386"/>
      <c r="M320" s="386"/>
      <c r="N320" s="386"/>
      <c r="O320" s="386"/>
      <c r="P320" s="386"/>
      <c r="Q320" s="386"/>
      <c r="R320" s="386"/>
      <c r="S320" s="386"/>
      <c r="T320" s="387"/>
    </row>
    <row r="321" spans="1:20" s="23" customFormat="1" ht="67.5" customHeight="1">
      <c r="A321" s="383" t="s">
        <v>262</v>
      </c>
      <c r="B321" s="384"/>
      <c r="C321" s="141">
        <f>C322+C330+C343</f>
        <v>10956562.58</v>
      </c>
      <c r="D321" s="141">
        <f>D322+D330+D343</f>
        <v>4888144.5</v>
      </c>
      <c r="E321" s="51">
        <f>C321/D321*100</f>
        <v>224.14563603837817</v>
      </c>
      <c r="F321" s="141">
        <f>F322+F330+F343</f>
        <v>3191595.58</v>
      </c>
      <c r="G321" s="141">
        <f>G322+G330+G343</f>
        <v>882824</v>
      </c>
      <c r="H321" s="51">
        <f>F321/G321*100</f>
        <v>361.52116163584134</v>
      </c>
      <c r="I321" s="141">
        <f>I322+I330+I343</f>
        <v>10620578.83</v>
      </c>
      <c r="J321" s="141">
        <f>J322+J330+J343</f>
        <v>4302328.5</v>
      </c>
      <c r="K321" s="51">
        <f>I321/J321*100</f>
        <v>246.85652966759744</v>
      </c>
      <c r="L321" s="141">
        <f>L322+L330+L343</f>
        <v>7812359</v>
      </c>
      <c r="M321" s="141">
        <f>M322+M330+M343</f>
        <v>3824522</v>
      </c>
      <c r="N321" s="6">
        <f t="shared" ref="N321:N328" si="143">L321/M321*100</f>
        <v>204.27020683891999</v>
      </c>
      <c r="O321" s="141">
        <f>O322+O330+O343</f>
        <v>1758899</v>
      </c>
      <c r="P321" s="141">
        <f>P322+P330+P343</f>
        <v>735349</v>
      </c>
      <c r="Q321" s="7">
        <f t="shared" ref="Q321:Q328" si="144">O321/P321*100</f>
        <v>239.19241067846696</v>
      </c>
      <c r="R321" s="141">
        <f>R322+R330+R343</f>
        <v>6053460</v>
      </c>
      <c r="S321" s="141">
        <f>S322+S330+S343</f>
        <v>3089173</v>
      </c>
      <c r="T321" s="6">
        <f t="shared" ref="T321:T328" si="145">R321/S321*100</f>
        <v>195.95729989871074</v>
      </c>
    </row>
    <row r="322" spans="1:20" s="23" customFormat="1" ht="66.75" customHeight="1">
      <c r="A322" s="393" t="s">
        <v>263</v>
      </c>
      <c r="B322" s="394" t="s">
        <v>145</v>
      </c>
      <c r="C322" s="133">
        <f>SUM(C323:C328)</f>
        <v>723436</v>
      </c>
      <c r="D322" s="133">
        <f>SUM(D323:D328)</f>
        <v>1170355</v>
      </c>
      <c r="E322" s="134">
        <f>C322/D322*100</f>
        <v>61.813381409914079</v>
      </c>
      <c r="F322" s="133">
        <f>SUM(F323:F328)</f>
        <v>252078</v>
      </c>
      <c r="G322" s="133">
        <f>SUM(G323:G328)</f>
        <v>220544</v>
      </c>
      <c r="H322" s="134">
        <f>F322/G322*100</f>
        <v>114.29828061520604</v>
      </c>
      <c r="I322" s="133">
        <f>SUM(I323:I328)</f>
        <v>834819</v>
      </c>
      <c r="J322" s="133">
        <f>SUM(J323:J328)</f>
        <v>1101016</v>
      </c>
      <c r="K322" s="134">
        <f>I322/J322*100</f>
        <v>75.822603849535341</v>
      </c>
      <c r="L322" s="135">
        <f>SUM(L323:L328)</f>
        <v>636921</v>
      </c>
      <c r="M322" s="135">
        <f>SUM(M323:M328)</f>
        <v>844597</v>
      </c>
      <c r="N322" s="136">
        <f t="shared" si="143"/>
        <v>75.411231628812331</v>
      </c>
      <c r="O322" s="137">
        <f>SUM(O323:O328)</f>
        <v>390504</v>
      </c>
      <c r="P322" s="137">
        <f>SUM(P323:P328)</f>
        <v>735349</v>
      </c>
      <c r="Q322" s="138">
        <f t="shared" si="144"/>
        <v>53.104580274128345</v>
      </c>
      <c r="R322" s="137">
        <f>SUM(R323:R328)</f>
        <v>246417</v>
      </c>
      <c r="S322" s="137">
        <f>SUM(S323:S328)</f>
        <v>109248</v>
      </c>
      <c r="T322" s="138">
        <f t="shared" si="145"/>
        <v>225.55744727592267</v>
      </c>
    </row>
    <row r="323" spans="1:20" s="23" customFormat="1" ht="17.25">
      <c r="A323" s="67">
        <v>1</v>
      </c>
      <c r="B323" s="16" t="s">
        <v>194</v>
      </c>
      <c r="C323" s="45">
        <v>334323</v>
      </c>
      <c r="D323" s="45">
        <v>736295</v>
      </c>
      <c r="E323" s="46">
        <f t="shared" ref="E323:E328" si="146">C323/D323*100</f>
        <v>45.406121187839119</v>
      </c>
      <c r="F323" s="69">
        <v>71133</v>
      </c>
      <c r="G323" s="45">
        <v>88988</v>
      </c>
      <c r="H323" s="46">
        <f t="shared" ref="H323:H328" si="147">F323/G323*100</f>
        <v>79.935496920933161</v>
      </c>
      <c r="I323" s="45">
        <v>414956</v>
      </c>
      <c r="J323" s="45">
        <v>636908</v>
      </c>
      <c r="K323" s="46">
        <f t="shared" ref="K323:K328" si="148">I323/J323*100</f>
        <v>65.151638855219275</v>
      </c>
      <c r="L323" s="95">
        <v>290699</v>
      </c>
      <c r="M323" s="246">
        <v>467769</v>
      </c>
      <c r="N323" s="25">
        <f t="shared" si="143"/>
        <v>62.145845492112564</v>
      </c>
      <c r="O323" s="47">
        <v>241980</v>
      </c>
      <c r="P323" s="248">
        <v>454562</v>
      </c>
      <c r="Q323" s="25">
        <f t="shared" si="144"/>
        <v>53.233662294692472</v>
      </c>
      <c r="R323" s="95">
        <v>48719</v>
      </c>
      <c r="S323" s="248">
        <v>13207</v>
      </c>
      <c r="T323" s="46">
        <f t="shared" si="145"/>
        <v>368.88771106231542</v>
      </c>
    </row>
    <row r="324" spans="1:20" s="23" customFormat="1" ht="17.25">
      <c r="A324" s="67">
        <v>2</v>
      </c>
      <c r="B324" s="11" t="s">
        <v>195</v>
      </c>
      <c r="C324" s="45">
        <v>0</v>
      </c>
      <c r="D324" s="45">
        <v>0</v>
      </c>
      <c r="E324" s="46" t="e">
        <f t="shared" si="146"/>
        <v>#DIV/0!</v>
      </c>
      <c r="F324" s="69">
        <v>0</v>
      </c>
      <c r="G324" s="69">
        <v>0</v>
      </c>
      <c r="H324" s="46" t="e">
        <f t="shared" si="147"/>
        <v>#DIV/0!</v>
      </c>
      <c r="I324" s="45">
        <v>14624</v>
      </c>
      <c r="J324" s="45">
        <v>17948</v>
      </c>
      <c r="K324" s="46">
        <f t="shared" si="148"/>
        <v>81.479830621796296</v>
      </c>
      <c r="L324" s="95">
        <v>0</v>
      </c>
      <c r="M324" s="95">
        <v>0</v>
      </c>
      <c r="N324" s="25" t="e">
        <f t="shared" si="143"/>
        <v>#DIV/0!</v>
      </c>
      <c r="O324" s="47">
        <v>0</v>
      </c>
      <c r="P324" s="47">
        <v>0</v>
      </c>
      <c r="Q324" s="25" t="e">
        <f t="shared" si="144"/>
        <v>#DIV/0!</v>
      </c>
      <c r="R324" s="95">
        <v>0</v>
      </c>
      <c r="S324" s="95">
        <v>0</v>
      </c>
      <c r="T324" s="46" t="e">
        <f t="shared" si="145"/>
        <v>#DIV/0!</v>
      </c>
    </row>
    <row r="325" spans="1:20" s="23" customFormat="1" ht="17.25">
      <c r="A325" s="68">
        <v>3</v>
      </c>
      <c r="B325" s="10" t="s">
        <v>196</v>
      </c>
      <c r="C325" s="45">
        <v>0</v>
      </c>
      <c r="D325" s="45">
        <v>0</v>
      </c>
      <c r="E325" s="46" t="e">
        <f t="shared" si="146"/>
        <v>#DIV/0!</v>
      </c>
      <c r="F325" s="69">
        <v>0</v>
      </c>
      <c r="G325" s="69">
        <v>0</v>
      </c>
      <c r="H325" s="46" t="e">
        <f t="shared" si="147"/>
        <v>#DIV/0!</v>
      </c>
      <c r="I325" s="45">
        <v>0</v>
      </c>
      <c r="J325" s="45">
        <v>0</v>
      </c>
      <c r="K325" s="46" t="e">
        <f t="shared" si="148"/>
        <v>#DIV/0!</v>
      </c>
      <c r="L325" s="95">
        <v>0</v>
      </c>
      <c r="M325" s="95">
        <v>0</v>
      </c>
      <c r="N325" s="25" t="e">
        <f t="shared" si="143"/>
        <v>#DIV/0!</v>
      </c>
      <c r="O325" s="47">
        <v>0</v>
      </c>
      <c r="P325" s="47">
        <v>0</v>
      </c>
      <c r="Q325" s="25" t="e">
        <f t="shared" si="144"/>
        <v>#DIV/0!</v>
      </c>
      <c r="R325" s="95">
        <v>0</v>
      </c>
      <c r="S325" s="95">
        <v>0</v>
      </c>
      <c r="T325" s="46" t="e">
        <f t="shared" si="145"/>
        <v>#DIV/0!</v>
      </c>
    </row>
    <row r="326" spans="1:20" s="23" customFormat="1" ht="17.25">
      <c r="A326" s="67">
        <v>4</v>
      </c>
      <c r="B326" s="16" t="s">
        <v>197</v>
      </c>
      <c r="C326" s="45">
        <v>280745</v>
      </c>
      <c r="D326" s="49">
        <v>307518</v>
      </c>
      <c r="E326" s="1">
        <f t="shared" si="146"/>
        <v>91.293842962037999</v>
      </c>
      <c r="F326" s="69">
        <v>136887</v>
      </c>
      <c r="G326" s="69">
        <v>113862</v>
      </c>
      <c r="H326" s="1">
        <f t="shared" si="147"/>
        <v>120.22184749960478</v>
      </c>
      <c r="I326" s="45">
        <v>280745</v>
      </c>
      <c r="J326" s="45">
        <v>307518</v>
      </c>
      <c r="K326" s="1">
        <f t="shared" si="148"/>
        <v>91.293842962037999</v>
      </c>
      <c r="L326" s="95">
        <v>280745</v>
      </c>
      <c r="M326" s="95">
        <v>307518</v>
      </c>
      <c r="N326" s="1">
        <f t="shared" si="143"/>
        <v>91.293842962037999</v>
      </c>
      <c r="O326" s="47">
        <v>148524</v>
      </c>
      <c r="P326" s="47">
        <v>280787</v>
      </c>
      <c r="Q326" s="1">
        <f t="shared" si="144"/>
        <v>52.895611264054246</v>
      </c>
      <c r="R326" s="95">
        <v>132221</v>
      </c>
      <c r="S326" s="95">
        <v>26731</v>
      </c>
      <c r="T326" s="1">
        <f t="shared" si="145"/>
        <v>494.63544199618417</v>
      </c>
    </row>
    <row r="327" spans="1:20" s="23" customFormat="1" ht="34.5">
      <c r="A327" s="67">
        <v>5</v>
      </c>
      <c r="B327" s="16" t="s">
        <v>278</v>
      </c>
      <c r="C327" s="45">
        <v>42891</v>
      </c>
      <c r="D327" s="45">
        <v>59639</v>
      </c>
      <c r="E327" s="1">
        <f t="shared" si="146"/>
        <v>71.917704857559656</v>
      </c>
      <c r="F327" s="69">
        <v>5513</v>
      </c>
      <c r="G327" s="69">
        <v>17694</v>
      </c>
      <c r="H327" s="1">
        <f t="shared" si="147"/>
        <v>31.157454504351755</v>
      </c>
      <c r="I327" s="45">
        <v>59017</v>
      </c>
      <c r="J327" s="45">
        <v>71739</v>
      </c>
      <c r="K327" s="1">
        <f t="shared" si="148"/>
        <v>82.266270787159002</v>
      </c>
      <c r="L327" s="95">
        <v>0</v>
      </c>
      <c r="M327" s="95">
        <v>3217</v>
      </c>
      <c r="N327" s="1">
        <f t="shared" si="143"/>
        <v>0</v>
      </c>
      <c r="O327" s="47">
        <v>0</v>
      </c>
      <c r="P327" s="47">
        <v>0</v>
      </c>
      <c r="Q327" s="1" t="e">
        <f t="shared" si="144"/>
        <v>#DIV/0!</v>
      </c>
      <c r="R327" s="95">
        <v>0</v>
      </c>
      <c r="S327" s="95">
        <v>3217</v>
      </c>
      <c r="T327" s="1">
        <f t="shared" si="145"/>
        <v>0</v>
      </c>
    </row>
    <row r="328" spans="1:20" s="23" customFormat="1" ht="17.25">
      <c r="A328" s="67">
        <v>6</v>
      </c>
      <c r="B328" s="29" t="s">
        <v>198</v>
      </c>
      <c r="C328" s="45">
        <v>65477</v>
      </c>
      <c r="D328" s="69">
        <v>66903</v>
      </c>
      <c r="E328" s="1">
        <f t="shared" si="146"/>
        <v>97.86855596908957</v>
      </c>
      <c r="F328" s="69">
        <v>38545</v>
      </c>
      <c r="G328" s="69">
        <v>0</v>
      </c>
      <c r="H328" s="1" t="e">
        <f t="shared" si="147"/>
        <v>#DIV/0!</v>
      </c>
      <c r="I328" s="45">
        <v>65477</v>
      </c>
      <c r="J328" s="69">
        <v>66903</v>
      </c>
      <c r="K328" s="1">
        <f t="shared" si="148"/>
        <v>97.86855596908957</v>
      </c>
      <c r="L328" s="95">
        <v>65477</v>
      </c>
      <c r="M328" s="35">
        <v>66093</v>
      </c>
      <c r="N328" s="1">
        <f t="shared" si="143"/>
        <v>99.067979967621383</v>
      </c>
      <c r="O328" s="47">
        <v>0</v>
      </c>
      <c r="P328" s="47">
        <v>0</v>
      </c>
      <c r="Q328" s="1" t="e">
        <f t="shared" si="144"/>
        <v>#DIV/0!</v>
      </c>
      <c r="R328" s="95">
        <v>65477</v>
      </c>
      <c r="S328" s="253">
        <v>66093</v>
      </c>
      <c r="T328" s="1">
        <f t="shared" si="145"/>
        <v>99.067979967621383</v>
      </c>
    </row>
    <row r="329" spans="1:20" s="23" customFormat="1" ht="17.25" customHeight="1">
      <c r="A329" s="385"/>
      <c r="B329" s="386"/>
      <c r="C329" s="386"/>
      <c r="D329" s="386"/>
      <c r="E329" s="386"/>
      <c r="F329" s="386"/>
      <c r="G329" s="386"/>
      <c r="H329" s="386"/>
      <c r="I329" s="386"/>
      <c r="J329" s="386"/>
      <c r="K329" s="386"/>
      <c r="L329" s="386"/>
      <c r="M329" s="386"/>
      <c r="N329" s="386"/>
      <c r="O329" s="386"/>
      <c r="P329" s="386"/>
      <c r="Q329" s="386"/>
      <c r="R329" s="386"/>
      <c r="S329" s="386"/>
      <c r="T329" s="387"/>
    </row>
    <row r="330" spans="1:20" s="23" customFormat="1" ht="17.25">
      <c r="A330" s="402" t="s">
        <v>264</v>
      </c>
      <c r="B330" s="403" t="s">
        <v>145</v>
      </c>
      <c r="C330" s="133">
        <f>SUM(C331:C340)</f>
        <v>9895677</v>
      </c>
      <c r="D330" s="133">
        <f>SUM(D331:D340)</f>
        <v>3349789</v>
      </c>
      <c r="E330" s="133">
        <f>C330/D330*100</f>
        <v>295.41194982728763</v>
      </c>
      <c r="F330" s="133">
        <f>SUM(F331:F340)</f>
        <v>2839989</v>
      </c>
      <c r="G330" s="133">
        <f>SUM(G331:G340)</f>
        <v>586265</v>
      </c>
      <c r="H330" s="133">
        <f>F330/G330*100</f>
        <v>484.4206971250203</v>
      </c>
      <c r="I330" s="133">
        <f>SUM(I331:I340)</f>
        <v>9581744</v>
      </c>
      <c r="J330" s="133">
        <f>SUM(J331:J340)</f>
        <v>3049698</v>
      </c>
      <c r="K330" s="133">
        <f>I330/J330*100</f>
        <v>314.18665061261805</v>
      </c>
      <c r="L330" s="135">
        <f>SUM(L331:L340)</f>
        <v>7175438</v>
      </c>
      <c r="M330" s="135">
        <f>SUM(M331:M340)</f>
        <v>2979925</v>
      </c>
      <c r="N330" s="137">
        <f t="shared" ref="N330:N341" si="149">L330/M330*100</f>
        <v>240.79257028280915</v>
      </c>
      <c r="O330" s="137">
        <f>SUM(O331:O340)</f>
        <v>1368395</v>
      </c>
      <c r="P330" s="137">
        <f>SUM(P331:P340)</f>
        <v>0</v>
      </c>
      <c r="Q330" s="137" t="e">
        <f t="shared" ref="Q330:Q341" si="150">O330/P330*100</f>
        <v>#DIV/0!</v>
      </c>
      <c r="R330" s="137">
        <f>SUM(R331:R340)</f>
        <v>5807043</v>
      </c>
      <c r="S330" s="137">
        <f>SUM(S331:S340)</f>
        <v>2979925</v>
      </c>
      <c r="T330" s="137">
        <f t="shared" ref="T330:T339" si="151">R330/S330*100</f>
        <v>194.8721192647466</v>
      </c>
    </row>
    <row r="331" spans="1:20" s="23" customFormat="1" ht="17.25">
      <c r="A331" s="244">
        <v>1</v>
      </c>
      <c r="B331" s="10" t="s">
        <v>187</v>
      </c>
      <c r="C331" s="49">
        <v>356835</v>
      </c>
      <c r="D331" s="49">
        <v>295367</v>
      </c>
      <c r="E331" s="25">
        <f t="shared" ref="E331:E341" si="152">C331/D331*100</f>
        <v>120.81072022263828</v>
      </c>
      <c r="F331" s="49">
        <v>28086</v>
      </c>
      <c r="G331" s="49">
        <v>26261</v>
      </c>
      <c r="H331" s="25">
        <f t="shared" ref="H331:H334" si="153">F331/G331*100</f>
        <v>106.94946879402917</v>
      </c>
      <c r="I331" s="49">
        <v>336431</v>
      </c>
      <c r="J331" s="49">
        <v>295367</v>
      </c>
      <c r="K331" s="25">
        <f t="shared" ref="K331:K335" si="154">I331/J331*100</f>
        <v>113.90270409355141</v>
      </c>
      <c r="L331" s="95">
        <v>336431</v>
      </c>
      <c r="M331" s="95">
        <v>295367</v>
      </c>
      <c r="N331" s="25">
        <f t="shared" si="149"/>
        <v>113.90270409355141</v>
      </c>
      <c r="O331" s="49">
        <v>1988</v>
      </c>
      <c r="P331" s="49">
        <v>0</v>
      </c>
      <c r="Q331" s="25" t="e">
        <f t="shared" si="150"/>
        <v>#DIV/0!</v>
      </c>
      <c r="R331" s="49">
        <v>334443</v>
      </c>
      <c r="S331" s="45">
        <v>295367</v>
      </c>
      <c r="T331" s="25">
        <f t="shared" si="151"/>
        <v>113.22964312194659</v>
      </c>
    </row>
    <row r="332" spans="1:20" s="23" customFormat="1" ht="17.25">
      <c r="A332" s="244">
        <v>2</v>
      </c>
      <c r="B332" s="10" t="s">
        <v>188</v>
      </c>
      <c r="C332" s="49">
        <v>0</v>
      </c>
      <c r="D332" s="49">
        <v>0</v>
      </c>
      <c r="E332" s="25" t="e">
        <f t="shared" si="152"/>
        <v>#DIV/0!</v>
      </c>
      <c r="F332" s="49">
        <v>0</v>
      </c>
      <c r="G332" s="49">
        <v>0</v>
      </c>
      <c r="H332" s="25" t="e">
        <f t="shared" si="153"/>
        <v>#DIV/0!</v>
      </c>
      <c r="I332" s="49">
        <v>0</v>
      </c>
      <c r="J332" s="49">
        <v>0</v>
      </c>
      <c r="K332" s="25" t="e">
        <f t="shared" si="154"/>
        <v>#DIV/0!</v>
      </c>
      <c r="L332" s="95">
        <v>0</v>
      </c>
      <c r="M332" s="95">
        <v>0</v>
      </c>
      <c r="N332" s="25" t="e">
        <f t="shared" si="149"/>
        <v>#DIV/0!</v>
      </c>
      <c r="O332" s="49">
        <v>0</v>
      </c>
      <c r="P332" s="49">
        <v>0</v>
      </c>
      <c r="Q332" s="25" t="e">
        <f t="shared" si="150"/>
        <v>#DIV/0!</v>
      </c>
      <c r="R332" s="49">
        <v>0</v>
      </c>
      <c r="S332" s="49">
        <v>0</v>
      </c>
      <c r="T332" s="25" t="e">
        <f t="shared" si="151"/>
        <v>#DIV/0!</v>
      </c>
    </row>
    <row r="333" spans="1:20" s="23" customFormat="1" ht="17.25">
      <c r="A333" s="243">
        <v>3</v>
      </c>
      <c r="B333" s="16" t="s">
        <v>189</v>
      </c>
      <c r="C333" s="49">
        <v>126643</v>
      </c>
      <c r="D333" s="49">
        <v>105838</v>
      </c>
      <c r="E333" s="1">
        <f t="shared" si="152"/>
        <v>119.65740093350215</v>
      </c>
      <c r="F333" s="49">
        <v>23259</v>
      </c>
      <c r="G333" s="49">
        <v>12878</v>
      </c>
      <c r="H333" s="1">
        <f t="shared" si="153"/>
        <v>180.61034322099704</v>
      </c>
      <c r="I333" s="49">
        <v>126643</v>
      </c>
      <c r="J333" s="49">
        <v>105838</v>
      </c>
      <c r="K333" s="1">
        <f t="shared" si="154"/>
        <v>119.65740093350215</v>
      </c>
      <c r="L333" s="95">
        <v>126643</v>
      </c>
      <c r="M333" s="95">
        <v>105838</v>
      </c>
      <c r="N333" s="1">
        <f t="shared" si="149"/>
        <v>119.65740093350215</v>
      </c>
      <c r="O333" s="49">
        <v>0</v>
      </c>
      <c r="P333" s="49">
        <v>0</v>
      </c>
      <c r="Q333" s="1" t="e">
        <f t="shared" si="150"/>
        <v>#DIV/0!</v>
      </c>
      <c r="R333" s="47">
        <v>126643</v>
      </c>
      <c r="S333" s="47">
        <v>105838</v>
      </c>
      <c r="T333" s="1">
        <f t="shared" si="151"/>
        <v>119.65740093350215</v>
      </c>
    </row>
    <row r="334" spans="1:20" s="23" customFormat="1" ht="17.25">
      <c r="A334" s="243">
        <v>4</v>
      </c>
      <c r="B334" s="16" t="s">
        <v>190</v>
      </c>
      <c r="C334" s="49">
        <v>521779</v>
      </c>
      <c r="D334" s="49">
        <v>566491</v>
      </c>
      <c r="E334" s="1">
        <f t="shared" si="152"/>
        <v>92.10720029091371</v>
      </c>
      <c r="F334" s="49">
        <v>35108</v>
      </c>
      <c r="G334" s="49">
        <v>78556</v>
      </c>
      <c r="H334" s="1">
        <f t="shared" si="153"/>
        <v>44.691684912673765</v>
      </c>
      <c r="I334" s="49">
        <v>520078</v>
      </c>
      <c r="J334" s="49">
        <v>558420</v>
      </c>
      <c r="K334" s="1">
        <f t="shared" si="154"/>
        <v>93.133841911106344</v>
      </c>
      <c r="L334" s="95">
        <v>520078</v>
      </c>
      <c r="M334" s="95">
        <v>558420</v>
      </c>
      <c r="N334" s="1">
        <f t="shared" si="149"/>
        <v>93.133841911106344</v>
      </c>
      <c r="O334" s="49">
        <v>0</v>
      </c>
      <c r="P334" s="49">
        <v>0</v>
      </c>
      <c r="Q334" s="1" t="e">
        <f t="shared" si="150"/>
        <v>#DIV/0!</v>
      </c>
      <c r="R334" s="47">
        <v>520078</v>
      </c>
      <c r="S334" s="47">
        <v>558420</v>
      </c>
      <c r="T334" s="1">
        <f t="shared" si="151"/>
        <v>93.133841911106344</v>
      </c>
    </row>
    <row r="335" spans="1:20" s="23" customFormat="1" ht="17.25">
      <c r="A335" s="243">
        <v>5</v>
      </c>
      <c r="B335" s="11" t="s">
        <v>191</v>
      </c>
      <c r="C335" s="49">
        <v>7032689</v>
      </c>
      <c r="D335" s="49">
        <v>1826080</v>
      </c>
      <c r="E335" s="46">
        <f t="shared" si="152"/>
        <v>385.12491238061858</v>
      </c>
      <c r="F335" s="49">
        <v>2263768</v>
      </c>
      <c r="G335" s="49">
        <v>265067</v>
      </c>
      <c r="H335" s="46">
        <f>F335/G335*100</f>
        <v>854.03614935091878</v>
      </c>
      <c r="I335" s="245">
        <v>7045660</v>
      </c>
      <c r="J335" s="49">
        <v>1811793</v>
      </c>
      <c r="K335" s="1">
        <f t="shared" si="154"/>
        <v>388.877758110336</v>
      </c>
      <c r="L335" s="95">
        <v>4642149</v>
      </c>
      <c r="M335" s="95">
        <v>1763437</v>
      </c>
      <c r="N335" s="25">
        <f t="shared" si="149"/>
        <v>263.24439149229602</v>
      </c>
      <c r="O335" s="49">
        <v>0</v>
      </c>
      <c r="P335" s="49">
        <v>0</v>
      </c>
      <c r="Q335" s="25" t="e">
        <f t="shared" si="150"/>
        <v>#DIV/0!</v>
      </c>
      <c r="R335" s="95">
        <v>4642149</v>
      </c>
      <c r="S335" s="47">
        <v>1763437</v>
      </c>
      <c r="T335" s="46">
        <f t="shared" si="151"/>
        <v>263.24439149229602</v>
      </c>
    </row>
    <row r="336" spans="1:20" s="23" customFormat="1" ht="17.25">
      <c r="A336" s="243">
        <v>6</v>
      </c>
      <c r="B336" s="11" t="s">
        <v>192</v>
      </c>
      <c r="C336" s="49">
        <v>0</v>
      </c>
      <c r="D336" s="49">
        <v>0</v>
      </c>
      <c r="E336" s="46" t="e">
        <f t="shared" si="152"/>
        <v>#DIV/0!</v>
      </c>
      <c r="F336" s="49">
        <v>0</v>
      </c>
      <c r="G336" s="49">
        <v>0</v>
      </c>
      <c r="H336" s="46" t="e">
        <f t="shared" ref="H336:H339" si="155">F336/G336*100</f>
        <v>#DIV/0!</v>
      </c>
      <c r="I336" s="49">
        <v>0</v>
      </c>
      <c r="J336" s="49">
        <v>0</v>
      </c>
      <c r="K336" s="46" t="e">
        <f t="shared" ref="K336:K341" si="156">I336/J336*100</f>
        <v>#DIV/0!</v>
      </c>
      <c r="L336" s="95">
        <v>0</v>
      </c>
      <c r="M336" s="95">
        <v>0</v>
      </c>
      <c r="N336" s="25" t="e">
        <f t="shared" si="149"/>
        <v>#DIV/0!</v>
      </c>
      <c r="O336" s="49">
        <v>0</v>
      </c>
      <c r="P336" s="49">
        <v>0</v>
      </c>
      <c r="Q336" s="25" t="e">
        <f t="shared" si="150"/>
        <v>#DIV/0!</v>
      </c>
      <c r="R336" s="45">
        <v>0</v>
      </c>
      <c r="S336" s="45">
        <v>0</v>
      </c>
      <c r="T336" s="46" t="e">
        <f t="shared" si="151"/>
        <v>#DIV/0!</v>
      </c>
    </row>
    <row r="337" spans="1:20" s="23" customFormat="1" ht="17.25">
      <c r="A337" s="243">
        <v>7</v>
      </c>
      <c r="B337" s="16" t="s">
        <v>292</v>
      </c>
      <c r="C337" s="49">
        <v>1118483</v>
      </c>
      <c r="D337" s="49">
        <v>238115</v>
      </c>
      <c r="E337" s="1">
        <f t="shared" si="152"/>
        <v>469.72387291854778</v>
      </c>
      <c r="F337" s="49">
        <v>297468</v>
      </c>
      <c r="G337" s="49">
        <v>49531</v>
      </c>
      <c r="H337" s="1">
        <f t="shared" si="155"/>
        <v>600.56934041307466</v>
      </c>
      <c r="I337" s="49">
        <v>1070861</v>
      </c>
      <c r="J337" s="49">
        <v>124308</v>
      </c>
      <c r="K337" s="1">
        <f t="shared" si="156"/>
        <v>861.45783054992432</v>
      </c>
      <c r="L337" s="95">
        <v>1068066</v>
      </c>
      <c r="M337" s="247">
        <v>102891</v>
      </c>
      <c r="N337" s="1">
        <f t="shared" si="149"/>
        <v>1038.0558066303174</v>
      </c>
      <c r="O337" s="49">
        <v>988579</v>
      </c>
      <c r="P337" s="49">
        <v>0</v>
      </c>
      <c r="Q337" s="1" t="e">
        <f t="shared" si="150"/>
        <v>#DIV/0!</v>
      </c>
      <c r="R337" s="47">
        <v>79487</v>
      </c>
      <c r="S337" s="247">
        <v>102891</v>
      </c>
      <c r="T337" s="1">
        <f t="shared" si="151"/>
        <v>77.253598468281965</v>
      </c>
    </row>
    <row r="338" spans="1:20" s="23" customFormat="1" ht="17.25">
      <c r="A338" s="243">
        <v>8</v>
      </c>
      <c r="B338" s="16" t="s">
        <v>293</v>
      </c>
      <c r="C338" s="49">
        <v>377828</v>
      </c>
      <c r="D338" s="49">
        <v>0</v>
      </c>
      <c r="E338" s="1" t="e">
        <f t="shared" si="152"/>
        <v>#DIV/0!</v>
      </c>
      <c r="F338" s="49">
        <v>88057</v>
      </c>
      <c r="G338" s="49">
        <v>0</v>
      </c>
      <c r="H338" s="1" t="e">
        <f t="shared" si="155"/>
        <v>#DIV/0!</v>
      </c>
      <c r="I338" s="49">
        <v>377828</v>
      </c>
      <c r="J338" s="49">
        <v>0</v>
      </c>
      <c r="K338" s="1" t="e">
        <f t="shared" si="156"/>
        <v>#DIV/0!</v>
      </c>
      <c r="L338" s="95">
        <v>377828</v>
      </c>
      <c r="M338" s="95">
        <v>0</v>
      </c>
      <c r="N338" s="1" t="e">
        <f t="shared" si="149"/>
        <v>#DIV/0!</v>
      </c>
      <c r="O338" s="49">
        <v>377828</v>
      </c>
      <c r="P338" s="49">
        <v>0</v>
      </c>
      <c r="Q338" s="1" t="e">
        <f t="shared" si="150"/>
        <v>#DIV/0!</v>
      </c>
      <c r="R338" s="47">
        <v>0</v>
      </c>
      <c r="S338" s="47">
        <v>0</v>
      </c>
      <c r="T338" s="1" t="e">
        <f t="shared" si="151"/>
        <v>#DIV/0!</v>
      </c>
    </row>
    <row r="339" spans="1:20" s="23" customFormat="1" ht="34.5">
      <c r="A339" s="243">
        <v>9</v>
      </c>
      <c r="B339" s="10" t="s">
        <v>297</v>
      </c>
      <c r="C339" s="47">
        <v>361420</v>
      </c>
      <c r="D339" s="49">
        <v>317898</v>
      </c>
      <c r="E339" s="1">
        <f t="shared" si="152"/>
        <v>113.69055483205305</v>
      </c>
      <c r="F339" s="47">
        <v>104243</v>
      </c>
      <c r="G339" s="49">
        <v>153972</v>
      </c>
      <c r="H339" s="1">
        <f t="shared" si="155"/>
        <v>67.702569298313975</v>
      </c>
      <c r="I339" s="47">
        <v>104243</v>
      </c>
      <c r="J339" s="49">
        <v>153972</v>
      </c>
      <c r="K339" s="1">
        <f t="shared" si="156"/>
        <v>67.702569298313975</v>
      </c>
      <c r="L339" s="47">
        <v>104243</v>
      </c>
      <c r="M339" s="49">
        <v>153972</v>
      </c>
      <c r="N339" s="1">
        <f t="shared" si="149"/>
        <v>67.702569298313975</v>
      </c>
      <c r="O339" s="49">
        <v>0</v>
      </c>
      <c r="P339" s="49">
        <v>0</v>
      </c>
      <c r="Q339" s="1" t="e">
        <f t="shared" si="150"/>
        <v>#DIV/0!</v>
      </c>
      <c r="R339" s="47">
        <v>104243</v>
      </c>
      <c r="S339" s="49">
        <v>153972</v>
      </c>
      <c r="T339" s="1">
        <f t="shared" si="151"/>
        <v>67.702569298313975</v>
      </c>
    </row>
    <row r="340" spans="1:20" s="23" customFormat="1" ht="17.25">
      <c r="A340" s="244">
        <v>10</v>
      </c>
      <c r="B340" s="10" t="s">
        <v>193</v>
      </c>
      <c r="C340" s="49">
        <v>0</v>
      </c>
      <c r="D340" s="49">
        <v>0</v>
      </c>
      <c r="E340" s="25" t="e">
        <f t="shared" si="152"/>
        <v>#DIV/0!</v>
      </c>
      <c r="F340" s="49">
        <v>0</v>
      </c>
      <c r="G340" s="49">
        <v>0</v>
      </c>
      <c r="H340" s="25" t="e">
        <f>F340/G340*100</f>
        <v>#DIV/0!</v>
      </c>
      <c r="I340" s="49">
        <v>0</v>
      </c>
      <c r="J340" s="49">
        <v>0</v>
      </c>
      <c r="K340" s="25" t="e">
        <f t="shared" si="156"/>
        <v>#DIV/0!</v>
      </c>
      <c r="L340" s="95">
        <v>0</v>
      </c>
      <c r="M340" s="95">
        <v>0</v>
      </c>
      <c r="N340" s="25" t="e">
        <f t="shared" si="149"/>
        <v>#DIV/0!</v>
      </c>
      <c r="O340" s="49">
        <v>0</v>
      </c>
      <c r="P340" s="49">
        <v>0</v>
      </c>
      <c r="Q340" s="25" t="e">
        <f t="shared" si="150"/>
        <v>#DIV/0!</v>
      </c>
      <c r="R340" s="49">
        <v>0</v>
      </c>
      <c r="S340" s="49">
        <v>0</v>
      </c>
      <c r="T340" s="25" t="e">
        <f>R340/S340*100</f>
        <v>#DIV/0!</v>
      </c>
    </row>
    <row r="341" spans="1:20" s="23" customFormat="1" ht="17.25">
      <c r="A341" s="64">
        <v>11</v>
      </c>
      <c r="B341" s="16" t="s">
        <v>320</v>
      </c>
      <c r="C341" s="49">
        <v>244054</v>
      </c>
      <c r="D341" s="49">
        <v>0</v>
      </c>
      <c r="E341" s="25" t="e">
        <f t="shared" si="152"/>
        <v>#DIV/0!</v>
      </c>
      <c r="F341" s="49">
        <v>81506</v>
      </c>
      <c r="G341" s="49">
        <v>0</v>
      </c>
      <c r="H341" s="25" t="e">
        <f>F341/G341*100</f>
        <v>#DIV/0!</v>
      </c>
      <c r="I341" s="49">
        <v>244054</v>
      </c>
      <c r="J341" s="49">
        <v>0</v>
      </c>
      <c r="K341" s="25" t="e">
        <f t="shared" si="156"/>
        <v>#DIV/0!</v>
      </c>
      <c r="L341" s="95">
        <v>204581</v>
      </c>
      <c r="M341" s="95">
        <v>0</v>
      </c>
      <c r="N341" s="25" t="e">
        <f t="shared" si="149"/>
        <v>#DIV/0!</v>
      </c>
      <c r="O341" s="49">
        <v>0</v>
      </c>
      <c r="P341" s="49">
        <v>0</v>
      </c>
      <c r="Q341" s="25" t="e">
        <f t="shared" si="150"/>
        <v>#DIV/0!</v>
      </c>
      <c r="R341" s="49">
        <v>204581</v>
      </c>
      <c r="S341" s="49">
        <v>0</v>
      </c>
      <c r="T341" s="25" t="e">
        <f>R341/S341*100</f>
        <v>#DIV/0!</v>
      </c>
    </row>
    <row r="342" spans="1:20" s="23" customFormat="1" ht="17.25">
      <c r="A342" s="111"/>
      <c r="B342" s="112"/>
      <c r="C342" s="113"/>
      <c r="D342" s="113"/>
      <c r="E342" s="114"/>
      <c r="F342" s="113"/>
      <c r="G342" s="113"/>
      <c r="H342" s="114"/>
      <c r="I342" s="113"/>
      <c r="J342" s="113"/>
      <c r="K342" s="114"/>
      <c r="L342" s="115"/>
      <c r="M342" s="115"/>
      <c r="N342" s="114"/>
      <c r="O342" s="113"/>
      <c r="P342" s="113"/>
      <c r="Q342" s="114"/>
      <c r="R342" s="113"/>
      <c r="S342" s="113"/>
      <c r="T342" s="114"/>
    </row>
    <row r="343" spans="1:20" s="23" customFormat="1" ht="17.25">
      <c r="A343" s="402" t="s">
        <v>265</v>
      </c>
      <c r="B343" s="403"/>
      <c r="C343" s="133">
        <f>SUM(C344:C352)</f>
        <v>337449.57999999996</v>
      </c>
      <c r="D343" s="133">
        <f>SUM(D344:D352)</f>
        <v>368000.5</v>
      </c>
      <c r="E343" s="133">
        <f>C343/D343*100</f>
        <v>91.698130844930901</v>
      </c>
      <c r="F343" s="133">
        <f>SUM(F344:F352)</f>
        <v>99528.58</v>
      </c>
      <c r="G343" s="133">
        <f>SUM(G344:G352)</f>
        <v>76015</v>
      </c>
      <c r="H343" s="133">
        <f>F343/G343*100</f>
        <v>130.93281589160034</v>
      </c>
      <c r="I343" s="133">
        <f>SUM(I344:I352)</f>
        <v>204015.83</v>
      </c>
      <c r="J343" s="133">
        <f>SUM(J344:J352)</f>
        <v>151614.5</v>
      </c>
      <c r="K343" s="133">
        <f>I343/J343*100</f>
        <v>134.56221535539146</v>
      </c>
      <c r="L343" s="133">
        <f>SUM(L344:L352)</f>
        <v>0</v>
      </c>
      <c r="M343" s="133">
        <f>SUM(M344:M352)</f>
        <v>0</v>
      </c>
      <c r="N343" s="137" t="e">
        <f t="shared" ref="N343:N352" si="157">L343/M343*100</f>
        <v>#DIV/0!</v>
      </c>
      <c r="O343" s="133">
        <f>SUM(O344:O352)</f>
        <v>0</v>
      </c>
      <c r="P343" s="133">
        <f>SUM(P344:P352)</f>
        <v>0</v>
      </c>
      <c r="Q343" s="137" t="e">
        <f t="shared" ref="Q343:Q352" si="158">O343/P343*100</f>
        <v>#DIV/0!</v>
      </c>
      <c r="R343" s="133">
        <f>SUM(R344:R352)</f>
        <v>0</v>
      </c>
      <c r="S343" s="133">
        <f>SUM(S344:S352)</f>
        <v>0</v>
      </c>
      <c r="T343" s="137" t="e">
        <f t="shared" ref="T343:T352" si="159">R343/S343*100</f>
        <v>#DIV/0!</v>
      </c>
    </row>
    <row r="344" spans="1:20" s="23" customFormat="1" ht="17.25">
      <c r="A344" s="2">
        <v>1</v>
      </c>
      <c r="B344" s="11" t="s">
        <v>199</v>
      </c>
      <c r="C344" s="49">
        <v>237886.58</v>
      </c>
      <c r="D344" s="49">
        <v>278461.5</v>
      </c>
      <c r="E344" s="1">
        <f>C344/D344*100</f>
        <v>85.428894120012998</v>
      </c>
      <c r="F344" s="49">
        <v>68080.58</v>
      </c>
      <c r="G344" s="49">
        <v>53620</v>
      </c>
      <c r="H344" s="1">
        <f t="shared" ref="H344:H352" si="160">F344/G344*100</f>
        <v>126.96863110779559</v>
      </c>
      <c r="I344" s="49">
        <v>191380.83</v>
      </c>
      <c r="J344" s="49">
        <v>142742.5</v>
      </c>
      <c r="K344" s="45">
        <f t="shared" ref="K344:K352" si="161">I344/J344*100</f>
        <v>134.07417552585949</v>
      </c>
      <c r="L344" s="45">
        <v>0</v>
      </c>
      <c r="M344" s="45">
        <v>0</v>
      </c>
      <c r="N344" s="45" t="e">
        <f t="shared" si="157"/>
        <v>#DIV/0!</v>
      </c>
      <c r="O344" s="45">
        <v>0</v>
      </c>
      <c r="P344" s="45">
        <v>0</v>
      </c>
      <c r="Q344" s="45" t="e">
        <f t="shared" si="158"/>
        <v>#DIV/0!</v>
      </c>
      <c r="R344" s="45">
        <v>0</v>
      </c>
      <c r="S344" s="45">
        <v>0</v>
      </c>
      <c r="T344" s="46" t="e">
        <f t="shared" si="159"/>
        <v>#DIV/0!</v>
      </c>
    </row>
    <row r="345" spans="1:20" s="23" customFormat="1" ht="34.5">
      <c r="A345" s="70">
        <v>2</v>
      </c>
      <c r="B345" s="11" t="s">
        <v>200</v>
      </c>
      <c r="C345" s="49">
        <v>53916</v>
      </c>
      <c r="D345" s="49">
        <v>53243</v>
      </c>
      <c r="E345" s="1">
        <f t="shared" ref="E345:E352" si="162">C345/D345*100</f>
        <v>101.26401592697631</v>
      </c>
      <c r="F345" s="49">
        <v>12756</v>
      </c>
      <c r="G345" s="49">
        <v>12576</v>
      </c>
      <c r="H345" s="1">
        <f t="shared" si="160"/>
        <v>101.43129770992367</v>
      </c>
      <c r="I345" s="49">
        <v>0</v>
      </c>
      <c r="J345" s="49">
        <v>0</v>
      </c>
      <c r="K345" s="45" t="e">
        <f t="shared" si="161"/>
        <v>#DIV/0!</v>
      </c>
      <c r="L345" s="45">
        <v>0</v>
      </c>
      <c r="M345" s="45">
        <v>0</v>
      </c>
      <c r="N345" s="45" t="e">
        <f t="shared" si="157"/>
        <v>#DIV/0!</v>
      </c>
      <c r="O345" s="45">
        <v>0</v>
      </c>
      <c r="P345" s="45">
        <v>0</v>
      </c>
      <c r="Q345" s="45" t="e">
        <f t="shared" si="158"/>
        <v>#DIV/0!</v>
      </c>
      <c r="R345" s="45">
        <v>0</v>
      </c>
      <c r="S345" s="45">
        <v>0</v>
      </c>
      <c r="T345" s="46" t="e">
        <f t="shared" si="159"/>
        <v>#DIV/0!</v>
      </c>
    </row>
    <row r="346" spans="1:20" s="23" customFormat="1" ht="34.5">
      <c r="A346" s="2">
        <v>3</v>
      </c>
      <c r="B346" s="11" t="s">
        <v>201</v>
      </c>
      <c r="C346" s="49">
        <v>0</v>
      </c>
      <c r="D346" s="49">
        <v>0</v>
      </c>
      <c r="E346" s="1" t="e">
        <f t="shared" si="162"/>
        <v>#DIV/0!</v>
      </c>
      <c r="F346" s="49">
        <v>0</v>
      </c>
      <c r="G346" s="49">
        <v>0</v>
      </c>
      <c r="H346" s="1" t="e">
        <f t="shared" si="160"/>
        <v>#DIV/0!</v>
      </c>
      <c r="I346" s="49">
        <v>0</v>
      </c>
      <c r="J346" s="49">
        <v>0</v>
      </c>
      <c r="K346" s="45" t="e">
        <f t="shared" si="161"/>
        <v>#DIV/0!</v>
      </c>
      <c r="L346" s="45">
        <v>0</v>
      </c>
      <c r="M346" s="45">
        <v>0</v>
      </c>
      <c r="N346" s="45" t="e">
        <f t="shared" si="157"/>
        <v>#DIV/0!</v>
      </c>
      <c r="O346" s="45">
        <v>0</v>
      </c>
      <c r="P346" s="45">
        <v>0</v>
      </c>
      <c r="Q346" s="45" t="e">
        <f t="shared" si="158"/>
        <v>#DIV/0!</v>
      </c>
      <c r="R346" s="45">
        <v>0</v>
      </c>
      <c r="S346" s="45">
        <v>0</v>
      </c>
      <c r="T346" s="46" t="e">
        <f t="shared" si="159"/>
        <v>#DIV/0!</v>
      </c>
    </row>
    <row r="347" spans="1:20" s="23" customFormat="1" ht="17.25">
      <c r="A347" s="70">
        <v>4</v>
      </c>
      <c r="B347" s="11" t="s">
        <v>202</v>
      </c>
      <c r="C347" s="49">
        <v>18663</v>
      </c>
      <c r="D347" s="49">
        <v>10625</v>
      </c>
      <c r="E347" s="1">
        <f t="shared" si="162"/>
        <v>175.65176470588236</v>
      </c>
      <c r="F347" s="49">
        <v>2539</v>
      </c>
      <c r="G347" s="49">
        <v>1134</v>
      </c>
      <c r="H347" s="1">
        <f t="shared" si="160"/>
        <v>223.89770723104056</v>
      </c>
      <c r="I347" s="49">
        <v>0</v>
      </c>
      <c r="J347" s="49">
        <v>0</v>
      </c>
      <c r="K347" s="45" t="e">
        <f t="shared" si="161"/>
        <v>#DIV/0!</v>
      </c>
      <c r="L347" s="45">
        <v>0</v>
      </c>
      <c r="M347" s="45">
        <v>0</v>
      </c>
      <c r="N347" s="45" t="e">
        <f t="shared" si="157"/>
        <v>#DIV/0!</v>
      </c>
      <c r="O347" s="45">
        <v>0</v>
      </c>
      <c r="P347" s="45">
        <v>0</v>
      </c>
      <c r="Q347" s="45" t="e">
        <f t="shared" si="158"/>
        <v>#DIV/0!</v>
      </c>
      <c r="R347" s="45">
        <v>0</v>
      </c>
      <c r="S347" s="45">
        <v>0</v>
      </c>
      <c r="T347" s="46" t="e">
        <f t="shared" si="159"/>
        <v>#DIV/0!</v>
      </c>
    </row>
    <row r="348" spans="1:20" s="23" customFormat="1" ht="17.25">
      <c r="A348" s="2">
        <v>5</v>
      </c>
      <c r="B348" s="11" t="s">
        <v>203</v>
      </c>
      <c r="C348" s="49">
        <v>0</v>
      </c>
      <c r="D348" s="49">
        <v>0</v>
      </c>
      <c r="E348" s="1" t="e">
        <f t="shared" si="162"/>
        <v>#DIV/0!</v>
      </c>
      <c r="F348" s="49">
        <v>0</v>
      </c>
      <c r="G348" s="49">
        <v>0</v>
      </c>
      <c r="H348" s="1" t="e">
        <f t="shared" si="160"/>
        <v>#DIV/0!</v>
      </c>
      <c r="I348" s="49">
        <v>0</v>
      </c>
      <c r="J348" s="49">
        <v>0</v>
      </c>
      <c r="K348" s="45" t="e">
        <f t="shared" si="161"/>
        <v>#DIV/0!</v>
      </c>
      <c r="L348" s="45">
        <v>0</v>
      </c>
      <c r="M348" s="45">
        <v>0</v>
      </c>
      <c r="N348" s="45" t="e">
        <f t="shared" si="157"/>
        <v>#DIV/0!</v>
      </c>
      <c r="O348" s="45">
        <v>0</v>
      </c>
      <c r="P348" s="45">
        <v>0</v>
      </c>
      <c r="Q348" s="45" t="e">
        <f t="shared" si="158"/>
        <v>#DIV/0!</v>
      </c>
      <c r="R348" s="45">
        <v>0</v>
      </c>
      <c r="S348" s="45">
        <v>0</v>
      </c>
      <c r="T348" s="46" t="e">
        <f t="shared" si="159"/>
        <v>#DIV/0!</v>
      </c>
    </row>
    <row r="349" spans="1:20" s="23" customFormat="1" ht="17.25" customHeight="1">
      <c r="A349" s="70">
        <v>6</v>
      </c>
      <c r="B349" s="11" t="s">
        <v>204</v>
      </c>
      <c r="C349" s="49">
        <v>17910</v>
      </c>
      <c r="D349" s="49">
        <v>17000</v>
      </c>
      <c r="E349" s="1">
        <f t="shared" si="162"/>
        <v>105.35294117647058</v>
      </c>
      <c r="F349" s="49">
        <v>14385</v>
      </c>
      <c r="G349" s="49">
        <v>5166</v>
      </c>
      <c r="H349" s="1">
        <f t="shared" si="160"/>
        <v>278.45528455284551</v>
      </c>
      <c r="I349" s="49">
        <v>570</v>
      </c>
      <c r="J349" s="49">
        <v>179</v>
      </c>
      <c r="K349" s="45">
        <f t="shared" si="161"/>
        <v>318.43575418994413</v>
      </c>
      <c r="L349" s="45">
        <v>0</v>
      </c>
      <c r="M349" s="45">
        <v>0</v>
      </c>
      <c r="N349" s="45" t="e">
        <f t="shared" si="157"/>
        <v>#DIV/0!</v>
      </c>
      <c r="O349" s="45">
        <v>0</v>
      </c>
      <c r="P349" s="45">
        <v>0</v>
      </c>
      <c r="Q349" s="45" t="e">
        <f t="shared" si="158"/>
        <v>#DIV/0!</v>
      </c>
      <c r="R349" s="45">
        <v>0</v>
      </c>
      <c r="S349" s="45">
        <v>0</v>
      </c>
      <c r="T349" s="46" t="e">
        <f t="shared" si="159"/>
        <v>#DIV/0!</v>
      </c>
    </row>
    <row r="350" spans="1:20" s="23" customFormat="1" ht="52.5" customHeight="1">
      <c r="A350" s="2">
        <v>7</v>
      </c>
      <c r="B350" s="11" t="s">
        <v>276</v>
      </c>
      <c r="C350" s="49">
        <v>2114</v>
      </c>
      <c r="D350" s="49">
        <v>2114</v>
      </c>
      <c r="E350" s="1">
        <f t="shared" si="162"/>
        <v>100</v>
      </c>
      <c r="F350" s="49">
        <v>0</v>
      </c>
      <c r="G350" s="49">
        <v>2114</v>
      </c>
      <c r="H350" s="1">
        <f t="shared" si="160"/>
        <v>0</v>
      </c>
      <c r="I350" s="49">
        <v>4702</v>
      </c>
      <c r="J350" s="49">
        <v>179</v>
      </c>
      <c r="K350" s="45">
        <f t="shared" si="161"/>
        <v>2626.8156424581002</v>
      </c>
      <c r="L350" s="45">
        <v>0</v>
      </c>
      <c r="M350" s="45">
        <v>0</v>
      </c>
      <c r="N350" s="45" t="e">
        <f t="shared" si="157"/>
        <v>#DIV/0!</v>
      </c>
      <c r="O350" s="45">
        <v>0</v>
      </c>
      <c r="P350" s="45">
        <v>0</v>
      </c>
      <c r="Q350" s="45" t="e">
        <f t="shared" si="158"/>
        <v>#DIV/0!</v>
      </c>
      <c r="R350" s="45">
        <v>0</v>
      </c>
      <c r="S350" s="45">
        <v>0</v>
      </c>
      <c r="T350" s="46" t="e">
        <f t="shared" si="159"/>
        <v>#DIV/0!</v>
      </c>
    </row>
    <row r="351" spans="1:20" s="23" customFormat="1" ht="17.25">
      <c r="A351" s="70">
        <v>8</v>
      </c>
      <c r="B351" s="11" t="s">
        <v>205</v>
      </c>
      <c r="C351" s="49">
        <v>1850</v>
      </c>
      <c r="D351" s="49">
        <v>280</v>
      </c>
      <c r="E351" s="1">
        <f t="shared" si="162"/>
        <v>660.71428571428567</v>
      </c>
      <c r="F351" s="49">
        <v>797</v>
      </c>
      <c r="G351" s="49">
        <v>120</v>
      </c>
      <c r="H351" s="1">
        <f t="shared" si="160"/>
        <v>664.16666666666663</v>
      </c>
      <c r="I351" s="49">
        <v>2253</v>
      </c>
      <c r="J351" s="49">
        <v>2237</v>
      </c>
      <c r="K351" s="45">
        <f t="shared" si="161"/>
        <v>100.71524362986142</v>
      </c>
      <c r="L351" s="45">
        <v>0</v>
      </c>
      <c r="M351" s="45">
        <v>0</v>
      </c>
      <c r="N351" s="45" t="e">
        <f t="shared" si="157"/>
        <v>#DIV/0!</v>
      </c>
      <c r="O351" s="45">
        <v>0</v>
      </c>
      <c r="P351" s="45">
        <v>0</v>
      </c>
      <c r="Q351" s="45" t="e">
        <f t="shared" si="158"/>
        <v>#DIV/0!</v>
      </c>
      <c r="R351" s="45">
        <v>0</v>
      </c>
      <c r="S351" s="45">
        <v>0</v>
      </c>
      <c r="T351" s="46" t="e">
        <f t="shared" si="159"/>
        <v>#DIV/0!</v>
      </c>
    </row>
    <row r="352" spans="1:20" s="23" customFormat="1" ht="17.25">
      <c r="A352" s="2">
        <v>9</v>
      </c>
      <c r="B352" s="11" t="s">
        <v>206</v>
      </c>
      <c r="C352" s="49">
        <v>5110</v>
      </c>
      <c r="D352" s="49">
        <v>6277</v>
      </c>
      <c r="E352" s="1">
        <f t="shared" si="162"/>
        <v>81.408316074557902</v>
      </c>
      <c r="F352" s="49">
        <v>971</v>
      </c>
      <c r="G352" s="49">
        <v>1285</v>
      </c>
      <c r="H352" s="1">
        <f t="shared" si="160"/>
        <v>75.564202334630352</v>
      </c>
      <c r="I352" s="49">
        <v>5110</v>
      </c>
      <c r="J352" s="49">
        <v>6277</v>
      </c>
      <c r="K352" s="45">
        <f t="shared" si="161"/>
        <v>81.408316074557902</v>
      </c>
      <c r="L352" s="45">
        <v>0</v>
      </c>
      <c r="M352" s="45">
        <v>0</v>
      </c>
      <c r="N352" s="45" t="e">
        <f t="shared" si="157"/>
        <v>#DIV/0!</v>
      </c>
      <c r="O352" s="45">
        <v>0</v>
      </c>
      <c r="P352" s="45">
        <v>0</v>
      </c>
      <c r="Q352" s="45" t="e">
        <f t="shared" si="158"/>
        <v>#DIV/0!</v>
      </c>
      <c r="R352" s="45">
        <v>0</v>
      </c>
      <c r="S352" s="45">
        <v>0</v>
      </c>
      <c r="T352" s="46" t="e">
        <f t="shared" si="159"/>
        <v>#DIV/0!</v>
      </c>
    </row>
    <row r="353" spans="1:20" s="23" customFormat="1" ht="17.25" customHeight="1">
      <c r="A353" s="385"/>
      <c r="B353" s="386"/>
      <c r="C353" s="386"/>
      <c r="D353" s="386"/>
      <c r="E353" s="386"/>
      <c r="F353" s="386"/>
      <c r="G353" s="386"/>
      <c r="H353" s="386"/>
      <c r="I353" s="386"/>
      <c r="J353" s="386"/>
      <c r="K353" s="386"/>
      <c r="L353" s="386"/>
      <c r="M353" s="386"/>
      <c r="N353" s="386"/>
      <c r="O353" s="386"/>
      <c r="P353" s="386"/>
      <c r="Q353" s="386"/>
      <c r="R353" s="386"/>
      <c r="S353" s="386"/>
      <c r="T353" s="387"/>
    </row>
    <row r="354" spans="1:20" ht="57.75" customHeight="1">
      <c r="A354" s="369" t="s">
        <v>267</v>
      </c>
      <c r="B354" s="370"/>
      <c r="C354" s="128">
        <f>C355+C372+C380</f>
        <v>115824116</v>
      </c>
      <c r="D354" s="128">
        <f>D355+D372+D380</f>
        <v>101632591</v>
      </c>
      <c r="E354" s="139">
        <f t="shared" ref="E354:E370" si="163">C354/D354*100</f>
        <v>113.96355722152158</v>
      </c>
      <c r="F354" s="128">
        <f>F355+F372+F380</f>
        <v>18132163.314999998</v>
      </c>
      <c r="G354" s="128">
        <f>G355+G372+G380</f>
        <v>19089924</v>
      </c>
      <c r="H354" s="139">
        <f t="shared" ref="H354" si="164">F354/G354*100</f>
        <v>94.982899434277471</v>
      </c>
      <c r="I354" s="128">
        <f>I355+I372+I380</f>
        <v>115824116</v>
      </c>
      <c r="J354" s="128">
        <f>J355+J372+J380</f>
        <v>101632591</v>
      </c>
      <c r="K354" s="139">
        <f t="shared" ref="K354:K370" si="165">I354/J354*100</f>
        <v>113.96355722152158</v>
      </c>
      <c r="L354" s="128">
        <f>L355+L372+L380</f>
        <v>9896582</v>
      </c>
      <c r="M354" s="128">
        <f>M355+M372+M380</f>
        <v>8734739</v>
      </c>
      <c r="N354" s="140">
        <f t="shared" ref="N354:N374" si="166">L354/M354*100</f>
        <v>113.30140488456495</v>
      </c>
      <c r="O354" s="128">
        <f>O355+O372+O380</f>
        <v>0</v>
      </c>
      <c r="P354" s="128">
        <f>P355+P372+P380</f>
        <v>0</v>
      </c>
      <c r="Q354" s="140" t="e">
        <f t="shared" ref="Q354:Q374" si="167">O354/P354*100</f>
        <v>#DIV/0!</v>
      </c>
      <c r="R354" s="128">
        <f>R355+R372+R380</f>
        <v>0</v>
      </c>
      <c r="S354" s="128">
        <f>S355+S372+S380</f>
        <v>0</v>
      </c>
      <c r="T354" s="140" t="e">
        <f t="shared" ref="T354:T358" si="168">R354/S354*100</f>
        <v>#DIV/0!</v>
      </c>
    </row>
    <row r="355" spans="1:20" ht="75" customHeight="1">
      <c r="A355" s="383" t="s">
        <v>268</v>
      </c>
      <c r="B355" s="384"/>
      <c r="C355" s="42">
        <f>SUM(C356:C370)</f>
        <v>92864132</v>
      </c>
      <c r="D355" s="42">
        <f>SUM(D356:D370)</f>
        <v>78780921</v>
      </c>
      <c r="E355" s="42">
        <f>C355/D355*100</f>
        <v>117.87642340459563</v>
      </c>
      <c r="F355" s="42">
        <f>SUM(F356:F370)</f>
        <v>16392967.314999999</v>
      </c>
      <c r="G355" s="42">
        <f>SUM(G356:G370)</f>
        <v>16897272</v>
      </c>
      <c r="H355" s="42">
        <f>F355/G355*100</f>
        <v>97.015466845772508</v>
      </c>
      <c r="I355" s="42">
        <f>SUM(I356:I370)</f>
        <v>92864132</v>
      </c>
      <c r="J355" s="42">
        <f>SUM(J356:J370)</f>
        <v>78780921</v>
      </c>
      <c r="K355" s="42">
        <f>I355/J355*100</f>
        <v>117.87642340459563</v>
      </c>
      <c r="L355" s="42">
        <f>SUM(L356:L370)</f>
        <v>9896582</v>
      </c>
      <c r="M355" s="42">
        <f>SUM(M356:M370)</f>
        <v>8734739</v>
      </c>
      <c r="N355" s="167">
        <f t="shared" si="166"/>
        <v>113.30140488456495</v>
      </c>
      <c r="O355" s="42">
        <f>SUM(O356:O370)</f>
        <v>0</v>
      </c>
      <c r="P355" s="42">
        <f>SUM(P356:P370)</f>
        <v>0</v>
      </c>
      <c r="Q355" s="5" t="e">
        <f t="shared" si="167"/>
        <v>#DIV/0!</v>
      </c>
      <c r="R355" s="42">
        <f>SUM(R356:R370)</f>
        <v>0</v>
      </c>
      <c r="S355" s="42">
        <f>SUM(S356:S370)</f>
        <v>0</v>
      </c>
      <c r="T355" s="5" t="e">
        <f t="shared" si="168"/>
        <v>#DIV/0!</v>
      </c>
    </row>
    <row r="356" spans="1:20" ht="17.25">
      <c r="A356" s="63">
        <v>1</v>
      </c>
      <c r="B356" s="12" t="s">
        <v>207</v>
      </c>
      <c r="C356" s="49">
        <v>11686430</v>
      </c>
      <c r="D356" s="49">
        <v>12812658</v>
      </c>
      <c r="E356" s="164">
        <f t="shared" si="163"/>
        <v>91.210036200138958</v>
      </c>
      <c r="F356" s="49">
        <v>1609488</v>
      </c>
      <c r="G356" s="49">
        <v>1808472</v>
      </c>
      <c r="H356" s="164">
        <f t="shared" ref="H356:H369" si="169">F356/G356*100</f>
        <v>88.997120220827313</v>
      </c>
      <c r="I356" s="49">
        <v>11686430</v>
      </c>
      <c r="J356" s="49">
        <v>12812658</v>
      </c>
      <c r="K356" s="164">
        <f t="shared" si="165"/>
        <v>91.210036200138958</v>
      </c>
      <c r="L356" s="49">
        <v>0</v>
      </c>
      <c r="M356" s="49">
        <v>0</v>
      </c>
      <c r="N356" s="69" t="e">
        <f t="shared" si="166"/>
        <v>#DIV/0!</v>
      </c>
      <c r="O356" s="166">
        <v>0</v>
      </c>
      <c r="P356" s="166">
        <v>0</v>
      </c>
      <c r="Q356" s="69" t="e">
        <f t="shared" si="167"/>
        <v>#DIV/0!</v>
      </c>
      <c r="R356" s="69">
        <v>0</v>
      </c>
      <c r="S356" s="69">
        <v>0</v>
      </c>
      <c r="T356" s="69" t="e">
        <f t="shared" si="168"/>
        <v>#DIV/0!</v>
      </c>
    </row>
    <row r="357" spans="1:20" s="23" customFormat="1" ht="17.25">
      <c r="A357" s="64">
        <v>2</v>
      </c>
      <c r="B357" s="9" t="s">
        <v>208</v>
      </c>
      <c r="C357" s="49">
        <v>18919218</v>
      </c>
      <c r="D357" s="49">
        <v>20030220</v>
      </c>
      <c r="E357" s="164">
        <f t="shared" si="163"/>
        <v>94.453370956484747</v>
      </c>
      <c r="F357" s="49">
        <v>2464387.3149999995</v>
      </c>
      <c r="G357" s="49">
        <v>4637804</v>
      </c>
      <c r="H357" s="164">
        <f t="shared" si="169"/>
        <v>53.136944014882893</v>
      </c>
      <c r="I357" s="49">
        <v>18919218</v>
      </c>
      <c r="J357" s="49">
        <v>20030220</v>
      </c>
      <c r="K357" s="164">
        <f t="shared" si="165"/>
        <v>94.453370956484747</v>
      </c>
      <c r="L357" s="49">
        <v>9700073</v>
      </c>
      <c r="M357" s="49">
        <v>8674716</v>
      </c>
      <c r="N357" s="164">
        <f t="shared" si="166"/>
        <v>111.82006419576156</v>
      </c>
      <c r="O357" s="166">
        <v>0</v>
      </c>
      <c r="P357" s="166">
        <v>0</v>
      </c>
      <c r="Q357" s="69" t="e">
        <f t="shared" si="167"/>
        <v>#DIV/0!</v>
      </c>
      <c r="R357" s="69">
        <v>0</v>
      </c>
      <c r="S357" s="69">
        <v>0</v>
      </c>
      <c r="T357" s="69" t="e">
        <f t="shared" si="168"/>
        <v>#DIV/0!</v>
      </c>
    </row>
    <row r="358" spans="1:20" ht="17.25">
      <c r="A358" s="63">
        <v>3</v>
      </c>
      <c r="B358" s="12" t="s">
        <v>271</v>
      </c>
      <c r="C358" s="49">
        <v>7030029</v>
      </c>
      <c r="D358" s="49">
        <v>7527958</v>
      </c>
      <c r="E358" s="164">
        <f t="shared" si="163"/>
        <v>93.385603373451346</v>
      </c>
      <c r="F358" s="49">
        <v>383080</v>
      </c>
      <c r="G358" s="49">
        <v>724592</v>
      </c>
      <c r="H358" s="164">
        <f t="shared" si="169"/>
        <v>52.86837282222271</v>
      </c>
      <c r="I358" s="49">
        <v>7030029</v>
      </c>
      <c r="J358" s="49">
        <v>7527958</v>
      </c>
      <c r="K358" s="164">
        <f t="shared" si="165"/>
        <v>93.385603373451346</v>
      </c>
      <c r="L358" s="49">
        <v>0</v>
      </c>
      <c r="M358" s="49">
        <v>0</v>
      </c>
      <c r="N358" s="69" t="e">
        <f t="shared" si="166"/>
        <v>#DIV/0!</v>
      </c>
      <c r="O358" s="166">
        <v>0</v>
      </c>
      <c r="P358" s="166">
        <v>0</v>
      </c>
      <c r="Q358" s="69" t="e">
        <f t="shared" si="167"/>
        <v>#DIV/0!</v>
      </c>
      <c r="R358" s="69">
        <v>0</v>
      </c>
      <c r="S358" s="69">
        <v>0</v>
      </c>
      <c r="T358" s="69" t="e">
        <f t="shared" si="168"/>
        <v>#DIV/0!</v>
      </c>
    </row>
    <row r="359" spans="1:20" ht="86.25">
      <c r="A359" s="63">
        <v>4</v>
      </c>
      <c r="B359" s="10" t="s">
        <v>289</v>
      </c>
      <c r="C359" s="49">
        <v>5146730</v>
      </c>
      <c r="D359" s="49">
        <f>2792606</f>
        <v>2792606</v>
      </c>
      <c r="E359" s="164">
        <f t="shared" si="163"/>
        <v>184.29846530445039</v>
      </c>
      <c r="F359" s="49">
        <v>898012</v>
      </c>
      <c r="G359" s="49">
        <v>644857</v>
      </c>
      <c r="H359" s="164">
        <f t="shared" si="169"/>
        <v>139.25754081912734</v>
      </c>
      <c r="I359" s="49">
        <v>5146730</v>
      </c>
      <c r="J359" s="49">
        <v>2792606</v>
      </c>
      <c r="K359" s="164">
        <f t="shared" si="165"/>
        <v>184.29846530445039</v>
      </c>
      <c r="L359" s="49">
        <v>0</v>
      </c>
      <c r="M359" s="49">
        <v>0</v>
      </c>
      <c r="N359" s="69" t="e">
        <f t="shared" si="166"/>
        <v>#DIV/0!</v>
      </c>
      <c r="O359" s="166">
        <v>0</v>
      </c>
      <c r="P359" s="166">
        <v>0</v>
      </c>
      <c r="Q359" s="69" t="e">
        <f t="shared" si="167"/>
        <v>#DIV/0!</v>
      </c>
      <c r="R359" s="69">
        <v>0</v>
      </c>
      <c r="S359" s="69">
        <v>0</v>
      </c>
      <c r="T359" s="69"/>
    </row>
    <row r="360" spans="1:20" ht="34.5">
      <c r="A360" s="63">
        <v>5</v>
      </c>
      <c r="B360" s="10" t="s">
        <v>209</v>
      </c>
      <c r="C360" s="49">
        <v>1800121</v>
      </c>
      <c r="D360" s="49">
        <v>1508807</v>
      </c>
      <c r="E360" s="164">
        <f t="shared" si="163"/>
        <v>119.3075721414336</v>
      </c>
      <c r="F360" s="49">
        <v>423680</v>
      </c>
      <c r="G360" s="49">
        <v>390527</v>
      </c>
      <c r="H360" s="164">
        <f t="shared" si="169"/>
        <v>108.48929779503082</v>
      </c>
      <c r="I360" s="49">
        <v>1800121</v>
      </c>
      <c r="J360" s="49">
        <v>1508807</v>
      </c>
      <c r="K360" s="164">
        <f t="shared" si="165"/>
        <v>119.3075721414336</v>
      </c>
      <c r="L360" s="49">
        <v>0</v>
      </c>
      <c r="M360" s="49">
        <v>0</v>
      </c>
      <c r="N360" s="69" t="e">
        <f t="shared" si="166"/>
        <v>#DIV/0!</v>
      </c>
      <c r="O360" s="166">
        <v>0</v>
      </c>
      <c r="P360" s="166">
        <v>0</v>
      </c>
      <c r="Q360" s="69" t="e">
        <f t="shared" si="167"/>
        <v>#DIV/0!</v>
      </c>
      <c r="R360" s="69">
        <v>0</v>
      </c>
      <c r="S360" s="69">
        <v>0</v>
      </c>
      <c r="T360" s="69" t="e">
        <f t="shared" ref="T360:T374" si="170">R360/S360*100</f>
        <v>#DIV/0!</v>
      </c>
    </row>
    <row r="361" spans="1:20" s="23" customFormat="1" ht="34.5">
      <c r="A361" s="64">
        <v>6</v>
      </c>
      <c r="B361" s="16" t="s">
        <v>210</v>
      </c>
      <c r="C361" s="49">
        <v>196509</v>
      </c>
      <c r="D361" s="49">
        <v>60023</v>
      </c>
      <c r="E361" s="164">
        <f t="shared" si="163"/>
        <v>327.38950069140162</v>
      </c>
      <c r="F361" s="49">
        <v>0</v>
      </c>
      <c r="G361" s="49">
        <v>0</v>
      </c>
      <c r="H361" s="164" t="e">
        <f t="shared" si="169"/>
        <v>#DIV/0!</v>
      </c>
      <c r="I361" s="49">
        <v>196509</v>
      </c>
      <c r="J361" s="49">
        <v>60023</v>
      </c>
      <c r="K361" s="164">
        <f t="shared" si="165"/>
        <v>327.38950069140162</v>
      </c>
      <c r="L361" s="49">
        <v>196509</v>
      </c>
      <c r="M361" s="49">
        <v>60023</v>
      </c>
      <c r="N361" s="164">
        <f t="shared" si="166"/>
        <v>327.38950069140162</v>
      </c>
      <c r="O361" s="166">
        <v>0</v>
      </c>
      <c r="P361" s="166">
        <v>0</v>
      </c>
      <c r="Q361" s="69" t="e">
        <f t="shared" si="167"/>
        <v>#DIV/0!</v>
      </c>
      <c r="R361" s="69">
        <v>0</v>
      </c>
      <c r="S361" s="69">
        <v>0</v>
      </c>
      <c r="T361" s="69" t="e">
        <f t="shared" si="170"/>
        <v>#DIV/0!</v>
      </c>
    </row>
    <row r="362" spans="1:20" ht="21.75" customHeight="1">
      <c r="A362" s="63">
        <v>7</v>
      </c>
      <c r="B362" s="12" t="s">
        <v>211</v>
      </c>
      <c r="C362" s="49">
        <v>9724991</v>
      </c>
      <c r="D362" s="49">
        <v>7811524</v>
      </c>
      <c r="E362" s="164">
        <f t="shared" si="163"/>
        <v>124.49543776604924</v>
      </c>
      <c r="F362" s="49">
        <v>3160953</v>
      </c>
      <c r="G362" s="49">
        <v>2925408</v>
      </c>
      <c r="H362" s="164">
        <f t="shared" si="169"/>
        <v>108.0516974042595</v>
      </c>
      <c r="I362" s="49">
        <v>9724991</v>
      </c>
      <c r="J362" s="49">
        <v>7811524</v>
      </c>
      <c r="K362" s="164">
        <f t="shared" si="165"/>
        <v>124.49543776604924</v>
      </c>
      <c r="L362" s="49">
        <v>0</v>
      </c>
      <c r="M362" s="49">
        <v>0</v>
      </c>
      <c r="N362" s="69" t="e">
        <f t="shared" si="166"/>
        <v>#DIV/0!</v>
      </c>
      <c r="O362" s="166">
        <v>0</v>
      </c>
      <c r="P362" s="166">
        <v>0</v>
      </c>
      <c r="Q362" s="69" t="e">
        <f t="shared" si="167"/>
        <v>#DIV/0!</v>
      </c>
      <c r="R362" s="69">
        <v>0</v>
      </c>
      <c r="S362" s="69">
        <v>0</v>
      </c>
      <c r="T362" s="69" t="e">
        <f t="shared" si="170"/>
        <v>#DIV/0!</v>
      </c>
    </row>
    <row r="363" spans="1:20" ht="27" customHeight="1">
      <c r="A363" s="63">
        <v>8</v>
      </c>
      <c r="B363" s="12" t="s">
        <v>212</v>
      </c>
      <c r="C363" s="49">
        <v>2137301</v>
      </c>
      <c r="D363" s="49">
        <v>3728527</v>
      </c>
      <c r="E363" s="164">
        <f t="shared" si="163"/>
        <v>57.322932085512591</v>
      </c>
      <c r="F363" s="49">
        <v>323687</v>
      </c>
      <c r="G363" s="49">
        <v>797409</v>
      </c>
      <c r="H363" s="164">
        <f t="shared" si="169"/>
        <v>40.592343452356317</v>
      </c>
      <c r="I363" s="49">
        <v>2137301</v>
      </c>
      <c r="J363" s="49">
        <v>3728527</v>
      </c>
      <c r="K363" s="164">
        <f t="shared" si="165"/>
        <v>57.322932085512591</v>
      </c>
      <c r="L363" s="49">
        <v>0</v>
      </c>
      <c r="M363" s="49">
        <v>0</v>
      </c>
      <c r="N363" s="69" t="e">
        <f t="shared" si="166"/>
        <v>#DIV/0!</v>
      </c>
      <c r="O363" s="166">
        <v>0</v>
      </c>
      <c r="P363" s="166">
        <v>0</v>
      </c>
      <c r="Q363" s="69" t="e">
        <f t="shared" si="167"/>
        <v>#DIV/0!</v>
      </c>
      <c r="R363" s="69">
        <v>0</v>
      </c>
      <c r="S363" s="69">
        <v>0</v>
      </c>
      <c r="T363" s="69" t="e">
        <f t="shared" si="170"/>
        <v>#DIV/0!</v>
      </c>
    </row>
    <row r="364" spans="1:20" s="23" customFormat="1" ht="34.5">
      <c r="A364" s="64">
        <v>9</v>
      </c>
      <c r="B364" s="16" t="s">
        <v>213</v>
      </c>
      <c r="C364" s="49">
        <v>35444374</v>
      </c>
      <c r="D364" s="49">
        <v>21821225</v>
      </c>
      <c r="E364" s="164">
        <f t="shared" si="163"/>
        <v>162.43072513115098</v>
      </c>
      <c r="F364" s="49">
        <v>6974234</v>
      </c>
      <c r="G364" s="49">
        <v>4804476</v>
      </c>
      <c r="H364" s="164">
        <f t="shared" si="169"/>
        <v>145.16117886737283</v>
      </c>
      <c r="I364" s="49">
        <v>35444374</v>
      </c>
      <c r="J364" s="49">
        <v>21821225</v>
      </c>
      <c r="K364" s="164">
        <f t="shared" si="165"/>
        <v>162.43072513115098</v>
      </c>
      <c r="L364" s="49">
        <v>0</v>
      </c>
      <c r="M364" s="49">
        <v>0</v>
      </c>
      <c r="N364" s="69" t="e">
        <f t="shared" si="166"/>
        <v>#DIV/0!</v>
      </c>
      <c r="O364" s="166">
        <v>0</v>
      </c>
      <c r="P364" s="166">
        <v>0</v>
      </c>
      <c r="Q364" s="69" t="e">
        <f t="shared" si="167"/>
        <v>#DIV/0!</v>
      </c>
      <c r="R364" s="69">
        <v>0</v>
      </c>
      <c r="S364" s="69">
        <v>0</v>
      </c>
      <c r="T364" s="69" t="e">
        <f t="shared" si="170"/>
        <v>#DIV/0!</v>
      </c>
    </row>
    <row r="365" spans="1:20" ht="33" customHeight="1">
      <c r="A365" s="63">
        <v>10</v>
      </c>
      <c r="B365" s="10" t="s">
        <v>215</v>
      </c>
      <c r="C365" s="49">
        <v>169280</v>
      </c>
      <c r="D365" s="49">
        <v>77867</v>
      </c>
      <c r="E365" s="164">
        <f t="shared" si="163"/>
        <v>217.39632963899984</v>
      </c>
      <c r="F365" s="49">
        <v>33918</v>
      </c>
      <c r="G365" s="49">
        <v>18533</v>
      </c>
      <c r="H365" s="164">
        <f t="shared" si="169"/>
        <v>183.01408298710408</v>
      </c>
      <c r="I365" s="49">
        <v>169280</v>
      </c>
      <c r="J365" s="49">
        <v>77867</v>
      </c>
      <c r="K365" s="164">
        <f t="shared" si="165"/>
        <v>217.39632963899984</v>
      </c>
      <c r="L365" s="49">
        <v>0</v>
      </c>
      <c r="M365" s="49">
        <v>0</v>
      </c>
      <c r="N365" s="69" t="e">
        <f t="shared" si="166"/>
        <v>#DIV/0!</v>
      </c>
      <c r="O365" s="166">
        <v>0</v>
      </c>
      <c r="P365" s="166">
        <v>0</v>
      </c>
      <c r="Q365" s="69" t="e">
        <f t="shared" si="167"/>
        <v>#DIV/0!</v>
      </c>
      <c r="R365" s="69">
        <v>0</v>
      </c>
      <c r="S365" s="69">
        <v>0</v>
      </c>
      <c r="T365" s="69" t="e">
        <f t="shared" si="170"/>
        <v>#DIV/0!</v>
      </c>
    </row>
    <row r="366" spans="1:20" ht="34.5">
      <c r="A366" s="142">
        <v>11</v>
      </c>
      <c r="B366" s="143" t="s">
        <v>216</v>
      </c>
      <c r="C366" s="49">
        <v>609149</v>
      </c>
      <c r="D366" s="49">
        <v>609506</v>
      </c>
      <c r="E366" s="164">
        <f t="shared" si="163"/>
        <v>99.94142797609868</v>
      </c>
      <c r="F366" s="49">
        <v>121528</v>
      </c>
      <c r="G366" s="49">
        <v>145194</v>
      </c>
      <c r="H366" s="164">
        <f t="shared" si="169"/>
        <v>83.700428392357807</v>
      </c>
      <c r="I366" s="49">
        <v>609149</v>
      </c>
      <c r="J366" s="49">
        <v>609506</v>
      </c>
      <c r="K366" s="164">
        <f t="shared" si="165"/>
        <v>99.94142797609868</v>
      </c>
      <c r="L366" s="49">
        <v>0</v>
      </c>
      <c r="M366" s="49">
        <v>0</v>
      </c>
      <c r="N366" s="69" t="e">
        <f t="shared" si="166"/>
        <v>#DIV/0!</v>
      </c>
      <c r="O366" s="166">
        <v>0</v>
      </c>
      <c r="P366" s="166">
        <v>0</v>
      </c>
      <c r="Q366" s="69" t="e">
        <f t="shared" si="167"/>
        <v>#DIV/0!</v>
      </c>
      <c r="R366" s="69">
        <v>0</v>
      </c>
      <c r="S366" s="69">
        <v>0</v>
      </c>
      <c r="T366" s="69" t="e">
        <f t="shared" si="170"/>
        <v>#DIV/0!</v>
      </c>
    </row>
    <row r="367" spans="1:20" s="146" customFormat="1" ht="33.75" customHeight="1">
      <c r="A367" s="63">
        <v>13</v>
      </c>
      <c r="B367" s="10" t="s">
        <v>217</v>
      </c>
      <c r="C367" s="69"/>
      <c r="D367" s="165"/>
      <c r="E367" s="164" t="e">
        <f t="shared" si="163"/>
        <v>#DIV/0!</v>
      </c>
      <c r="F367" s="69"/>
      <c r="G367" s="69"/>
      <c r="H367" s="69" t="e">
        <f t="shared" si="169"/>
        <v>#DIV/0!</v>
      </c>
      <c r="I367" s="69"/>
      <c r="J367" s="69"/>
      <c r="K367" s="164" t="e">
        <f t="shared" si="165"/>
        <v>#DIV/0!</v>
      </c>
      <c r="L367" s="165"/>
      <c r="M367" s="165"/>
      <c r="N367" s="69" t="e">
        <f t="shared" si="166"/>
        <v>#DIV/0!</v>
      </c>
      <c r="O367" s="69"/>
      <c r="P367" s="69"/>
      <c r="Q367" s="69" t="e">
        <f t="shared" si="167"/>
        <v>#DIV/0!</v>
      </c>
      <c r="R367" s="69"/>
      <c r="S367" s="69"/>
      <c r="T367" s="69"/>
    </row>
    <row r="368" spans="1:20" s="146" customFormat="1" ht="17.25">
      <c r="A368" s="63">
        <v>14</v>
      </c>
      <c r="B368" s="12" t="s">
        <v>218</v>
      </c>
      <c r="C368" s="69"/>
      <c r="D368" s="165"/>
      <c r="E368" s="164" t="e">
        <f t="shared" si="163"/>
        <v>#DIV/0!</v>
      </c>
      <c r="F368" s="69"/>
      <c r="G368" s="69"/>
      <c r="H368" s="69" t="e">
        <f t="shared" si="169"/>
        <v>#DIV/0!</v>
      </c>
      <c r="I368" s="69"/>
      <c r="J368" s="69"/>
      <c r="K368" s="164" t="e">
        <f t="shared" si="165"/>
        <v>#DIV/0!</v>
      </c>
      <c r="L368" s="165"/>
      <c r="M368" s="165"/>
      <c r="N368" s="69" t="e">
        <f t="shared" si="166"/>
        <v>#DIV/0!</v>
      </c>
      <c r="O368" s="69"/>
      <c r="P368" s="69"/>
      <c r="Q368" s="69" t="e">
        <f t="shared" si="167"/>
        <v>#DIV/0!</v>
      </c>
      <c r="R368" s="69"/>
      <c r="S368" s="69"/>
      <c r="T368" s="69" t="e">
        <f t="shared" si="170"/>
        <v>#DIV/0!</v>
      </c>
    </row>
    <row r="369" spans="1:20" s="146" customFormat="1" ht="17.25">
      <c r="A369" s="63">
        <v>15</v>
      </c>
      <c r="B369" s="12" t="s">
        <v>219</v>
      </c>
      <c r="C369" s="69"/>
      <c r="D369" s="165"/>
      <c r="E369" s="164" t="e">
        <f t="shared" si="163"/>
        <v>#DIV/0!</v>
      </c>
      <c r="F369" s="69"/>
      <c r="G369" s="69"/>
      <c r="H369" s="69" t="e">
        <f t="shared" si="169"/>
        <v>#DIV/0!</v>
      </c>
      <c r="I369" s="69"/>
      <c r="J369" s="69"/>
      <c r="K369" s="164" t="e">
        <f t="shared" si="165"/>
        <v>#DIV/0!</v>
      </c>
      <c r="L369" s="165"/>
      <c r="M369" s="165"/>
      <c r="N369" s="69" t="e">
        <f t="shared" si="166"/>
        <v>#DIV/0!</v>
      </c>
      <c r="O369" s="69"/>
      <c r="P369" s="69"/>
      <c r="Q369" s="69" t="e">
        <f t="shared" si="167"/>
        <v>#DIV/0!</v>
      </c>
      <c r="R369" s="69"/>
      <c r="S369" s="69"/>
      <c r="T369" s="69" t="e">
        <f t="shared" si="170"/>
        <v>#DIV/0!</v>
      </c>
    </row>
    <row r="370" spans="1:20" s="146" customFormat="1" ht="51.75">
      <c r="A370" s="63">
        <v>16</v>
      </c>
      <c r="B370" s="10" t="s">
        <v>220</v>
      </c>
      <c r="C370" s="69"/>
      <c r="D370" s="69"/>
      <c r="E370" s="164" t="e">
        <f t="shared" si="163"/>
        <v>#DIV/0!</v>
      </c>
      <c r="F370" s="69"/>
      <c r="G370" s="69"/>
      <c r="H370" s="69" t="e">
        <f>F370/G370*100</f>
        <v>#DIV/0!</v>
      </c>
      <c r="I370" s="69"/>
      <c r="J370" s="69"/>
      <c r="K370" s="164" t="e">
        <f t="shared" si="165"/>
        <v>#DIV/0!</v>
      </c>
      <c r="L370" s="69"/>
      <c r="M370" s="69"/>
      <c r="N370" s="69" t="e">
        <f t="shared" si="166"/>
        <v>#DIV/0!</v>
      </c>
      <c r="O370" s="69"/>
      <c r="P370" s="69"/>
      <c r="Q370" s="69" t="e">
        <f t="shared" si="167"/>
        <v>#DIV/0!</v>
      </c>
      <c r="R370" s="69"/>
      <c r="S370" s="69"/>
      <c r="T370" s="69" t="e">
        <f t="shared" si="170"/>
        <v>#DIV/0!</v>
      </c>
    </row>
    <row r="371" spans="1:20" s="222" customFormat="1" ht="17.25" customHeight="1">
      <c r="A371" s="397"/>
      <c r="B371" s="398"/>
      <c r="C371" s="398"/>
      <c r="D371" s="398"/>
      <c r="E371" s="398"/>
      <c r="F371" s="398"/>
      <c r="G371" s="398"/>
      <c r="H371" s="398"/>
      <c r="I371" s="398"/>
      <c r="J371" s="398"/>
      <c r="K371" s="399"/>
      <c r="L371" s="221"/>
      <c r="M371" s="221"/>
      <c r="N371" s="221"/>
      <c r="O371" s="221"/>
      <c r="P371" s="221"/>
      <c r="Q371" s="221"/>
      <c r="R371" s="221"/>
      <c r="S371" s="221"/>
      <c r="T371" s="221"/>
    </row>
    <row r="372" spans="1:20" ht="84.75" customHeight="1">
      <c r="A372" s="400" t="s">
        <v>269</v>
      </c>
      <c r="B372" s="401"/>
      <c r="C372" s="144">
        <f>SUM(C373:C374)</f>
        <v>22959984</v>
      </c>
      <c r="D372" s="144">
        <f>SUM(D373:D374)</f>
        <v>22851670</v>
      </c>
      <c r="E372" s="144">
        <f>C372/D372*100</f>
        <v>100.47398724031986</v>
      </c>
      <c r="F372" s="144">
        <f>SUM(F373:F374)</f>
        <v>1739196</v>
      </c>
      <c r="G372" s="144">
        <f>SUM(G373:G374)</f>
        <v>2192652</v>
      </c>
      <c r="H372" s="144">
        <f>F372/G372*100</f>
        <v>79.319290065181349</v>
      </c>
      <c r="I372" s="144">
        <f>SUM(I373:I374)</f>
        <v>22959984</v>
      </c>
      <c r="J372" s="144">
        <f>SUM(J373:J374)</f>
        <v>22851670</v>
      </c>
      <c r="K372" s="144">
        <f>I372/J372*100</f>
        <v>100.47398724031986</v>
      </c>
      <c r="L372" s="144">
        <f>SUM(L373:L374)</f>
        <v>0</v>
      </c>
      <c r="M372" s="144">
        <f>SUM(M373:M374)</f>
        <v>0</v>
      </c>
      <c r="N372" s="145" t="e">
        <f t="shared" si="166"/>
        <v>#DIV/0!</v>
      </c>
      <c r="O372" s="144">
        <f>SUM(O373:O374)</f>
        <v>0</v>
      </c>
      <c r="P372" s="144">
        <f>SUM(P373:P374)</f>
        <v>0</v>
      </c>
      <c r="Q372" s="145" t="e">
        <f t="shared" si="167"/>
        <v>#DIV/0!</v>
      </c>
      <c r="R372" s="144">
        <f>SUM(R373:R374)</f>
        <v>0</v>
      </c>
      <c r="S372" s="144">
        <f>SUM(S373:S374)</f>
        <v>0</v>
      </c>
      <c r="T372" s="145" t="e">
        <f t="shared" si="170"/>
        <v>#DIV/0!</v>
      </c>
    </row>
    <row r="373" spans="1:20" ht="75" customHeight="1">
      <c r="A373" s="63">
        <v>1</v>
      </c>
      <c r="B373" s="10" t="s">
        <v>214</v>
      </c>
      <c r="C373" s="49">
        <v>22959984</v>
      </c>
      <c r="D373" s="49">
        <v>22851670</v>
      </c>
      <c r="E373" s="164">
        <f t="shared" ref="E373:E374" si="171">C373/D373*100</f>
        <v>100.47398724031986</v>
      </c>
      <c r="F373" s="49">
        <v>1739196</v>
      </c>
      <c r="G373" s="49">
        <v>2192652</v>
      </c>
      <c r="H373" s="69">
        <f t="shared" ref="H373:H374" si="172">F373/G373*100</f>
        <v>79.319290065181349</v>
      </c>
      <c r="I373" s="49">
        <v>22959984</v>
      </c>
      <c r="J373" s="49">
        <v>22851670</v>
      </c>
      <c r="K373" s="164">
        <f t="shared" ref="K373:K374" si="173">I373/J373*100</f>
        <v>100.47398724031986</v>
      </c>
      <c r="L373" s="49">
        <v>0</v>
      </c>
      <c r="M373" s="49">
        <v>0</v>
      </c>
      <c r="N373" s="69" t="e">
        <f t="shared" si="166"/>
        <v>#DIV/0!</v>
      </c>
      <c r="O373" s="166">
        <v>0</v>
      </c>
      <c r="P373" s="166">
        <v>0</v>
      </c>
      <c r="Q373" s="69" t="e">
        <f t="shared" si="167"/>
        <v>#DIV/0!</v>
      </c>
      <c r="R373" s="69">
        <v>0</v>
      </c>
      <c r="S373" s="69">
        <v>0</v>
      </c>
      <c r="T373" s="69" t="e">
        <f t="shared" si="170"/>
        <v>#DIV/0!</v>
      </c>
    </row>
    <row r="374" spans="1:20" ht="17.25">
      <c r="A374" s="63">
        <v>2</v>
      </c>
      <c r="B374" s="12" t="s">
        <v>221</v>
      </c>
      <c r="C374" s="20"/>
      <c r="D374" s="20"/>
      <c r="E374" s="25" t="e">
        <f t="shared" si="171"/>
        <v>#DIV/0!</v>
      </c>
      <c r="F374" s="20"/>
      <c r="G374" s="20"/>
      <c r="H374" s="20" t="e">
        <f t="shared" si="172"/>
        <v>#DIV/0!</v>
      </c>
      <c r="I374" s="20"/>
      <c r="J374" s="20"/>
      <c r="K374" s="25" t="e">
        <f t="shared" si="173"/>
        <v>#DIV/0!</v>
      </c>
      <c r="L374" s="35"/>
      <c r="M374" s="35"/>
      <c r="N374" s="31" t="e">
        <f t="shared" si="166"/>
        <v>#DIV/0!</v>
      </c>
      <c r="O374" s="20"/>
      <c r="P374" s="20"/>
      <c r="Q374" s="31" t="e">
        <f t="shared" si="167"/>
        <v>#DIV/0!</v>
      </c>
      <c r="R374" s="20"/>
      <c r="S374" s="20"/>
      <c r="T374" s="20" t="e">
        <f t="shared" si="170"/>
        <v>#DIV/0!</v>
      </c>
    </row>
    <row r="375" spans="1:20" s="23" customFormat="1" ht="17.25">
      <c r="A375" s="64"/>
      <c r="B375" s="16"/>
      <c r="C375" s="47"/>
      <c r="D375" s="47"/>
      <c r="E375" s="1"/>
      <c r="F375" s="47"/>
      <c r="G375" s="47"/>
      <c r="H375" s="1"/>
      <c r="I375" s="47"/>
      <c r="J375" s="47"/>
      <c r="K375" s="1"/>
      <c r="L375" s="47"/>
      <c r="M375" s="47"/>
      <c r="N375" s="1"/>
      <c r="O375" s="47"/>
      <c r="P375" s="47"/>
      <c r="Q375" s="1"/>
      <c r="R375" s="47"/>
      <c r="S375" s="47"/>
      <c r="T375" s="1"/>
    </row>
    <row r="376" spans="1:20" s="23" customFormat="1" ht="17.25">
      <c r="A376" s="64"/>
      <c r="B376" s="16"/>
      <c r="C376" s="47"/>
      <c r="D376" s="47"/>
      <c r="E376" s="1"/>
      <c r="F376" s="47"/>
      <c r="G376" s="47"/>
      <c r="H376" s="1"/>
      <c r="I376" s="47"/>
      <c r="J376" s="47"/>
      <c r="K376" s="1"/>
      <c r="L376" s="47"/>
      <c r="M376" s="47"/>
      <c r="N376" s="1"/>
      <c r="O376" s="47"/>
      <c r="P376" s="47"/>
      <c r="Q376" s="1"/>
      <c r="R376" s="47"/>
      <c r="S376" s="47"/>
      <c r="T376" s="1"/>
    </row>
    <row r="377" spans="1:20" s="23" customFormat="1" ht="17.25">
      <c r="A377" s="64"/>
      <c r="B377" s="16"/>
      <c r="C377" s="47"/>
      <c r="D377" s="47"/>
      <c r="E377" s="1"/>
      <c r="F377" s="47"/>
      <c r="G377" s="47"/>
      <c r="H377" s="1"/>
      <c r="I377" s="47"/>
      <c r="J377" s="47"/>
      <c r="K377" s="1"/>
      <c r="L377" s="47"/>
      <c r="M377" s="47"/>
      <c r="N377" s="1"/>
      <c r="O377" s="47"/>
      <c r="P377" s="47"/>
      <c r="Q377" s="1"/>
      <c r="R377" s="47"/>
      <c r="S377" s="47"/>
      <c r="T377" s="1"/>
    </row>
    <row r="378" spans="1:20" s="23" customFormat="1" ht="17.25">
      <c r="A378" s="64"/>
      <c r="B378" s="16"/>
      <c r="C378" s="47"/>
      <c r="D378" s="47"/>
      <c r="E378" s="1"/>
      <c r="F378" s="47"/>
      <c r="G378" s="47"/>
      <c r="H378" s="1"/>
      <c r="I378" s="47"/>
      <c r="J378" s="47"/>
      <c r="K378" s="1"/>
      <c r="L378" s="47"/>
      <c r="M378" s="47"/>
      <c r="N378" s="1"/>
      <c r="O378" s="47"/>
      <c r="P378" s="47"/>
      <c r="Q378" s="1"/>
      <c r="R378" s="47"/>
      <c r="S378" s="47"/>
      <c r="T378" s="1"/>
    </row>
    <row r="379" spans="1:20" s="23" customFormat="1">
      <c r="A379" s="385"/>
      <c r="B379" s="386"/>
      <c r="C379" s="386"/>
      <c r="D379" s="386"/>
      <c r="E379" s="386"/>
      <c r="F379" s="386"/>
      <c r="G379" s="386"/>
      <c r="H379" s="386"/>
      <c r="I379" s="386"/>
      <c r="J379" s="386"/>
      <c r="K379" s="386"/>
      <c r="L379" s="386"/>
      <c r="M379" s="386"/>
      <c r="N379" s="386"/>
      <c r="O379" s="386"/>
      <c r="P379" s="386"/>
      <c r="Q379" s="386"/>
      <c r="R379" s="386"/>
      <c r="S379" s="386"/>
      <c r="T379" s="387"/>
    </row>
    <row r="380" spans="1:20" s="23" customFormat="1" ht="17.25" customHeight="1">
      <c r="A380" s="383" t="s">
        <v>270</v>
      </c>
      <c r="B380" s="384"/>
      <c r="C380" s="42">
        <f>SUM(C381:C388)</f>
        <v>0</v>
      </c>
      <c r="D380" s="42">
        <f>SUM(D381:D388)</f>
        <v>0</v>
      </c>
      <c r="E380" s="42" t="e">
        <f>C380/D380*100</f>
        <v>#DIV/0!</v>
      </c>
      <c r="F380" s="42">
        <f>SUM(F381:F388)</f>
        <v>0</v>
      </c>
      <c r="G380" s="42">
        <f>SUM(G381:G388)</f>
        <v>0</v>
      </c>
      <c r="H380" s="42" t="e">
        <f>F380/G380*100</f>
        <v>#DIV/0!</v>
      </c>
      <c r="I380" s="42">
        <f>SUM(I381:I388)</f>
        <v>0</v>
      </c>
      <c r="J380" s="42">
        <f>SUM(J381:J388)</f>
        <v>0</v>
      </c>
      <c r="K380" s="42" t="e">
        <f>I380/J380*100</f>
        <v>#DIV/0!</v>
      </c>
      <c r="L380" s="36">
        <f>SUM(L381:L388)</f>
        <v>0</v>
      </c>
      <c r="M380" s="36">
        <f>SUM(M381:M388)</f>
        <v>0</v>
      </c>
      <c r="N380" s="5" t="e">
        <f t="shared" ref="N380" si="174">L380/M380*100</f>
        <v>#DIV/0!</v>
      </c>
      <c r="O380" s="5">
        <f>SUM(O381:O388)</f>
        <v>0</v>
      </c>
      <c r="P380" s="5">
        <f>SUM(P381:P388)</f>
        <v>0</v>
      </c>
      <c r="Q380" s="5" t="e">
        <f t="shared" ref="Q380" si="175">O380/P380*100</f>
        <v>#DIV/0!</v>
      </c>
      <c r="R380" s="5">
        <f>SUM(R381:R388)</f>
        <v>0</v>
      </c>
      <c r="S380" s="5">
        <f>SUM(S381:S388)</f>
        <v>0</v>
      </c>
      <c r="T380" s="5" t="e">
        <f t="shared" ref="T380" si="176">R380/S380*100</f>
        <v>#DIV/0!</v>
      </c>
    </row>
    <row r="381" spans="1:20" s="23" customFormat="1" ht="18" customHeight="1">
      <c r="A381" s="147"/>
      <c r="B381" s="147"/>
      <c r="C381" s="147"/>
      <c r="D381" s="147"/>
      <c r="E381" s="147"/>
      <c r="F381" s="147"/>
      <c r="G381" s="147"/>
      <c r="H381" s="147"/>
      <c r="I381" s="147"/>
      <c r="J381" s="147"/>
      <c r="K381" s="147"/>
      <c r="L381" s="148"/>
      <c r="M381" s="148"/>
      <c r="N381" s="148"/>
      <c r="O381" s="148"/>
      <c r="P381" s="148"/>
      <c r="Q381" s="148"/>
      <c r="R381" s="148"/>
      <c r="S381" s="148"/>
      <c r="T381" s="148"/>
    </row>
    <row r="382" spans="1:20" ht="18" customHeight="1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8"/>
      <c r="M382" s="148"/>
      <c r="N382" s="148"/>
      <c r="O382" s="148"/>
      <c r="P382" s="148"/>
      <c r="Q382" s="148"/>
      <c r="R382" s="148"/>
      <c r="S382" s="148"/>
      <c r="T382" s="148"/>
    </row>
    <row r="383" spans="1:20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8"/>
      <c r="M383" s="148"/>
      <c r="N383" s="148"/>
      <c r="O383" s="148"/>
      <c r="P383" s="148"/>
      <c r="Q383" s="148"/>
      <c r="R383" s="148"/>
      <c r="S383" s="148"/>
      <c r="T383" s="148"/>
    </row>
    <row r="384" spans="1:20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8"/>
      <c r="M384" s="148"/>
      <c r="N384" s="148"/>
      <c r="O384" s="148"/>
      <c r="P384" s="148"/>
      <c r="Q384" s="148"/>
      <c r="R384" s="148"/>
      <c r="S384" s="148"/>
      <c r="T384" s="148"/>
    </row>
    <row r="385" spans="1:20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8"/>
      <c r="M385" s="148"/>
      <c r="N385" s="148"/>
      <c r="O385" s="148"/>
      <c r="P385" s="148"/>
      <c r="Q385" s="148"/>
      <c r="R385" s="148"/>
      <c r="S385" s="148"/>
      <c r="T385" s="148"/>
    </row>
    <row r="386" spans="1:20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8:B68"/>
    <mergeCell ref="A69:B69"/>
    <mergeCell ref="A112:T112"/>
    <mergeCell ref="A113:B113"/>
    <mergeCell ref="A142:T142"/>
    <mergeCell ref="A143:B143"/>
    <mergeCell ref="I43:K43"/>
    <mergeCell ref="L43:T43"/>
    <mergeCell ref="A46:B46"/>
    <mergeCell ref="A47:B47"/>
    <mergeCell ref="A55:B55"/>
    <mergeCell ref="A67:T67"/>
    <mergeCell ref="A186:B186"/>
    <mergeCell ref="A194:T194"/>
    <mergeCell ref="A195:B195"/>
    <mergeCell ref="A200:T200"/>
    <mergeCell ref="A201:B201"/>
    <mergeCell ref="A208:T208"/>
    <mergeCell ref="A148:T148"/>
    <mergeCell ref="A149:B149"/>
    <mergeCell ref="A161:T161"/>
    <mergeCell ref="A162:B162"/>
    <mergeCell ref="A176:T176"/>
    <mergeCell ref="A177:B177"/>
    <mergeCell ref="A233:B233"/>
    <mergeCell ref="A244:T244"/>
    <mergeCell ref="A245:B245"/>
    <mergeCell ref="A253:T253"/>
    <mergeCell ref="A254:B254"/>
    <mergeCell ref="A259:T259"/>
    <mergeCell ref="A209:B209"/>
    <mergeCell ref="A216:T216"/>
    <mergeCell ref="A217:B217"/>
    <mergeCell ref="A225:T225"/>
    <mergeCell ref="A226:B226"/>
    <mergeCell ref="A232:T232"/>
    <mergeCell ref="A312:T312"/>
    <mergeCell ref="A313:B313"/>
    <mergeCell ref="A320:T320"/>
    <mergeCell ref="A321:B321"/>
    <mergeCell ref="A322:B322"/>
    <mergeCell ref="A329:T329"/>
    <mergeCell ref="A260:B260"/>
    <mergeCell ref="A273:T273"/>
    <mergeCell ref="A274:B274"/>
    <mergeCell ref="A284:B284"/>
    <mergeCell ref="A304:T304"/>
    <mergeCell ref="A305:B305"/>
    <mergeCell ref="A372:B372"/>
    <mergeCell ref="A379:T379"/>
    <mergeCell ref="A380:B380"/>
    <mergeCell ref="A330:B330"/>
    <mergeCell ref="A343:B343"/>
    <mergeCell ref="A353:T353"/>
    <mergeCell ref="A354:B354"/>
    <mergeCell ref="A355:B355"/>
    <mergeCell ref="A371:K371"/>
  </mergeCells>
  <pageMargins left="0.7" right="0.7" top="0.75" bottom="0.75" header="0.3" footer="0.3"/>
  <pageSetup scale="78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3"/>
  <sheetViews>
    <sheetView topLeftCell="A325" zoomScale="70" zoomScaleNormal="70" workbookViewId="0">
      <selection activeCell="B298" sqref="B298"/>
    </sheetView>
  </sheetViews>
  <sheetFormatPr defaultColWidth="15.140625" defaultRowHeight="15"/>
  <cols>
    <col min="1" max="1" width="4.140625" customWidth="1"/>
    <col min="2" max="2" width="32.85546875" customWidth="1"/>
    <col min="3" max="3" width="14.7109375" customWidth="1"/>
    <col min="4" max="4" width="15.28515625" customWidth="1"/>
    <col min="5" max="5" width="10.140625" customWidth="1"/>
    <col min="6" max="6" width="14" customWidth="1"/>
    <col min="7" max="7" width="14.140625" customWidth="1"/>
    <col min="8" max="8" width="10.42578125" customWidth="1"/>
    <col min="9" max="10" width="15" customWidth="1"/>
    <col min="11" max="11" width="10.42578125" customWidth="1"/>
    <col min="12" max="12" width="15.140625" customWidth="1"/>
    <col min="13" max="13" width="14.7109375" customWidth="1"/>
    <col min="14" max="14" width="10.42578125" customWidth="1"/>
    <col min="15" max="15" width="13.28515625" customWidth="1"/>
    <col min="16" max="16" width="13.85546875" customWidth="1"/>
    <col min="17" max="17" width="10.85546875" customWidth="1"/>
    <col min="18" max="19" width="15.28515625" customWidth="1"/>
    <col min="20" max="20" width="9.85546875" customWidth="1"/>
  </cols>
  <sheetData>
    <row r="1" spans="1:20">
      <c r="A1" s="329" t="s">
        <v>386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39.7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387</v>
      </c>
      <c r="D4" s="344" t="s">
        <v>388</v>
      </c>
      <c r="E4" s="347" t="s">
        <v>5</v>
      </c>
      <c r="F4" s="344" t="s">
        <v>389</v>
      </c>
      <c r="G4" s="366" t="s">
        <v>295</v>
      </c>
      <c r="H4" s="347" t="s">
        <v>5</v>
      </c>
      <c r="I4" s="344" t="s">
        <v>387</v>
      </c>
      <c r="J4" s="344" t="s">
        <v>388</v>
      </c>
      <c r="K4" s="347" t="s">
        <v>5</v>
      </c>
      <c r="L4" s="344" t="s">
        <v>387</v>
      </c>
      <c r="M4" s="344" t="s">
        <v>388</v>
      </c>
      <c r="N4" s="347" t="s">
        <v>5</v>
      </c>
      <c r="O4" s="354" t="s">
        <v>390</v>
      </c>
      <c r="P4" s="354" t="s">
        <v>391</v>
      </c>
      <c r="Q4" s="364" t="s">
        <v>5</v>
      </c>
      <c r="R4" s="354" t="s">
        <v>392</v>
      </c>
      <c r="S4" s="354" t="s">
        <v>393</v>
      </c>
      <c r="T4" s="356" t="s">
        <v>5</v>
      </c>
    </row>
    <row r="5" spans="1:20" ht="13.5" customHeight="1">
      <c r="A5" s="332"/>
      <c r="B5" s="335"/>
      <c r="C5" s="345"/>
      <c r="D5" s="345"/>
      <c r="E5" s="348"/>
      <c r="F5" s="345"/>
      <c r="G5" s="367"/>
      <c r="H5" s="348"/>
      <c r="I5" s="345"/>
      <c r="J5" s="345"/>
      <c r="K5" s="348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8"/>
      <c r="F6" s="345"/>
      <c r="G6" s="367"/>
      <c r="H6" s="348"/>
      <c r="I6" s="345"/>
      <c r="J6" s="345"/>
      <c r="K6" s="348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8"/>
      <c r="F7" s="345"/>
      <c r="G7" s="367"/>
      <c r="H7" s="348"/>
      <c r="I7" s="345"/>
      <c r="J7" s="345"/>
      <c r="K7" s="348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9"/>
      <c r="F8" s="346"/>
      <c r="G8" s="368"/>
      <c r="H8" s="349"/>
      <c r="I8" s="346"/>
      <c r="J8" s="346"/>
      <c r="K8" s="349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123" customFormat="1" ht="43.5" customHeight="1" thickBot="1">
      <c r="A10" s="358" t="s">
        <v>6</v>
      </c>
      <c r="B10" s="359"/>
      <c r="C10" s="118">
        <f>C11+C38</f>
        <v>506.21859991600002</v>
      </c>
      <c r="D10" s="118">
        <f>D11+D38</f>
        <v>457.53987309700005</v>
      </c>
      <c r="E10" s="119">
        <f>C10/D10*100</f>
        <v>110.63923161264677</v>
      </c>
      <c r="F10" s="118">
        <f>F11+F38</f>
        <v>92.684296915999994</v>
      </c>
      <c r="G10" s="118">
        <f>G11+G38</f>
        <v>79.368947097000003</v>
      </c>
      <c r="H10" s="119">
        <f>F10/G10*100</f>
        <v>116.7765231945521</v>
      </c>
      <c r="I10" s="118">
        <f>I11+I38</f>
        <v>496.02652991600007</v>
      </c>
      <c r="J10" s="118">
        <f>J11+J38</f>
        <v>442.59077409700006</v>
      </c>
      <c r="K10" s="120">
        <f>I10/J10*100</f>
        <v>112.07340029353816</v>
      </c>
      <c r="L10" s="121">
        <f>L11+L38</f>
        <v>257.48039100000005</v>
      </c>
      <c r="M10" s="118">
        <f>M11+M38</f>
        <v>224.768934403</v>
      </c>
      <c r="N10" s="119">
        <f>L10/M10*100</f>
        <v>114.55337085789176</v>
      </c>
      <c r="O10" s="119">
        <f>O11+O38</f>
        <v>36.530864000000008</v>
      </c>
      <c r="P10" s="119">
        <f>P11+P38</f>
        <v>26.206081999999999</v>
      </c>
      <c r="Q10" s="119">
        <f>O10/P10*100</f>
        <v>139.398419038756</v>
      </c>
      <c r="R10" s="118">
        <f>R11+R38</f>
        <v>213.73826500000001</v>
      </c>
      <c r="S10" s="118">
        <f>S11+S38</f>
        <v>184.72852499999999</v>
      </c>
      <c r="T10" s="122">
        <f t="shared" ref="T10:T40" si="0">R10/S10*100</f>
        <v>115.70398507756181</v>
      </c>
    </row>
    <row r="11" spans="1:20" ht="38.25" customHeight="1" thickBot="1">
      <c r="A11" s="360" t="s">
        <v>7</v>
      </c>
      <c r="B11" s="361"/>
      <c r="C11" s="98">
        <f>C12+C13</f>
        <v>372.89302800000002</v>
      </c>
      <c r="D11" s="98">
        <f>D12+D13</f>
        <v>335.85192850000004</v>
      </c>
      <c r="E11" s="98">
        <f>C11/D11*100</f>
        <v>111.02899711353005</v>
      </c>
      <c r="F11" s="98">
        <f>F12+F13</f>
        <v>75.182840999999996</v>
      </c>
      <c r="G11" s="98">
        <f>G12+G13</f>
        <v>60.575370500000005</v>
      </c>
      <c r="H11" s="98">
        <f>F11/G11*100</f>
        <v>124.11453760732671</v>
      </c>
      <c r="I11" s="98">
        <f>I12+I13</f>
        <v>362.70095800000007</v>
      </c>
      <c r="J11" s="98">
        <f>J12+J13</f>
        <v>320.90282950000005</v>
      </c>
      <c r="K11" s="99">
        <f>I11/J11*100</f>
        <v>113.02516670392899</v>
      </c>
      <c r="L11" s="100">
        <f>L12+L13</f>
        <v>245.33675300000004</v>
      </c>
      <c r="M11" s="100">
        <f>M12+M13</f>
        <v>210.934607</v>
      </c>
      <c r="N11" s="101">
        <f t="shared" ref="N11:N13" si="1">L11/M11*100</f>
        <v>116.30938919377986</v>
      </c>
      <c r="O11" s="98">
        <f>O12+O13</f>
        <v>36.530864000000008</v>
      </c>
      <c r="P11" s="98">
        <f>P12+P13</f>
        <v>26.206081999999999</v>
      </c>
      <c r="Q11" s="101">
        <f>O11/P11*100</f>
        <v>139.398419038756</v>
      </c>
      <c r="R11" s="98">
        <f>R12+R13</f>
        <v>213.73826500000001</v>
      </c>
      <c r="S11" s="98">
        <f>S12+S13</f>
        <v>184.72852499999999</v>
      </c>
      <c r="T11" s="102">
        <f t="shared" si="0"/>
        <v>115.70398507756181</v>
      </c>
    </row>
    <row r="12" spans="1:20" ht="54.75" customHeight="1" thickBot="1">
      <c r="A12" s="362" t="s">
        <v>272</v>
      </c>
      <c r="B12" s="363"/>
      <c r="C12" s="125">
        <f>C46/1000000</f>
        <v>111.58478100000001</v>
      </c>
      <c r="D12" s="125">
        <f>D46/1000000</f>
        <v>104.707059</v>
      </c>
      <c r="E12" s="125">
        <f>C12/D12*100</f>
        <v>106.56853708401839</v>
      </c>
      <c r="F12" s="124">
        <f>F46/1000000</f>
        <v>20.802106999999999</v>
      </c>
      <c r="G12" s="124">
        <f>G46/1000000</f>
        <v>15.990565</v>
      </c>
      <c r="H12" s="125">
        <f>F12/G12*100</f>
        <v>130.08988112677696</v>
      </c>
      <c r="I12" s="124">
        <f>I46/1000000</f>
        <v>104.235541</v>
      </c>
      <c r="J12" s="124">
        <f>J46/1000000</f>
        <v>101.62665699999999</v>
      </c>
      <c r="K12" s="125">
        <f>I12/J12*100</f>
        <v>102.56712567058071</v>
      </c>
      <c r="L12" s="124">
        <f>L46/1000000</f>
        <v>96.898713000000001</v>
      </c>
      <c r="M12" s="124">
        <f>M46/1000000</f>
        <v>81.811059</v>
      </c>
      <c r="N12" s="125">
        <f t="shared" si="1"/>
        <v>118.44207150527168</v>
      </c>
      <c r="O12" s="124">
        <f>O46/1000000</f>
        <v>0</v>
      </c>
      <c r="P12" s="124">
        <f>P46/1000000</f>
        <v>0.126973</v>
      </c>
      <c r="Q12" s="125">
        <f>O12/P12*100</f>
        <v>0</v>
      </c>
      <c r="R12" s="124">
        <f>R46/1000000</f>
        <v>96.898713000000001</v>
      </c>
      <c r="S12" s="124">
        <f>S46/1000000</f>
        <v>81.684085999999994</v>
      </c>
      <c r="T12" s="126">
        <f t="shared" si="0"/>
        <v>118.62618258347166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261.30824699999999</v>
      </c>
      <c r="D13" s="127">
        <f>D14+D15+D16+D17+D18+D19+D20+D21+D22+D23+D24+D25+D26+D27+D28+D29+D30+D31+D32+D33+D34+D37</f>
        <v>231.14486950000003</v>
      </c>
      <c r="E13" s="125">
        <f t="shared" ref="E13:E40" si="2">C13/D13*100</f>
        <v>113.04955527035825</v>
      </c>
      <c r="F13" s="127">
        <f>F14+F15+F16+F17+F18+F19+F20+F21+F22+F23+F24+F25+F26+F27+F28+F29+F30+F31+F32+F33+F34+F37</f>
        <v>54.380734000000004</v>
      </c>
      <c r="G13" s="127">
        <f>G14+G15+G16+G17+G18+G19+G20+G21+G22+G23+G24+G25+G26+G27+G28+G29+G30+G31+G32+G33+G34+G37</f>
        <v>44.584805500000002</v>
      </c>
      <c r="H13" s="125">
        <f t="shared" ref="H13:H40" si="3">F13/G13*100</f>
        <v>121.97145056514826</v>
      </c>
      <c r="I13" s="127">
        <f>I14+I15+I16+I17+I18+I19+I20+I21+I22+I23+I24+I25+I26+I27+I28+I29+I30+I31+I32+I33+I34+I37</f>
        <v>258.46541700000006</v>
      </c>
      <c r="J13" s="127">
        <f>J14+J15+J16+J17+J18+J19+J20+J21+J22+J23+J24+J25+J26+J27+J28+J29+J30+J31+J32+J33+J34+J37</f>
        <v>219.27617250000006</v>
      </c>
      <c r="K13" s="125">
        <f t="shared" ref="K13:K40" si="4">I13/J13*100</f>
        <v>117.87209437906436</v>
      </c>
      <c r="L13" s="127">
        <f>L14+L15+L16+L17+L18+L19+L20+L21+L22+L23+L24+L25+L26+L27+L28+L29+L30+L31+L32+L33+L34+L37</f>
        <v>148.43804000000003</v>
      </c>
      <c r="M13" s="127">
        <f>M14+M15+M16+M17+M18+M19+M20+M21+M22+M23+M24+M25+M26+M27+M28+M29+M30+M31+M32+M33+M34+M37</f>
        <v>129.123548</v>
      </c>
      <c r="N13" s="125">
        <f t="shared" si="1"/>
        <v>114.95814845484267</v>
      </c>
      <c r="O13" s="127">
        <f>O14+O15+O16+O17+O18+O19+O20+O21+O22+O23+O24+O25+O26+O27+O28+O29+O30+O31+O32+O33+O34+O37</f>
        <v>36.530864000000008</v>
      </c>
      <c r="P13" s="127">
        <f>P14+P15+P16+P17+P18+P19+P20+P21+P22+P23+P24+P25+P26+P27+P28+P29+P30+P31+P32+P33+P34+P37</f>
        <v>26.079108999999999</v>
      </c>
      <c r="Q13" s="125">
        <f t="shared" ref="Q13:Q40" si="5">O13/P13*100</f>
        <v>140.07711689843396</v>
      </c>
      <c r="R13" s="127">
        <f>R14+R15+R16+R17+R18+R19+R20+R21+R22+R23+R24+R25+R26+R27+R28+R29+R30+R31+R32+R33+R34+R37</f>
        <v>116.839552</v>
      </c>
      <c r="S13" s="127">
        <f>S14+S15+S16+S17+S18+S19+S20+S21+S22+S23+S24+S25+S26+S27+S28+S29+S30+S31+S32+S33+S34+S37</f>
        <v>103.04443900000001</v>
      </c>
      <c r="T13" s="126">
        <f t="shared" si="0"/>
        <v>113.38753758463373</v>
      </c>
    </row>
    <row r="14" spans="1:20" ht="40.5" customHeight="1" thickBot="1">
      <c r="A14" s="350" t="s">
        <v>241</v>
      </c>
      <c r="B14" s="351" t="s">
        <v>117</v>
      </c>
      <c r="C14" s="103">
        <f>C69/1000000</f>
        <v>58.590302999999999</v>
      </c>
      <c r="D14" s="103">
        <f>D69/1000000</f>
        <v>51.770552000000002</v>
      </c>
      <c r="E14" s="103">
        <f t="shared" si="2"/>
        <v>113.1730312630238</v>
      </c>
      <c r="F14" s="103">
        <f>F69/1000000</f>
        <v>15.505887</v>
      </c>
      <c r="G14" s="103">
        <f>G69/1000000</f>
        <v>11.790444000000001</v>
      </c>
      <c r="H14" s="103">
        <f t="shared" si="3"/>
        <v>131.51232472670239</v>
      </c>
      <c r="I14" s="103">
        <f>I69/1000000</f>
        <v>60.748766000000003</v>
      </c>
      <c r="J14" s="103">
        <f>J69/1000000</f>
        <v>50.956583999999999</v>
      </c>
      <c r="K14" s="104">
        <f t="shared" si="4"/>
        <v>119.21671593998531</v>
      </c>
      <c r="L14" s="103">
        <f>L69/1000000</f>
        <v>4.1708449999999999</v>
      </c>
      <c r="M14" s="103">
        <f>M69/1000000</f>
        <v>4.5060690000000001</v>
      </c>
      <c r="N14" s="103">
        <f>L14/M14*100</f>
        <v>92.560611033697</v>
      </c>
      <c r="O14" s="103">
        <f>O69/1000000</f>
        <v>2.5731630000000001</v>
      </c>
      <c r="P14" s="103">
        <f>P69/1000000</f>
        <v>3.2604760000000002</v>
      </c>
      <c r="Q14" s="103">
        <f t="shared" si="5"/>
        <v>78.919857100619666</v>
      </c>
      <c r="R14" s="103">
        <f>R69/1000000</f>
        <v>1.597682</v>
      </c>
      <c r="S14" s="103">
        <f>S69/1000000</f>
        <v>1.245593</v>
      </c>
      <c r="T14" s="104">
        <f t="shared" si="0"/>
        <v>128.26677735022596</v>
      </c>
    </row>
    <row r="15" spans="1:20" ht="19.5" customHeight="1" thickBot="1">
      <c r="A15" s="352" t="s">
        <v>242</v>
      </c>
      <c r="B15" s="353" t="s">
        <v>117</v>
      </c>
      <c r="C15" s="103">
        <f>C113/1000000</f>
        <v>37.765158999999997</v>
      </c>
      <c r="D15" s="103">
        <f>D113/1000000</f>
        <v>29.791072</v>
      </c>
      <c r="E15" s="103">
        <f t="shared" si="2"/>
        <v>126.76670043964849</v>
      </c>
      <c r="F15" s="103">
        <f>F113/1000000</f>
        <v>7.3103439999999997</v>
      </c>
      <c r="G15" s="103">
        <f>G113/1000000</f>
        <v>8.131786</v>
      </c>
      <c r="H15" s="103">
        <f t="shared" si="3"/>
        <v>89.898381487166532</v>
      </c>
      <c r="I15" s="103">
        <f>I113/1000000</f>
        <v>36.604500999999999</v>
      </c>
      <c r="J15" s="103">
        <f>J113/1000000</f>
        <v>29.755393000000002</v>
      </c>
      <c r="K15" s="104">
        <f t="shared" si="4"/>
        <v>123.0180391164721</v>
      </c>
      <c r="L15" s="103">
        <f>L113/1000000</f>
        <v>25.926500999999998</v>
      </c>
      <c r="M15" s="103">
        <f>M113/1000000</f>
        <v>17.885081</v>
      </c>
      <c r="N15" s="103">
        <f t="shared" ref="N15:N40" si="6">L15/M15*100</f>
        <v>144.96160794575098</v>
      </c>
      <c r="O15" s="103">
        <f>O113/1000000</f>
        <v>21.680395000000001</v>
      </c>
      <c r="P15" s="103">
        <f>P113/1000000</f>
        <v>15.51005</v>
      </c>
      <c r="Q15" s="103">
        <f t="shared" si="5"/>
        <v>139.78288271153221</v>
      </c>
      <c r="R15" s="103">
        <f>R113/1000000</f>
        <v>4.2461060000000002</v>
      </c>
      <c r="S15" s="103">
        <f>S113/1000000</f>
        <v>2.3750309999999999</v>
      </c>
      <c r="T15" s="104">
        <f t="shared" si="0"/>
        <v>178.78107696278491</v>
      </c>
    </row>
    <row r="16" spans="1:20" ht="19.5" customHeight="1" thickBot="1">
      <c r="A16" s="350" t="s">
        <v>243</v>
      </c>
      <c r="B16" s="351" t="s">
        <v>145</v>
      </c>
      <c r="C16" s="103">
        <f>C143/1000000</f>
        <v>58.826155</v>
      </c>
      <c r="D16" s="103">
        <f>D143/1000000</f>
        <v>41.476942999999999</v>
      </c>
      <c r="E16" s="103">
        <f t="shared" si="2"/>
        <v>141.82856967062401</v>
      </c>
      <c r="F16" s="103">
        <f>F143/1000000</f>
        <v>9.7405080000000002</v>
      </c>
      <c r="G16" s="103">
        <f>G143/1000000</f>
        <v>8.1984580000000005</v>
      </c>
      <c r="H16" s="103">
        <f t="shared" si="3"/>
        <v>118.80902481905744</v>
      </c>
      <c r="I16" s="103">
        <f>I143/1000000</f>
        <v>56.892139</v>
      </c>
      <c r="J16" s="103">
        <f>J143/1000000</f>
        <v>47.045302</v>
      </c>
      <c r="K16" s="104">
        <f t="shared" si="4"/>
        <v>120.93054265014602</v>
      </c>
      <c r="L16" s="103">
        <f>L143/1000000</f>
        <v>41.445014999999998</v>
      </c>
      <c r="M16" s="103">
        <f>M143/1000000</f>
        <v>33.812646000000001</v>
      </c>
      <c r="N16" s="103">
        <f t="shared" si="6"/>
        <v>122.57252804172734</v>
      </c>
      <c r="O16" s="103">
        <f>O143/1000000</f>
        <v>1.642285</v>
      </c>
      <c r="P16" s="103">
        <f>P143/1000000</f>
        <v>3.1304180000000001</v>
      </c>
      <c r="Q16" s="103">
        <f t="shared" si="5"/>
        <v>52.462163199930487</v>
      </c>
      <c r="R16" s="103">
        <f>R143/1000000</f>
        <v>39.802729999999997</v>
      </c>
      <c r="S16" s="103">
        <f>S143/1000000</f>
        <v>30.682227999999999</v>
      </c>
      <c r="T16" s="104">
        <f t="shared" si="0"/>
        <v>129.72568354553653</v>
      </c>
    </row>
    <row r="17" spans="1:20" ht="56.25" customHeight="1" thickBot="1">
      <c r="A17" s="350" t="s">
        <v>244</v>
      </c>
      <c r="B17" s="351"/>
      <c r="C17" s="154">
        <f>C149/1000000</f>
        <v>7.1495000000000003E-2</v>
      </c>
      <c r="D17" s="154">
        <f>D149/1000000</f>
        <v>0.104076</v>
      </c>
      <c r="E17" s="103">
        <f t="shared" si="2"/>
        <v>68.694992121142235</v>
      </c>
      <c r="F17" s="154">
        <f>F149/1000000</f>
        <v>2.1387E-2</v>
      </c>
      <c r="G17" s="154">
        <f>G149/1000000</f>
        <v>2.2495000000000001E-2</v>
      </c>
      <c r="H17" s="103">
        <f t="shared" si="3"/>
        <v>95.074460991331406</v>
      </c>
      <c r="I17" s="154">
        <f>I149/1000000</f>
        <v>0.131327</v>
      </c>
      <c r="J17" s="154">
        <f>J149/1000000</f>
        <v>0.18573100000000001</v>
      </c>
      <c r="K17" s="104">
        <f t="shared" si="4"/>
        <v>70.708174725813137</v>
      </c>
      <c r="L17" s="103">
        <f>L149/1000000</f>
        <v>0</v>
      </c>
      <c r="M17" s="103">
        <f>M149/1000000</f>
        <v>0</v>
      </c>
      <c r="N17" s="103" t="e">
        <f t="shared" si="6"/>
        <v>#DIV/0!</v>
      </c>
      <c r="O17" s="103">
        <f>O149/1000000</f>
        <v>0</v>
      </c>
      <c r="P17" s="103">
        <f>P149/1000000</f>
        <v>0</v>
      </c>
      <c r="Q17" s="103" t="e">
        <f t="shared" si="5"/>
        <v>#DIV/0!</v>
      </c>
      <c r="R17" s="103">
        <f>R149/1000000</f>
        <v>0</v>
      </c>
      <c r="S17" s="103">
        <f>S149/1000000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C162/1000000</f>
        <v>3.1822050000000002</v>
      </c>
      <c r="D18" s="103">
        <f>D162/1000000</f>
        <v>1.7827500000000001</v>
      </c>
      <c r="E18" s="103">
        <f t="shared" si="2"/>
        <v>178.49978965082036</v>
      </c>
      <c r="F18" s="103">
        <f>F162/1000000</f>
        <v>0.69579000000000002</v>
      </c>
      <c r="G18" s="103">
        <f>G162/1000000</f>
        <v>0.41341600000000001</v>
      </c>
      <c r="H18" s="103">
        <f t="shared" si="3"/>
        <v>168.30262979662132</v>
      </c>
      <c r="I18" s="153">
        <f>I162/1000000</f>
        <v>3.0144060000000001</v>
      </c>
      <c r="J18" s="153">
        <f>J162/1000000</f>
        <v>1.7969569999999999</v>
      </c>
      <c r="K18" s="104">
        <f t="shared" si="4"/>
        <v>167.7505916947373</v>
      </c>
      <c r="L18" s="153">
        <f>L162/1000000</f>
        <v>2.250613</v>
      </c>
      <c r="M18" s="153">
        <f>M162/1000000</f>
        <v>0.98600900000000002</v>
      </c>
      <c r="N18" s="103">
        <f t="shared" si="6"/>
        <v>228.25481308994136</v>
      </c>
      <c r="O18" s="103">
        <f>O162/1000000</f>
        <v>0.327434</v>
      </c>
      <c r="P18" s="103">
        <f>P162/1000000</f>
        <v>0</v>
      </c>
      <c r="Q18" s="103" t="e">
        <f t="shared" si="5"/>
        <v>#DIV/0!</v>
      </c>
      <c r="R18" s="103">
        <f>R162/1000000</f>
        <v>1.923179</v>
      </c>
      <c r="S18" s="103">
        <f>S162/1000000</f>
        <v>0.98600900000000002</v>
      </c>
      <c r="T18" s="104">
        <f t="shared" si="0"/>
        <v>195.04679977566127</v>
      </c>
    </row>
    <row r="19" spans="1:20" ht="63" customHeight="1" thickBot="1">
      <c r="A19" s="350" t="s">
        <v>246</v>
      </c>
      <c r="B19" s="351"/>
      <c r="C19" s="155">
        <f>C178/1000000</f>
        <v>9.7775000000000001E-2</v>
      </c>
      <c r="D19" s="155">
        <f>D178/1000000</f>
        <v>8.5998000000000005E-2</v>
      </c>
      <c r="E19" s="103">
        <f t="shared" si="2"/>
        <v>113.694504523361</v>
      </c>
      <c r="F19" s="155">
        <f>F178/1000000</f>
        <v>1.5193999999999999E-2</v>
      </c>
      <c r="G19" s="155">
        <f>G178/1000000</f>
        <v>2.9399999999999999E-3</v>
      </c>
      <c r="H19" s="103">
        <f t="shared" si="3"/>
        <v>516.80272108843542</v>
      </c>
      <c r="I19" s="154">
        <f>I178/1000000</f>
        <v>0.188941</v>
      </c>
      <c r="J19" s="154">
        <f>J178/1000000</f>
        <v>3.6007999999999998E-2</v>
      </c>
      <c r="K19" s="104">
        <f t="shared" si="4"/>
        <v>524.71950677627194</v>
      </c>
      <c r="L19" s="155">
        <f>L178/1000000</f>
        <v>3.4785999999999997E-2</v>
      </c>
      <c r="M19" s="155">
        <f>M178/1000000</f>
        <v>2.0632999999999999E-2</v>
      </c>
      <c r="N19" s="103">
        <f t="shared" si="6"/>
        <v>168.5939999030679</v>
      </c>
      <c r="O19" s="154">
        <f>O178/1000000</f>
        <v>3.0752000000000002E-2</v>
      </c>
      <c r="P19" s="154">
        <f>P178/1000000</f>
        <v>2.0632999999999999E-2</v>
      </c>
      <c r="Q19" s="103">
        <f t="shared" si="5"/>
        <v>149.04279552173705</v>
      </c>
      <c r="R19" s="154">
        <f>R178/1000000</f>
        <v>4.0340000000000003E-3</v>
      </c>
      <c r="S19" s="154">
        <f>S178/1000000</f>
        <v>0</v>
      </c>
      <c r="T19" s="104" t="e">
        <f t="shared" si="0"/>
        <v>#DIV/0!</v>
      </c>
    </row>
    <row r="20" spans="1:20" ht="88.5" hidden="1" customHeight="1" thickBot="1">
      <c r="A20" s="350" t="s">
        <v>248</v>
      </c>
      <c r="B20" s="351"/>
      <c r="C20" s="103">
        <f>C187/1000000</f>
        <v>0</v>
      </c>
      <c r="D20" s="103">
        <f>D187/1000000</f>
        <v>0</v>
      </c>
      <c r="E20" s="103" t="e">
        <f t="shared" si="2"/>
        <v>#DIV/0!</v>
      </c>
      <c r="F20" s="103">
        <f>F187/1000000</f>
        <v>0</v>
      </c>
      <c r="G20" s="103">
        <f>G187/1000000</f>
        <v>0</v>
      </c>
      <c r="H20" s="103" t="e">
        <f t="shared" si="3"/>
        <v>#DIV/0!</v>
      </c>
      <c r="I20" s="103">
        <f>I187/1000000</f>
        <v>0</v>
      </c>
      <c r="J20" s="103">
        <f>J187/1000000</f>
        <v>0</v>
      </c>
      <c r="K20" s="104" t="e">
        <f t="shared" si="4"/>
        <v>#DIV/0!</v>
      </c>
      <c r="L20" s="103">
        <f>L187/1000000</f>
        <v>0</v>
      </c>
      <c r="M20" s="103">
        <f>M187/1000000</f>
        <v>0</v>
      </c>
      <c r="N20" s="103" t="e">
        <f t="shared" si="6"/>
        <v>#DIV/0!</v>
      </c>
      <c r="O20" s="103">
        <f>O187/1000000</f>
        <v>0</v>
      </c>
      <c r="P20" s="103">
        <f>P187/1000000</f>
        <v>0</v>
      </c>
      <c r="Q20" s="103" t="e">
        <f t="shared" si="5"/>
        <v>#DIV/0!</v>
      </c>
      <c r="R20" s="103">
        <f>R187/1000000</f>
        <v>0</v>
      </c>
      <c r="S20" s="103">
        <f>S187/1000000</f>
        <v>0</v>
      </c>
      <c r="T20" s="104" t="e">
        <f t="shared" si="0"/>
        <v>#DIV/0!</v>
      </c>
    </row>
    <row r="21" spans="1:20" ht="60" hidden="1" customHeight="1" thickBot="1">
      <c r="A21" s="350" t="s">
        <v>249</v>
      </c>
      <c r="B21" s="351"/>
      <c r="C21" s="103">
        <f>C196/1000000</f>
        <v>0</v>
      </c>
      <c r="D21" s="103">
        <f>D196/1000000</f>
        <v>0</v>
      </c>
      <c r="E21" s="103" t="e">
        <f t="shared" si="2"/>
        <v>#DIV/0!</v>
      </c>
      <c r="F21" s="103">
        <f>F196/1000000</f>
        <v>0</v>
      </c>
      <c r="G21" s="103">
        <f>G196/1000000</f>
        <v>0</v>
      </c>
      <c r="H21" s="103" t="e">
        <f t="shared" si="3"/>
        <v>#DIV/0!</v>
      </c>
      <c r="I21" s="103">
        <f>I196/1000000</f>
        <v>0</v>
      </c>
      <c r="J21" s="103">
        <f>J196/1000000</f>
        <v>0</v>
      </c>
      <c r="K21" s="104" t="e">
        <f t="shared" si="4"/>
        <v>#DIV/0!</v>
      </c>
      <c r="L21" s="103">
        <f>L196/1000000</f>
        <v>0</v>
      </c>
      <c r="M21" s="103">
        <f>M196/1000000</f>
        <v>0</v>
      </c>
      <c r="N21" s="103" t="e">
        <f t="shared" si="6"/>
        <v>#DIV/0!</v>
      </c>
      <c r="O21" s="103">
        <f>O196/1000000</f>
        <v>0</v>
      </c>
      <c r="P21" s="103">
        <f>P196/1000000</f>
        <v>0</v>
      </c>
      <c r="Q21" s="103" t="e">
        <f t="shared" si="5"/>
        <v>#DIV/0!</v>
      </c>
      <c r="R21" s="103">
        <f>R196/1000000</f>
        <v>0</v>
      </c>
      <c r="S21" s="103">
        <f>S196/1000000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C202/1000000</f>
        <v>0.24879799999999999</v>
      </c>
      <c r="D22" s="154">
        <f>D202/1000000</f>
        <v>0</v>
      </c>
      <c r="E22" s="103" t="e">
        <f t="shared" si="2"/>
        <v>#DIV/0!</v>
      </c>
      <c r="F22" s="154">
        <f>F202/1000000</f>
        <v>7.3951000000000003E-2</v>
      </c>
      <c r="G22" s="154">
        <f>G202/1000000</f>
        <v>0</v>
      </c>
      <c r="H22" s="103" t="e">
        <f t="shared" si="3"/>
        <v>#DIV/0!</v>
      </c>
      <c r="I22" s="154">
        <f>I202/1000000</f>
        <v>0.28387200000000001</v>
      </c>
      <c r="J22" s="154">
        <f>J202/1000000</f>
        <v>0</v>
      </c>
      <c r="K22" s="104" t="e">
        <f t="shared" si="4"/>
        <v>#DIV/0!</v>
      </c>
      <c r="L22" s="103">
        <f>L202/1000000</f>
        <v>0</v>
      </c>
      <c r="M22" s="103">
        <f>M202/1000000</f>
        <v>0</v>
      </c>
      <c r="N22" s="103" t="e">
        <f t="shared" si="6"/>
        <v>#DIV/0!</v>
      </c>
      <c r="O22" s="103">
        <f>O202/1000000</f>
        <v>0</v>
      </c>
      <c r="P22" s="103">
        <f>P202/1000000</f>
        <v>0</v>
      </c>
      <c r="Q22" s="103" t="e">
        <f t="shared" si="5"/>
        <v>#DIV/0!</v>
      </c>
      <c r="R22" s="103">
        <f>R202/1000000</f>
        <v>0</v>
      </c>
      <c r="S22" s="103">
        <f>S202/1000000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C210/1000000</f>
        <v>0.35082000000000002</v>
      </c>
      <c r="D23" s="153">
        <f>D210/1000000</f>
        <v>0.43252600000000002</v>
      </c>
      <c r="E23" s="103">
        <f t="shared" si="2"/>
        <v>81.109574915727606</v>
      </c>
      <c r="F23" s="153">
        <f>F210/1000000</f>
        <v>5.7021000000000002E-2</v>
      </c>
      <c r="G23" s="153">
        <f>G210/1000000</f>
        <v>0.13892199999999999</v>
      </c>
      <c r="H23" s="103">
        <f t="shared" si="3"/>
        <v>41.045334792185542</v>
      </c>
      <c r="I23" s="153">
        <f>I210/1000000</f>
        <v>0.38467699999999999</v>
      </c>
      <c r="J23" s="153">
        <f>J210/1000000</f>
        <v>0.55030999999999997</v>
      </c>
      <c r="K23" s="104">
        <f t="shared" si="4"/>
        <v>69.901873489487741</v>
      </c>
      <c r="L23" s="154">
        <f>L210/1000000</f>
        <v>0.122082</v>
      </c>
      <c r="M23" s="154">
        <f>M210/1000000</f>
        <v>0.14515400000000001</v>
      </c>
      <c r="N23" s="103">
        <f t="shared" si="6"/>
        <v>84.105157281232351</v>
      </c>
      <c r="O23" s="154">
        <f>O210/1000000</f>
        <v>5.9319999999999998E-2</v>
      </c>
      <c r="P23" s="154">
        <f>P210/1000000</f>
        <v>6.5560999999999994E-2</v>
      </c>
      <c r="Q23" s="103">
        <f t="shared" si="5"/>
        <v>90.480621100959411</v>
      </c>
      <c r="R23" s="154">
        <f>R210/1000000</f>
        <v>6.2761999999999998E-2</v>
      </c>
      <c r="S23" s="154">
        <f>S210/1000000</f>
        <v>7.9592999999999997E-2</v>
      </c>
      <c r="T23" s="104">
        <f t="shared" si="0"/>
        <v>78.853668036133826</v>
      </c>
    </row>
    <row r="24" spans="1:20" ht="47.25" customHeight="1" thickBot="1">
      <c r="A24" s="350" t="s">
        <v>252</v>
      </c>
      <c r="B24" s="351"/>
      <c r="C24" s="153">
        <f>C218/1000000</f>
        <v>3.193727</v>
      </c>
      <c r="D24" s="153">
        <f>D218/1000000</f>
        <v>3.168218</v>
      </c>
      <c r="E24" s="103">
        <f t="shared" si="2"/>
        <v>100.80515292823915</v>
      </c>
      <c r="F24" s="153">
        <f>F218/1000000</f>
        <v>0.62227500000000002</v>
      </c>
      <c r="G24" s="153">
        <f>G218/1000000</f>
        <v>0.60140499999999997</v>
      </c>
      <c r="H24" s="103">
        <f t="shared" si="3"/>
        <v>103.47020726465527</v>
      </c>
      <c r="I24" s="153">
        <f>I218/1000000</f>
        <v>3.0548440000000001</v>
      </c>
      <c r="J24" s="153">
        <f>J218/1000000</f>
        <v>2.9197890000000002</v>
      </c>
      <c r="K24" s="104">
        <f t="shared" si="4"/>
        <v>104.62550547316947</v>
      </c>
      <c r="L24" s="153">
        <f>L218/1000000</f>
        <v>1.4190830000000001</v>
      </c>
      <c r="M24" s="153">
        <f>M218/1000000</f>
        <v>1.5648500000000001</v>
      </c>
      <c r="N24" s="103">
        <f t="shared" si="6"/>
        <v>90.684921877496251</v>
      </c>
      <c r="O24" s="153">
        <f>O218/1000000</f>
        <v>1.066014</v>
      </c>
      <c r="P24" s="153">
        <f>P218/1000000</f>
        <v>0.91546300000000003</v>
      </c>
      <c r="Q24" s="103">
        <f t="shared" si="5"/>
        <v>116.44533968057694</v>
      </c>
      <c r="R24" s="154">
        <f>R218/1000000</f>
        <v>0.35306900000000002</v>
      </c>
      <c r="S24" s="154">
        <f>S218/1000000</f>
        <v>0.64938700000000005</v>
      </c>
      <c r="T24" s="104">
        <f t="shared" si="0"/>
        <v>54.369582390777758</v>
      </c>
    </row>
    <row r="25" spans="1:20" ht="58.5" customHeight="1" thickBot="1">
      <c r="A25" s="350" t="s">
        <v>253</v>
      </c>
      <c r="B25" s="351"/>
      <c r="C25" s="154">
        <f>C227/1000000</f>
        <v>0.46881899999999999</v>
      </c>
      <c r="D25" s="154">
        <f>D227/1000000</f>
        <v>0.46363399999999999</v>
      </c>
      <c r="E25" s="103">
        <f t="shared" si="2"/>
        <v>101.11833903466957</v>
      </c>
      <c r="F25" s="154">
        <f>F227/1000000</f>
        <v>0.123125</v>
      </c>
      <c r="G25" s="154">
        <f>G227/1000000</f>
        <v>0.20075499999999999</v>
      </c>
      <c r="H25" s="103">
        <f t="shared" si="3"/>
        <v>61.330975567233693</v>
      </c>
      <c r="I25" s="153">
        <f>I227/1000000</f>
        <v>0.56344000000000005</v>
      </c>
      <c r="J25" s="153">
        <f>J227/1000000</f>
        <v>0.54913999999999996</v>
      </c>
      <c r="K25" s="104">
        <f t="shared" si="4"/>
        <v>102.60407182139346</v>
      </c>
      <c r="L25" s="103">
        <f>L227/1000000</f>
        <v>0</v>
      </c>
      <c r="M25" s="103">
        <f>M227/1000000</f>
        <v>2.1002E-2</v>
      </c>
      <c r="N25" s="103">
        <f t="shared" si="6"/>
        <v>0</v>
      </c>
      <c r="O25" s="103">
        <f>O227/1000000</f>
        <v>0</v>
      </c>
      <c r="P25" s="103">
        <f>P227/1000000</f>
        <v>0</v>
      </c>
      <c r="Q25" s="103" t="e">
        <f t="shared" si="5"/>
        <v>#DIV/0!</v>
      </c>
      <c r="R25" s="103">
        <f>R227/1000000</f>
        <v>0</v>
      </c>
      <c r="S25" s="103">
        <f>S227/1000000</f>
        <v>2.1002E-2</v>
      </c>
      <c r="T25" s="104">
        <f t="shared" si="0"/>
        <v>0</v>
      </c>
    </row>
    <row r="26" spans="1:20" ht="69" customHeight="1" thickBot="1">
      <c r="A26" s="350" t="s">
        <v>254</v>
      </c>
      <c r="B26" s="351"/>
      <c r="C26" s="103">
        <f>C234/1000000</f>
        <v>9.6772930000000006</v>
      </c>
      <c r="D26" s="103">
        <f>D234/1000000</f>
        <v>7.2299990000000003</v>
      </c>
      <c r="E26" s="103">
        <f t="shared" si="2"/>
        <v>133.84916097498768</v>
      </c>
      <c r="F26" s="103">
        <f>F234/1000000</f>
        <v>1.9435579999999999</v>
      </c>
      <c r="G26" s="103">
        <f>G234/1000000</f>
        <v>1.1902809999999999</v>
      </c>
      <c r="H26" s="103">
        <f t="shared" si="3"/>
        <v>163.28564431424178</v>
      </c>
      <c r="I26" s="103">
        <f>I234/1000000</f>
        <v>9.2711389999999998</v>
      </c>
      <c r="J26" s="103">
        <f>J234/1000000</f>
        <v>6.3979929999999996</v>
      </c>
      <c r="K26" s="104">
        <f t="shared" si="4"/>
        <v>144.90698880101934</v>
      </c>
      <c r="L26" s="153">
        <f>L234/1000000</f>
        <v>1.378188</v>
      </c>
      <c r="M26" s="153">
        <f>M234/1000000</f>
        <v>1.563731</v>
      </c>
      <c r="N26" s="103">
        <f t="shared" si="6"/>
        <v>88.134596039855964</v>
      </c>
      <c r="O26" s="103">
        <f>O234/1000000</f>
        <v>6.2919879999999999</v>
      </c>
      <c r="P26" s="103">
        <f>P234/1000000</f>
        <v>1.555933</v>
      </c>
      <c r="Q26" s="103">
        <f t="shared" si="5"/>
        <v>404.38682128343572</v>
      </c>
      <c r="R26" s="103">
        <f>R234/1000000</f>
        <v>1.8575999999999999E-2</v>
      </c>
      <c r="S26" s="103">
        <f>S234/1000000</f>
        <v>7.7980000000000002E-3</v>
      </c>
      <c r="T26" s="104">
        <f t="shared" si="0"/>
        <v>238.21492690433442</v>
      </c>
    </row>
    <row r="27" spans="1:20" ht="37.5" customHeight="1" thickBot="1">
      <c r="A27" s="350" t="s">
        <v>255</v>
      </c>
      <c r="B27" s="351"/>
      <c r="C27" s="103">
        <f>C246/1000000</f>
        <v>69.709692000000004</v>
      </c>
      <c r="D27" s="103">
        <f>D246/1000000</f>
        <v>84.143349000000001</v>
      </c>
      <c r="E27" s="103">
        <f t="shared" si="2"/>
        <v>82.846348319223665</v>
      </c>
      <c r="F27" s="103">
        <f>F246/1000000</f>
        <v>14.252033000000001</v>
      </c>
      <c r="G27" s="103">
        <f>G246/1000000</f>
        <v>12.608784</v>
      </c>
      <c r="H27" s="103">
        <f t="shared" si="3"/>
        <v>113.03257316486666</v>
      </c>
      <c r="I27" s="103">
        <f>I246/1000000</f>
        <v>67.986298000000005</v>
      </c>
      <c r="J27" s="103">
        <f>J246/1000000</f>
        <v>68.647125000000003</v>
      </c>
      <c r="K27" s="104">
        <f t="shared" si="4"/>
        <v>99.037356626370013</v>
      </c>
      <c r="L27" s="103">
        <f>L246/1000000</f>
        <v>59.856589</v>
      </c>
      <c r="M27" s="103">
        <f>M246/1000000</f>
        <v>63.179076999999999</v>
      </c>
      <c r="N27" s="103">
        <f t="shared" si="6"/>
        <v>94.741157741193334</v>
      </c>
      <c r="O27" s="103">
        <f>O246/1000000</f>
        <v>0</v>
      </c>
      <c r="P27" s="103">
        <f>P246/1000000</f>
        <v>2.1510000000000001E-2</v>
      </c>
      <c r="Q27" s="103">
        <f t="shared" si="5"/>
        <v>0</v>
      </c>
      <c r="R27" s="103">
        <f>R246/1000000</f>
        <v>59.856589</v>
      </c>
      <c r="S27" s="103">
        <f>S246/1000000</f>
        <v>63.157567</v>
      </c>
      <c r="T27" s="104">
        <f t="shared" si="0"/>
        <v>94.773424378428004</v>
      </c>
    </row>
    <row r="28" spans="1:20" ht="83.25" customHeight="1" thickBot="1">
      <c r="A28" s="350" t="s">
        <v>256</v>
      </c>
      <c r="B28" s="351"/>
      <c r="C28" s="103">
        <f>C255/1000000</f>
        <v>2.8067229999999999</v>
      </c>
      <c r="D28" s="103">
        <f>D255/1000000</f>
        <v>2.9101059999999999</v>
      </c>
      <c r="E28" s="103">
        <f t="shared" si="2"/>
        <v>96.447448993266917</v>
      </c>
      <c r="F28" s="103">
        <f>F255/1000000</f>
        <v>0.361371</v>
      </c>
      <c r="G28" s="103">
        <f>G255/1000000</f>
        <v>0.31642900000000002</v>
      </c>
      <c r="H28" s="103">
        <f t="shared" si="3"/>
        <v>114.2028701541262</v>
      </c>
      <c r="I28" s="103">
        <f>I255/1000000</f>
        <v>3.103075</v>
      </c>
      <c r="J28" s="103">
        <f>J255/1000000</f>
        <v>2.809158</v>
      </c>
      <c r="K28" s="104">
        <f t="shared" si="4"/>
        <v>110.46281483633173</v>
      </c>
      <c r="L28" s="103">
        <f>L255/1000000</f>
        <v>0</v>
      </c>
      <c r="M28" s="103">
        <f>M255/1000000</f>
        <v>0</v>
      </c>
      <c r="N28" s="103" t="e">
        <f t="shared" si="6"/>
        <v>#DIV/0!</v>
      </c>
      <c r="O28" s="103">
        <f>O255/1000000</f>
        <v>0</v>
      </c>
      <c r="P28" s="103">
        <f>P255/1000000</f>
        <v>0</v>
      </c>
      <c r="Q28" s="103" t="e">
        <f t="shared" si="5"/>
        <v>#DIV/0!</v>
      </c>
      <c r="R28" s="103">
        <f>R255/1000000</f>
        <v>0</v>
      </c>
      <c r="S28" s="103">
        <f>S255/1000000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C261/1000000</f>
        <v>1.4262950000000001</v>
      </c>
      <c r="D29" s="103">
        <f>D261/1000000</f>
        <v>1.1935500000000001</v>
      </c>
      <c r="E29" s="103">
        <f t="shared" si="2"/>
        <v>119.50023040509406</v>
      </c>
      <c r="F29" s="103">
        <f>F261/1000000</f>
        <v>0.43501299999999998</v>
      </c>
      <c r="G29" s="103">
        <f>G261/1000000</f>
        <v>0.31801200000000002</v>
      </c>
      <c r="H29" s="103">
        <f t="shared" si="3"/>
        <v>136.79137894167513</v>
      </c>
      <c r="I29" s="103">
        <f>I261/1000000</f>
        <v>1.280141</v>
      </c>
      <c r="J29" s="103">
        <f>J261/1000000</f>
        <v>1.2424630000000001</v>
      </c>
      <c r="K29" s="104">
        <f t="shared" si="4"/>
        <v>103.03252491221066</v>
      </c>
      <c r="L29" s="153">
        <f>L261/1000000</f>
        <v>0.38927</v>
      </c>
      <c r="M29" s="153">
        <f>M261/1000000</f>
        <v>0.43968499999999999</v>
      </c>
      <c r="N29" s="103">
        <f t="shared" si="6"/>
        <v>88.533836724018329</v>
      </c>
      <c r="O29" s="103">
        <f>O261/1000000</f>
        <v>0.328544</v>
      </c>
      <c r="P29" s="103">
        <f>P261/1000000</f>
        <v>0.31154599999999999</v>
      </c>
      <c r="Q29" s="103">
        <f t="shared" si="5"/>
        <v>105.45601612602955</v>
      </c>
      <c r="R29" s="103">
        <f>R261/1000000</f>
        <v>6.0726000000000002E-2</v>
      </c>
      <c r="S29" s="103">
        <f>S261/1000000</f>
        <v>0.128139</v>
      </c>
      <c r="T29" s="104">
        <f t="shared" si="0"/>
        <v>47.390724135509096</v>
      </c>
    </row>
    <row r="30" spans="1:20" ht="33" customHeight="1" thickBot="1">
      <c r="A30" s="350" t="s">
        <v>258</v>
      </c>
      <c r="B30" s="351"/>
      <c r="C30" s="153">
        <f>C275/1000000</f>
        <v>0.329903</v>
      </c>
      <c r="D30" s="153">
        <f>D275/1000000</f>
        <v>0.55188099999999995</v>
      </c>
      <c r="E30" s="103">
        <f t="shared" si="2"/>
        <v>59.777923139227482</v>
      </c>
      <c r="F30" s="153">
        <f>F275/1000000</f>
        <v>4.5691000000000002E-2</v>
      </c>
      <c r="G30" s="153">
        <f>G275/1000000</f>
        <v>7.7084E-2</v>
      </c>
      <c r="H30" s="103">
        <f t="shared" si="3"/>
        <v>59.274298168232065</v>
      </c>
      <c r="I30" s="153">
        <f>I275/1000000</f>
        <v>0.35042600000000002</v>
      </c>
      <c r="J30" s="153">
        <f>J275/1000000</f>
        <v>0.56696500000000005</v>
      </c>
      <c r="K30" s="104">
        <f t="shared" si="4"/>
        <v>61.807342604922702</v>
      </c>
      <c r="L30" s="155">
        <f>L275/1000000</f>
        <v>0.11902500000000001</v>
      </c>
      <c r="M30" s="154">
        <f>M275/1000000</f>
        <v>0.27028400000000002</v>
      </c>
      <c r="N30" s="103">
        <f t="shared" si="6"/>
        <v>44.037012919743674</v>
      </c>
      <c r="O30" s="153">
        <f>O275/1000000</f>
        <v>0.11902500000000001</v>
      </c>
      <c r="P30" s="153">
        <f>P275/1000000</f>
        <v>8.6994000000000002E-2</v>
      </c>
      <c r="Q30" s="103">
        <f t="shared" si="5"/>
        <v>136.81978067452928</v>
      </c>
      <c r="R30" s="153">
        <f>R275/1000000</f>
        <v>0</v>
      </c>
      <c r="S30" s="153">
        <f>S275/1000000</f>
        <v>0.18329000000000001</v>
      </c>
      <c r="T30" s="104">
        <f t="shared" si="0"/>
        <v>0</v>
      </c>
    </row>
    <row r="31" spans="1:20" ht="71.25" customHeight="1" thickBot="1">
      <c r="A31" s="350" t="s">
        <v>259</v>
      </c>
      <c r="B31" s="351"/>
      <c r="C31" s="153">
        <f>C285/1000000</f>
        <v>0.59507200000000005</v>
      </c>
      <c r="D31" s="153">
        <f>D285/1000000</f>
        <v>0.69194599999999995</v>
      </c>
      <c r="E31" s="103">
        <f t="shared" si="2"/>
        <v>85.999774548880993</v>
      </c>
      <c r="F31" s="153">
        <f>F285/1000000</f>
        <v>0.194963</v>
      </c>
      <c r="G31" s="153">
        <f>G285/1000000</f>
        <v>0.18213599999999999</v>
      </c>
      <c r="H31" s="103">
        <f t="shared" si="3"/>
        <v>107.04253964070804</v>
      </c>
      <c r="I31" s="153">
        <f>I285/1000000</f>
        <v>0.60950499999999996</v>
      </c>
      <c r="J31" s="153">
        <f>J285/1000000</f>
        <v>0.66549800000000003</v>
      </c>
      <c r="K31" s="104">
        <f t="shared" si="4"/>
        <v>91.586300785276578</v>
      </c>
      <c r="L31" s="154">
        <f>L285/1000000</f>
        <v>0.29105399999999998</v>
      </c>
      <c r="M31" s="154">
        <f>M285/1000000</f>
        <v>0.38777600000000001</v>
      </c>
      <c r="N31" s="103">
        <f t="shared" si="6"/>
        <v>75.057249546129711</v>
      </c>
      <c r="O31" s="153">
        <f>O285/1000000</f>
        <v>0.18715000000000001</v>
      </c>
      <c r="P31" s="153">
        <f>P285/1000000</f>
        <v>0.266069</v>
      </c>
      <c r="Q31" s="103">
        <f t="shared" si="5"/>
        <v>70.338897053020091</v>
      </c>
      <c r="R31" s="154">
        <f>R285/1000000</f>
        <v>0.103904</v>
      </c>
      <c r="S31" s="154">
        <f>S285/1000000</f>
        <v>0.121707</v>
      </c>
      <c r="T31" s="104">
        <f t="shared" si="0"/>
        <v>85.372246460762327</v>
      </c>
    </row>
    <row r="32" spans="1:20" ht="53.25" customHeight="1" thickBot="1">
      <c r="A32" s="350" t="s">
        <v>260</v>
      </c>
      <c r="B32" s="351"/>
      <c r="C32" s="103">
        <f>C306/1000000</f>
        <v>0</v>
      </c>
      <c r="D32" s="103">
        <f>D306/1000000</f>
        <v>0</v>
      </c>
      <c r="E32" s="103" t="e">
        <f t="shared" si="2"/>
        <v>#DIV/0!</v>
      </c>
      <c r="F32" s="103">
        <f>F306/1000000</f>
        <v>0</v>
      </c>
      <c r="G32" s="103">
        <f>G306/1000000</f>
        <v>0</v>
      </c>
      <c r="H32" s="103" t="e">
        <f t="shared" si="3"/>
        <v>#DIV/0!</v>
      </c>
      <c r="I32" s="103">
        <f>I306/1000000</f>
        <v>0</v>
      </c>
      <c r="J32" s="103">
        <f>J306/1000000</f>
        <v>0</v>
      </c>
      <c r="K32" s="104" t="e">
        <f t="shared" si="4"/>
        <v>#DIV/0!</v>
      </c>
      <c r="L32" s="103">
        <f>L306/1000000</f>
        <v>0</v>
      </c>
      <c r="M32" s="103">
        <f>M306/1000000</f>
        <v>0</v>
      </c>
      <c r="N32" s="103" t="e">
        <f t="shared" si="6"/>
        <v>#DIV/0!</v>
      </c>
      <c r="O32" s="103">
        <f>O306/1000000</f>
        <v>0</v>
      </c>
      <c r="P32" s="103">
        <f>P306/1000000</f>
        <v>0</v>
      </c>
      <c r="Q32" s="103" t="e">
        <f t="shared" si="5"/>
        <v>#DIV/0!</v>
      </c>
      <c r="R32" s="103">
        <f>R306/1000000</f>
        <v>0</v>
      </c>
      <c r="S32" s="103">
        <f>S306/1000000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C314/1000000</f>
        <v>4.6711999999999997E-2</v>
      </c>
      <c r="D33" s="154">
        <f>D314/1000000</f>
        <v>9.2402999999999999E-2</v>
      </c>
      <c r="E33" s="103">
        <f t="shared" si="2"/>
        <v>50.552471240111252</v>
      </c>
      <c r="F33" s="154">
        <f>F314/1000000</f>
        <v>1.5771E-2</v>
      </c>
      <c r="G33" s="154">
        <f>G314/1000000</f>
        <v>2.5850000000000001E-2</v>
      </c>
      <c r="H33" s="103">
        <f t="shared" si="3"/>
        <v>61.009671179883938</v>
      </c>
      <c r="I33" s="154">
        <f>I314/1000000</f>
        <v>2.4122999999999999E-2</v>
      </c>
      <c r="J33" s="103">
        <f>J314/1000000</f>
        <v>7.8867000000000007E-2</v>
      </c>
      <c r="K33" s="104">
        <f t="shared" si="4"/>
        <v>30.586937502377413</v>
      </c>
      <c r="L33" s="103">
        <f>L314/1000000</f>
        <v>5.8820000000000001E-3</v>
      </c>
      <c r="M33" s="103">
        <f>M314/1000000</f>
        <v>3.8665999999999999E-2</v>
      </c>
      <c r="N33" s="103">
        <f t="shared" si="6"/>
        <v>15.212331247090468</v>
      </c>
      <c r="O33" s="103">
        <f>O314/1000000</f>
        <v>5.8820000000000001E-3</v>
      </c>
      <c r="P33" s="103">
        <f>P314/1000000</f>
        <v>3.8665999999999999E-2</v>
      </c>
      <c r="Q33" s="103">
        <f t="shared" si="5"/>
        <v>15.212331247090468</v>
      </c>
      <c r="R33" s="103">
        <f>R314/1000000</f>
        <v>0</v>
      </c>
      <c r="S33" s="103">
        <f>S314/1000000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C322/1000000</f>
        <v>13.921301</v>
      </c>
      <c r="D34" s="153">
        <f>D322/1000000</f>
        <v>5.2516154999999998</v>
      </c>
      <c r="E34" s="103">
        <f t="shared" si="2"/>
        <v>265.08606732537828</v>
      </c>
      <c r="F34" s="153">
        <f>F322/1000000</f>
        <v>2.9668519999999998</v>
      </c>
      <c r="G34" s="153">
        <f>G322/1000000</f>
        <v>0.3634715</v>
      </c>
      <c r="H34" s="103">
        <f t="shared" si="3"/>
        <v>816.25436932469256</v>
      </c>
      <c r="I34" s="103">
        <f>I322/1000000</f>
        <v>13.973796999999999</v>
      </c>
      <c r="J34" s="103">
        <f>J322/1000000</f>
        <v>5.0707525000000002</v>
      </c>
      <c r="K34" s="104">
        <f t="shared" si="4"/>
        <v>275.57639620549412</v>
      </c>
      <c r="L34" s="153">
        <f>L322/1000000</f>
        <v>11.029107</v>
      </c>
      <c r="M34" s="153">
        <f>M322/1000000</f>
        <v>4.3028849999999998</v>
      </c>
      <c r="N34" s="103">
        <f t="shared" si="6"/>
        <v>256.31888837373066</v>
      </c>
      <c r="O34" s="103">
        <f>O322/1000000</f>
        <v>2.218912</v>
      </c>
      <c r="P34" s="103">
        <f>P322/1000000</f>
        <v>0.89578999999999998</v>
      </c>
      <c r="Q34" s="103">
        <f t="shared" si="5"/>
        <v>247.70448430993869</v>
      </c>
      <c r="R34" s="103">
        <f>R322/1000000</f>
        <v>8.8101950000000002</v>
      </c>
      <c r="S34" s="103">
        <f>S322/1000000</f>
        <v>3.407095</v>
      </c>
      <c r="T34" s="104">
        <f t="shared" si="0"/>
        <v>258.5837788497239</v>
      </c>
    </row>
    <row r="35" spans="1:21" ht="39" customHeight="1" thickBot="1">
      <c r="A35" s="379" t="s">
        <v>263</v>
      </c>
      <c r="B35" s="380" t="s">
        <v>145</v>
      </c>
      <c r="C35" s="230">
        <f>C323/1000000</f>
        <v>0.84768100000000002</v>
      </c>
      <c r="D35" s="230">
        <f>D323/1000000</f>
        <v>1.285083</v>
      </c>
      <c r="E35" s="151">
        <f t="shared" si="2"/>
        <v>65.963132342424586</v>
      </c>
      <c r="F35" s="230">
        <f>F323/1000000</f>
        <v>0.12424499999999999</v>
      </c>
      <c r="G35" s="230">
        <f>G323/1000000</f>
        <v>0.114728</v>
      </c>
      <c r="H35" s="151">
        <f t="shared" si="3"/>
        <v>108.29527229621365</v>
      </c>
      <c r="I35" s="230">
        <f>I323/1000000</f>
        <v>0.98148299999999999</v>
      </c>
      <c r="J35" s="230">
        <f>J323/1000000</f>
        <v>1.351661</v>
      </c>
      <c r="K35" s="152">
        <f t="shared" si="4"/>
        <v>72.613103433479253</v>
      </c>
      <c r="L35" s="230">
        <f>L323/1000000</f>
        <v>0.72814500000000004</v>
      </c>
      <c r="M35" s="230">
        <f>M323/1000000</f>
        <v>1.031733</v>
      </c>
      <c r="N35" s="151">
        <f t="shared" si="6"/>
        <v>70.574945262000938</v>
      </c>
      <c r="O35" s="151">
        <f>O323/1000000</f>
        <v>0.429197</v>
      </c>
      <c r="P35" s="151">
        <f>P323/1000000</f>
        <v>0.89578999999999998</v>
      </c>
      <c r="Q35" s="151">
        <f t="shared" si="5"/>
        <v>47.912680427332297</v>
      </c>
      <c r="R35" s="151">
        <f>R323/1000000</f>
        <v>0.29894799999999999</v>
      </c>
      <c r="S35" s="151">
        <f>S323/1000000</f>
        <v>0.13594300000000001</v>
      </c>
      <c r="T35" s="152">
        <f t="shared" si="0"/>
        <v>219.90687273342502</v>
      </c>
    </row>
    <row r="36" spans="1:21" ht="21.75" customHeight="1" thickBot="1">
      <c r="A36" s="381" t="s">
        <v>264</v>
      </c>
      <c r="B36" s="382" t="s">
        <v>145</v>
      </c>
      <c r="C36" s="230">
        <f>C331/1000000</f>
        <v>12.635401999999999</v>
      </c>
      <c r="D36" s="230">
        <f>D331/1000000</f>
        <v>3.4741580000000001</v>
      </c>
      <c r="E36" s="151">
        <f t="shared" si="2"/>
        <v>363.69681517075503</v>
      </c>
      <c r="F36" s="230">
        <f>F331/1000000</f>
        <v>2.739725</v>
      </c>
      <c r="G36" s="230">
        <f>G331/1000000</f>
        <v>0.12436899999999999</v>
      </c>
      <c r="H36" s="151">
        <f t="shared" si="3"/>
        <v>2202.9002404136081</v>
      </c>
      <c r="I36" s="151">
        <f>I331/1000000</f>
        <v>12.709232999999999</v>
      </c>
      <c r="J36" s="151">
        <f>J331/1000000</f>
        <v>3.3431470000000001</v>
      </c>
      <c r="K36" s="152">
        <f t="shared" si="4"/>
        <v>380.15776751665419</v>
      </c>
      <c r="L36" s="151">
        <f>L331/1000000</f>
        <v>10.300962</v>
      </c>
      <c r="M36" s="151">
        <f>M331/1000000</f>
        <v>3.2711519999999998</v>
      </c>
      <c r="N36" s="151">
        <f t="shared" si="6"/>
        <v>314.90319006881981</v>
      </c>
      <c r="O36" s="151">
        <f>O331/1000000</f>
        <v>1.7897149999999999</v>
      </c>
      <c r="P36" s="151">
        <f>P331/1000000</f>
        <v>0</v>
      </c>
      <c r="Q36" s="151" t="e">
        <f t="shared" si="5"/>
        <v>#DIV/0!</v>
      </c>
      <c r="R36" s="151">
        <f>R331/1000000</f>
        <v>8.5112469999999991</v>
      </c>
      <c r="S36" s="151">
        <f>S331/1000000</f>
        <v>3.2711519999999998</v>
      </c>
      <c r="T36" s="152">
        <f t="shared" si="0"/>
        <v>260.19111921427071</v>
      </c>
    </row>
    <row r="37" spans="1:21" ht="58.5" customHeight="1" thickBot="1">
      <c r="A37" s="350" t="s">
        <v>266</v>
      </c>
      <c r="B37" s="351"/>
      <c r="C37" s="153">
        <f>C351/1000000</f>
        <v>0</v>
      </c>
      <c r="D37" s="153">
        <f>D351/1000000</f>
        <v>4.2509999999999996E-3</v>
      </c>
      <c r="E37" s="103">
        <f t="shared" si="2"/>
        <v>0</v>
      </c>
      <c r="F37" s="103">
        <f>F351/1000000</f>
        <v>0</v>
      </c>
      <c r="G37" s="103">
        <f>G351/1000000</f>
        <v>2.137E-3</v>
      </c>
      <c r="H37" s="103">
        <f t="shared" si="3"/>
        <v>0</v>
      </c>
      <c r="I37" s="103">
        <f>I351/1000000</f>
        <v>0</v>
      </c>
      <c r="J37" s="103">
        <f>J351/1000000</f>
        <v>2.137E-3</v>
      </c>
      <c r="K37" s="104">
        <f t="shared" si="4"/>
        <v>0</v>
      </c>
      <c r="L37" s="103">
        <f>L351/1000000</f>
        <v>0</v>
      </c>
      <c r="M37" s="103">
        <f>M351/1000000</f>
        <v>0</v>
      </c>
      <c r="N37" s="103" t="e">
        <f t="shared" si="6"/>
        <v>#DIV/0!</v>
      </c>
      <c r="O37" s="103">
        <f>O351/1000000</f>
        <v>0</v>
      </c>
      <c r="P37" s="103">
        <f>P351/1000000</f>
        <v>0</v>
      </c>
      <c r="Q37" s="103" t="e">
        <f t="shared" si="5"/>
        <v>#DIV/0!</v>
      </c>
      <c r="R37" s="103">
        <f>R351/1000000</f>
        <v>0</v>
      </c>
      <c r="S37" s="103">
        <f>S351/1000000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C355/1000000</f>
        <v>133.325571916</v>
      </c>
      <c r="D38" s="149">
        <f>D355/1000000</f>
        <v>121.687944597</v>
      </c>
      <c r="E38" s="149">
        <f t="shared" si="2"/>
        <v>109.56350060603037</v>
      </c>
      <c r="F38" s="149">
        <f>F355/1000000</f>
        <v>17.501455915999998</v>
      </c>
      <c r="G38" s="149">
        <f>G355/1000000</f>
        <v>18.793576597000001</v>
      </c>
      <c r="H38" s="149">
        <f t="shared" si="3"/>
        <v>93.124668557201275</v>
      </c>
      <c r="I38" s="149">
        <f>I355/1000000</f>
        <v>133.325571916</v>
      </c>
      <c r="J38" s="149">
        <f>J355/1000000</f>
        <v>121.687944597</v>
      </c>
      <c r="K38" s="150">
        <f t="shared" si="4"/>
        <v>109.56350060603037</v>
      </c>
      <c r="L38" s="149">
        <f>L355/1000000</f>
        <v>12.143637999999999</v>
      </c>
      <c r="M38" s="149">
        <f>M355/1000000</f>
        <v>13.834327403000001</v>
      </c>
      <c r="N38" s="149">
        <f t="shared" si="6"/>
        <v>87.779027098683727</v>
      </c>
      <c r="O38" s="149">
        <f>O355/1000000</f>
        <v>0</v>
      </c>
      <c r="P38" s="149">
        <f>P355/1000000</f>
        <v>0</v>
      </c>
      <c r="Q38" s="149" t="e">
        <f t="shared" si="5"/>
        <v>#DIV/0!</v>
      </c>
      <c r="R38" s="149">
        <f>R355/1000000</f>
        <v>0</v>
      </c>
      <c r="S38" s="149">
        <f>S355/1000000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C356/1000000</f>
        <v>108.36818291600001</v>
      </c>
      <c r="D39" s="103">
        <f>D356/1000000</f>
        <v>96.962502596999997</v>
      </c>
      <c r="E39" s="103">
        <f t="shared" si="2"/>
        <v>111.76298054765029</v>
      </c>
      <c r="F39" s="103">
        <f>F356/1000000</f>
        <v>15.504050915999997</v>
      </c>
      <c r="G39" s="103">
        <f>G356/1000000</f>
        <v>16.919804597000002</v>
      </c>
      <c r="H39" s="103">
        <f t="shared" si="3"/>
        <v>91.632564827308769</v>
      </c>
      <c r="I39" s="103">
        <f>I356/1000000</f>
        <v>108.36818291600001</v>
      </c>
      <c r="J39" s="103">
        <f>J356/1000000</f>
        <v>96.962502596999997</v>
      </c>
      <c r="K39" s="104">
        <f t="shared" si="4"/>
        <v>111.76298054765029</v>
      </c>
      <c r="L39" s="103">
        <f>L356/1000000</f>
        <v>12.143637999999999</v>
      </c>
      <c r="M39" s="103">
        <f>M356/1000000</f>
        <v>13.834327403000001</v>
      </c>
      <c r="N39" s="103">
        <f t="shared" si="6"/>
        <v>87.779027098683727</v>
      </c>
      <c r="O39" s="103">
        <f>O356/1000000</f>
        <v>0</v>
      </c>
      <c r="P39" s="103">
        <f>P356/1000000</f>
        <v>0</v>
      </c>
      <c r="Q39" s="103" t="e">
        <f t="shared" si="5"/>
        <v>#DIV/0!</v>
      </c>
      <c r="R39" s="103">
        <f>R356/1000000</f>
        <v>0</v>
      </c>
      <c r="S39" s="103">
        <f>S356/1000000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C373/1000000</f>
        <v>24.957388999999999</v>
      </c>
      <c r="D40" s="103">
        <f>D373/1000000</f>
        <v>24.725442000000001</v>
      </c>
      <c r="E40" s="103">
        <f t="shared" si="2"/>
        <v>100.93809040906123</v>
      </c>
      <c r="F40" s="103">
        <f>F373/1000000</f>
        <v>1.9974050000000001</v>
      </c>
      <c r="G40" s="103">
        <f>G373/1000000</f>
        <v>1.873772</v>
      </c>
      <c r="H40" s="103">
        <f t="shared" si="3"/>
        <v>106.59808130338165</v>
      </c>
      <c r="I40" s="103">
        <f>I373/1000000</f>
        <v>24.957388999999999</v>
      </c>
      <c r="J40" s="103">
        <f>J373/1000000</f>
        <v>24.725442000000001</v>
      </c>
      <c r="K40" s="104">
        <f t="shared" si="4"/>
        <v>100.93809040906123</v>
      </c>
      <c r="L40" s="103">
        <f>L373/1000000</f>
        <v>0</v>
      </c>
      <c r="M40" s="103">
        <f>M373/1000000</f>
        <v>0</v>
      </c>
      <c r="N40" s="103" t="e">
        <f t="shared" si="6"/>
        <v>#DIV/0!</v>
      </c>
      <c r="O40" s="103">
        <f>O373/1000000</f>
        <v>0</v>
      </c>
      <c r="P40" s="103">
        <f>P373/1000000</f>
        <v>0</v>
      </c>
      <c r="Q40" s="103" t="e">
        <f t="shared" si="5"/>
        <v>#DIV/0!</v>
      </c>
      <c r="R40" s="103">
        <f>R373/1000000</f>
        <v>0</v>
      </c>
      <c r="S40" s="103">
        <f>S373/1000000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387</v>
      </c>
      <c r="D44" s="39" t="s">
        <v>388</v>
      </c>
      <c r="E44" s="39" t="s">
        <v>12</v>
      </c>
      <c r="F44" s="39" t="s">
        <v>394</v>
      </c>
      <c r="G44" s="39" t="s">
        <v>395</v>
      </c>
      <c r="H44" s="39" t="s">
        <v>12</v>
      </c>
      <c r="I44" s="39" t="s">
        <v>387</v>
      </c>
      <c r="J44" s="39" t="s">
        <v>388</v>
      </c>
      <c r="K44" s="39" t="s">
        <v>12</v>
      </c>
      <c r="L44" s="39" t="s">
        <v>387</v>
      </c>
      <c r="M44" s="39" t="s">
        <v>388</v>
      </c>
      <c r="N44" s="231" t="s">
        <v>12</v>
      </c>
      <c r="O44" s="232" t="s">
        <v>390</v>
      </c>
      <c r="P44" s="232" t="s">
        <v>396</v>
      </c>
      <c r="Q44" s="232" t="s">
        <v>5</v>
      </c>
      <c r="R44" s="232" t="s">
        <v>392</v>
      </c>
      <c r="S44" s="232" t="s">
        <v>393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111584781</v>
      </c>
      <c r="D46" s="128">
        <f>D47+D55</f>
        <v>104707059</v>
      </c>
      <c r="E46" s="129">
        <f>C46/D46*100</f>
        <v>106.56853708401837</v>
      </c>
      <c r="F46" s="128">
        <f>F47+F55</f>
        <v>20802107</v>
      </c>
      <c r="G46" s="128">
        <f>G47+G55</f>
        <v>15990565</v>
      </c>
      <c r="H46" s="129">
        <f>F46/G46*100</f>
        <v>130.08988112677696</v>
      </c>
      <c r="I46" s="128">
        <f>I47+I55</f>
        <v>104235541</v>
      </c>
      <c r="J46" s="128">
        <f>J47+J55</f>
        <v>101626657</v>
      </c>
      <c r="K46" s="129">
        <f>I46/J46*100</f>
        <v>102.56712567058071</v>
      </c>
      <c r="L46" s="130">
        <f>L47+L55</f>
        <v>96898713</v>
      </c>
      <c r="M46" s="130">
        <f>M47+M55</f>
        <v>81811059</v>
      </c>
      <c r="N46" s="131">
        <f t="shared" ref="N46:N53" si="7">L46/M46*100</f>
        <v>118.44207150527168</v>
      </c>
      <c r="O46" s="132">
        <f>O47+O55</f>
        <v>0</v>
      </c>
      <c r="P46" s="132">
        <f>P47+P55</f>
        <v>126973</v>
      </c>
      <c r="Q46" s="132">
        <f t="shared" ref="Q46:Q53" si="8">O46/P46*100</f>
        <v>0</v>
      </c>
      <c r="R46" s="132">
        <f>R47+R55</f>
        <v>96898713</v>
      </c>
      <c r="S46" s="132">
        <f>S47+S55</f>
        <v>81684086</v>
      </c>
      <c r="T46" s="131">
        <f t="shared" ref="T46:T53" si="9">R46/S46*100</f>
        <v>118.62618258347165</v>
      </c>
    </row>
    <row r="47" spans="1:21" ht="36.75" customHeight="1">
      <c r="A47" s="383" t="s">
        <v>291</v>
      </c>
      <c r="B47" s="384" t="s">
        <v>98</v>
      </c>
      <c r="C47" s="42">
        <f>SUM(C48:C53)</f>
        <v>111569254</v>
      </c>
      <c r="D47" s="42">
        <f>SUM(D48:D53)</f>
        <v>104662753</v>
      </c>
      <c r="E47" s="51">
        <f>C47/D47*100</f>
        <v>106.59881457542015</v>
      </c>
      <c r="F47" s="42">
        <f>SUM(F48:F53)</f>
        <v>20799712</v>
      </c>
      <c r="G47" s="42">
        <f>SUM(G48:G53)</f>
        <v>15980389</v>
      </c>
      <c r="H47" s="51">
        <f>F47/G47*100</f>
        <v>130.1577327060061</v>
      </c>
      <c r="I47" s="42">
        <f>SUM(I48:I53)</f>
        <v>104220014</v>
      </c>
      <c r="J47" s="42">
        <f>SUM(J48:J53)</f>
        <v>101582351</v>
      </c>
      <c r="K47" s="51">
        <f>I47/J47*100</f>
        <v>102.59657605286179</v>
      </c>
      <c r="L47" s="42">
        <f>SUM(L48:L53)</f>
        <v>96898713</v>
      </c>
      <c r="M47" s="42">
        <f>SUM(M48:M53)</f>
        <v>81811059</v>
      </c>
      <c r="N47" s="6">
        <f t="shared" si="7"/>
        <v>118.44207150527168</v>
      </c>
      <c r="O47" s="42">
        <f>SUM(O48:O53)</f>
        <v>0</v>
      </c>
      <c r="P47" s="42">
        <f>SUM(P48:P53)</f>
        <v>126973</v>
      </c>
      <c r="Q47" s="5">
        <f t="shared" si="8"/>
        <v>0</v>
      </c>
      <c r="R47" s="42">
        <f>SUM(R48:R53)</f>
        <v>96898713</v>
      </c>
      <c r="S47" s="42">
        <f>SUM(S48:S53)</f>
        <v>81684086</v>
      </c>
      <c r="T47" s="6">
        <f t="shared" si="9"/>
        <v>118.62618258347165</v>
      </c>
    </row>
    <row r="48" spans="1:21" ht="18.75" customHeight="1">
      <c r="A48" s="63">
        <v>1</v>
      </c>
      <c r="B48" s="4" t="s">
        <v>99</v>
      </c>
      <c r="C48" s="45">
        <v>62955869</v>
      </c>
      <c r="D48" s="45">
        <v>54005614</v>
      </c>
      <c r="E48" s="46">
        <f t="shared" ref="E48:E53" si="10">C48/D48*100</f>
        <v>116.57282333647758</v>
      </c>
      <c r="F48" s="45">
        <v>11434079</v>
      </c>
      <c r="G48" s="45">
        <v>8475523</v>
      </c>
      <c r="H48" s="46">
        <f t="shared" ref="H48:H53" si="11">F48/G48*100</f>
        <v>134.90706119256592</v>
      </c>
      <c r="I48" s="45">
        <v>61649903</v>
      </c>
      <c r="J48" s="45">
        <v>52858258</v>
      </c>
      <c r="K48" s="46">
        <f t="shared" ref="K48:K53" si="12">I48/J48*100</f>
        <v>116.63249099128466</v>
      </c>
      <c r="L48" s="35">
        <v>61649903</v>
      </c>
      <c r="M48" s="35">
        <v>40379764</v>
      </c>
      <c r="N48" s="25">
        <f t="shared" si="7"/>
        <v>152.67524347096233</v>
      </c>
      <c r="O48" s="248">
        <v>0</v>
      </c>
      <c r="P48" s="45">
        <v>0</v>
      </c>
      <c r="Q48" s="25" t="e">
        <f t="shared" si="8"/>
        <v>#DIV/0!</v>
      </c>
      <c r="R48" s="45">
        <v>61649903</v>
      </c>
      <c r="S48" s="35">
        <v>40379764</v>
      </c>
      <c r="T48" s="46">
        <f t="shared" si="9"/>
        <v>152.67524347096233</v>
      </c>
    </row>
    <row r="49" spans="1:20" ht="27.75" customHeight="1">
      <c r="A49" s="63">
        <v>2</v>
      </c>
      <c r="B49" s="4" t="s">
        <v>100</v>
      </c>
      <c r="C49" s="45">
        <v>8053304</v>
      </c>
      <c r="D49" s="45">
        <v>12738052</v>
      </c>
      <c r="E49" s="46">
        <f t="shared" si="10"/>
        <v>63.222414227858394</v>
      </c>
      <c r="F49" s="45">
        <v>1422284</v>
      </c>
      <c r="G49" s="45">
        <v>2212530</v>
      </c>
      <c r="H49" s="46">
        <f t="shared" si="11"/>
        <v>64.283150962924793</v>
      </c>
      <c r="I49" s="45">
        <v>5762583</v>
      </c>
      <c r="J49" s="45">
        <v>10324683</v>
      </c>
      <c r="K49" s="46">
        <f t="shared" si="12"/>
        <v>55.813655489471202</v>
      </c>
      <c r="L49" s="45">
        <v>5762583</v>
      </c>
      <c r="M49" s="35">
        <v>10324683</v>
      </c>
      <c r="N49" s="25">
        <f t="shared" si="7"/>
        <v>55.813655489471202</v>
      </c>
      <c r="O49" s="248">
        <v>0</v>
      </c>
      <c r="P49" s="45">
        <v>0</v>
      </c>
      <c r="Q49" s="25" t="e">
        <f t="shared" si="8"/>
        <v>#DIV/0!</v>
      </c>
      <c r="R49" s="45">
        <v>5762583</v>
      </c>
      <c r="S49" s="35">
        <v>10324683</v>
      </c>
      <c r="T49" s="46">
        <f t="shared" si="9"/>
        <v>55.813655489471202</v>
      </c>
    </row>
    <row r="50" spans="1:20" ht="41.25" customHeight="1">
      <c r="A50" s="63">
        <v>3</v>
      </c>
      <c r="B50" s="4" t="s">
        <v>101</v>
      </c>
      <c r="C50" s="45">
        <v>8282748</v>
      </c>
      <c r="D50" s="45">
        <v>10326607</v>
      </c>
      <c r="E50" s="46">
        <f t="shared" si="10"/>
        <v>80.207835932944874</v>
      </c>
      <c r="F50" s="45">
        <v>2606177</v>
      </c>
      <c r="G50" s="45">
        <v>2316215</v>
      </c>
      <c r="H50" s="46">
        <f t="shared" si="11"/>
        <v>112.51878603670211</v>
      </c>
      <c r="I50" s="45">
        <v>5517028</v>
      </c>
      <c r="J50" s="45">
        <v>8394262</v>
      </c>
      <c r="K50" s="46">
        <f t="shared" si="12"/>
        <v>65.723800376971795</v>
      </c>
      <c r="L50" s="35">
        <v>5517028</v>
      </c>
      <c r="M50" s="35">
        <v>8394262</v>
      </c>
      <c r="N50" s="25">
        <f t="shared" si="7"/>
        <v>65.723800376971795</v>
      </c>
      <c r="O50" s="248">
        <v>0</v>
      </c>
      <c r="P50" s="45">
        <v>0</v>
      </c>
      <c r="Q50" s="25" t="e">
        <f t="shared" si="8"/>
        <v>#DIV/0!</v>
      </c>
      <c r="R50" s="45">
        <v>5517028</v>
      </c>
      <c r="S50" s="35">
        <v>8394262</v>
      </c>
      <c r="T50" s="46">
        <f t="shared" si="9"/>
        <v>65.723800376971795</v>
      </c>
    </row>
    <row r="51" spans="1:20" ht="21.75" customHeight="1">
      <c r="A51" s="63">
        <v>4</v>
      </c>
      <c r="B51" s="3" t="s">
        <v>102</v>
      </c>
      <c r="C51" s="45">
        <v>1422331</v>
      </c>
      <c r="D51" s="45">
        <v>3328343</v>
      </c>
      <c r="E51" s="46">
        <f t="shared" si="10"/>
        <v>42.733906932068003</v>
      </c>
      <c r="F51" s="45">
        <v>299583</v>
      </c>
      <c r="G51" s="45">
        <v>454251</v>
      </c>
      <c r="H51" s="46">
        <f t="shared" si="11"/>
        <v>65.950983046817726</v>
      </c>
      <c r="I51" s="45">
        <v>1245774</v>
      </c>
      <c r="J51" s="45">
        <v>2906057</v>
      </c>
      <c r="K51" s="46">
        <f t="shared" si="12"/>
        <v>42.868188751975616</v>
      </c>
      <c r="L51" s="35">
        <v>1245774</v>
      </c>
      <c r="M51" s="35">
        <v>2906057</v>
      </c>
      <c r="N51" s="25">
        <f t="shared" si="7"/>
        <v>42.868188751975616</v>
      </c>
      <c r="O51" s="248">
        <v>0</v>
      </c>
      <c r="P51" s="45">
        <v>0</v>
      </c>
      <c r="Q51" s="25" t="e">
        <f t="shared" si="8"/>
        <v>#DIV/0!</v>
      </c>
      <c r="R51" s="45">
        <v>1245774</v>
      </c>
      <c r="S51" s="35">
        <v>2906057</v>
      </c>
      <c r="T51" s="46">
        <f t="shared" si="9"/>
        <v>42.868188751975616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2462359</v>
      </c>
      <c r="E52" s="46">
        <f t="shared" si="10"/>
        <v>0</v>
      </c>
      <c r="F52" s="45">
        <v>0</v>
      </c>
      <c r="G52" s="45">
        <v>190837</v>
      </c>
      <c r="H52" s="46">
        <f t="shared" si="11"/>
        <v>0</v>
      </c>
      <c r="I52" s="45">
        <v>0</v>
      </c>
      <c r="J52" s="45">
        <v>1367542</v>
      </c>
      <c r="K52" s="46">
        <f t="shared" si="12"/>
        <v>0</v>
      </c>
      <c r="L52" s="35">
        <v>0</v>
      </c>
      <c r="M52" s="35">
        <v>1367542</v>
      </c>
      <c r="N52" s="25">
        <f t="shared" si="7"/>
        <v>0</v>
      </c>
      <c r="O52" s="248">
        <v>0</v>
      </c>
      <c r="P52" s="248">
        <v>126973</v>
      </c>
      <c r="Q52" s="25">
        <f t="shared" si="8"/>
        <v>0</v>
      </c>
      <c r="R52" s="45">
        <v>0</v>
      </c>
      <c r="S52" s="248">
        <v>1240569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30855002</v>
      </c>
      <c r="D53" s="49">
        <v>21801778</v>
      </c>
      <c r="E53" s="25">
        <f t="shared" si="10"/>
        <v>141.52516368160434</v>
      </c>
      <c r="F53" s="45">
        <v>5037589</v>
      </c>
      <c r="G53" s="49">
        <v>2331033</v>
      </c>
      <c r="H53" s="25">
        <f t="shared" si="11"/>
        <v>216.10972474435152</v>
      </c>
      <c r="I53" s="45">
        <v>30044726</v>
      </c>
      <c r="J53" s="49">
        <v>25731549</v>
      </c>
      <c r="K53" s="25">
        <f t="shared" si="12"/>
        <v>116.76221279954812</v>
      </c>
      <c r="L53" s="45">
        <v>22723425</v>
      </c>
      <c r="M53" s="35">
        <v>18438751</v>
      </c>
      <c r="N53" s="25">
        <f t="shared" si="7"/>
        <v>123.23733315776107</v>
      </c>
      <c r="O53" s="45">
        <v>0</v>
      </c>
      <c r="P53" s="45">
        <v>0</v>
      </c>
      <c r="Q53" s="49" t="e">
        <f t="shared" si="8"/>
        <v>#DIV/0!</v>
      </c>
      <c r="R53" s="249">
        <v>22723425</v>
      </c>
      <c r="S53" s="35">
        <v>18438751</v>
      </c>
      <c r="T53" s="25">
        <f t="shared" si="9"/>
        <v>123.23733315776107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SUM(C56:C66)</f>
        <v>15527</v>
      </c>
      <c r="D55" s="42">
        <f>SUM(D56:D66)</f>
        <v>44306</v>
      </c>
      <c r="E55" s="51">
        <f>C55/D55*100</f>
        <v>35.044914909944474</v>
      </c>
      <c r="F55" s="42">
        <f>SUM(F56:F66)</f>
        <v>2395</v>
      </c>
      <c r="G55" s="42">
        <f>SUM(G56:G66)</f>
        <v>10176</v>
      </c>
      <c r="H55" s="51">
        <f>F55/G55*100</f>
        <v>23.535770440251572</v>
      </c>
      <c r="I55" s="42">
        <f>SUM(I56:I66)</f>
        <v>15527</v>
      </c>
      <c r="J55" s="42">
        <f>SUM(J56:J66)</f>
        <v>44306</v>
      </c>
      <c r="K55" s="51">
        <f>I55/J55*100</f>
        <v>35.044914909944474</v>
      </c>
      <c r="L55" s="42">
        <f>SUM(L56:L66)</f>
        <v>0</v>
      </c>
      <c r="M55" s="42">
        <f>SUM(M56:M66)</f>
        <v>0</v>
      </c>
      <c r="N55" s="6" t="e">
        <f t="shared" ref="N55" si="13">L55/M55*100</f>
        <v>#DIV/0!</v>
      </c>
      <c r="O55" s="42">
        <f>SUM(O56:O66)</f>
        <v>0</v>
      </c>
      <c r="P55" s="42">
        <f>SUM(P56:P66)</f>
        <v>0</v>
      </c>
      <c r="Q55" s="5" t="e">
        <f t="shared" ref="Q55" si="14">O55/P55*100</f>
        <v>#DIV/0!</v>
      </c>
      <c r="R55" s="42">
        <f>SUM(R56:R66)</f>
        <v>0</v>
      </c>
      <c r="S55" s="42">
        <f>SUM(S56:S66)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15527</v>
      </c>
      <c r="D56" s="49">
        <v>44306</v>
      </c>
      <c r="E56" s="45">
        <f>C56/D56*100</f>
        <v>35.044914909944474</v>
      </c>
      <c r="F56" s="47">
        <v>2395</v>
      </c>
      <c r="G56" s="49">
        <v>10176</v>
      </c>
      <c r="H56" s="45">
        <f>F56/G56*100</f>
        <v>23.535770440251572</v>
      </c>
      <c r="I56" s="47">
        <v>15527</v>
      </c>
      <c r="J56" s="49">
        <v>44306</v>
      </c>
      <c r="K56" s="45">
        <f>I56/J56*100</f>
        <v>35.044914909944474</v>
      </c>
      <c r="L56" s="47">
        <v>0</v>
      </c>
      <c r="M56" s="47"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ht="17.25">
      <c r="A57" s="64">
        <v>2</v>
      </c>
      <c r="B57" s="8" t="s">
        <v>105</v>
      </c>
      <c r="C57" s="47">
        <v>0</v>
      </c>
      <c r="D57" s="47">
        <v>0</v>
      </c>
      <c r="E57" s="1" t="e">
        <f t="shared" ref="E57" si="16">C57/D57*100</f>
        <v>#DIV/0!</v>
      </c>
      <c r="F57" s="47">
        <v>0</v>
      </c>
      <c r="G57" s="47">
        <v>0</v>
      </c>
      <c r="H57" s="1" t="e">
        <f t="shared" ref="H57" si="17">F57/G57*100</f>
        <v>#DIV/0!</v>
      </c>
      <c r="I57" s="47">
        <v>0</v>
      </c>
      <c r="J57" s="47">
        <v>0</v>
      </c>
      <c r="K57" s="1" t="e">
        <f t="shared" ref="K57" si="18">I57/J57*100</f>
        <v>#DIV/0!</v>
      </c>
      <c r="L57" s="47">
        <v>0</v>
      </c>
      <c r="M57" s="47">
        <v>0</v>
      </c>
      <c r="N57" s="1" t="e">
        <f t="shared" ref="N57" si="19">L57/M57*100</f>
        <v>#DIV/0!</v>
      </c>
      <c r="O57" s="47">
        <v>0</v>
      </c>
      <c r="P57" s="47">
        <v>0</v>
      </c>
      <c r="Q57" s="1" t="e">
        <f t="shared" ref="Q57" si="20">O57/P57*100</f>
        <v>#DIV/0!</v>
      </c>
      <c r="R57" s="47">
        <v>0</v>
      </c>
      <c r="S57" s="47">
        <v>0</v>
      </c>
      <c r="T57" s="1" t="e">
        <f t="shared" ref="T57" si="21">R57/S57*100</f>
        <v>#DIV/0!</v>
      </c>
    </row>
    <row r="58" spans="1:20" hidden="1">
      <c r="A58" s="64">
        <v>3</v>
      </c>
      <c r="B58" s="147"/>
      <c r="C58" s="147"/>
      <c r="D58" s="147"/>
      <c r="E58" s="147"/>
      <c r="F58" s="147"/>
      <c r="G58" s="147"/>
      <c r="H58" s="147"/>
      <c r="I58" s="147"/>
      <c r="J58" s="147"/>
      <c r="K58" s="147"/>
      <c r="L58" s="148"/>
      <c r="M58" s="148"/>
      <c r="N58" s="148"/>
      <c r="O58" s="148"/>
      <c r="P58" s="148"/>
      <c r="Q58" s="148"/>
      <c r="R58" s="148"/>
      <c r="S58" s="148"/>
      <c r="T58" s="148"/>
    </row>
    <row r="59" spans="1:20" hidden="1">
      <c r="A59" s="64">
        <v>4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 hidden="1">
      <c r="A60" s="64">
        <v>5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 hidden="1">
      <c r="A61" s="64">
        <v>6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 hidden="1">
      <c r="A62" s="64">
        <v>7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 hidden="1">
      <c r="A63" s="64">
        <v>8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 hidden="1">
      <c r="A64" s="64">
        <v>9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 hidden="1">
      <c r="A65" s="64">
        <v>10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 hidden="1">
      <c r="A66" s="64">
        <v>11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376"/>
      <c r="B67" s="377"/>
      <c r="C67" s="377"/>
      <c r="D67" s="377"/>
      <c r="E67" s="377"/>
      <c r="F67" s="377"/>
      <c r="G67" s="377"/>
      <c r="H67" s="377"/>
      <c r="I67" s="377"/>
      <c r="J67" s="377"/>
      <c r="K67" s="377"/>
      <c r="L67" s="377"/>
      <c r="M67" s="377"/>
      <c r="N67" s="377"/>
      <c r="O67" s="377"/>
      <c r="P67" s="377"/>
      <c r="Q67" s="377"/>
      <c r="R67" s="377"/>
      <c r="S67" s="377"/>
      <c r="T67" s="378"/>
    </row>
    <row r="68" spans="1:20" ht="59.25" customHeight="1">
      <c r="A68" s="369" t="s">
        <v>240</v>
      </c>
      <c r="B68" s="370" t="s">
        <v>13</v>
      </c>
      <c r="C68" s="128">
        <f>C69+C113+C143+C149+C162+C178+C187+C196+C202+C210+C218+C227+C234+C246+C255+C261+C275+C285+C306+C314+C322+C351</f>
        <v>261308247</v>
      </c>
      <c r="D68" s="128">
        <f>D69+D113+D143+D149+D162+D178+D187+D196+D202+D210+D218+D227+D234+D246+D255+D261+D275+D285+D306+D314+D322+D351</f>
        <v>231144869.5</v>
      </c>
      <c r="E68" s="129">
        <f>C68/D68*100</f>
        <v>113.04955527035827</v>
      </c>
      <c r="F68" s="128">
        <f>F69+F113+F143+F149+F162+F178+F187+F196+F202+F210+F218+F227+F234+F246+F255+F261+F275+F285+F306+F314+F322+F351</f>
        <v>54380734</v>
      </c>
      <c r="G68" s="128">
        <f>G69+G113+G143+G149+G162+G178+G187+G196+G202+G210+G218+G227+G234+G246+G255+G261+G275+G285+G306+G314+G322+G351</f>
        <v>44584805.5</v>
      </c>
      <c r="H68" s="129">
        <f>F68/G68*100</f>
        <v>121.97145056514826</v>
      </c>
      <c r="I68" s="128">
        <f>I69+I113+I143+I149+I162+I178+I187+I196+I202+I210+I218+I227+I234+I246+I255+I261+I275+I285+I306+I314+I322+I351</f>
        <v>258465417</v>
      </c>
      <c r="J68" s="128">
        <f>J69+J113+J143+J149+J162+J178+J187+J196+J202+J210+J218+J227+J234+J246+J255+J261+J275+J285+J306+J314+J322+J351</f>
        <v>219276172.5</v>
      </c>
      <c r="K68" s="129">
        <f>I68/J68*100</f>
        <v>117.87209437906436</v>
      </c>
      <c r="L68" s="128">
        <f>L69+L113+L143+L149+L162+L178+L187+L196+L202+L210+L218+L227+L234+L246+L255+L261+L275+L285+L306+L314+L322+L351</f>
        <v>148438040</v>
      </c>
      <c r="M68" s="128">
        <f>M69+M113+M143+M149+M162+M178+M187+M196+M202+M210+M218+M227+M234+M246+M255+M261+M275+M285+M306+M314+M322+M351</f>
        <v>129123548</v>
      </c>
      <c r="N68" s="131">
        <f t="shared" ref="N68:N134" si="22">L68/M68*100</f>
        <v>114.95814845484264</v>
      </c>
      <c r="O68" s="128">
        <f>O69+O113+O143+O149+O162+O178+O187+O196+O202+O210+O218+O227+O234+O246+O255+O261+O275+O285+O306+O314+O322+O351</f>
        <v>36530864</v>
      </c>
      <c r="P68" s="128">
        <f>P69+P113+P143+P149+P162+P178+P187+P196+P202+P210+P218+P227+P234+P246+P255+P261+P275+P285+P306+P314+P322+P351</f>
        <v>26079109</v>
      </c>
      <c r="Q68" s="132">
        <f t="shared" ref="Q68:Q134" si="23">O68/P68*100</f>
        <v>140.07711689843393</v>
      </c>
      <c r="R68" s="128">
        <f>R69+R113+R143+R149+R162+R178+R187+R196+R202+R210+R218+R227+R234+R246+R255+R261+R275+R285+R306+R314+R322+R351</f>
        <v>116839552</v>
      </c>
      <c r="S68" s="128">
        <f>S69+S113+S143+S149+S162+S178+S187+S196+S202+S210+S218+S227+S234+S246+S255+S261+S275+S285+S306+S314+S322+S351</f>
        <v>103044439</v>
      </c>
      <c r="T68" s="131">
        <f t="shared" ref="T68:T132" si="24">R68/S68*100</f>
        <v>113.38753758463376</v>
      </c>
    </row>
    <row r="69" spans="1:20" ht="39.75" customHeight="1">
      <c r="A69" s="383" t="s">
        <v>241</v>
      </c>
      <c r="B69" s="384" t="s">
        <v>117</v>
      </c>
      <c r="C69" s="42">
        <f>SUM(C70:C111)</f>
        <v>58590303</v>
      </c>
      <c r="D69" s="42">
        <f>SUM(D70:D111)</f>
        <v>51770552</v>
      </c>
      <c r="E69" s="51">
        <f>C69/D69*100</f>
        <v>113.1730312630238</v>
      </c>
      <c r="F69" s="42">
        <f>SUM(F70:F111)</f>
        <v>15505887</v>
      </c>
      <c r="G69" s="42">
        <f>SUM(G70:G111)</f>
        <v>11790444</v>
      </c>
      <c r="H69" s="51">
        <f>F69/G69*100</f>
        <v>131.51232472670239</v>
      </c>
      <c r="I69" s="42">
        <f>SUM(I70:I111)</f>
        <v>60748766</v>
      </c>
      <c r="J69" s="42">
        <f>SUM(J70:J111)</f>
        <v>50956584</v>
      </c>
      <c r="K69" s="51">
        <f>I69/J69*100</f>
        <v>119.21671593998531</v>
      </c>
      <c r="L69" s="36">
        <f>SUM(L70:L111)</f>
        <v>4170845</v>
      </c>
      <c r="M69" s="36">
        <f>SUM(M70:M111)</f>
        <v>4506069</v>
      </c>
      <c r="N69" s="6">
        <f t="shared" si="22"/>
        <v>92.560611033697</v>
      </c>
      <c r="O69" s="5">
        <f>SUM(O70:O111)</f>
        <v>2573163</v>
      </c>
      <c r="P69" s="5">
        <f>SUM(P70:P111)</f>
        <v>3260476</v>
      </c>
      <c r="Q69" s="5">
        <f t="shared" si="23"/>
        <v>78.919857100619666</v>
      </c>
      <c r="R69" s="5">
        <f>SUM(R70:R111)</f>
        <v>1597682</v>
      </c>
      <c r="S69" s="5">
        <f>SUM(S70:S111)</f>
        <v>1245593</v>
      </c>
      <c r="T69" s="6">
        <f t="shared" si="24"/>
        <v>128.26677735022596</v>
      </c>
    </row>
    <row r="70" spans="1:20" ht="17.25">
      <c r="A70" s="66">
        <v>1</v>
      </c>
      <c r="B70" s="10" t="s">
        <v>150</v>
      </c>
      <c r="C70" s="47">
        <v>6252</v>
      </c>
      <c r="D70" s="47">
        <v>12436</v>
      </c>
      <c r="E70" s="46">
        <f t="shared" ref="E70:E104" si="25">C70/D70*100</f>
        <v>50.273399807011899</v>
      </c>
      <c r="F70" s="47">
        <v>17</v>
      </c>
      <c r="G70" s="45">
        <v>12423</v>
      </c>
      <c r="H70" s="46">
        <f t="shared" ref="H70:H73" si="26">F70/G70*100</f>
        <v>0.13684295258794171</v>
      </c>
      <c r="I70" s="47">
        <v>6290</v>
      </c>
      <c r="J70" s="45">
        <v>10039</v>
      </c>
      <c r="K70" s="46">
        <f t="shared" ref="K70:K91" si="27">I70/J70*100</f>
        <v>62.655642992329916</v>
      </c>
      <c r="L70" s="47">
        <v>5757</v>
      </c>
      <c r="M70" s="47">
        <v>9878</v>
      </c>
      <c r="N70" s="25">
        <f t="shared" si="22"/>
        <v>58.281028548289129</v>
      </c>
      <c r="O70" s="47">
        <v>5757</v>
      </c>
      <c r="P70" s="47">
        <v>9878</v>
      </c>
      <c r="Q70" s="25">
        <f t="shared" si="23"/>
        <v>58.281028548289129</v>
      </c>
      <c r="R70" s="47">
        <v>0</v>
      </c>
      <c r="S70" s="47">
        <v>0</v>
      </c>
      <c r="T70" s="46" t="e">
        <f t="shared" si="24"/>
        <v>#DIV/0!</v>
      </c>
    </row>
    <row r="71" spans="1:20" s="24" customFormat="1" ht="34.5">
      <c r="A71" s="64">
        <v>2</v>
      </c>
      <c r="B71" s="16" t="s">
        <v>151</v>
      </c>
      <c r="C71" s="47">
        <v>859624</v>
      </c>
      <c r="D71" s="47">
        <v>752357</v>
      </c>
      <c r="E71" s="25">
        <f t="shared" si="25"/>
        <v>114.25746022167669</v>
      </c>
      <c r="F71" s="47">
        <v>231216</v>
      </c>
      <c r="G71" s="47">
        <v>175030</v>
      </c>
      <c r="H71" s="25">
        <f t="shared" si="26"/>
        <v>132.10078272296178</v>
      </c>
      <c r="I71" s="47">
        <v>632193</v>
      </c>
      <c r="J71" s="47">
        <v>672859</v>
      </c>
      <c r="K71" s="25">
        <f t="shared" si="27"/>
        <v>93.956237488091858</v>
      </c>
      <c r="L71" s="47">
        <v>397079</v>
      </c>
      <c r="M71" s="47">
        <v>430155</v>
      </c>
      <c r="N71" s="25">
        <f t="shared" si="22"/>
        <v>92.310678708837514</v>
      </c>
      <c r="O71" s="65">
        <v>366672</v>
      </c>
      <c r="P71" s="65">
        <v>379723</v>
      </c>
      <c r="Q71" s="25">
        <f t="shared" si="23"/>
        <v>96.563020938947602</v>
      </c>
      <c r="R71" s="45">
        <v>30407</v>
      </c>
      <c r="S71" s="45">
        <v>50432</v>
      </c>
      <c r="T71" s="25">
        <f t="shared" si="24"/>
        <v>60.293067893401023</v>
      </c>
    </row>
    <row r="72" spans="1:20" s="23" customFormat="1" ht="17.25">
      <c r="A72" s="64">
        <v>3</v>
      </c>
      <c r="B72" s="10" t="s">
        <v>152</v>
      </c>
      <c r="C72" s="47">
        <v>206183</v>
      </c>
      <c r="D72" s="47">
        <v>157719</v>
      </c>
      <c r="E72" s="25">
        <f t="shared" si="25"/>
        <v>130.7280670052435</v>
      </c>
      <c r="F72" s="47">
        <v>25287</v>
      </c>
      <c r="G72" s="45">
        <v>46626</v>
      </c>
      <c r="H72" s="1">
        <f t="shared" si="26"/>
        <v>54.233689357868997</v>
      </c>
      <c r="I72" s="47">
        <v>386601</v>
      </c>
      <c r="J72" s="45">
        <v>386898</v>
      </c>
      <c r="K72" s="1">
        <f t="shared" si="27"/>
        <v>99.923235581471076</v>
      </c>
      <c r="L72" s="47">
        <v>346563</v>
      </c>
      <c r="M72" s="47">
        <v>239085</v>
      </c>
      <c r="N72" s="1">
        <f t="shared" si="22"/>
        <v>144.95388669301713</v>
      </c>
      <c r="O72" s="47">
        <v>102547</v>
      </c>
      <c r="P72" s="47">
        <v>165482</v>
      </c>
      <c r="Q72" s="1">
        <f t="shared" si="23"/>
        <v>61.968673330029858</v>
      </c>
      <c r="R72" s="47">
        <v>244016</v>
      </c>
      <c r="S72" s="47">
        <v>73603</v>
      </c>
      <c r="T72" s="1">
        <f t="shared" si="24"/>
        <v>331.52996481121693</v>
      </c>
    </row>
    <row r="73" spans="1:20" s="23" customFormat="1" ht="17.25">
      <c r="A73" s="63">
        <v>4</v>
      </c>
      <c r="B73" s="10" t="s">
        <v>153</v>
      </c>
      <c r="C73" s="47">
        <v>1056209</v>
      </c>
      <c r="D73" s="47">
        <v>1400369</v>
      </c>
      <c r="E73" s="1">
        <f t="shared" si="25"/>
        <v>75.423620488599781</v>
      </c>
      <c r="F73" s="47">
        <v>164961</v>
      </c>
      <c r="G73" s="49">
        <v>270455</v>
      </c>
      <c r="H73" s="1">
        <f t="shared" si="26"/>
        <v>60.993880682553467</v>
      </c>
      <c r="I73" s="47">
        <v>1111645</v>
      </c>
      <c r="J73" s="49">
        <v>1362070</v>
      </c>
      <c r="K73" s="1">
        <f t="shared" si="27"/>
        <v>81.614381052368827</v>
      </c>
      <c r="L73" s="47">
        <v>801212</v>
      </c>
      <c r="M73" s="47">
        <v>990115</v>
      </c>
      <c r="N73" s="1">
        <f t="shared" si="22"/>
        <v>80.921105124152248</v>
      </c>
      <c r="O73" s="47">
        <v>632892</v>
      </c>
      <c r="P73" s="47">
        <v>911515</v>
      </c>
      <c r="Q73" s="1">
        <f t="shared" si="23"/>
        <v>69.432976966917721</v>
      </c>
      <c r="R73" s="47">
        <v>168320</v>
      </c>
      <c r="S73" s="47">
        <v>78600</v>
      </c>
      <c r="T73" s="1">
        <f t="shared" si="24"/>
        <v>214.14758269720102</v>
      </c>
    </row>
    <row r="74" spans="1:20" s="24" customFormat="1" ht="17.25">
      <c r="A74" s="64">
        <v>5</v>
      </c>
      <c r="B74" s="10" t="s">
        <v>154</v>
      </c>
      <c r="C74" s="47">
        <v>23333042</v>
      </c>
      <c r="D74" s="47">
        <v>15285591</v>
      </c>
      <c r="E74" s="25">
        <f t="shared" si="25"/>
        <v>152.64730032355308</v>
      </c>
      <c r="F74" s="47">
        <v>6813404</v>
      </c>
      <c r="G74" s="49">
        <v>2689504</v>
      </c>
      <c r="H74" s="25">
        <f>F74/G74*100</f>
        <v>253.33310528632791</v>
      </c>
      <c r="I74" s="47">
        <v>21508885</v>
      </c>
      <c r="J74" s="49">
        <v>12034843</v>
      </c>
      <c r="K74" s="25">
        <f t="shared" si="27"/>
        <v>178.72177476681665</v>
      </c>
      <c r="L74" s="47">
        <v>136860</v>
      </c>
      <c r="M74" s="47">
        <v>132656</v>
      </c>
      <c r="N74" s="25">
        <f t="shared" si="22"/>
        <v>103.16909902303703</v>
      </c>
      <c r="O74" s="47">
        <v>0</v>
      </c>
      <c r="P74" s="47">
        <v>132656</v>
      </c>
      <c r="Q74" s="1">
        <f t="shared" si="23"/>
        <v>0</v>
      </c>
      <c r="R74" s="47">
        <v>136860</v>
      </c>
      <c r="S74" s="47">
        <v>0</v>
      </c>
      <c r="T74" s="25" t="e">
        <f t="shared" si="24"/>
        <v>#DIV/0!</v>
      </c>
    </row>
    <row r="75" spans="1:20" ht="17.25">
      <c r="A75" s="63">
        <v>6</v>
      </c>
      <c r="B75" s="10" t="s">
        <v>155</v>
      </c>
      <c r="C75" s="47">
        <v>2494188</v>
      </c>
      <c r="D75" s="47">
        <v>3369143</v>
      </c>
      <c r="E75" s="46">
        <f t="shared" si="25"/>
        <v>74.030339466149115</v>
      </c>
      <c r="F75" s="47">
        <v>518650</v>
      </c>
      <c r="G75" s="45">
        <v>844487</v>
      </c>
      <c r="H75" s="46">
        <f t="shared" ref="H75:H87" si="28">F75/G75*100</f>
        <v>61.415983905021633</v>
      </c>
      <c r="I75" s="47">
        <v>2446935</v>
      </c>
      <c r="J75" s="45">
        <v>2839461</v>
      </c>
      <c r="K75" s="46">
        <f t="shared" si="27"/>
        <v>86.176038339670797</v>
      </c>
      <c r="L75" s="47">
        <v>17811</v>
      </c>
      <c r="M75" s="47">
        <v>34376</v>
      </c>
      <c r="N75" s="25">
        <f t="shared" si="22"/>
        <v>51.812310914591578</v>
      </c>
      <c r="O75" s="47">
        <v>12199</v>
      </c>
      <c r="P75" s="47">
        <v>30036</v>
      </c>
      <c r="Q75" s="25">
        <f t="shared" si="23"/>
        <v>40.614595818351312</v>
      </c>
      <c r="R75" s="47">
        <v>5612</v>
      </c>
      <c r="S75" s="47">
        <v>4340</v>
      </c>
      <c r="T75" s="46">
        <f t="shared" si="24"/>
        <v>129.30875576036865</v>
      </c>
    </row>
    <row r="76" spans="1:20" s="24" customFormat="1" ht="17.25">
      <c r="A76" s="66">
        <v>7</v>
      </c>
      <c r="B76" s="10" t="s">
        <v>156</v>
      </c>
      <c r="C76" s="47">
        <v>739467</v>
      </c>
      <c r="D76" s="47">
        <v>948543</v>
      </c>
      <c r="E76" s="25">
        <f t="shared" si="25"/>
        <v>77.958194831441489</v>
      </c>
      <c r="F76" s="47">
        <v>124144</v>
      </c>
      <c r="G76" s="49">
        <v>133624</v>
      </c>
      <c r="H76" s="25">
        <f t="shared" si="28"/>
        <v>92.905466083937014</v>
      </c>
      <c r="I76" s="47">
        <v>768956</v>
      </c>
      <c r="J76" s="49">
        <v>858231</v>
      </c>
      <c r="K76" s="25">
        <f t="shared" si="27"/>
        <v>89.597788940273659</v>
      </c>
      <c r="L76" s="47">
        <v>124348</v>
      </c>
      <c r="M76" s="47">
        <v>69329</v>
      </c>
      <c r="N76" s="25">
        <f t="shared" si="22"/>
        <v>179.35928687850685</v>
      </c>
      <c r="O76" s="47">
        <v>82543</v>
      </c>
      <c r="P76" s="47">
        <v>67202</v>
      </c>
      <c r="Q76" s="25">
        <f t="shared" si="23"/>
        <v>122.82818963721319</v>
      </c>
      <c r="R76" s="47">
        <v>41805</v>
      </c>
      <c r="S76" s="47">
        <v>2127</v>
      </c>
      <c r="T76" s="25">
        <f t="shared" si="24"/>
        <v>1965.444287729196</v>
      </c>
    </row>
    <row r="77" spans="1:20" s="23" customFormat="1" ht="17.25">
      <c r="A77" s="63">
        <v>8</v>
      </c>
      <c r="B77" s="10" t="s">
        <v>157</v>
      </c>
      <c r="C77" s="47">
        <v>11513</v>
      </c>
      <c r="D77" s="47">
        <v>47611</v>
      </c>
      <c r="E77" s="1">
        <f t="shared" si="25"/>
        <v>24.181386654344582</v>
      </c>
      <c r="F77" s="47">
        <v>3934</v>
      </c>
      <c r="G77" s="49">
        <v>6022</v>
      </c>
      <c r="H77" s="1">
        <f t="shared" si="28"/>
        <v>65.327133842577211</v>
      </c>
      <c r="I77" s="47">
        <v>24894</v>
      </c>
      <c r="J77" s="49">
        <v>193971</v>
      </c>
      <c r="K77" s="1">
        <f t="shared" si="27"/>
        <v>12.833877229070326</v>
      </c>
      <c r="L77" s="47">
        <v>4055</v>
      </c>
      <c r="M77" s="47">
        <v>15611</v>
      </c>
      <c r="N77" s="1">
        <f t="shared" si="22"/>
        <v>25.97527384536545</v>
      </c>
      <c r="O77" s="47">
        <v>0</v>
      </c>
      <c r="P77" s="47">
        <v>0</v>
      </c>
      <c r="Q77" s="1" t="e">
        <f t="shared" si="23"/>
        <v>#DIV/0!</v>
      </c>
      <c r="R77" s="47">
        <v>4055</v>
      </c>
      <c r="S77" s="47">
        <v>15611</v>
      </c>
      <c r="T77" s="1">
        <f t="shared" si="24"/>
        <v>25.97527384536545</v>
      </c>
    </row>
    <row r="78" spans="1:20" s="24" customFormat="1" ht="17.25">
      <c r="A78" s="66">
        <v>9</v>
      </c>
      <c r="B78" s="10" t="s">
        <v>158</v>
      </c>
      <c r="C78" s="47">
        <v>1460514</v>
      </c>
      <c r="D78" s="47">
        <v>1272107</v>
      </c>
      <c r="E78" s="25">
        <f t="shared" si="25"/>
        <v>114.81062520684189</v>
      </c>
      <c r="F78" s="47">
        <v>278014</v>
      </c>
      <c r="G78" s="49">
        <v>239034</v>
      </c>
      <c r="H78" s="25">
        <f t="shared" si="28"/>
        <v>116.30730356350981</v>
      </c>
      <c r="I78" s="47">
        <v>1456733</v>
      </c>
      <c r="J78" s="49">
        <v>1269564</v>
      </c>
      <c r="K78" s="25">
        <f t="shared" si="27"/>
        <v>114.74277783554039</v>
      </c>
      <c r="L78" s="47">
        <v>64328</v>
      </c>
      <c r="M78" s="47">
        <v>63315</v>
      </c>
      <c r="N78" s="25">
        <f t="shared" si="22"/>
        <v>101.59993682381743</v>
      </c>
      <c r="O78" s="47">
        <v>0</v>
      </c>
      <c r="P78" s="47">
        <v>0</v>
      </c>
      <c r="Q78" s="25" t="e">
        <f t="shared" si="23"/>
        <v>#DIV/0!</v>
      </c>
      <c r="R78" s="47">
        <v>64328</v>
      </c>
      <c r="S78" s="47">
        <v>63315</v>
      </c>
      <c r="T78" s="25">
        <f t="shared" si="24"/>
        <v>101.59993682381743</v>
      </c>
    </row>
    <row r="79" spans="1:20" s="23" customFormat="1" ht="17.25">
      <c r="A79" s="63">
        <v>10</v>
      </c>
      <c r="B79" s="10" t="s">
        <v>159</v>
      </c>
      <c r="C79" s="47">
        <v>862179</v>
      </c>
      <c r="D79" s="47">
        <v>1163507</v>
      </c>
      <c r="E79" s="1">
        <f t="shared" si="25"/>
        <v>74.101745842526086</v>
      </c>
      <c r="F79" s="47">
        <v>134479</v>
      </c>
      <c r="G79" s="45">
        <v>215597</v>
      </c>
      <c r="H79" s="1">
        <f t="shared" si="28"/>
        <v>62.375172196273596</v>
      </c>
      <c r="I79" s="47">
        <v>862179</v>
      </c>
      <c r="J79" s="45">
        <v>1163507</v>
      </c>
      <c r="K79" s="1">
        <f t="shared" si="27"/>
        <v>74.101745842526086</v>
      </c>
      <c r="L79" s="47">
        <v>305708</v>
      </c>
      <c r="M79" s="47">
        <v>723372</v>
      </c>
      <c r="N79" s="1">
        <f t="shared" si="22"/>
        <v>42.261519660700166</v>
      </c>
      <c r="O79" s="47">
        <v>162331</v>
      </c>
      <c r="P79" s="47">
        <v>587371</v>
      </c>
      <c r="Q79" s="1">
        <f t="shared" si="23"/>
        <v>27.636876863175065</v>
      </c>
      <c r="R79" s="47">
        <v>143377</v>
      </c>
      <c r="S79" s="47">
        <v>136001</v>
      </c>
      <c r="T79" s="1">
        <f t="shared" si="24"/>
        <v>105.42348953316521</v>
      </c>
    </row>
    <row r="80" spans="1:20" s="24" customFormat="1" ht="17.25">
      <c r="A80" s="63">
        <v>11</v>
      </c>
      <c r="B80" s="10" t="s">
        <v>160</v>
      </c>
      <c r="C80" s="47">
        <v>114854</v>
      </c>
      <c r="D80" s="47">
        <v>112996</v>
      </c>
      <c r="E80" s="25">
        <f t="shared" si="25"/>
        <v>101.64430599313251</v>
      </c>
      <c r="F80" s="47">
        <v>17610</v>
      </c>
      <c r="G80" s="49">
        <v>19812</v>
      </c>
      <c r="H80" s="25">
        <f t="shared" si="28"/>
        <v>88.885523924894002</v>
      </c>
      <c r="I80" s="47">
        <v>114854</v>
      </c>
      <c r="J80" s="49">
        <v>112996</v>
      </c>
      <c r="K80" s="25">
        <f t="shared" si="27"/>
        <v>101.64430599313251</v>
      </c>
      <c r="L80" s="47">
        <v>0</v>
      </c>
      <c r="M80" s="47">
        <v>0</v>
      </c>
      <c r="N80" s="25" t="e">
        <f t="shared" si="22"/>
        <v>#DIV/0!</v>
      </c>
      <c r="O80" s="47">
        <v>0</v>
      </c>
      <c r="P80" s="47">
        <v>0</v>
      </c>
      <c r="Q80" s="25" t="e">
        <f t="shared" si="23"/>
        <v>#DIV/0!</v>
      </c>
      <c r="R80" s="47">
        <v>0</v>
      </c>
      <c r="S80" s="47">
        <v>0</v>
      </c>
      <c r="T80" s="25" t="e">
        <f t="shared" si="24"/>
        <v>#DIV/0!</v>
      </c>
    </row>
    <row r="81" spans="1:636" s="24" customFormat="1" ht="24" customHeight="1">
      <c r="A81" s="63">
        <v>12</v>
      </c>
      <c r="B81" s="10" t="s">
        <v>161</v>
      </c>
      <c r="C81" s="47">
        <v>699655</v>
      </c>
      <c r="D81" s="47">
        <v>768078</v>
      </c>
      <c r="E81" s="25">
        <f t="shared" si="25"/>
        <v>91.091659961618475</v>
      </c>
      <c r="F81" s="47">
        <v>123707</v>
      </c>
      <c r="G81" s="45">
        <v>134388</v>
      </c>
      <c r="H81" s="25">
        <f t="shared" si="28"/>
        <v>92.052117748608509</v>
      </c>
      <c r="I81" s="47">
        <v>1100402</v>
      </c>
      <c r="J81" s="45">
        <v>1074934</v>
      </c>
      <c r="K81" s="25">
        <f t="shared" si="27"/>
        <v>102.36926174072083</v>
      </c>
      <c r="L81" s="47">
        <v>14308</v>
      </c>
      <c r="M81" s="47">
        <v>117347</v>
      </c>
      <c r="N81" s="25">
        <f t="shared" si="22"/>
        <v>12.192897986314094</v>
      </c>
      <c r="O81" s="47">
        <v>14308</v>
      </c>
      <c r="P81" s="47">
        <v>117347</v>
      </c>
      <c r="Q81" s="25">
        <f t="shared" si="23"/>
        <v>12.192897986314094</v>
      </c>
      <c r="R81" s="47">
        <v>0</v>
      </c>
      <c r="S81" s="47">
        <v>0</v>
      </c>
      <c r="T81" s="25" t="e">
        <f t="shared" si="24"/>
        <v>#DIV/0!</v>
      </c>
    </row>
    <row r="82" spans="1:636" s="24" customFormat="1" ht="17.25">
      <c r="A82" s="66">
        <v>13</v>
      </c>
      <c r="B82" s="16" t="s">
        <v>162</v>
      </c>
      <c r="C82" s="47">
        <v>546459</v>
      </c>
      <c r="D82" s="47">
        <v>344441</v>
      </c>
      <c r="E82" s="25">
        <f t="shared" si="25"/>
        <v>158.65097360651026</v>
      </c>
      <c r="F82" s="47">
        <v>80059</v>
      </c>
      <c r="G82" s="49">
        <v>81620</v>
      </c>
      <c r="H82" s="25">
        <f t="shared" si="28"/>
        <v>98.087478559176674</v>
      </c>
      <c r="I82" s="47">
        <v>469100</v>
      </c>
      <c r="J82" s="49">
        <v>341823</v>
      </c>
      <c r="K82" s="25">
        <f t="shared" si="27"/>
        <v>137.23476770141272</v>
      </c>
      <c r="L82" s="47">
        <v>0</v>
      </c>
      <c r="M82" s="47">
        <v>0</v>
      </c>
      <c r="N82" s="25" t="e">
        <f t="shared" si="22"/>
        <v>#DIV/0!</v>
      </c>
      <c r="O82" s="47">
        <v>0</v>
      </c>
      <c r="P82" s="47">
        <v>0</v>
      </c>
      <c r="Q82" s="25" t="e">
        <f t="shared" si="23"/>
        <v>#DIV/0!</v>
      </c>
      <c r="R82" s="47">
        <v>0</v>
      </c>
      <c r="S82" s="47">
        <v>0</v>
      </c>
      <c r="T82" s="25" t="e">
        <f t="shared" si="24"/>
        <v>#DIV/0!</v>
      </c>
    </row>
    <row r="83" spans="1:636" s="24" customFormat="1" ht="17.25">
      <c r="A83" s="63">
        <v>14</v>
      </c>
      <c r="B83" s="10" t="s">
        <v>163</v>
      </c>
      <c r="C83" s="47">
        <v>16455</v>
      </c>
      <c r="D83" s="47">
        <v>53390</v>
      </c>
      <c r="E83" s="25">
        <f t="shared" si="25"/>
        <v>30.820378348005246</v>
      </c>
      <c r="F83" s="47">
        <v>2395</v>
      </c>
      <c r="G83" s="49">
        <v>12237</v>
      </c>
      <c r="H83" s="25">
        <f t="shared" si="28"/>
        <v>19.571790471520796</v>
      </c>
      <c r="I83" s="47">
        <v>29500</v>
      </c>
      <c r="J83" s="49">
        <v>66710</v>
      </c>
      <c r="K83" s="25">
        <f t="shared" si="27"/>
        <v>44.22125618348074</v>
      </c>
      <c r="L83" s="47">
        <v>0</v>
      </c>
      <c r="M83" s="47">
        <v>0</v>
      </c>
      <c r="N83" s="25" t="e">
        <f t="shared" si="22"/>
        <v>#DIV/0!</v>
      </c>
      <c r="O83" s="47">
        <v>0</v>
      </c>
      <c r="P83" s="47">
        <v>0</v>
      </c>
      <c r="Q83" s="25" t="e">
        <f t="shared" si="23"/>
        <v>#DIV/0!</v>
      </c>
      <c r="R83" s="47">
        <v>0</v>
      </c>
      <c r="S83" s="47">
        <v>0</v>
      </c>
      <c r="T83" s="25" t="e">
        <f t="shared" si="24"/>
        <v>#DIV/0!</v>
      </c>
    </row>
    <row r="84" spans="1:636" s="23" customFormat="1" ht="30.75" customHeight="1">
      <c r="A84" s="64">
        <v>15</v>
      </c>
      <c r="B84" s="16" t="s">
        <v>164</v>
      </c>
      <c r="C84" s="47">
        <v>1006425</v>
      </c>
      <c r="D84" s="47">
        <v>820182</v>
      </c>
      <c r="E84" s="1">
        <f t="shared" si="25"/>
        <v>122.70752101362868</v>
      </c>
      <c r="F84" s="47">
        <v>110941</v>
      </c>
      <c r="G84" s="45">
        <v>162770</v>
      </c>
      <c r="H84" s="1">
        <f t="shared" si="28"/>
        <v>68.158137248878774</v>
      </c>
      <c r="I84" s="47">
        <v>961529</v>
      </c>
      <c r="J84" s="45">
        <v>931700</v>
      </c>
      <c r="K84" s="1">
        <f t="shared" si="27"/>
        <v>103.2015670280133</v>
      </c>
      <c r="L84" s="47">
        <v>0</v>
      </c>
      <c r="M84" s="47">
        <v>0</v>
      </c>
      <c r="N84" s="1" t="e">
        <f t="shared" si="22"/>
        <v>#DIV/0!</v>
      </c>
      <c r="O84" s="47">
        <v>0</v>
      </c>
      <c r="P84" s="47">
        <v>0</v>
      </c>
      <c r="Q84" s="25" t="e">
        <f t="shared" si="23"/>
        <v>#DIV/0!</v>
      </c>
      <c r="R84" s="47">
        <v>0</v>
      </c>
      <c r="S84" s="47">
        <v>0</v>
      </c>
      <c r="T84" s="1" t="e">
        <f t="shared" si="24"/>
        <v>#DIV/0!</v>
      </c>
    </row>
    <row r="85" spans="1:636" ht="17.25">
      <c r="A85" s="63">
        <v>16</v>
      </c>
      <c r="B85" s="10" t="s">
        <v>165</v>
      </c>
      <c r="C85" s="47">
        <v>8963214</v>
      </c>
      <c r="D85" s="47">
        <v>9591488</v>
      </c>
      <c r="E85" s="46">
        <f t="shared" si="25"/>
        <v>93.449671208471514</v>
      </c>
      <c r="F85" s="47">
        <v>2121915</v>
      </c>
      <c r="G85" s="45">
        <v>2433594</v>
      </c>
      <c r="H85" s="46">
        <f t="shared" si="28"/>
        <v>87.192645938476176</v>
      </c>
      <c r="I85" s="47">
        <v>9110688</v>
      </c>
      <c r="J85" s="45">
        <v>9768422</v>
      </c>
      <c r="K85" s="46">
        <f t="shared" si="27"/>
        <v>93.266732334045358</v>
      </c>
      <c r="L85" s="47">
        <v>636155</v>
      </c>
      <c r="M85" s="47">
        <v>625741</v>
      </c>
      <c r="N85" s="25">
        <f t="shared" si="22"/>
        <v>101.6642668452283</v>
      </c>
      <c r="O85" s="47">
        <v>69104</v>
      </c>
      <c r="P85" s="47">
        <v>0</v>
      </c>
      <c r="Q85" s="25" t="e">
        <f t="shared" si="23"/>
        <v>#DIV/0!</v>
      </c>
      <c r="R85" s="47">
        <v>567051</v>
      </c>
      <c r="S85" s="47">
        <v>625741</v>
      </c>
      <c r="T85" s="46">
        <f t="shared" si="24"/>
        <v>90.62072007427993</v>
      </c>
    </row>
    <row r="86" spans="1:636" s="23" customFormat="1" ht="17.25" customHeight="1">
      <c r="A86" s="63">
        <v>17</v>
      </c>
      <c r="B86" s="10" t="s">
        <v>274</v>
      </c>
      <c r="C86" s="47">
        <v>25128</v>
      </c>
      <c r="D86" s="47">
        <v>46460</v>
      </c>
      <c r="E86" s="1">
        <f t="shared" si="25"/>
        <v>54.085234610417565</v>
      </c>
      <c r="F86" s="47">
        <v>10942</v>
      </c>
      <c r="G86" s="45">
        <v>11448</v>
      </c>
      <c r="H86" s="1">
        <f t="shared" si="28"/>
        <v>95.580013976240394</v>
      </c>
      <c r="I86" s="47">
        <v>45652</v>
      </c>
      <c r="J86" s="45">
        <v>34988</v>
      </c>
      <c r="K86" s="1">
        <f t="shared" si="27"/>
        <v>130.47902137875843</v>
      </c>
      <c r="L86" s="47">
        <v>0</v>
      </c>
      <c r="M86" s="47">
        <v>0</v>
      </c>
      <c r="N86" s="1" t="e">
        <f t="shared" si="22"/>
        <v>#DIV/0!</v>
      </c>
      <c r="O86" s="47">
        <v>0</v>
      </c>
      <c r="P86" s="47">
        <v>0</v>
      </c>
      <c r="Q86" s="1" t="e">
        <f t="shared" si="23"/>
        <v>#DIV/0!</v>
      </c>
      <c r="R86" s="47">
        <v>0</v>
      </c>
      <c r="S86" s="47">
        <v>0</v>
      </c>
      <c r="T86" s="1" t="e">
        <f t="shared" si="24"/>
        <v>#DIV/0!</v>
      </c>
    </row>
    <row r="87" spans="1:636" s="23" customFormat="1" ht="17.25">
      <c r="A87" s="63">
        <v>18</v>
      </c>
      <c r="B87" s="10" t="s">
        <v>166</v>
      </c>
      <c r="C87" s="47">
        <v>0</v>
      </c>
      <c r="D87" s="47"/>
      <c r="E87" s="1" t="e">
        <f t="shared" si="25"/>
        <v>#DIV/0!</v>
      </c>
      <c r="F87" s="47">
        <v>0</v>
      </c>
      <c r="G87" s="47"/>
      <c r="H87" s="1" t="e">
        <f t="shared" si="28"/>
        <v>#DIV/0!</v>
      </c>
      <c r="I87" s="47">
        <v>107267</v>
      </c>
      <c r="J87" s="47"/>
      <c r="K87" s="1" t="e">
        <f t="shared" si="27"/>
        <v>#DIV/0!</v>
      </c>
      <c r="L87" s="47">
        <v>64886</v>
      </c>
      <c r="M87" s="47"/>
      <c r="N87" s="1" t="e">
        <f t="shared" si="22"/>
        <v>#DIV/0!</v>
      </c>
      <c r="O87" s="47">
        <v>54021</v>
      </c>
      <c r="P87" s="47"/>
      <c r="Q87" s="1" t="e">
        <f t="shared" si="23"/>
        <v>#DIV/0!</v>
      </c>
      <c r="R87" s="47">
        <v>10865</v>
      </c>
      <c r="S87" s="47"/>
      <c r="T87" s="1" t="e">
        <f t="shared" si="24"/>
        <v>#DIV/0!</v>
      </c>
    </row>
    <row r="88" spans="1:636" s="23" customFormat="1" ht="17.25">
      <c r="A88" s="63">
        <v>19</v>
      </c>
      <c r="B88" s="10" t="s">
        <v>167</v>
      </c>
      <c r="C88" s="47">
        <v>6631950</v>
      </c>
      <c r="D88" s="47">
        <v>7304983</v>
      </c>
      <c r="E88" s="1">
        <f t="shared" si="25"/>
        <v>90.786658914880434</v>
      </c>
      <c r="F88" s="47">
        <v>3042928</v>
      </c>
      <c r="G88" s="47">
        <v>2669008</v>
      </c>
      <c r="H88" s="1">
        <f>F88/G88*100</f>
        <v>114.00969948385318</v>
      </c>
      <c r="I88" s="47">
        <v>9765866</v>
      </c>
      <c r="J88" s="47">
        <v>9517970</v>
      </c>
      <c r="K88" s="1">
        <f>I88/J88*100</f>
        <v>102.60450495221146</v>
      </c>
      <c r="L88" s="47">
        <v>0</v>
      </c>
      <c r="M88" s="47">
        <v>0</v>
      </c>
      <c r="N88" s="1" t="e">
        <f t="shared" si="22"/>
        <v>#DIV/0!</v>
      </c>
      <c r="O88" s="47">
        <v>0</v>
      </c>
      <c r="P88" s="47">
        <v>0</v>
      </c>
      <c r="Q88" s="1" t="e">
        <f t="shared" si="23"/>
        <v>#DIV/0!</v>
      </c>
      <c r="R88" s="47">
        <v>0</v>
      </c>
      <c r="S88" s="47">
        <v>0</v>
      </c>
      <c r="T88" s="1" t="e">
        <f t="shared" si="24"/>
        <v>#DIV/0!</v>
      </c>
    </row>
    <row r="89" spans="1:636" s="24" customFormat="1" ht="17.25">
      <c r="A89" s="63">
        <v>20</v>
      </c>
      <c r="B89" s="16" t="s">
        <v>168</v>
      </c>
      <c r="C89" s="47">
        <v>647885</v>
      </c>
      <c r="D89" s="47">
        <v>676758</v>
      </c>
      <c r="E89" s="25">
        <f t="shared" si="25"/>
        <v>95.733630042053449</v>
      </c>
      <c r="F89" s="47">
        <v>83831</v>
      </c>
      <c r="G89" s="49">
        <v>126433</v>
      </c>
      <c r="H89" s="25">
        <f t="shared" ref="H89:H107" si="29">F89/G89*100</f>
        <v>66.304683112794919</v>
      </c>
      <c r="I89" s="47">
        <v>610693</v>
      </c>
      <c r="J89" s="49">
        <v>755810</v>
      </c>
      <c r="K89" s="25">
        <f t="shared" si="27"/>
        <v>80.799804183591121</v>
      </c>
      <c r="L89" s="47">
        <v>0</v>
      </c>
      <c r="M89" s="47">
        <v>0</v>
      </c>
      <c r="N89" s="25" t="e">
        <f t="shared" si="22"/>
        <v>#DIV/0!</v>
      </c>
      <c r="O89" s="47">
        <v>0</v>
      </c>
      <c r="P89" s="47">
        <v>0</v>
      </c>
      <c r="Q89" s="25" t="e">
        <f t="shared" si="23"/>
        <v>#DIV/0!</v>
      </c>
      <c r="R89" s="47">
        <v>0</v>
      </c>
      <c r="S89" s="47">
        <v>0</v>
      </c>
      <c r="T89" s="25" t="e">
        <f t="shared" si="24"/>
        <v>#DIV/0!</v>
      </c>
    </row>
    <row r="90" spans="1:636" s="23" customFormat="1" ht="17.25">
      <c r="A90" s="63">
        <v>21</v>
      </c>
      <c r="B90" s="10" t="s">
        <v>169</v>
      </c>
      <c r="C90" s="47">
        <v>167648</v>
      </c>
      <c r="D90" s="47">
        <v>195987</v>
      </c>
      <c r="E90" s="1">
        <f t="shared" si="25"/>
        <v>85.540367473352831</v>
      </c>
      <c r="F90" s="47">
        <v>37766</v>
      </c>
      <c r="G90" s="49">
        <v>52835</v>
      </c>
      <c r="H90" s="1">
        <f t="shared" si="29"/>
        <v>71.479133150373812</v>
      </c>
      <c r="I90" s="47">
        <v>250126</v>
      </c>
      <c r="J90" s="49">
        <v>265491</v>
      </c>
      <c r="K90" s="1">
        <f t="shared" si="27"/>
        <v>94.212609843648181</v>
      </c>
      <c r="L90" s="47">
        <v>35147</v>
      </c>
      <c r="M90" s="47">
        <v>0</v>
      </c>
      <c r="N90" s="1" t="e">
        <f t="shared" si="22"/>
        <v>#DIV/0!</v>
      </c>
      <c r="O90" s="47">
        <v>35147</v>
      </c>
      <c r="P90" s="47">
        <v>0</v>
      </c>
      <c r="Q90" s="1" t="e">
        <f t="shared" si="23"/>
        <v>#DIV/0!</v>
      </c>
      <c r="R90" s="47">
        <v>0</v>
      </c>
      <c r="S90" s="47">
        <v>0</v>
      </c>
      <c r="T90" s="1" t="e">
        <f t="shared" si="24"/>
        <v>#DIV/0!</v>
      </c>
    </row>
    <row r="91" spans="1:636" ht="17.25">
      <c r="A91" s="63">
        <v>22</v>
      </c>
      <c r="B91" s="10" t="s">
        <v>170</v>
      </c>
      <c r="C91" s="47">
        <v>2253436</v>
      </c>
      <c r="D91" s="47">
        <v>2280964</v>
      </c>
      <c r="E91" s="25">
        <f t="shared" si="25"/>
        <v>98.793141847043614</v>
      </c>
      <c r="F91" s="47">
        <v>382132</v>
      </c>
      <c r="G91" s="49">
        <v>408755</v>
      </c>
      <c r="H91" s="25">
        <f t="shared" si="29"/>
        <v>93.486807500825677</v>
      </c>
      <c r="I91" s="47">
        <v>2253436</v>
      </c>
      <c r="J91" s="49">
        <v>2280964</v>
      </c>
      <c r="K91" s="25">
        <f t="shared" si="27"/>
        <v>98.793141847043614</v>
      </c>
      <c r="L91" s="47">
        <v>63519</v>
      </c>
      <c r="M91" s="47">
        <v>122804</v>
      </c>
      <c r="N91" s="25">
        <f t="shared" si="22"/>
        <v>51.723885215465295</v>
      </c>
      <c r="O91" s="47">
        <v>63519</v>
      </c>
      <c r="P91" s="47">
        <v>0</v>
      </c>
      <c r="Q91" s="25" t="e">
        <f>O91/P91*100</f>
        <v>#DIV/0!</v>
      </c>
      <c r="R91" s="47">
        <v>0</v>
      </c>
      <c r="S91" s="47">
        <v>122804</v>
      </c>
      <c r="T91" s="25">
        <f>R91/S91*100</f>
        <v>0</v>
      </c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24"/>
      <c r="AK91" s="24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R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  <c r="CG91" s="24"/>
      <c r="CH91" s="24"/>
      <c r="CI91" s="24"/>
      <c r="CJ91" s="24"/>
      <c r="CK91" s="24"/>
      <c r="CL91" s="24"/>
      <c r="CM91" s="24"/>
      <c r="CN91" s="24"/>
      <c r="CO91" s="24"/>
      <c r="CP91" s="24"/>
      <c r="CQ91" s="24"/>
      <c r="CR91" s="24"/>
      <c r="CS91" s="24"/>
      <c r="CT91" s="24"/>
      <c r="CU91" s="24"/>
      <c r="CV91" s="24"/>
      <c r="CW91" s="24"/>
      <c r="CX91" s="24"/>
      <c r="CY91" s="24"/>
      <c r="CZ91" s="24"/>
      <c r="DA91" s="24"/>
      <c r="DB91" s="24"/>
      <c r="DC91" s="24"/>
      <c r="DD91" s="24"/>
      <c r="DE91" s="24"/>
      <c r="DF91" s="24"/>
      <c r="DG91" s="24"/>
      <c r="DH91" s="24"/>
      <c r="DI91" s="24"/>
      <c r="DJ91" s="24"/>
      <c r="DK91" s="24"/>
      <c r="DL91" s="24"/>
      <c r="DM91" s="24"/>
      <c r="DN91" s="24"/>
      <c r="DO91" s="24"/>
      <c r="DP91" s="24"/>
      <c r="DQ91" s="24"/>
      <c r="DR91" s="24"/>
      <c r="DS91" s="24"/>
      <c r="DT91" s="24"/>
      <c r="DU91" s="24"/>
      <c r="DV91" s="24"/>
      <c r="DW91" s="24"/>
      <c r="DX91" s="24"/>
      <c r="DY91" s="24"/>
      <c r="DZ91" s="24"/>
      <c r="EA91" s="24"/>
      <c r="EB91" s="24"/>
      <c r="EC91" s="24"/>
      <c r="ED91" s="24"/>
      <c r="EE91" s="24"/>
      <c r="EF91" s="24"/>
      <c r="EG91" s="24"/>
      <c r="EH91" s="24"/>
      <c r="EI91" s="24"/>
      <c r="EJ91" s="24"/>
      <c r="EK91" s="24"/>
      <c r="EL91" s="24"/>
      <c r="EM91" s="24"/>
      <c r="EN91" s="24"/>
      <c r="EO91" s="24"/>
      <c r="EP91" s="24"/>
      <c r="EQ91" s="24"/>
      <c r="ER91" s="24"/>
      <c r="ES91" s="24"/>
      <c r="ET91" s="24"/>
      <c r="EU91" s="24"/>
      <c r="EV91" s="24"/>
      <c r="EW91" s="24"/>
      <c r="EX91" s="24"/>
      <c r="EY91" s="24"/>
      <c r="EZ91" s="24"/>
      <c r="FA91" s="24"/>
      <c r="FB91" s="24"/>
      <c r="FC91" s="24"/>
      <c r="FD91" s="24"/>
      <c r="FE91" s="24"/>
      <c r="FF91" s="24"/>
      <c r="FG91" s="24"/>
      <c r="FH91" s="24"/>
      <c r="FI91" s="24"/>
      <c r="FJ91" s="24"/>
      <c r="FK91" s="24"/>
      <c r="FL91" s="24"/>
      <c r="FM91" s="24"/>
      <c r="FN91" s="24"/>
      <c r="FO91" s="24"/>
      <c r="FP91" s="24"/>
      <c r="FQ91" s="24"/>
      <c r="FR91" s="24"/>
      <c r="FS91" s="24"/>
      <c r="FT91" s="24"/>
      <c r="FU91" s="24"/>
      <c r="FV91" s="24"/>
      <c r="FW91" s="24"/>
      <c r="FX91" s="24"/>
      <c r="FY91" s="24"/>
      <c r="FZ91" s="24"/>
      <c r="GA91" s="24"/>
      <c r="GB91" s="24"/>
      <c r="GC91" s="24"/>
      <c r="GD91" s="24"/>
      <c r="GE91" s="24"/>
      <c r="GF91" s="24"/>
      <c r="GG91" s="24"/>
      <c r="GH91" s="24"/>
      <c r="GI91" s="24"/>
      <c r="GJ91" s="24"/>
      <c r="GK91" s="24"/>
      <c r="GL91" s="24"/>
      <c r="GM91" s="24"/>
      <c r="GN91" s="24"/>
      <c r="GO91" s="24"/>
      <c r="GP91" s="24"/>
      <c r="GQ91" s="24"/>
      <c r="GR91" s="24"/>
      <c r="GS91" s="24"/>
      <c r="GT91" s="24"/>
      <c r="GU91" s="24"/>
      <c r="GV91" s="24"/>
      <c r="GW91" s="24"/>
      <c r="GX91" s="24"/>
      <c r="GY91" s="24"/>
      <c r="GZ91" s="24"/>
      <c r="HA91" s="24"/>
      <c r="HB91" s="24"/>
      <c r="HC91" s="24"/>
      <c r="HD91" s="24"/>
      <c r="HE91" s="24"/>
      <c r="HF91" s="24"/>
      <c r="HG91" s="24"/>
      <c r="HH91" s="24"/>
      <c r="HI91" s="24"/>
      <c r="HJ91" s="24"/>
      <c r="HK91" s="24"/>
      <c r="HL91" s="24"/>
      <c r="HM91" s="24"/>
      <c r="HN91" s="24"/>
      <c r="HO91" s="24"/>
      <c r="HP91" s="24"/>
      <c r="HQ91" s="24"/>
      <c r="HR91" s="24"/>
      <c r="HS91" s="24"/>
      <c r="HT91" s="24"/>
      <c r="HU91" s="24"/>
      <c r="HV91" s="24"/>
      <c r="HW91" s="24"/>
      <c r="HX91" s="24"/>
      <c r="HY91" s="24"/>
      <c r="HZ91" s="24"/>
      <c r="IA91" s="24"/>
      <c r="IB91" s="24"/>
      <c r="IC91" s="24"/>
      <c r="ID91" s="24"/>
      <c r="IE91" s="24"/>
      <c r="IF91" s="24"/>
      <c r="IG91" s="24"/>
      <c r="IH91" s="24"/>
      <c r="II91" s="24"/>
      <c r="IJ91" s="24"/>
      <c r="IK91" s="24"/>
      <c r="IL91" s="24"/>
      <c r="IM91" s="24"/>
      <c r="IN91" s="24"/>
      <c r="IO91" s="24"/>
      <c r="IP91" s="24"/>
      <c r="IQ91" s="24"/>
      <c r="IR91" s="24"/>
      <c r="IS91" s="24"/>
      <c r="IT91" s="24"/>
      <c r="IU91" s="24"/>
      <c r="IV91" s="24"/>
      <c r="IW91" s="24"/>
      <c r="IX91" s="24"/>
      <c r="IY91" s="24"/>
      <c r="IZ91" s="24"/>
      <c r="JA91" s="24"/>
      <c r="JB91" s="24"/>
      <c r="JC91" s="24"/>
      <c r="JD91" s="24"/>
      <c r="JE91" s="24"/>
      <c r="JF91" s="24"/>
      <c r="JG91" s="24"/>
      <c r="JH91" s="24"/>
      <c r="JI91" s="24"/>
      <c r="JJ91" s="24"/>
      <c r="JK91" s="24"/>
      <c r="JL91" s="24"/>
      <c r="JM91" s="24"/>
      <c r="JN91" s="24"/>
      <c r="JO91" s="24"/>
      <c r="JP91" s="24"/>
      <c r="JQ91" s="24"/>
      <c r="JR91" s="24"/>
      <c r="JS91" s="24"/>
      <c r="JT91" s="24"/>
      <c r="JU91" s="24"/>
      <c r="JV91" s="24"/>
      <c r="JW91" s="24"/>
      <c r="JX91" s="24"/>
      <c r="JY91" s="24"/>
      <c r="JZ91" s="24"/>
      <c r="KA91" s="24"/>
      <c r="KB91" s="24"/>
      <c r="KC91" s="24"/>
      <c r="KD91" s="24"/>
      <c r="KE91" s="24"/>
      <c r="KF91" s="24"/>
      <c r="KG91" s="24"/>
      <c r="KH91" s="24"/>
      <c r="KI91" s="24"/>
      <c r="KJ91" s="24"/>
      <c r="KK91" s="24"/>
      <c r="KL91" s="24"/>
      <c r="KM91" s="24"/>
      <c r="KN91" s="24"/>
      <c r="KO91" s="24"/>
      <c r="KP91" s="24"/>
      <c r="KQ91" s="24"/>
      <c r="KR91" s="24"/>
      <c r="KS91" s="24"/>
      <c r="KT91" s="24"/>
      <c r="KU91" s="24"/>
      <c r="KV91" s="24"/>
      <c r="KW91" s="24"/>
      <c r="KX91" s="24"/>
      <c r="KY91" s="24"/>
      <c r="KZ91" s="24"/>
      <c r="LA91" s="24"/>
      <c r="LB91" s="24"/>
      <c r="LC91" s="24"/>
      <c r="LD91" s="24"/>
      <c r="LE91" s="24"/>
      <c r="LF91" s="24"/>
      <c r="LG91" s="24"/>
      <c r="LH91" s="24"/>
      <c r="LI91" s="24"/>
      <c r="LJ91" s="24"/>
      <c r="LK91" s="24"/>
      <c r="LL91" s="24"/>
      <c r="LM91" s="24"/>
      <c r="LN91" s="24"/>
      <c r="LO91" s="24"/>
      <c r="LP91" s="24"/>
      <c r="LQ91" s="24"/>
      <c r="LR91" s="24"/>
      <c r="LS91" s="24"/>
      <c r="LT91" s="24"/>
      <c r="LU91" s="24"/>
      <c r="LV91" s="24"/>
      <c r="LW91" s="24"/>
      <c r="LX91" s="24"/>
      <c r="LY91" s="24"/>
      <c r="LZ91" s="24"/>
      <c r="MA91" s="24"/>
      <c r="MB91" s="24"/>
      <c r="MC91" s="24"/>
      <c r="MD91" s="24"/>
      <c r="ME91" s="24"/>
      <c r="MF91" s="24"/>
      <c r="MG91" s="24"/>
      <c r="MH91" s="24"/>
      <c r="MI91" s="24"/>
      <c r="MJ91" s="24"/>
      <c r="MK91" s="24"/>
      <c r="ML91" s="24"/>
      <c r="MM91" s="24"/>
      <c r="MN91" s="24"/>
      <c r="MO91" s="24"/>
      <c r="MP91" s="24"/>
      <c r="MQ91" s="24"/>
      <c r="MR91" s="24"/>
      <c r="MS91" s="24"/>
      <c r="MT91" s="24"/>
      <c r="MU91" s="24"/>
      <c r="MV91" s="24"/>
      <c r="MW91" s="24"/>
      <c r="MX91" s="24"/>
      <c r="MY91" s="24"/>
      <c r="MZ91" s="24"/>
      <c r="NA91" s="24"/>
      <c r="NB91" s="24"/>
      <c r="NC91" s="24"/>
      <c r="ND91" s="24"/>
      <c r="NE91" s="24"/>
      <c r="NF91" s="24"/>
      <c r="NG91" s="24"/>
      <c r="NH91" s="24"/>
      <c r="NI91" s="24"/>
      <c r="NJ91" s="24"/>
      <c r="NK91" s="24"/>
      <c r="NL91" s="24"/>
      <c r="NM91" s="24"/>
      <c r="NN91" s="24"/>
      <c r="NO91" s="24"/>
      <c r="NP91" s="24"/>
      <c r="NQ91" s="24"/>
      <c r="NR91" s="24"/>
      <c r="NS91" s="24"/>
      <c r="NT91" s="24"/>
      <c r="NU91" s="24"/>
      <c r="NV91" s="24"/>
      <c r="NW91" s="24"/>
      <c r="NX91" s="24"/>
      <c r="NY91" s="24"/>
      <c r="NZ91" s="24"/>
      <c r="OA91" s="24"/>
      <c r="OB91" s="24"/>
      <c r="OC91" s="24"/>
      <c r="OD91" s="24"/>
      <c r="OE91" s="24"/>
      <c r="OF91" s="24"/>
      <c r="OG91" s="24"/>
      <c r="OH91" s="24"/>
      <c r="OI91" s="24"/>
      <c r="OJ91" s="24"/>
      <c r="OK91" s="24"/>
      <c r="OL91" s="24"/>
      <c r="OM91" s="24"/>
      <c r="ON91" s="24"/>
      <c r="OO91" s="24"/>
      <c r="OP91" s="24"/>
      <c r="OQ91" s="24"/>
      <c r="OR91" s="24"/>
      <c r="OS91" s="24"/>
      <c r="OT91" s="24"/>
      <c r="OU91" s="24"/>
      <c r="OV91" s="24"/>
      <c r="OW91" s="24"/>
      <c r="OX91" s="24"/>
      <c r="OY91" s="24"/>
      <c r="OZ91" s="24"/>
      <c r="PA91" s="24"/>
      <c r="PB91" s="24"/>
      <c r="PC91" s="24"/>
      <c r="PD91" s="24"/>
      <c r="PE91" s="24"/>
      <c r="PF91" s="24"/>
      <c r="PG91" s="24"/>
      <c r="PH91" s="24"/>
      <c r="PI91" s="24"/>
      <c r="PJ91" s="24"/>
      <c r="PK91" s="24"/>
      <c r="PL91" s="24"/>
      <c r="PM91" s="24"/>
      <c r="PN91" s="24"/>
      <c r="PO91" s="24"/>
      <c r="PP91" s="24"/>
      <c r="PQ91" s="24"/>
      <c r="PR91" s="24"/>
      <c r="PS91" s="24"/>
      <c r="PT91" s="24"/>
      <c r="PU91" s="24"/>
      <c r="PV91" s="24"/>
      <c r="PW91" s="24"/>
      <c r="PX91" s="24"/>
      <c r="PY91" s="24"/>
      <c r="PZ91" s="24"/>
      <c r="QA91" s="24"/>
      <c r="QB91" s="24"/>
      <c r="QC91" s="24"/>
      <c r="QD91" s="24"/>
      <c r="QE91" s="24"/>
      <c r="QF91" s="24"/>
      <c r="QG91" s="24"/>
      <c r="QH91" s="24"/>
      <c r="QI91" s="24"/>
      <c r="QJ91" s="24"/>
      <c r="QK91" s="24"/>
      <c r="QL91" s="24"/>
      <c r="QM91" s="24"/>
      <c r="QN91" s="24"/>
      <c r="QO91" s="24"/>
      <c r="QP91" s="24"/>
      <c r="QQ91" s="24"/>
      <c r="QR91" s="24"/>
      <c r="QS91" s="24"/>
      <c r="QT91" s="24"/>
      <c r="QU91" s="24"/>
      <c r="QV91" s="24"/>
      <c r="QW91" s="24"/>
      <c r="QX91" s="24"/>
      <c r="QY91" s="24"/>
      <c r="QZ91" s="24"/>
      <c r="RA91" s="24"/>
      <c r="RB91" s="24"/>
      <c r="RC91" s="24"/>
      <c r="RD91" s="24"/>
      <c r="RE91" s="24"/>
      <c r="RF91" s="24"/>
      <c r="RG91" s="24"/>
      <c r="RH91" s="24"/>
      <c r="RI91" s="24"/>
      <c r="RJ91" s="24"/>
      <c r="RK91" s="24"/>
      <c r="RL91" s="24"/>
      <c r="RM91" s="24"/>
      <c r="RN91" s="24"/>
      <c r="RO91" s="24"/>
      <c r="RP91" s="24"/>
      <c r="RQ91" s="24"/>
      <c r="RR91" s="24"/>
      <c r="RS91" s="24"/>
      <c r="RT91" s="24"/>
      <c r="RU91" s="24"/>
      <c r="RV91" s="24"/>
      <c r="RW91" s="24"/>
      <c r="RX91" s="24"/>
      <c r="RY91" s="24"/>
      <c r="RZ91" s="24"/>
      <c r="SA91" s="24"/>
      <c r="SB91" s="24"/>
      <c r="SC91" s="24"/>
      <c r="SD91" s="24"/>
      <c r="SE91" s="24"/>
      <c r="SF91" s="24"/>
      <c r="SG91" s="24"/>
      <c r="SH91" s="24"/>
      <c r="SI91" s="24"/>
      <c r="SJ91" s="24"/>
      <c r="SK91" s="24"/>
      <c r="SL91" s="24"/>
      <c r="SM91" s="24"/>
      <c r="SN91" s="24"/>
      <c r="SO91" s="24"/>
      <c r="SP91" s="24"/>
      <c r="SQ91" s="24"/>
      <c r="SR91" s="24"/>
      <c r="SS91" s="24"/>
      <c r="ST91" s="24"/>
      <c r="SU91" s="24"/>
      <c r="SV91" s="24"/>
      <c r="SW91" s="24"/>
      <c r="SX91" s="24"/>
      <c r="SY91" s="24"/>
      <c r="SZ91" s="24"/>
      <c r="TA91" s="24"/>
      <c r="TB91" s="24"/>
      <c r="TC91" s="24"/>
      <c r="TD91" s="24"/>
      <c r="TE91" s="24"/>
      <c r="TF91" s="24"/>
      <c r="TG91" s="24"/>
      <c r="TH91" s="24"/>
      <c r="TI91" s="24"/>
      <c r="TJ91" s="24"/>
      <c r="TK91" s="24"/>
      <c r="TL91" s="24"/>
      <c r="TM91" s="24"/>
      <c r="TN91" s="24"/>
      <c r="TO91" s="24"/>
      <c r="TP91" s="24"/>
      <c r="TQ91" s="24"/>
      <c r="TR91" s="24"/>
      <c r="TS91" s="24"/>
      <c r="TT91" s="24"/>
      <c r="TU91" s="24"/>
      <c r="TV91" s="24"/>
      <c r="TW91" s="24"/>
      <c r="TX91" s="24"/>
      <c r="TY91" s="24"/>
      <c r="TZ91" s="24"/>
      <c r="UA91" s="24"/>
      <c r="UB91" s="24"/>
      <c r="UC91" s="24"/>
      <c r="UD91" s="24"/>
      <c r="UE91" s="24"/>
      <c r="UF91" s="24"/>
      <c r="UG91" s="24"/>
      <c r="UH91" s="24"/>
      <c r="UI91" s="24"/>
      <c r="UJ91" s="24"/>
      <c r="UK91" s="24"/>
      <c r="UL91" s="24"/>
      <c r="UM91" s="24"/>
      <c r="UN91" s="24"/>
      <c r="UO91" s="24"/>
      <c r="UP91" s="24"/>
      <c r="UQ91" s="24"/>
      <c r="UR91" s="24"/>
      <c r="US91" s="24"/>
      <c r="UT91" s="24"/>
      <c r="UU91" s="24"/>
      <c r="UV91" s="24"/>
      <c r="UW91" s="24"/>
      <c r="UX91" s="24"/>
      <c r="UY91" s="24"/>
      <c r="UZ91" s="24"/>
      <c r="VA91" s="24"/>
      <c r="VB91" s="24"/>
      <c r="VC91" s="24"/>
      <c r="VD91" s="24"/>
      <c r="VE91" s="24"/>
      <c r="VF91" s="24"/>
      <c r="VG91" s="24"/>
      <c r="VH91" s="24"/>
      <c r="VI91" s="24"/>
      <c r="VJ91" s="24"/>
      <c r="VK91" s="24"/>
      <c r="VL91" s="24"/>
      <c r="VM91" s="24"/>
      <c r="VN91" s="24"/>
      <c r="VO91" s="24"/>
      <c r="VP91" s="24"/>
      <c r="VQ91" s="24"/>
      <c r="VR91" s="24"/>
      <c r="VS91" s="24"/>
      <c r="VT91" s="24"/>
      <c r="VU91" s="24"/>
      <c r="VV91" s="24"/>
      <c r="VW91" s="24"/>
      <c r="VX91" s="24"/>
      <c r="VY91" s="24"/>
      <c r="VZ91" s="24"/>
      <c r="WA91" s="24"/>
      <c r="WB91" s="24"/>
      <c r="WC91" s="24"/>
      <c r="WD91" s="24"/>
      <c r="WE91" s="24"/>
      <c r="WF91" s="24"/>
      <c r="WG91" s="24"/>
      <c r="WH91" s="24"/>
      <c r="WI91" s="24"/>
      <c r="WJ91" s="24"/>
      <c r="WK91" s="24"/>
      <c r="WL91" s="24"/>
      <c r="WM91" s="24"/>
      <c r="WN91" s="24"/>
      <c r="WO91" s="24"/>
      <c r="WP91" s="24"/>
      <c r="WQ91" s="24"/>
      <c r="WR91" s="24"/>
      <c r="WS91" s="24"/>
      <c r="WT91" s="24"/>
      <c r="WU91" s="24"/>
      <c r="WV91" s="24"/>
      <c r="WW91" s="24"/>
      <c r="WX91" s="24"/>
      <c r="WY91" s="24"/>
      <c r="WZ91" s="24"/>
      <c r="XA91" s="24"/>
      <c r="XB91" s="24"/>
      <c r="XC91" s="24"/>
      <c r="XD91" s="24"/>
      <c r="XE91" s="24"/>
      <c r="XF91" s="24"/>
      <c r="XG91" s="24"/>
      <c r="XH91" s="24"/>
      <c r="XI91" s="24"/>
      <c r="XJ91" s="24"/>
      <c r="XK91" s="24"/>
      <c r="XL91" s="24"/>
    </row>
    <row r="92" spans="1:636" s="23" customFormat="1" ht="17.25">
      <c r="A92" s="63">
        <v>23</v>
      </c>
      <c r="B92" s="10" t="s">
        <v>171</v>
      </c>
      <c r="C92" s="47">
        <v>32687</v>
      </c>
      <c r="D92" s="47">
        <v>32285</v>
      </c>
      <c r="E92" s="1">
        <f t="shared" si="25"/>
        <v>101.24516029115689</v>
      </c>
      <c r="F92" s="47">
        <v>5603</v>
      </c>
      <c r="G92" s="49">
        <v>9495</v>
      </c>
      <c r="H92" s="1">
        <f t="shared" si="29"/>
        <v>59.010005265929436</v>
      </c>
      <c r="I92" s="47">
        <v>34624</v>
      </c>
      <c r="J92" s="47">
        <v>28761</v>
      </c>
      <c r="K92" s="1">
        <f>I92/J92*100</f>
        <v>120.38524390667918</v>
      </c>
      <c r="L92" s="47">
        <v>0</v>
      </c>
      <c r="M92" s="47">
        <v>0</v>
      </c>
      <c r="N92" s="1" t="e">
        <f t="shared" si="22"/>
        <v>#DIV/0!</v>
      </c>
      <c r="O92" s="47">
        <v>0</v>
      </c>
      <c r="P92" s="47">
        <v>0</v>
      </c>
      <c r="Q92" s="1" t="e">
        <f t="shared" si="23"/>
        <v>#DIV/0!</v>
      </c>
      <c r="R92" s="47">
        <v>0</v>
      </c>
      <c r="S92" s="47">
        <v>0</v>
      </c>
      <c r="T92" s="1" t="e">
        <f t="shared" si="24"/>
        <v>#DIV/0!</v>
      </c>
    </row>
    <row r="93" spans="1:636" s="23" customFormat="1" ht="17.25">
      <c r="A93" s="63">
        <v>24</v>
      </c>
      <c r="B93" s="16" t="s">
        <v>172</v>
      </c>
      <c r="C93" s="47">
        <v>226979</v>
      </c>
      <c r="D93" s="47">
        <v>307275</v>
      </c>
      <c r="E93" s="1">
        <f t="shared" si="25"/>
        <v>73.868358961841992</v>
      </c>
      <c r="F93" s="47">
        <v>72930</v>
      </c>
      <c r="G93" s="45">
        <v>98135</v>
      </c>
      <c r="H93" s="1">
        <f t="shared" si="29"/>
        <v>74.315993274570744</v>
      </c>
      <c r="I93" s="47">
        <v>388026</v>
      </c>
      <c r="J93" s="45">
        <v>272787</v>
      </c>
      <c r="K93" s="1">
        <f t="shared" ref="K93:K103" si="30">I93/J93*100</f>
        <v>142.24504833441475</v>
      </c>
      <c r="L93" s="47">
        <v>199053</v>
      </c>
      <c r="M93" s="47">
        <v>169508</v>
      </c>
      <c r="N93" s="1">
        <f t="shared" si="22"/>
        <v>117.42985581801449</v>
      </c>
      <c r="O93" s="47">
        <v>158587</v>
      </c>
      <c r="P93" s="47">
        <v>169508</v>
      </c>
      <c r="Q93" s="1">
        <f t="shared" si="23"/>
        <v>93.557236236637792</v>
      </c>
      <c r="R93" s="47">
        <v>40466</v>
      </c>
      <c r="S93" s="47">
        <v>0</v>
      </c>
      <c r="T93" s="1" t="e">
        <f t="shared" si="24"/>
        <v>#DIV/0!</v>
      </c>
    </row>
    <row r="94" spans="1:636" s="23" customFormat="1" ht="34.5">
      <c r="A94" s="66">
        <v>25</v>
      </c>
      <c r="B94" s="16" t="s">
        <v>173</v>
      </c>
      <c r="C94" s="47">
        <v>305950</v>
      </c>
      <c r="D94" s="47">
        <v>301268</v>
      </c>
      <c r="E94" s="1">
        <f t="shared" si="25"/>
        <v>101.55409801240091</v>
      </c>
      <c r="F94" s="47">
        <v>38632</v>
      </c>
      <c r="G94" s="45">
        <v>88784</v>
      </c>
      <c r="H94" s="1">
        <f t="shared" si="29"/>
        <v>43.512344566588574</v>
      </c>
      <c r="I94" s="47">
        <v>420264</v>
      </c>
      <c r="J94" s="45">
        <v>322472</v>
      </c>
      <c r="K94" s="1">
        <f t="shared" si="30"/>
        <v>130.32573370711256</v>
      </c>
      <c r="L94" s="47">
        <v>85503</v>
      </c>
      <c r="M94" s="47">
        <v>73153</v>
      </c>
      <c r="N94" s="1">
        <f t="shared" si="22"/>
        <v>116.88242450753899</v>
      </c>
      <c r="O94" s="47">
        <v>28382</v>
      </c>
      <c r="P94" s="47">
        <v>25159</v>
      </c>
      <c r="Q94" s="1">
        <f t="shared" si="23"/>
        <v>112.81052506061448</v>
      </c>
      <c r="R94" s="47">
        <v>57121</v>
      </c>
      <c r="S94" s="47">
        <v>47994</v>
      </c>
      <c r="T94" s="1">
        <f t="shared" si="24"/>
        <v>119.01696045339001</v>
      </c>
    </row>
    <row r="95" spans="1:636" s="23" customFormat="1" ht="17.25">
      <c r="A95" s="63">
        <v>26</v>
      </c>
      <c r="B95" s="16" t="s">
        <v>174</v>
      </c>
      <c r="C95" s="47">
        <v>551828</v>
      </c>
      <c r="D95" s="47">
        <v>541119</v>
      </c>
      <c r="E95" s="1">
        <f t="shared" si="25"/>
        <v>101.97904712272161</v>
      </c>
      <c r="F95" s="47">
        <v>30033</v>
      </c>
      <c r="G95" s="47">
        <v>49833</v>
      </c>
      <c r="H95" s="1">
        <f t="shared" si="29"/>
        <v>60.267292757811084</v>
      </c>
      <c r="I95" s="47">
        <v>551828</v>
      </c>
      <c r="J95" s="47">
        <v>541119</v>
      </c>
      <c r="K95" s="1">
        <f t="shared" si="30"/>
        <v>101.97904712272161</v>
      </c>
      <c r="L95" s="47">
        <v>551828</v>
      </c>
      <c r="M95" s="47">
        <v>541119</v>
      </c>
      <c r="N95" s="1">
        <f t="shared" si="22"/>
        <v>101.97904712272161</v>
      </c>
      <c r="O95" s="47">
        <v>551828</v>
      </c>
      <c r="P95" s="47">
        <v>541119</v>
      </c>
      <c r="Q95" s="1">
        <f t="shared" si="23"/>
        <v>101.97904712272161</v>
      </c>
      <c r="R95" s="47">
        <v>0</v>
      </c>
      <c r="S95" s="47">
        <v>0</v>
      </c>
      <c r="T95" s="1" t="e">
        <f t="shared" si="24"/>
        <v>#DIV/0!</v>
      </c>
    </row>
    <row r="96" spans="1:636" s="23" customFormat="1" ht="17.25">
      <c r="A96" s="63">
        <v>27</v>
      </c>
      <c r="B96" s="10" t="s">
        <v>175</v>
      </c>
      <c r="C96" s="47"/>
      <c r="D96" s="47"/>
      <c r="E96" s="1" t="e">
        <f t="shared" si="25"/>
        <v>#DIV/0!</v>
      </c>
      <c r="F96" s="47"/>
      <c r="G96" s="252"/>
      <c r="H96" s="1" t="e">
        <f t="shared" si="29"/>
        <v>#DIV/0!</v>
      </c>
      <c r="I96" s="47"/>
      <c r="J96" s="252"/>
      <c r="K96" s="1" t="e">
        <f t="shared" si="30"/>
        <v>#DIV/0!</v>
      </c>
      <c r="L96" s="47"/>
      <c r="M96" s="47"/>
      <c r="N96" s="1" t="e">
        <f t="shared" si="22"/>
        <v>#DIV/0!</v>
      </c>
      <c r="O96" s="47"/>
      <c r="P96" s="47"/>
      <c r="Q96" s="1" t="e">
        <f t="shared" si="23"/>
        <v>#DIV/0!</v>
      </c>
      <c r="R96" s="47"/>
      <c r="S96" s="47"/>
      <c r="T96" s="1" t="e">
        <f t="shared" si="24"/>
        <v>#DIV/0!</v>
      </c>
    </row>
    <row r="97" spans="1:636" s="23" customFormat="1" ht="17.25">
      <c r="A97" s="64">
        <v>28</v>
      </c>
      <c r="B97" s="16" t="s">
        <v>176</v>
      </c>
      <c r="C97" s="47">
        <v>956863</v>
      </c>
      <c r="D97" s="47">
        <v>937673</v>
      </c>
      <c r="E97" s="1">
        <f t="shared" si="25"/>
        <v>102.04655567559267</v>
      </c>
      <c r="F97" s="47">
        <v>100698</v>
      </c>
      <c r="G97" s="45">
        <v>192066</v>
      </c>
      <c r="H97" s="1">
        <f t="shared" si="29"/>
        <v>52.428852581924964</v>
      </c>
      <c r="I97" s="47">
        <v>999604</v>
      </c>
      <c r="J97" s="45">
        <v>958671</v>
      </c>
      <c r="K97" s="1">
        <f t="shared" si="30"/>
        <v>104.2697651227585</v>
      </c>
      <c r="L97" s="47">
        <v>4994</v>
      </c>
      <c r="M97" s="47">
        <v>3478</v>
      </c>
      <c r="N97" s="1">
        <f t="shared" si="22"/>
        <v>143.58826912018401</v>
      </c>
      <c r="O97" s="47">
        <v>0</v>
      </c>
      <c r="P97" s="47">
        <v>0</v>
      </c>
      <c r="Q97" s="1" t="e">
        <f t="shared" si="23"/>
        <v>#DIV/0!</v>
      </c>
      <c r="R97" s="47">
        <v>4994</v>
      </c>
      <c r="S97" s="47">
        <v>3478</v>
      </c>
      <c r="T97" s="1">
        <f t="shared" si="24"/>
        <v>143.58826912018401</v>
      </c>
    </row>
    <row r="98" spans="1:636" ht="38.25" customHeight="1">
      <c r="A98" s="66">
        <v>29</v>
      </c>
      <c r="B98" s="16" t="s">
        <v>177</v>
      </c>
      <c r="C98" s="47">
        <v>57235</v>
      </c>
      <c r="D98" s="47">
        <v>49733</v>
      </c>
      <c r="E98" s="46">
        <f t="shared" si="25"/>
        <v>115.0845515050369</v>
      </c>
      <c r="F98" s="47">
        <v>10326</v>
      </c>
      <c r="G98" s="45">
        <v>6917</v>
      </c>
      <c r="H98" s="46">
        <f t="shared" si="29"/>
        <v>149.28437183750179</v>
      </c>
      <c r="I98" s="47">
        <v>57235</v>
      </c>
      <c r="J98" s="45">
        <v>49733</v>
      </c>
      <c r="K98" s="46">
        <f t="shared" si="30"/>
        <v>115.0845515050369</v>
      </c>
      <c r="L98" s="47">
        <v>0</v>
      </c>
      <c r="M98" s="47">
        <v>0</v>
      </c>
      <c r="N98" s="25" t="e">
        <f t="shared" si="22"/>
        <v>#DIV/0!</v>
      </c>
      <c r="O98" s="47">
        <v>0</v>
      </c>
      <c r="P98" s="47">
        <v>0</v>
      </c>
      <c r="Q98" s="25" t="e">
        <f t="shared" si="23"/>
        <v>#DIV/0!</v>
      </c>
      <c r="R98" s="47">
        <v>0</v>
      </c>
      <c r="S98" s="47">
        <v>0</v>
      </c>
      <c r="T98" s="46" t="e">
        <f t="shared" si="24"/>
        <v>#DIV/0!</v>
      </c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  <c r="CG98" s="24"/>
      <c r="CH98" s="24"/>
      <c r="CI98" s="24"/>
      <c r="CJ98" s="24"/>
      <c r="CK98" s="24"/>
      <c r="CL98" s="24"/>
      <c r="CM98" s="24"/>
      <c r="CN98" s="24"/>
      <c r="CO98" s="24"/>
      <c r="CP98" s="24"/>
      <c r="CQ98" s="24"/>
      <c r="CR98" s="24"/>
      <c r="CS98" s="24"/>
      <c r="CT98" s="24"/>
      <c r="CU98" s="24"/>
      <c r="CV98" s="24"/>
      <c r="CW98" s="24"/>
      <c r="CX98" s="24"/>
      <c r="CY98" s="24"/>
      <c r="CZ98" s="24"/>
      <c r="DA98" s="24"/>
      <c r="DB98" s="24"/>
      <c r="DC98" s="24"/>
      <c r="DD98" s="24"/>
      <c r="DE98" s="24"/>
      <c r="DF98" s="24"/>
      <c r="DG98" s="24"/>
      <c r="DH98" s="24"/>
      <c r="DI98" s="24"/>
      <c r="DJ98" s="24"/>
      <c r="DK98" s="24"/>
      <c r="DL98" s="24"/>
      <c r="DM98" s="24"/>
      <c r="DN98" s="24"/>
      <c r="DO98" s="24"/>
      <c r="DP98" s="24"/>
      <c r="DQ98" s="24"/>
      <c r="DR98" s="24"/>
      <c r="DS98" s="24"/>
      <c r="DT98" s="24"/>
      <c r="DU98" s="24"/>
      <c r="DV98" s="24"/>
      <c r="DW98" s="24"/>
      <c r="DX98" s="24"/>
      <c r="DY98" s="24"/>
      <c r="DZ98" s="24"/>
      <c r="EA98" s="24"/>
      <c r="EB98" s="24"/>
      <c r="EC98" s="24"/>
      <c r="ED98" s="24"/>
      <c r="EE98" s="24"/>
      <c r="EF98" s="24"/>
      <c r="EG98" s="24"/>
      <c r="EH98" s="24"/>
      <c r="EI98" s="24"/>
      <c r="EJ98" s="24"/>
      <c r="EK98" s="24"/>
      <c r="EL98" s="24"/>
      <c r="EM98" s="24"/>
      <c r="EN98" s="24"/>
      <c r="EO98" s="24"/>
      <c r="EP98" s="24"/>
      <c r="EQ98" s="24"/>
      <c r="ER98" s="24"/>
      <c r="ES98" s="24"/>
      <c r="ET98" s="24"/>
      <c r="EU98" s="24"/>
      <c r="EV98" s="24"/>
      <c r="EW98" s="24"/>
      <c r="EX98" s="24"/>
      <c r="EY98" s="24"/>
      <c r="EZ98" s="24"/>
      <c r="FA98" s="24"/>
      <c r="FB98" s="24"/>
      <c r="FC98" s="24"/>
      <c r="FD98" s="24"/>
      <c r="FE98" s="24"/>
      <c r="FF98" s="24"/>
      <c r="FG98" s="24"/>
      <c r="FH98" s="24"/>
      <c r="FI98" s="24"/>
      <c r="FJ98" s="24"/>
      <c r="FK98" s="24"/>
      <c r="FL98" s="24"/>
      <c r="FM98" s="24"/>
      <c r="FN98" s="24"/>
      <c r="FO98" s="24"/>
      <c r="FP98" s="24"/>
      <c r="FQ98" s="24"/>
      <c r="FR98" s="24"/>
      <c r="FS98" s="24"/>
      <c r="FT98" s="24"/>
      <c r="FU98" s="24"/>
      <c r="FV98" s="24"/>
      <c r="FW98" s="24"/>
      <c r="FX98" s="24"/>
      <c r="FY98" s="24"/>
      <c r="FZ98" s="24"/>
      <c r="GA98" s="24"/>
      <c r="GB98" s="24"/>
      <c r="GC98" s="24"/>
      <c r="GD98" s="24"/>
      <c r="GE98" s="24"/>
      <c r="GF98" s="24"/>
      <c r="GG98" s="24"/>
      <c r="GH98" s="24"/>
      <c r="GI98" s="24"/>
      <c r="GJ98" s="24"/>
      <c r="GK98" s="24"/>
      <c r="GL98" s="24"/>
      <c r="GM98" s="24"/>
      <c r="GN98" s="24"/>
      <c r="GO98" s="24"/>
      <c r="GP98" s="24"/>
      <c r="GQ98" s="24"/>
      <c r="GR98" s="24"/>
      <c r="GS98" s="24"/>
      <c r="GT98" s="24"/>
      <c r="GU98" s="24"/>
      <c r="GV98" s="24"/>
      <c r="GW98" s="24"/>
      <c r="GX98" s="24"/>
      <c r="GY98" s="24"/>
      <c r="GZ98" s="24"/>
      <c r="HA98" s="24"/>
      <c r="HB98" s="24"/>
      <c r="HC98" s="24"/>
      <c r="HD98" s="24"/>
      <c r="HE98" s="24"/>
      <c r="HF98" s="24"/>
      <c r="HG98" s="24"/>
      <c r="HH98" s="24"/>
      <c r="HI98" s="24"/>
      <c r="HJ98" s="24"/>
      <c r="HK98" s="24"/>
      <c r="HL98" s="24"/>
      <c r="HM98" s="24"/>
      <c r="HN98" s="24"/>
      <c r="HO98" s="24"/>
      <c r="HP98" s="24"/>
      <c r="HQ98" s="24"/>
      <c r="HR98" s="24"/>
      <c r="HS98" s="24"/>
      <c r="HT98" s="24"/>
      <c r="HU98" s="24"/>
      <c r="HV98" s="24"/>
      <c r="HW98" s="24"/>
      <c r="HX98" s="24"/>
      <c r="HY98" s="24"/>
      <c r="HZ98" s="24"/>
      <c r="IA98" s="24"/>
      <c r="IB98" s="24"/>
      <c r="IC98" s="24"/>
      <c r="ID98" s="24"/>
      <c r="IE98" s="24"/>
      <c r="IF98" s="24"/>
      <c r="IG98" s="24"/>
      <c r="IH98" s="24"/>
      <c r="II98" s="24"/>
      <c r="IJ98" s="24"/>
      <c r="IK98" s="24"/>
      <c r="IL98" s="24"/>
      <c r="IM98" s="24"/>
      <c r="IN98" s="24"/>
      <c r="IO98" s="24"/>
      <c r="IP98" s="24"/>
      <c r="IQ98" s="24"/>
      <c r="IR98" s="24"/>
      <c r="IS98" s="24"/>
      <c r="IT98" s="24"/>
      <c r="IU98" s="24"/>
      <c r="IV98" s="24"/>
      <c r="IW98" s="24"/>
      <c r="IX98" s="24"/>
      <c r="IY98" s="24"/>
      <c r="IZ98" s="24"/>
      <c r="JA98" s="24"/>
      <c r="JB98" s="24"/>
      <c r="JC98" s="24"/>
      <c r="JD98" s="24"/>
      <c r="JE98" s="24"/>
      <c r="JF98" s="24"/>
      <c r="JG98" s="24"/>
      <c r="JH98" s="24"/>
      <c r="JI98" s="24"/>
      <c r="JJ98" s="24"/>
      <c r="JK98" s="24"/>
      <c r="JL98" s="24"/>
      <c r="JM98" s="24"/>
      <c r="JN98" s="24"/>
      <c r="JO98" s="24"/>
      <c r="JP98" s="24"/>
      <c r="JQ98" s="24"/>
      <c r="JR98" s="24"/>
      <c r="JS98" s="24"/>
      <c r="JT98" s="24"/>
      <c r="JU98" s="24"/>
      <c r="JV98" s="24"/>
      <c r="JW98" s="24"/>
      <c r="JX98" s="24"/>
      <c r="JY98" s="24"/>
      <c r="JZ98" s="24"/>
      <c r="KA98" s="24"/>
      <c r="KB98" s="24"/>
      <c r="KC98" s="24"/>
      <c r="KD98" s="24"/>
      <c r="KE98" s="24"/>
      <c r="KF98" s="24"/>
      <c r="KG98" s="24"/>
      <c r="KH98" s="24"/>
      <c r="KI98" s="24"/>
      <c r="KJ98" s="24"/>
      <c r="KK98" s="24"/>
      <c r="KL98" s="24"/>
      <c r="KM98" s="24"/>
      <c r="KN98" s="24"/>
      <c r="KO98" s="24"/>
      <c r="KP98" s="24"/>
      <c r="KQ98" s="24"/>
      <c r="KR98" s="24"/>
      <c r="KS98" s="24"/>
      <c r="KT98" s="24"/>
      <c r="KU98" s="24"/>
      <c r="KV98" s="24"/>
      <c r="KW98" s="24"/>
      <c r="KX98" s="24"/>
      <c r="KY98" s="24"/>
      <c r="KZ98" s="24"/>
      <c r="LA98" s="24"/>
      <c r="LB98" s="24"/>
      <c r="LC98" s="24"/>
      <c r="LD98" s="24"/>
      <c r="LE98" s="24"/>
      <c r="LF98" s="24"/>
      <c r="LG98" s="24"/>
      <c r="LH98" s="24"/>
      <c r="LI98" s="24"/>
      <c r="LJ98" s="24"/>
      <c r="LK98" s="24"/>
      <c r="LL98" s="24"/>
      <c r="LM98" s="24"/>
      <c r="LN98" s="24"/>
      <c r="LO98" s="24"/>
      <c r="LP98" s="24"/>
      <c r="LQ98" s="24"/>
      <c r="LR98" s="24"/>
      <c r="LS98" s="24"/>
      <c r="LT98" s="24"/>
      <c r="LU98" s="24"/>
      <c r="LV98" s="24"/>
      <c r="LW98" s="24"/>
      <c r="LX98" s="24"/>
      <c r="LY98" s="24"/>
      <c r="LZ98" s="24"/>
      <c r="MA98" s="24"/>
      <c r="MB98" s="24"/>
      <c r="MC98" s="24"/>
      <c r="MD98" s="24"/>
      <c r="ME98" s="24"/>
      <c r="MF98" s="24"/>
      <c r="MG98" s="24"/>
      <c r="MH98" s="24"/>
      <c r="MI98" s="24"/>
      <c r="MJ98" s="24"/>
      <c r="MK98" s="24"/>
      <c r="ML98" s="24"/>
      <c r="MM98" s="24"/>
      <c r="MN98" s="24"/>
      <c r="MO98" s="24"/>
      <c r="MP98" s="24"/>
      <c r="MQ98" s="24"/>
      <c r="MR98" s="24"/>
      <c r="MS98" s="24"/>
      <c r="MT98" s="24"/>
      <c r="MU98" s="24"/>
      <c r="MV98" s="24"/>
      <c r="MW98" s="24"/>
      <c r="MX98" s="24"/>
      <c r="MY98" s="24"/>
      <c r="MZ98" s="24"/>
      <c r="NA98" s="24"/>
      <c r="NB98" s="24"/>
      <c r="NC98" s="24"/>
      <c r="ND98" s="24"/>
      <c r="NE98" s="24"/>
      <c r="NF98" s="24"/>
      <c r="NG98" s="24"/>
      <c r="NH98" s="24"/>
      <c r="NI98" s="24"/>
      <c r="NJ98" s="24"/>
      <c r="NK98" s="24"/>
      <c r="NL98" s="24"/>
      <c r="NM98" s="24"/>
      <c r="NN98" s="24"/>
      <c r="NO98" s="24"/>
      <c r="NP98" s="24"/>
      <c r="NQ98" s="24"/>
      <c r="NR98" s="24"/>
      <c r="NS98" s="24"/>
      <c r="NT98" s="24"/>
      <c r="NU98" s="24"/>
      <c r="NV98" s="24"/>
      <c r="NW98" s="24"/>
      <c r="NX98" s="24"/>
      <c r="NY98" s="24"/>
      <c r="NZ98" s="24"/>
      <c r="OA98" s="24"/>
      <c r="OB98" s="24"/>
      <c r="OC98" s="24"/>
      <c r="OD98" s="24"/>
      <c r="OE98" s="24"/>
      <c r="OF98" s="24"/>
      <c r="OG98" s="24"/>
      <c r="OH98" s="24"/>
      <c r="OI98" s="24"/>
      <c r="OJ98" s="24"/>
      <c r="OK98" s="24"/>
      <c r="OL98" s="24"/>
      <c r="OM98" s="24"/>
      <c r="ON98" s="24"/>
      <c r="OO98" s="24"/>
      <c r="OP98" s="24"/>
      <c r="OQ98" s="24"/>
      <c r="OR98" s="24"/>
      <c r="OS98" s="24"/>
      <c r="OT98" s="24"/>
      <c r="OU98" s="24"/>
      <c r="OV98" s="24"/>
      <c r="OW98" s="24"/>
      <c r="OX98" s="24"/>
      <c r="OY98" s="24"/>
      <c r="OZ98" s="24"/>
      <c r="PA98" s="24"/>
      <c r="PB98" s="24"/>
      <c r="PC98" s="24"/>
      <c r="PD98" s="24"/>
      <c r="PE98" s="24"/>
      <c r="PF98" s="24"/>
      <c r="PG98" s="24"/>
      <c r="PH98" s="24"/>
      <c r="PI98" s="24"/>
      <c r="PJ98" s="24"/>
      <c r="PK98" s="24"/>
      <c r="PL98" s="24"/>
      <c r="PM98" s="24"/>
      <c r="PN98" s="24"/>
      <c r="PO98" s="24"/>
      <c r="PP98" s="24"/>
      <c r="PQ98" s="24"/>
      <c r="PR98" s="24"/>
      <c r="PS98" s="24"/>
      <c r="PT98" s="24"/>
      <c r="PU98" s="24"/>
      <c r="PV98" s="24"/>
      <c r="PW98" s="24"/>
      <c r="PX98" s="24"/>
      <c r="PY98" s="24"/>
      <c r="PZ98" s="24"/>
      <c r="QA98" s="24"/>
      <c r="QB98" s="24"/>
      <c r="QC98" s="24"/>
      <c r="QD98" s="24"/>
      <c r="QE98" s="24"/>
      <c r="QF98" s="24"/>
      <c r="QG98" s="24"/>
      <c r="QH98" s="24"/>
      <c r="QI98" s="24"/>
      <c r="QJ98" s="24"/>
      <c r="QK98" s="24"/>
      <c r="QL98" s="24"/>
      <c r="QM98" s="24"/>
      <c r="QN98" s="24"/>
      <c r="QO98" s="24"/>
      <c r="QP98" s="24"/>
      <c r="QQ98" s="24"/>
      <c r="QR98" s="24"/>
      <c r="QS98" s="24"/>
      <c r="QT98" s="24"/>
      <c r="QU98" s="24"/>
      <c r="QV98" s="24"/>
      <c r="QW98" s="24"/>
      <c r="QX98" s="24"/>
      <c r="QY98" s="24"/>
      <c r="QZ98" s="24"/>
      <c r="RA98" s="24"/>
      <c r="RB98" s="24"/>
      <c r="RC98" s="24"/>
      <c r="RD98" s="24"/>
      <c r="RE98" s="24"/>
      <c r="RF98" s="24"/>
      <c r="RG98" s="24"/>
      <c r="RH98" s="24"/>
      <c r="RI98" s="24"/>
      <c r="RJ98" s="24"/>
      <c r="RK98" s="24"/>
      <c r="RL98" s="24"/>
      <c r="RM98" s="24"/>
      <c r="RN98" s="24"/>
      <c r="RO98" s="24"/>
      <c r="RP98" s="24"/>
      <c r="RQ98" s="24"/>
      <c r="RR98" s="24"/>
      <c r="RS98" s="24"/>
      <c r="RT98" s="24"/>
      <c r="RU98" s="24"/>
      <c r="RV98" s="24"/>
      <c r="RW98" s="24"/>
      <c r="RX98" s="24"/>
      <c r="RY98" s="24"/>
      <c r="RZ98" s="24"/>
      <c r="SA98" s="24"/>
      <c r="SB98" s="24"/>
      <c r="SC98" s="24"/>
      <c r="SD98" s="24"/>
      <c r="SE98" s="24"/>
      <c r="SF98" s="24"/>
      <c r="SG98" s="24"/>
      <c r="SH98" s="24"/>
      <c r="SI98" s="24"/>
      <c r="SJ98" s="24"/>
      <c r="SK98" s="24"/>
      <c r="SL98" s="24"/>
      <c r="SM98" s="24"/>
      <c r="SN98" s="24"/>
      <c r="SO98" s="24"/>
      <c r="SP98" s="24"/>
      <c r="SQ98" s="24"/>
      <c r="SR98" s="24"/>
      <c r="SS98" s="24"/>
      <c r="ST98" s="24"/>
      <c r="SU98" s="24"/>
      <c r="SV98" s="24"/>
      <c r="SW98" s="24"/>
      <c r="SX98" s="24"/>
      <c r="SY98" s="24"/>
      <c r="SZ98" s="24"/>
      <c r="TA98" s="24"/>
      <c r="TB98" s="24"/>
      <c r="TC98" s="24"/>
      <c r="TD98" s="24"/>
      <c r="TE98" s="24"/>
      <c r="TF98" s="24"/>
      <c r="TG98" s="24"/>
      <c r="TH98" s="24"/>
      <c r="TI98" s="24"/>
      <c r="TJ98" s="24"/>
      <c r="TK98" s="24"/>
      <c r="TL98" s="24"/>
      <c r="TM98" s="24"/>
      <c r="TN98" s="24"/>
      <c r="TO98" s="24"/>
      <c r="TP98" s="24"/>
      <c r="TQ98" s="24"/>
      <c r="TR98" s="24"/>
      <c r="TS98" s="24"/>
      <c r="TT98" s="24"/>
      <c r="TU98" s="24"/>
      <c r="TV98" s="24"/>
      <c r="TW98" s="24"/>
      <c r="TX98" s="24"/>
      <c r="TY98" s="24"/>
      <c r="TZ98" s="24"/>
      <c r="UA98" s="24"/>
      <c r="UB98" s="24"/>
      <c r="UC98" s="24"/>
      <c r="UD98" s="24"/>
      <c r="UE98" s="24"/>
      <c r="UF98" s="24"/>
      <c r="UG98" s="24"/>
      <c r="UH98" s="24"/>
      <c r="UI98" s="24"/>
      <c r="UJ98" s="24"/>
      <c r="UK98" s="24"/>
      <c r="UL98" s="24"/>
      <c r="UM98" s="24"/>
      <c r="UN98" s="24"/>
      <c r="UO98" s="24"/>
      <c r="UP98" s="24"/>
      <c r="UQ98" s="24"/>
      <c r="UR98" s="24"/>
      <c r="US98" s="24"/>
      <c r="UT98" s="24"/>
      <c r="UU98" s="24"/>
      <c r="UV98" s="24"/>
      <c r="UW98" s="24"/>
      <c r="UX98" s="24"/>
      <c r="UY98" s="24"/>
      <c r="UZ98" s="24"/>
      <c r="VA98" s="24"/>
      <c r="VB98" s="24"/>
      <c r="VC98" s="24"/>
      <c r="VD98" s="24"/>
      <c r="VE98" s="24"/>
      <c r="VF98" s="24"/>
      <c r="VG98" s="24"/>
      <c r="VH98" s="24"/>
      <c r="VI98" s="24"/>
      <c r="VJ98" s="24"/>
      <c r="VK98" s="24"/>
      <c r="VL98" s="24"/>
      <c r="VM98" s="24"/>
      <c r="VN98" s="24"/>
      <c r="VO98" s="24"/>
      <c r="VP98" s="24"/>
      <c r="VQ98" s="24"/>
      <c r="VR98" s="24"/>
      <c r="VS98" s="24"/>
      <c r="VT98" s="24"/>
      <c r="VU98" s="24"/>
      <c r="VV98" s="24"/>
      <c r="VW98" s="24"/>
      <c r="VX98" s="24"/>
      <c r="VY98" s="24"/>
      <c r="VZ98" s="24"/>
      <c r="WA98" s="24"/>
      <c r="WB98" s="24"/>
      <c r="WC98" s="24"/>
      <c r="WD98" s="24"/>
      <c r="WE98" s="24"/>
      <c r="WF98" s="24"/>
      <c r="WG98" s="24"/>
      <c r="WH98" s="24"/>
      <c r="WI98" s="24"/>
      <c r="WJ98" s="24"/>
      <c r="WK98" s="24"/>
      <c r="WL98" s="24"/>
      <c r="WM98" s="24"/>
      <c r="WN98" s="24"/>
      <c r="WO98" s="24"/>
      <c r="WP98" s="24"/>
      <c r="WQ98" s="24"/>
      <c r="WR98" s="24"/>
      <c r="WS98" s="24"/>
      <c r="WT98" s="24"/>
      <c r="WU98" s="24"/>
      <c r="WV98" s="24"/>
      <c r="WW98" s="24"/>
      <c r="WX98" s="24"/>
      <c r="WY98" s="24"/>
      <c r="WZ98" s="24"/>
      <c r="XA98" s="24"/>
      <c r="XB98" s="24"/>
      <c r="XC98" s="24"/>
      <c r="XD98" s="24"/>
      <c r="XE98" s="24"/>
      <c r="XF98" s="24"/>
      <c r="XG98" s="24"/>
      <c r="XH98" s="24"/>
      <c r="XI98" s="24"/>
      <c r="XJ98" s="24"/>
      <c r="XK98" s="24"/>
      <c r="XL98" s="24"/>
    </row>
    <row r="99" spans="1:636" ht="17.25">
      <c r="A99" s="63">
        <v>30</v>
      </c>
      <c r="B99" s="16" t="s">
        <v>178</v>
      </c>
      <c r="C99" s="47">
        <v>53390</v>
      </c>
      <c r="D99" s="47">
        <v>73493</v>
      </c>
      <c r="E99" s="46">
        <f t="shared" si="25"/>
        <v>72.646374484644795</v>
      </c>
      <c r="F99" s="47">
        <v>9555</v>
      </c>
      <c r="G99" s="45">
        <v>9946</v>
      </c>
      <c r="H99" s="46">
        <f t="shared" si="29"/>
        <v>96.068771365373024</v>
      </c>
      <c r="I99" s="47">
        <v>53390</v>
      </c>
      <c r="J99" s="45">
        <v>73493</v>
      </c>
      <c r="K99" s="46">
        <f t="shared" si="30"/>
        <v>72.646374484644795</v>
      </c>
      <c r="L99" s="47">
        <v>0</v>
      </c>
      <c r="M99" s="47">
        <v>0</v>
      </c>
      <c r="N99" s="25" t="e">
        <f t="shared" si="22"/>
        <v>#DIV/0!</v>
      </c>
      <c r="O99" s="47">
        <v>0</v>
      </c>
      <c r="P99" s="47">
        <v>0</v>
      </c>
      <c r="Q99" s="25" t="e">
        <f t="shared" si="23"/>
        <v>#DIV/0!</v>
      </c>
      <c r="R99" s="47">
        <v>0</v>
      </c>
      <c r="S99" s="47">
        <v>0</v>
      </c>
      <c r="T99" s="46" t="e">
        <f t="shared" si="24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s="23" customFormat="1" ht="34.5">
      <c r="A100" s="66">
        <v>31</v>
      </c>
      <c r="B100" s="16" t="s">
        <v>179</v>
      </c>
      <c r="C100" s="47">
        <v>29233</v>
      </c>
      <c r="D100" s="47">
        <v>18938</v>
      </c>
      <c r="E100" s="1">
        <f t="shared" si="25"/>
        <v>154.36160101383462</v>
      </c>
      <c r="F100" s="47">
        <v>9652</v>
      </c>
      <c r="G100" s="45">
        <v>4961</v>
      </c>
      <c r="H100" s="1">
        <f t="shared" si="29"/>
        <v>194.55754888127393</v>
      </c>
      <c r="I100" s="47">
        <v>24430</v>
      </c>
      <c r="J100" s="45">
        <v>81914</v>
      </c>
      <c r="K100" s="1">
        <f t="shared" si="30"/>
        <v>29.823961715945991</v>
      </c>
      <c r="L100" s="47">
        <v>1911</v>
      </c>
      <c r="M100" s="47">
        <v>0</v>
      </c>
      <c r="N100" s="1" t="e">
        <f t="shared" si="22"/>
        <v>#DIV/0!</v>
      </c>
      <c r="O100" s="47">
        <v>0</v>
      </c>
      <c r="P100" s="47">
        <v>0</v>
      </c>
      <c r="Q100" s="1" t="e">
        <f t="shared" si="23"/>
        <v>#DIV/0!</v>
      </c>
      <c r="R100" s="47">
        <v>1911</v>
      </c>
      <c r="S100" s="47">
        <v>0</v>
      </c>
      <c r="T100" s="1" t="e">
        <f t="shared" si="24"/>
        <v>#DIV/0!</v>
      </c>
    </row>
    <row r="101" spans="1:636" ht="34.5">
      <c r="A101" s="64">
        <v>32</v>
      </c>
      <c r="B101" s="16" t="s">
        <v>180</v>
      </c>
      <c r="C101" s="47">
        <v>97565</v>
      </c>
      <c r="D101" s="47">
        <v>253318</v>
      </c>
      <c r="E101" s="46">
        <f t="shared" si="25"/>
        <v>38.514831160833417</v>
      </c>
      <c r="F101" s="47">
        <v>29724</v>
      </c>
      <c r="G101" s="45">
        <v>60911</v>
      </c>
      <c r="H101" s="46">
        <f t="shared" si="29"/>
        <v>48.799067491914435</v>
      </c>
      <c r="I101" s="47">
        <v>99436</v>
      </c>
      <c r="J101" s="45">
        <v>163741</v>
      </c>
      <c r="K101" s="46">
        <f t="shared" si="30"/>
        <v>60.727612510000547</v>
      </c>
      <c r="L101" s="47">
        <v>0</v>
      </c>
      <c r="M101" s="47">
        <v>0</v>
      </c>
      <c r="N101" s="25" t="e">
        <f t="shared" si="22"/>
        <v>#DIV/0!</v>
      </c>
      <c r="O101" s="47">
        <v>0</v>
      </c>
      <c r="P101" s="47">
        <v>0</v>
      </c>
      <c r="Q101" s="1" t="e">
        <f t="shared" si="23"/>
        <v>#DIV/0!</v>
      </c>
      <c r="R101" s="47">
        <v>0</v>
      </c>
      <c r="S101" s="47">
        <v>0</v>
      </c>
      <c r="T101" s="46" t="e">
        <f t="shared" si="24"/>
        <v>#DIV/0!</v>
      </c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</row>
    <row r="102" spans="1:636" s="23" customFormat="1" ht="17.25">
      <c r="A102" s="64">
        <v>33</v>
      </c>
      <c r="B102" s="10" t="s">
        <v>237</v>
      </c>
      <c r="C102" s="47">
        <v>52901</v>
      </c>
      <c r="D102" s="47"/>
      <c r="E102" s="1" t="e">
        <f t="shared" si="25"/>
        <v>#DIV/0!</v>
      </c>
      <c r="F102" s="47">
        <v>9898</v>
      </c>
      <c r="G102" s="47"/>
      <c r="H102" s="1" t="e">
        <f t="shared" si="29"/>
        <v>#DIV/0!</v>
      </c>
      <c r="I102" s="47">
        <v>56064</v>
      </c>
      <c r="J102" s="47"/>
      <c r="K102" s="1" t="e">
        <f t="shared" si="30"/>
        <v>#DIV/0!</v>
      </c>
      <c r="L102" s="47">
        <v>31136</v>
      </c>
      <c r="M102" s="47"/>
      <c r="N102" s="1" t="e">
        <f t="shared" si="22"/>
        <v>#DIV/0!</v>
      </c>
      <c r="O102" s="47">
        <v>31136</v>
      </c>
      <c r="P102" s="47"/>
      <c r="Q102" s="1" t="e">
        <f t="shared" si="23"/>
        <v>#DIV/0!</v>
      </c>
      <c r="R102" s="47">
        <v>0</v>
      </c>
      <c r="S102" s="47"/>
      <c r="T102" s="1" t="e">
        <f t="shared" si="24"/>
        <v>#DIV/0!</v>
      </c>
    </row>
    <row r="103" spans="1:636" s="23" customFormat="1" ht="17.25">
      <c r="A103" s="64">
        <v>34</v>
      </c>
      <c r="B103" s="16" t="s">
        <v>181</v>
      </c>
      <c r="C103" s="47">
        <v>104223</v>
      </c>
      <c r="D103" s="47">
        <v>125868</v>
      </c>
      <c r="E103" s="1">
        <f t="shared" si="25"/>
        <v>82.803413099437506</v>
      </c>
      <c r="F103" s="47">
        <v>28272</v>
      </c>
      <c r="G103" s="47">
        <v>0</v>
      </c>
      <c r="H103" s="1" t="e">
        <f t="shared" si="29"/>
        <v>#DIV/0!</v>
      </c>
      <c r="I103" s="47">
        <v>104223</v>
      </c>
      <c r="J103" s="47">
        <v>125868</v>
      </c>
      <c r="K103" s="1">
        <f t="shared" si="30"/>
        <v>82.803413099437506</v>
      </c>
      <c r="L103" s="47">
        <v>101010</v>
      </c>
      <c r="M103" s="47">
        <v>118937</v>
      </c>
      <c r="N103" s="1">
        <f t="shared" si="22"/>
        <v>84.927314460596776</v>
      </c>
      <c r="O103" s="47">
        <v>101010</v>
      </c>
      <c r="P103" s="47">
        <v>118937</v>
      </c>
      <c r="Q103" s="47">
        <f t="shared" si="23"/>
        <v>84.927314460596776</v>
      </c>
      <c r="R103" s="47">
        <v>0</v>
      </c>
      <c r="S103" s="47">
        <v>0</v>
      </c>
      <c r="T103" s="1" t="e">
        <f t="shared" si="24"/>
        <v>#DIV/0!</v>
      </c>
    </row>
    <row r="104" spans="1:636" ht="17.25">
      <c r="A104" s="64">
        <v>35</v>
      </c>
      <c r="B104" s="16" t="s">
        <v>182</v>
      </c>
      <c r="C104" s="47">
        <v>40434</v>
      </c>
      <c r="D104" s="47">
        <v>51717</v>
      </c>
      <c r="E104" s="46">
        <f t="shared" si="25"/>
        <v>78.183189280120658</v>
      </c>
      <c r="F104" s="47">
        <v>7656</v>
      </c>
      <c r="G104" s="45">
        <v>7186</v>
      </c>
      <c r="H104" s="46">
        <f t="shared" si="29"/>
        <v>106.54049540773727</v>
      </c>
      <c r="I104" s="47">
        <v>39849</v>
      </c>
      <c r="J104" s="45">
        <v>39681</v>
      </c>
      <c r="K104" s="46">
        <f>I104/J104*100</f>
        <v>100.42337642700537</v>
      </c>
      <c r="L104" s="47">
        <v>0</v>
      </c>
      <c r="M104" s="47">
        <v>0</v>
      </c>
      <c r="N104" s="25" t="e">
        <f t="shared" si="22"/>
        <v>#DIV/0!</v>
      </c>
      <c r="O104" s="47">
        <v>0</v>
      </c>
      <c r="P104" s="47">
        <v>0</v>
      </c>
      <c r="Q104" s="25" t="e">
        <f t="shared" si="23"/>
        <v>#DIV/0!</v>
      </c>
      <c r="R104" s="47">
        <v>0</v>
      </c>
      <c r="S104" s="47">
        <v>0</v>
      </c>
      <c r="T104" s="46" t="e">
        <f t="shared" si="24"/>
        <v>#DIV/0!</v>
      </c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  <c r="CG104" s="24"/>
      <c r="CH104" s="24"/>
      <c r="CI104" s="24"/>
      <c r="CJ104" s="24"/>
      <c r="CK104" s="24"/>
      <c r="CL104" s="24"/>
      <c r="CM104" s="24"/>
      <c r="CN104" s="24"/>
      <c r="CO104" s="24"/>
      <c r="CP104" s="24"/>
      <c r="CQ104" s="24"/>
      <c r="CR104" s="24"/>
      <c r="CS104" s="24"/>
      <c r="CT104" s="24"/>
      <c r="CU104" s="24"/>
      <c r="CV104" s="24"/>
      <c r="CW104" s="24"/>
      <c r="CX104" s="24"/>
      <c r="CY104" s="24"/>
      <c r="CZ104" s="24"/>
      <c r="DA104" s="24"/>
      <c r="DB104" s="24"/>
      <c r="DC104" s="24"/>
      <c r="DD104" s="24"/>
      <c r="DE104" s="24"/>
      <c r="DF104" s="24"/>
      <c r="DG104" s="24"/>
      <c r="DH104" s="24"/>
      <c r="DI104" s="24"/>
      <c r="DJ104" s="24"/>
      <c r="DK104" s="24"/>
      <c r="DL104" s="24"/>
      <c r="DM104" s="24"/>
      <c r="DN104" s="24"/>
      <c r="DO104" s="24"/>
      <c r="DP104" s="24"/>
      <c r="DQ104" s="24"/>
      <c r="DR104" s="24"/>
      <c r="DS104" s="24"/>
      <c r="DT104" s="24"/>
      <c r="DU104" s="24"/>
      <c r="DV104" s="24"/>
      <c r="DW104" s="24"/>
      <c r="DX104" s="24"/>
      <c r="DY104" s="24"/>
      <c r="DZ104" s="24"/>
      <c r="EA104" s="24"/>
      <c r="EB104" s="24"/>
      <c r="EC104" s="24"/>
      <c r="ED104" s="24"/>
      <c r="EE104" s="24"/>
      <c r="EF104" s="24"/>
      <c r="EG104" s="24"/>
      <c r="EH104" s="24"/>
      <c r="EI104" s="24"/>
      <c r="EJ104" s="24"/>
      <c r="EK104" s="24"/>
      <c r="EL104" s="24"/>
      <c r="EM104" s="24"/>
      <c r="EN104" s="24"/>
      <c r="EO104" s="24"/>
      <c r="EP104" s="24"/>
      <c r="EQ104" s="24"/>
      <c r="ER104" s="24"/>
      <c r="ES104" s="24"/>
      <c r="ET104" s="24"/>
      <c r="EU104" s="24"/>
      <c r="EV104" s="24"/>
      <c r="EW104" s="24"/>
      <c r="EX104" s="24"/>
      <c r="EY104" s="24"/>
      <c r="EZ104" s="24"/>
      <c r="FA104" s="24"/>
      <c r="FB104" s="24"/>
      <c r="FC104" s="24"/>
      <c r="FD104" s="24"/>
      <c r="FE104" s="24"/>
      <c r="FF104" s="24"/>
      <c r="FG104" s="24"/>
      <c r="FH104" s="24"/>
      <c r="FI104" s="24"/>
      <c r="FJ104" s="24"/>
      <c r="FK104" s="24"/>
      <c r="FL104" s="24"/>
      <c r="FM104" s="24"/>
      <c r="FN104" s="24"/>
      <c r="FO104" s="24"/>
      <c r="FP104" s="24"/>
      <c r="FQ104" s="24"/>
      <c r="FR104" s="24"/>
      <c r="FS104" s="24"/>
      <c r="FT104" s="24"/>
      <c r="FU104" s="24"/>
      <c r="FV104" s="24"/>
      <c r="FW104" s="24"/>
      <c r="FX104" s="24"/>
      <c r="FY104" s="24"/>
      <c r="FZ104" s="24"/>
      <c r="GA104" s="24"/>
      <c r="GB104" s="24"/>
      <c r="GC104" s="24"/>
      <c r="GD104" s="24"/>
      <c r="GE104" s="24"/>
      <c r="GF104" s="24"/>
      <c r="GG104" s="24"/>
      <c r="GH104" s="24"/>
      <c r="GI104" s="24"/>
      <c r="GJ104" s="24"/>
      <c r="GK104" s="24"/>
      <c r="GL104" s="24"/>
      <c r="GM104" s="24"/>
      <c r="GN104" s="24"/>
      <c r="GO104" s="24"/>
      <c r="GP104" s="24"/>
      <c r="GQ104" s="24"/>
      <c r="GR104" s="24"/>
      <c r="GS104" s="24"/>
      <c r="GT104" s="24"/>
      <c r="GU104" s="24"/>
      <c r="GV104" s="24"/>
      <c r="GW104" s="24"/>
      <c r="GX104" s="24"/>
      <c r="GY104" s="24"/>
      <c r="GZ104" s="24"/>
      <c r="HA104" s="24"/>
      <c r="HB104" s="24"/>
      <c r="HC104" s="24"/>
      <c r="HD104" s="24"/>
      <c r="HE104" s="24"/>
      <c r="HF104" s="24"/>
      <c r="HG104" s="24"/>
      <c r="HH104" s="24"/>
      <c r="HI104" s="24"/>
      <c r="HJ104" s="24"/>
      <c r="HK104" s="24"/>
      <c r="HL104" s="24"/>
      <c r="HM104" s="24"/>
      <c r="HN104" s="24"/>
      <c r="HO104" s="24"/>
      <c r="HP104" s="24"/>
      <c r="HQ104" s="24"/>
      <c r="HR104" s="24"/>
      <c r="HS104" s="24"/>
      <c r="HT104" s="24"/>
      <c r="HU104" s="24"/>
      <c r="HV104" s="24"/>
      <c r="HW104" s="24"/>
      <c r="HX104" s="24"/>
      <c r="HY104" s="24"/>
      <c r="HZ104" s="24"/>
      <c r="IA104" s="24"/>
      <c r="IB104" s="24"/>
      <c r="IC104" s="24"/>
      <c r="ID104" s="24"/>
      <c r="IE104" s="24"/>
      <c r="IF104" s="24"/>
      <c r="IG104" s="24"/>
      <c r="IH104" s="24"/>
      <c r="II104" s="24"/>
      <c r="IJ104" s="24"/>
      <c r="IK104" s="24"/>
      <c r="IL104" s="24"/>
      <c r="IM104" s="24"/>
      <c r="IN104" s="24"/>
      <c r="IO104" s="24"/>
      <c r="IP104" s="24"/>
      <c r="IQ104" s="24"/>
      <c r="IR104" s="24"/>
      <c r="IS104" s="24"/>
      <c r="IT104" s="24"/>
      <c r="IU104" s="24"/>
      <c r="IV104" s="24"/>
      <c r="IW104" s="24"/>
      <c r="IX104" s="24"/>
      <c r="IY104" s="24"/>
      <c r="IZ104" s="24"/>
      <c r="JA104" s="24"/>
      <c r="JB104" s="24"/>
      <c r="JC104" s="24"/>
      <c r="JD104" s="24"/>
      <c r="JE104" s="24"/>
      <c r="JF104" s="24"/>
      <c r="JG104" s="24"/>
      <c r="JH104" s="24"/>
      <c r="JI104" s="24"/>
      <c r="JJ104" s="24"/>
      <c r="JK104" s="24"/>
      <c r="JL104" s="24"/>
      <c r="JM104" s="24"/>
      <c r="JN104" s="24"/>
      <c r="JO104" s="24"/>
      <c r="JP104" s="24"/>
      <c r="JQ104" s="24"/>
      <c r="JR104" s="24"/>
      <c r="JS104" s="24"/>
      <c r="JT104" s="24"/>
      <c r="JU104" s="24"/>
      <c r="JV104" s="24"/>
      <c r="JW104" s="24"/>
      <c r="JX104" s="24"/>
      <c r="JY104" s="24"/>
      <c r="JZ104" s="24"/>
      <c r="KA104" s="24"/>
      <c r="KB104" s="24"/>
      <c r="KC104" s="24"/>
      <c r="KD104" s="24"/>
      <c r="KE104" s="24"/>
      <c r="KF104" s="24"/>
      <c r="KG104" s="24"/>
      <c r="KH104" s="24"/>
      <c r="KI104" s="24"/>
      <c r="KJ104" s="24"/>
      <c r="KK104" s="24"/>
      <c r="KL104" s="24"/>
      <c r="KM104" s="24"/>
      <c r="KN104" s="24"/>
      <c r="KO104" s="24"/>
      <c r="KP104" s="24"/>
      <c r="KQ104" s="24"/>
      <c r="KR104" s="24"/>
      <c r="KS104" s="24"/>
      <c r="KT104" s="24"/>
      <c r="KU104" s="24"/>
      <c r="KV104" s="24"/>
      <c r="KW104" s="24"/>
      <c r="KX104" s="24"/>
      <c r="KY104" s="24"/>
      <c r="KZ104" s="24"/>
      <c r="LA104" s="24"/>
      <c r="LB104" s="24"/>
      <c r="LC104" s="24"/>
      <c r="LD104" s="24"/>
      <c r="LE104" s="24"/>
      <c r="LF104" s="24"/>
      <c r="LG104" s="24"/>
      <c r="LH104" s="24"/>
      <c r="LI104" s="24"/>
      <c r="LJ104" s="24"/>
      <c r="LK104" s="24"/>
      <c r="LL104" s="24"/>
      <c r="LM104" s="24"/>
      <c r="LN104" s="24"/>
      <c r="LO104" s="24"/>
      <c r="LP104" s="24"/>
      <c r="LQ104" s="24"/>
      <c r="LR104" s="24"/>
      <c r="LS104" s="24"/>
      <c r="LT104" s="24"/>
      <c r="LU104" s="24"/>
      <c r="LV104" s="24"/>
      <c r="LW104" s="24"/>
      <c r="LX104" s="24"/>
      <c r="LY104" s="24"/>
      <c r="LZ104" s="24"/>
      <c r="MA104" s="24"/>
      <c r="MB104" s="24"/>
      <c r="MC104" s="24"/>
      <c r="MD104" s="24"/>
      <c r="ME104" s="24"/>
      <c r="MF104" s="24"/>
      <c r="MG104" s="24"/>
      <c r="MH104" s="24"/>
      <c r="MI104" s="24"/>
      <c r="MJ104" s="24"/>
      <c r="MK104" s="24"/>
      <c r="ML104" s="24"/>
      <c r="MM104" s="24"/>
      <c r="MN104" s="24"/>
      <c r="MO104" s="24"/>
      <c r="MP104" s="24"/>
      <c r="MQ104" s="24"/>
      <c r="MR104" s="24"/>
      <c r="MS104" s="24"/>
      <c r="MT104" s="24"/>
      <c r="MU104" s="24"/>
      <c r="MV104" s="24"/>
      <c r="MW104" s="24"/>
      <c r="MX104" s="24"/>
      <c r="MY104" s="24"/>
      <c r="MZ104" s="24"/>
      <c r="NA104" s="24"/>
      <c r="NB104" s="24"/>
      <c r="NC104" s="24"/>
      <c r="ND104" s="24"/>
      <c r="NE104" s="24"/>
      <c r="NF104" s="24"/>
      <c r="NG104" s="24"/>
      <c r="NH104" s="24"/>
      <c r="NI104" s="24"/>
      <c r="NJ104" s="24"/>
      <c r="NK104" s="24"/>
      <c r="NL104" s="24"/>
      <c r="NM104" s="24"/>
      <c r="NN104" s="24"/>
      <c r="NO104" s="24"/>
      <c r="NP104" s="24"/>
      <c r="NQ104" s="24"/>
      <c r="NR104" s="24"/>
      <c r="NS104" s="24"/>
      <c r="NT104" s="24"/>
      <c r="NU104" s="24"/>
      <c r="NV104" s="24"/>
      <c r="NW104" s="24"/>
      <c r="NX104" s="24"/>
      <c r="NY104" s="24"/>
      <c r="NZ104" s="24"/>
      <c r="OA104" s="24"/>
      <c r="OB104" s="24"/>
      <c r="OC104" s="24"/>
      <c r="OD104" s="24"/>
      <c r="OE104" s="24"/>
      <c r="OF104" s="24"/>
      <c r="OG104" s="24"/>
      <c r="OH104" s="24"/>
      <c r="OI104" s="24"/>
      <c r="OJ104" s="24"/>
      <c r="OK104" s="24"/>
      <c r="OL104" s="24"/>
      <c r="OM104" s="24"/>
      <c r="ON104" s="24"/>
      <c r="OO104" s="24"/>
      <c r="OP104" s="24"/>
      <c r="OQ104" s="24"/>
      <c r="OR104" s="24"/>
      <c r="OS104" s="24"/>
      <c r="OT104" s="24"/>
      <c r="OU104" s="24"/>
      <c r="OV104" s="24"/>
      <c r="OW104" s="24"/>
      <c r="OX104" s="24"/>
      <c r="OY104" s="24"/>
      <c r="OZ104" s="24"/>
      <c r="PA104" s="24"/>
      <c r="PB104" s="24"/>
      <c r="PC104" s="24"/>
      <c r="PD104" s="24"/>
      <c r="PE104" s="24"/>
      <c r="PF104" s="24"/>
      <c r="PG104" s="24"/>
      <c r="PH104" s="24"/>
      <c r="PI104" s="24"/>
      <c r="PJ104" s="24"/>
      <c r="PK104" s="24"/>
      <c r="PL104" s="24"/>
      <c r="PM104" s="24"/>
      <c r="PN104" s="24"/>
      <c r="PO104" s="24"/>
      <c r="PP104" s="24"/>
      <c r="PQ104" s="24"/>
      <c r="PR104" s="24"/>
      <c r="PS104" s="24"/>
      <c r="PT104" s="24"/>
      <c r="PU104" s="24"/>
      <c r="PV104" s="24"/>
      <c r="PW104" s="24"/>
      <c r="PX104" s="24"/>
      <c r="PY104" s="24"/>
      <c r="PZ104" s="24"/>
      <c r="QA104" s="24"/>
      <c r="QB104" s="24"/>
      <c r="QC104" s="24"/>
      <c r="QD104" s="24"/>
      <c r="QE104" s="24"/>
      <c r="QF104" s="24"/>
      <c r="QG104" s="24"/>
      <c r="QH104" s="24"/>
      <c r="QI104" s="24"/>
      <c r="QJ104" s="24"/>
      <c r="QK104" s="24"/>
      <c r="QL104" s="24"/>
      <c r="QM104" s="24"/>
      <c r="QN104" s="24"/>
      <c r="QO104" s="24"/>
      <c r="QP104" s="24"/>
      <c r="QQ104" s="24"/>
      <c r="QR104" s="24"/>
      <c r="QS104" s="24"/>
      <c r="QT104" s="24"/>
      <c r="QU104" s="24"/>
      <c r="QV104" s="24"/>
      <c r="QW104" s="24"/>
      <c r="QX104" s="24"/>
      <c r="QY104" s="24"/>
      <c r="QZ104" s="24"/>
      <c r="RA104" s="24"/>
      <c r="RB104" s="24"/>
      <c r="RC104" s="24"/>
      <c r="RD104" s="24"/>
      <c r="RE104" s="24"/>
      <c r="RF104" s="24"/>
      <c r="RG104" s="24"/>
      <c r="RH104" s="24"/>
      <c r="RI104" s="24"/>
      <c r="RJ104" s="24"/>
      <c r="RK104" s="24"/>
      <c r="RL104" s="24"/>
      <c r="RM104" s="24"/>
      <c r="RN104" s="24"/>
      <c r="RO104" s="24"/>
      <c r="RP104" s="24"/>
      <c r="RQ104" s="24"/>
      <c r="RR104" s="24"/>
      <c r="RS104" s="24"/>
      <c r="RT104" s="24"/>
      <c r="RU104" s="24"/>
      <c r="RV104" s="24"/>
      <c r="RW104" s="24"/>
      <c r="RX104" s="24"/>
      <c r="RY104" s="24"/>
      <c r="RZ104" s="24"/>
      <c r="SA104" s="24"/>
      <c r="SB104" s="24"/>
      <c r="SC104" s="24"/>
      <c r="SD104" s="24"/>
      <c r="SE104" s="24"/>
      <c r="SF104" s="24"/>
      <c r="SG104" s="24"/>
      <c r="SH104" s="24"/>
      <c r="SI104" s="24"/>
      <c r="SJ104" s="24"/>
      <c r="SK104" s="24"/>
      <c r="SL104" s="24"/>
      <c r="SM104" s="24"/>
      <c r="SN104" s="24"/>
      <c r="SO104" s="24"/>
      <c r="SP104" s="24"/>
      <c r="SQ104" s="24"/>
      <c r="SR104" s="24"/>
      <c r="SS104" s="24"/>
      <c r="ST104" s="24"/>
      <c r="SU104" s="24"/>
      <c r="SV104" s="24"/>
      <c r="SW104" s="24"/>
      <c r="SX104" s="24"/>
      <c r="SY104" s="24"/>
      <c r="SZ104" s="24"/>
      <c r="TA104" s="24"/>
      <c r="TB104" s="24"/>
      <c r="TC104" s="24"/>
      <c r="TD104" s="24"/>
      <c r="TE104" s="24"/>
      <c r="TF104" s="24"/>
      <c r="TG104" s="24"/>
      <c r="TH104" s="24"/>
      <c r="TI104" s="24"/>
      <c r="TJ104" s="24"/>
      <c r="TK104" s="24"/>
      <c r="TL104" s="24"/>
      <c r="TM104" s="24"/>
      <c r="TN104" s="24"/>
      <c r="TO104" s="24"/>
      <c r="TP104" s="24"/>
      <c r="TQ104" s="24"/>
      <c r="TR104" s="24"/>
      <c r="TS104" s="24"/>
      <c r="TT104" s="24"/>
      <c r="TU104" s="24"/>
      <c r="TV104" s="24"/>
      <c r="TW104" s="24"/>
      <c r="TX104" s="24"/>
      <c r="TY104" s="24"/>
      <c r="TZ104" s="24"/>
      <c r="UA104" s="24"/>
      <c r="UB104" s="24"/>
      <c r="UC104" s="24"/>
      <c r="UD104" s="24"/>
      <c r="UE104" s="24"/>
      <c r="UF104" s="24"/>
      <c r="UG104" s="24"/>
      <c r="UH104" s="24"/>
      <c r="UI104" s="24"/>
      <c r="UJ104" s="24"/>
      <c r="UK104" s="24"/>
      <c r="UL104" s="24"/>
      <c r="UM104" s="24"/>
      <c r="UN104" s="24"/>
      <c r="UO104" s="24"/>
      <c r="UP104" s="24"/>
      <c r="UQ104" s="24"/>
      <c r="UR104" s="24"/>
      <c r="US104" s="24"/>
      <c r="UT104" s="24"/>
      <c r="UU104" s="24"/>
      <c r="UV104" s="24"/>
      <c r="UW104" s="24"/>
      <c r="UX104" s="24"/>
      <c r="UY104" s="24"/>
      <c r="UZ104" s="24"/>
      <c r="VA104" s="24"/>
      <c r="VB104" s="24"/>
      <c r="VC104" s="24"/>
      <c r="VD104" s="24"/>
      <c r="VE104" s="24"/>
      <c r="VF104" s="24"/>
      <c r="VG104" s="24"/>
      <c r="VH104" s="24"/>
      <c r="VI104" s="24"/>
      <c r="VJ104" s="24"/>
      <c r="VK104" s="24"/>
      <c r="VL104" s="24"/>
      <c r="VM104" s="24"/>
      <c r="VN104" s="24"/>
      <c r="VO104" s="24"/>
      <c r="VP104" s="24"/>
      <c r="VQ104" s="24"/>
      <c r="VR104" s="24"/>
      <c r="VS104" s="24"/>
      <c r="VT104" s="24"/>
      <c r="VU104" s="24"/>
      <c r="VV104" s="24"/>
      <c r="VW104" s="24"/>
      <c r="VX104" s="24"/>
      <c r="VY104" s="24"/>
      <c r="VZ104" s="24"/>
      <c r="WA104" s="24"/>
      <c r="WB104" s="24"/>
      <c r="WC104" s="24"/>
      <c r="WD104" s="24"/>
      <c r="WE104" s="24"/>
      <c r="WF104" s="24"/>
      <c r="WG104" s="24"/>
      <c r="WH104" s="24"/>
      <c r="WI104" s="24"/>
      <c r="WJ104" s="24"/>
      <c r="WK104" s="24"/>
      <c r="WL104" s="24"/>
      <c r="WM104" s="24"/>
      <c r="WN104" s="24"/>
      <c r="WO104" s="24"/>
      <c r="WP104" s="24"/>
      <c r="WQ104" s="24"/>
      <c r="WR104" s="24"/>
      <c r="WS104" s="24"/>
      <c r="WT104" s="24"/>
      <c r="WU104" s="24"/>
      <c r="WV104" s="24"/>
      <c r="WW104" s="24"/>
      <c r="WX104" s="24"/>
      <c r="WY104" s="24"/>
      <c r="WZ104" s="24"/>
      <c r="XA104" s="24"/>
      <c r="XB104" s="24"/>
      <c r="XC104" s="24"/>
      <c r="XD104" s="24"/>
      <c r="XE104" s="24"/>
      <c r="XF104" s="24"/>
      <c r="XG104" s="24"/>
      <c r="XH104" s="24"/>
      <c r="XI104" s="24"/>
      <c r="XJ104" s="24"/>
      <c r="XK104" s="24"/>
      <c r="XL104" s="24"/>
    </row>
    <row r="105" spans="1:636" s="23" customFormat="1" ht="42" customHeight="1">
      <c r="A105" s="63">
        <v>36</v>
      </c>
      <c r="B105" s="10" t="s">
        <v>183</v>
      </c>
      <c r="C105" s="47">
        <v>203815</v>
      </c>
      <c r="D105" s="47">
        <v>93208</v>
      </c>
      <c r="E105" s="1">
        <f>C105/D105*100</f>
        <v>218.66685263067546</v>
      </c>
      <c r="F105" s="47">
        <v>33825</v>
      </c>
      <c r="G105" s="49">
        <v>14032</v>
      </c>
      <c r="H105" s="1">
        <f t="shared" si="29"/>
        <v>241.05615735461802</v>
      </c>
      <c r="I105" s="47">
        <v>203815</v>
      </c>
      <c r="J105" s="49">
        <v>93208</v>
      </c>
      <c r="K105" s="1">
        <f t="shared" ref="K105:K111" si="31">I105/J105*100</f>
        <v>218.66685263067546</v>
      </c>
      <c r="L105" s="47">
        <v>0</v>
      </c>
      <c r="M105" s="47">
        <v>0</v>
      </c>
      <c r="N105" s="1" t="e">
        <f t="shared" si="22"/>
        <v>#DIV/0!</v>
      </c>
      <c r="O105" s="47">
        <v>0</v>
      </c>
      <c r="P105" s="47">
        <v>0</v>
      </c>
      <c r="Q105" s="1" t="e">
        <f t="shared" si="23"/>
        <v>#DIV/0!</v>
      </c>
      <c r="R105" s="47">
        <v>0</v>
      </c>
      <c r="S105" s="47">
        <v>0</v>
      </c>
      <c r="T105" s="1" t="e">
        <f t="shared" si="24"/>
        <v>#DIV/0!</v>
      </c>
    </row>
    <row r="106" spans="1:636" s="23" customFormat="1" ht="17.25">
      <c r="A106" s="63">
        <v>37</v>
      </c>
      <c r="B106" s="10" t="s">
        <v>283</v>
      </c>
      <c r="C106" s="47">
        <v>2787394</v>
      </c>
      <c r="D106" s="47"/>
      <c r="E106" s="1" t="e">
        <f>C106/D106*100</f>
        <v>#DIV/0!</v>
      </c>
      <c r="F106" s="47">
        <v>567694</v>
      </c>
      <c r="G106" s="47"/>
      <c r="H106" s="1" t="e">
        <f t="shared" si="29"/>
        <v>#DIV/0!</v>
      </c>
      <c r="I106" s="47">
        <v>2712170</v>
      </c>
      <c r="J106" s="47"/>
      <c r="K106" s="1" t="e">
        <f t="shared" si="31"/>
        <v>#DIV/0!</v>
      </c>
      <c r="L106" s="47">
        <v>135470</v>
      </c>
      <c r="M106" s="47"/>
      <c r="N106" s="1" t="e">
        <f t="shared" si="22"/>
        <v>#DIV/0!</v>
      </c>
      <c r="O106" s="47">
        <v>97385</v>
      </c>
      <c r="P106" s="47"/>
      <c r="Q106" s="1" t="e">
        <f t="shared" si="23"/>
        <v>#DIV/0!</v>
      </c>
      <c r="R106" s="47">
        <v>38085</v>
      </c>
      <c r="S106" s="47"/>
      <c r="T106" s="1" t="e">
        <f t="shared" si="24"/>
        <v>#DIV/0!</v>
      </c>
    </row>
    <row r="107" spans="1:636" ht="17.25">
      <c r="A107" s="66">
        <v>38</v>
      </c>
      <c r="B107" s="16" t="s">
        <v>184</v>
      </c>
      <c r="C107" s="47"/>
      <c r="D107" s="47">
        <v>1338744</v>
      </c>
      <c r="E107" s="46">
        <f>C107/D107*100</f>
        <v>0</v>
      </c>
      <c r="F107" s="47"/>
      <c r="G107" s="47">
        <v>288175</v>
      </c>
      <c r="H107" s="1">
        <f t="shared" si="29"/>
        <v>0</v>
      </c>
      <c r="I107" s="47"/>
      <c r="J107" s="47">
        <v>1278080</v>
      </c>
      <c r="K107" s="1">
        <f t="shared" si="31"/>
        <v>0</v>
      </c>
      <c r="L107" s="47">
        <v>0</v>
      </c>
      <c r="M107" s="47">
        <v>0</v>
      </c>
      <c r="N107" s="25" t="e">
        <f t="shared" si="22"/>
        <v>#DIV/0!</v>
      </c>
      <c r="O107" s="47">
        <v>0</v>
      </c>
      <c r="P107" s="47">
        <v>0</v>
      </c>
      <c r="Q107" s="25" t="e">
        <f t="shared" si="23"/>
        <v>#DIV/0!</v>
      </c>
      <c r="R107" s="47">
        <v>0</v>
      </c>
      <c r="S107" s="47">
        <v>0</v>
      </c>
      <c r="T107" s="1" t="e">
        <f t="shared" si="24"/>
        <v>#DIV/0!</v>
      </c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  <c r="CG107" s="24"/>
      <c r="CH107" s="24"/>
      <c r="CI107" s="24"/>
      <c r="CJ107" s="24"/>
      <c r="CK107" s="24"/>
      <c r="CL107" s="24"/>
      <c r="CM107" s="24"/>
      <c r="CN107" s="24"/>
      <c r="CO107" s="24"/>
      <c r="CP107" s="24"/>
      <c r="CQ107" s="24"/>
      <c r="CR107" s="24"/>
      <c r="CS107" s="24"/>
      <c r="CT107" s="24"/>
      <c r="CU107" s="24"/>
      <c r="CV107" s="24"/>
      <c r="CW107" s="24"/>
      <c r="CX107" s="24"/>
      <c r="CY107" s="24"/>
      <c r="CZ107" s="24"/>
      <c r="DA107" s="24"/>
      <c r="DB107" s="24"/>
      <c r="DC107" s="24"/>
      <c r="DD107" s="24"/>
      <c r="DE107" s="24"/>
      <c r="DF107" s="24"/>
      <c r="DG107" s="24"/>
      <c r="DH107" s="24"/>
      <c r="DI107" s="24"/>
      <c r="DJ107" s="24"/>
      <c r="DK107" s="24"/>
      <c r="DL107" s="24"/>
      <c r="DM107" s="24"/>
      <c r="DN107" s="24"/>
      <c r="DO107" s="24"/>
      <c r="DP107" s="24"/>
      <c r="DQ107" s="24"/>
      <c r="DR107" s="24"/>
      <c r="DS107" s="24"/>
      <c r="DT107" s="24"/>
      <c r="DU107" s="24"/>
      <c r="DV107" s="24"/>
      <c r="DW107" s="24"/>
      <c r="DX107" s="24"/>
      <c r="DY107" s="24"/>
      <c r="DZ107" s="24"/>
      <c r="EA107" s="24"/>
      <c r="EB107" s="24"/>
      <c r="EC107" s="24"/>
      <c r="ED107" s="24"/>
      <c r="EE107" s="24"/>
      <c r="EF107" s="24"/>
      <c r="EG107" s="24"/>
      <c r="EH107" s="24"/>
      <c r="EI107" s="24"/>
      <c r="EJ107" s="24"/>
      <c r="EK107" s="24"/>
      <c r="EL107" s="24"/>
      <c r="EM107" s="24"/>
      <c r="EN107" s="24"/>
      <c r="EO107" s="24"/>
      <c r="EP107" s="24"/>
      <c r="EQ107" s="24"/>
      <c r="ER107" s="24"/>
      <c r="ES107" s="24"/>
      <c r="ET107" s="24"/>
      <c r="EU107" s="24"/>
      <c r="EV107" s="24"/>
      <c r="EW107" s="24"/>
      <c r="EX107" s="24"/>
      <c r="EY107" s="24"/>
      <c r="EZ107" s="24"/>
      <c r="FA107" s="24"/>
      <c r="FB107" s="24"/>
      <c r="FC107" s="24"/>
      <c r="FD107" s="24"/>
      <c r="FE107" s="24"/>
      <c r="FF107" s="24"/>
      <c r="FG107" s="24"/>
      <c r="FH107" s="24"/>
      <c r="FI107" s="24"/>
      <c r="FJ107" s="24"/>
      <c r="FK107" s="24"/>
      <c r="FL107" s="24"/>
      <c r="FM107" s="24"/>
      <c r="FN107" s="24"/>
      <c r="FO107" s="24"/>
      <c r="FP107" s="24"/>
      <c r="FQ107" s="24"/>
      <c r="FR107" s="24"/>
      <c r="FS107" s="24"/>
      <c r="FT107" s="24"/>
      <c r="FU107" s="24"/>
      <c r="FV107" s="24"/>
      <c r="FW107" s="24"/>
      <c r="FX107" s="24"/>
      <c r="FY107" s="24"/>
      <c r="FZ107" s="24"/>
      <c r="GA107" s="24"/>
      <c r="GB107" s="24"/>
      <c r="GC107" s="24"/>
      <c r="GD107" s="24"/>
      <c r="GE107" s="24"/>
      <c r="GF107" s="24"/>
      <c r="GG107" s="24"/>
      <c r="GH107" s="24"/>
      <c r="GI107" s="24"/>
      <c r="GJ107" s="24"/>
      <c r="GK107" s="24"/>
      <c r="GL107" s="24"/>
      <c r="GM107" s="24"/>
      <c r="GN107" s="24"/>
      <c r="GO107" s="24"/>
      <c r="GP107" s="24"/>
      <c r="GQ107" s="24"/>
      <c r="GR107" s="24"/>
      <c r="GS107" s="24"/>
      <c r="GT107" s="24"/>
      <c r="GU107" s="24"/>
      <c r="GV107" s="24"/>
      <c r="GW107" s="24"/>
      <c r="GX107" s="24"/>
      <c r="GY107" s="24"/>
      <c r="GZ107" s="24"/>
      <c r="HA107" s="24"/>
      <c r="HB107" s="24"/>
      <c r="HC107" s="24"/>
      <c r="HD107" s="24"/>
      <c r="HE107" s="24"/>
      <c r="HF107" s="24"/>
      <c r="HG107" s="24"/>
      <c r="HH107" s="24"/>
      <c r="HI107" s="24"/>
      <c r="HJ107" s="24"/>
      <c r="HK107" s="24"/>
      <c r="HL107" s="24"/>
      <c r="HM107" s="24"/>
      <c r="HN107" s="24"/>
      <c r="HO107" s="24"/>
      <c r="HP107" s="24"/>
      <c r="HQ107" s="24"/>
      <c r="HR107" s="24"/>
      <c r="HS107" s="24"/>
      <c r="HT107" s="24"/>
      <c r="HU107" s="24"/>
      <c r="HV107" s="24"/>
      <c r="HW107" s="24"/>
      <c r="HX107" s="24"/>
      <c r="HY107" s="24"/>
      <c r="HZ107" s="24"/>
      <c r="IA107" s="24"/>
      <c r="IB107" s="24"/>
      <c r="IC107" s="24"/>
      <c r="ID107" s="24"/>
      <c r="IE107" s="24"/>
      <c r="IF107" s="24"/>
      <c r="IG107" s="24"/>
      <c r="IH107" s="24"/>
      <c r="II107" s="24"/>
      <c r="IJ107" s="24"/>
      <c r="IK107" s="24"/>
      <c r="IL107" s="24"/>
      <c r="IM107" s="24"/>
      <c r="IN107" s="24"/>
      <c r="IO107" s="24"/>
      <c r="IP107" s="24"/>
      <c r="IQ107" s="24"/>
      <c r="IR107" s="24"/>
      <c r="IS107" s="24"/>
      <c r="IT107" s="24"/>
      <c r="IU107" s="24"/>
      <c r="IV107" s="24"/>
      <c r="IW107" s="24"/>
      <c r="IX107" s="24"/>
      <c r="IY107" s="24"/>
      <c r="IZ107" s="24"/>
      <c r="JA107" s="24"/>
      <c r="JB107" s="24"/>
      <c r="JC107" s="24"/>
      <c r="JD107" s="24"/>
      <c r="JE107" s="24"/>
      <c r="JF107" s="24"/>
      <c r="JG107" s="24"/>
      <c r="JH107" s="24"/>
      <c r="JI107" s="24"/>
      <c r="JJ107" s="24"/>
      <c r="JK107" s="24"/>
      <c r="JL107" s="24"/>
      <c r="JM107" s="24"/>
      <c r="JN107" s="24"/>
      <c r="JO107" s="24"/>
      <c r="JP107" s="24"/>
      <c r="JQ107" s="24"/>
      <c r="JR107" s="24"/>
      <c r="JS107" s="24"/>
      <c r="JT107" s="24"/>
      <c r="JU107" s="24"/>
      <c r="JV107" s="24"/>
      <c r="JW107" s="24"/>
      <c r="JX107" s="24"/>
      <c r="JY107" s="24"/>
      <c r="JZ107" s="24"/>
      <c r="KA107" s="24"/>
      <c r="KB107" s="24"/>
      <c r="KC107" s="24"/>
      <c r="KD107" s="24"/>
      <c r="KE107" s="24"/>
      <c r="KF107" s="24"/>
      <c r="KG107" s="24"/>
      <c r="KH107" s="24"/>
      <c r="KI107" s="24"/>
      <c r="KJ107" s="24"/>
      <c r="KK107" s="24"/>
      <c r="KL107" s="24"/>
      <c r="KM107" s="24"/>
      <c r="KN107" s="24"/>
      <c r="KO107" s="24"/>
      <c r="KP107" s="24"/>
      <c r="KQ107" s="24"/>
      <c r="KR107" s="24"/>
      <c r="KS107" s="24"/>
      <c r="KT107" s="24"/>
      <c r="KU107" s="24"/>
      <c r="KV107" s="24"/>
      <c r="KW107" s="24"/>
      <c r="KX107" s="24"/>
      <c r="KY107" s="24"/>
      <c r="KZ107" s="24"/>
      <c r="LA107" s="24"/>
      <c r="LB107" s="24"/>
      <c r="LC107" s="24"/>
      <c r="LD107" s="24"/>
      <c r="LE107" s="24"/>
      <c r="LF107" s="24"/>
      <c r="LG107" s="24"/>
      <c r="LH107" s="24"/>
      <c r="LI107" s="24"/>
      <c r="LJ107" s="24"/>
      <c r="LK107" s="24"/>
      <c r="LL107" s="24"/>
      <c r="LM107" s="24"/>
      <c r="LN107" s="24"/>
      <c r="LO107" s="24"/>
      <c r="LP107" s="24"/>
      <c r="LQ107" s="24"/>
      <c r="LR107" s="24"/>
      <c r="LS107" s="24"/>
      <c r="LT107" s="24"/>
      <c r="LU107" s="24"/>
      <c r="LV107" s="24"/>
      <c r="LW107" s="24"/>
      <c r="LX107" s="24"/>
      <c r="LY107" s="24"/>
      <c r="LZ107" s="24"/>
      <c r="MA107" s="24"/>
      <c r="MB107" s="24"/>
      <c r="MC107" s="24"/>
      <c r="MD107" s="24"/>
      <c r="ME107" s="24"/>
      <c r="MF107" s="24"/>
      <c r="MG107" s="24"/>
      <c r="MH107" s="24"/>
      <c r="MI107" s="24"/>
      <c r="MJ107" s="24"/>
      <c r="MK107" s="24"/>
      <c r="ML107" s="24"/>
      <c r="MM107" s="24"/>
      <c r="MN107" s="24"/>
      <c r="MO107" s="24"/>
      <c r="MP107" s="24"/>
      <c r="MQ107" s="24"/>
      <c r="MR107" s="24"/>
      <c r="MS107" s="24"/>
      <c r="MT107" s="24"/>
      <c r="MU107" s="24"/>
      <c r="MV107" s="24"/>
      <c r="MW107" s="24"/>
      <c r="MX107" s="24"/>
      <c r="MY107" s="24"/>
      <c r="MZ107" s="24"/>
      <c r="NA107" s="24"/>
      <c r="NB107" s="24"/>
      <c r="NC107" s="24"/>
      <c r="ND107" s="24"/>
      <c r="NE107" s="24"/>
      <c r="NF107" s="24"/>
      <c r="NG107" s="24"/>
      <c r="NH107" s="24"/>
      <c r="NI107" s="24"/>
      <c r="NJ107" s="24"/>
      <c r="NK107" s="24"/>
      <c r="NL107" s="24"/>
      <c r="NM107" s="24"/>
      <c r="NN107" s="24"/>
      <c r="NO107" s="24"/>
      <c r="NP107" s="24"/>
      <c r="NQ107" s="24"/>
      <c r="NR107" s="24"/>
      <c r="NS107" s="24"/>
      <c r="NT107" s="24"/>
      <c r="NU107" s="24"/>
      <c r="NV107" s="24"/>
      <c r="NW107" s="24"/>
      <c r="NX107" s="24"/>
      <c r="NY107" s="24"/>
      <c r="NZ107" s="24"/>
      <c r="OA107" s="24"/>
      <c r="OB107" s="24"/>
      <c r="OC107" s="24"/>
      <c r="OD107" s="24"/>
      <c r="OE107" s="24"/>
      <c r="OF107" s="24"/>
      <c r="OG107" s="24"/>
      <c r="OH107" s="24"/>
      <c r="OI107" s="24"/>
      <c r="OJ107" s="24"/>
      <c r="OK107" s="24"/>
      <c r="OL107" s="24"/>
      <c r="OM107" s="24"/>
      <c r="ON107" s="24"/>
      <c r="OO107" s="24"/>
      <c r="OP107" s="24"/>
      <c r="OQ107" s="24"/>
      <c r="OR107" s="24"/>
      <c r="OS107" s="24"/>
      <c r="OT107" s="24"/>
      <c r="OU107" s="24"/>
      <c r="OV107" s="24"/>
      <c r="OW107" s="24"/>
      <c r="OX107" s="24"/>
      <c r="OY107" s="24"/>
      <c r="OZ107" s="24"/>
      <c r="PA107" s="24"/>
      <c r="PB107" s="24"/>
      <c r="PC107" s="24"/>
      <c r="PD107" s="24"/>
      <c r="PE107" s="24"/>
      <c r="PF107" s="24"/>
      <c r="PG107" s="24"/>
      <c r="PH107" s="24"/>
      <c r="PI107" s="24"/>
      <c r="PJ107" s="24"/>
      <c r="PK107" s="24"/>
      <c r="PL107" s="24"/>
      <c r="PM107" s="24"/>
      <c r="PN107" s="24"/>
      <c r="PO107" s="24"/>
      <c r="PP107" s="24"/>
      <c r="PQ107" s="24"/>
      <c r="PR107" s="24"/>
      <c r="PS107" s="24"/>
      <c r="PT107" s="24"/>
      <c r="PU107" s="24"/>
      <c r="PV107" s="24"/>
      <c r="PW107" s="24"/>
      <c r="PX107" s="24"/>
      <c r="PY107" s="24"/>
      <c r="PZ107" s="24"/>
      <c r="QA107" s="24"/>
      <c r="QB107" s="24"/>
      <c r="QC107" s="24"/>
      <c r="QD107" s="24"/>
      <c r="QE107" s="24"/>
      <c r="QF107" s="24"/>
      <c r="QG107" s="24"/>
      <c r="QH107" s="24"/>
      <c r="QI107" s="24"/>
      <c r="QJ107" s="24"/>
      <c r="QK107" s="24"/>
      <c r="QL107" s="24"/>
      <c r="QM107" s="24"/>
      <c r="QN107" s="24"/>
      <c r="QO107" s="24"/>
      <c r="QP107" s="24"/>
      <c r="QQ107" s="24"/>
      <c r="QR107" s="24"/>
      <c r="QS107" s="24"/>
      <c r="QT107" s="24"/>
      <c r="QU107" s="24"/>
      <c r="QV107" s="24"/>
      <c r="QW107" s="24"/>
      <c r="QX107" s="24"/>
      <c r="QY107" s="24"/>
      <c r="QZ107" s="24"/>
      <c r="RA107" s="24"/>
      <c r="RB107" s="24"/>
      <c r="RC107" s="24"/>
      <c r="RD107" s="24"/>
      <c r="RE107" s="24"/>
      <c r="RF107" s="24"/>
      <c r="RG107" s="24"/>
      <c r="RH107" s="24"/>
      <c r="RI107" s="24"/>
      <c r="RJ107" s="24"/>
      <c r="RK107" s="24"/>
      <c r="RL107" s="24"/>
      <c r="RM107" s="24"/>
      <c r="RN107" s="24"/>
      <c r="RO107" s="24"/>
      <c r="RP107" s="24"/>
      <c r="RQ107" s="24"/>
      <c r="RR107" s="24"/>
      <c r="RS107" s="24"/>
      <c r="RT107" s="24"/>
      <c r="RU107" s="24"/>
      <c r="RV107" s="24"/>
      <c r="RW107" s="24"/>
      <c r="RX107" s="24"/>
      <c r="RY107" s="24"/>
      <c r="RZ107" s="24"/>
      <c r="SA107" s="24"/>
      <c r="SB107" s="24"/>
      <c r="SC107" s="24"/>
      <c r="SD107" s="24"/>
      <c r="SE107" s="24"/>
      <c r="SF107" s="24"/>
      <c r="SG107" s="24"/>
      <c r="SH107" s="24"/>
      <c r="SI107" s="24"/>
      <c r="SJ107" s="24"/>
      <c r="SK107" s="24"/>
      <c r="SL107" s="24"/>
      <c r="SM107" s="24"/>
      <c r="SN107" s="24"/>
      <c r="SO107" s="24"/>
      <c r="SP107" s="24"/>
      <c r="SQ107" s="24"/>
      <c r="SR107" s="24"/>
      <c r="SS107" s="24"/>
      <c r="ST107" s="24"/>
      <c r="SU107" s="24"/>
      <c r="SV107" s="24"/>
      <c r="SW107" s="24"/>
      <c r="SX107" s="24"/>
      <c r="SY107" s="24"/>
      <c r="SZ107" s="24"/>
      <c r="TA107" s="24"/>
      <c r="TB107" s="24"/>
      <c r="TC107" s="24"/>
      <c r="TD107" s="24"/>
      <c r="TE107" s="24"/>
      <c r="TF107" s="24"/>
      <c r="TG107" s="24"/>
      <c r="TH107" s="24"/>
      <c r="TI107" s="24"/>
      <c r="TJ107" s="24"/>
      <c r="TK107" s="24"/>
      <c r="TL107" s="24"/>
      <c r="TM107" s="24"/>
      <c r="TN107" s="24"/>
      <c r="TO107" s="24"/>
      <c r="TP107" s="24"/>
      <c r="TQ107" s="24"/>
      <c r="TR107" s="24"/>
      <c r="TS107" s="24"/>
      <c r="TT107" s="24"/>
      <c r="TU107" s="24"/>
      <c r="TV107" s="24"/>
      <c r="TW107" s="24"/>
      <c r="TX107" s="24"/>
      <c r="TY107" s="24"/>
      <c r="TZ107" s="24"/>
      <c r="UA107" s="24"/>
      <c r="UB107" s="24"/>
      <c r="UC107" s="24"/>
      <c r="UD107" s="24"/>
      <c r="UE107" s="24"/>
      <c r="UF107" s="24"/>
      <c r="UG107" s="24"/>
      <c r="UH107" s="24"/>
      <c r="UI107" s="24"/>
      <c r="UJ107" s="24"/>
      <c r="UK107" s="24"/>
      <c r="UL107" s="24"/>
      <c r="UM107" s="24"/>
      <c r="UN107" s="24"/>
      <c r="UO107" s="24"/>
      <c r="UP107" s="24"/>
      <c r="UQ107" s="24"/>
      <c r="UR107" s="24"/>
      <c r="US107" s="24"/>
      <c r="UT107" s="24"/>
      <c r="UU107" s="24"/>
      <c r="UV107" s="24"/>
      <c r="UW107" s="24"/>
      <c r="UX107" s="24"/>
      <c r="UY107" s="24"/>
      <c r="UZ107" s="24"/>
      <c r="VA107" s="24"/>
      <c r="VB107" s="24"/>
      <c r="VC107" s="24"/>
      <c r="VD107" s="24"/>
      <c r="VE107" s="24"/>
      <c r="VF107" s="24"/>
      <c r="VG107" s="24"/>
      <c r="VH107" s="24"/>
      <c r="VI107" s="24"/>
      <c r="VJ107" s="24"/>
      <c r="VK107" s="24"/>
      <c r="VL107" s="24"/>
      <c r="VM107" s="24"/>
      <c r="VN107" s="24"/>
      <c r="VO107" s="24"/>
      <c r="VP107" s="24"/>
      <c r="VQ107" s="24"/>
      <c r="VR107" s="24"/>
      <c r="VS107" s="24"/>
      <c r="VT107" s="24"/>
      <c r="VU107" s="24"/>
      <c r="VV107" s="24"/>
      <c r="VW107" s="24"/>
      <c r="VX107" s="24"/>
      <c r="VY107" s="24"/>
      <c r="VZ107" s="24"/>
      <c r="WA107" s="24"/>
      <c r="WB107" s="24"/>
      <c r="WC107" s="24"/>
      <c r="WD107" s="24"/>
      <c r="WE107" s="24"/>
      <c r="WF107" s="24"/>
      <c r="WG107" s="24"/>
      <c r="WH107" s="24"/>
      <c r="WI107" s="24"/>
      <c r="WJ107" s="24"/>
      <c r="WK107" s="24"/>
      <c r="WL107" s="24"/>
      <c r="WM107" s="24"/>
      <c r="WN107" s="24"/>
      <c r="WO107" s="24"/>
      <c r="WP107" s="24"/>
      <c r="WQ107" s="24"/>
      <c r="WR107" s="24"/>
      <c r="WS107" s="24"/>
      <c r="WT107" s="24"/>
      <c r="WU107" s="24"/>
      <c r="WV107" s="24"/>
      <c r="WW107" s="24"/>
      <c r="WX107" s="24"/>
      <c r="WY107" s="24"/>
      <c r="WZ107" s="24"/>
      <c r="XA107" s="24"/>
      <c r="XB107" s="24"/>
      <c r="XC107" s="24"/>
      <c r="XD107" s="24"/>
      <c r="XE107" s="24"/>
      <c r="XF107" s="24"/>
      <c r="XG107" s="24"/>
      <c r="XH107" s="24"/>
      <c r="XI107" s="24"/>
      <c r="XJ107" s="24"/>
      <c r="XK107" s="24"/>
      <c r="XL107" s="24"/>
    </row>
    <row r="108" spans="1:636" s="47" customFormat="1" ht="21" customHeight="1">
      <c r="A108" s="49">
        <v>39</v>
      </c>
      <c r="B108" s="10" t="s">
        <v>185</v>
      </c>
      <c r="C108" s="47">
        <v>565968</v>
      </c>
      <c r="D108" s="47">
        <v>606427</v>
      </c>
      <c r="E108" s="46">
        <f>C108/D108*100</f>
        <v>93.328298377216058</v>
      </c>
      <c r="F108" s="47">
        <v>146973</v>
      </c>
      <c r="G108" s="47">
        <v>161271</v>
      </c>
      <c r="H108" s="47">
        <f>F108/G108*100</f>
        <v>91.134177874509376</v>
      </c>
      <c r="I108" s="47">
        <v>573141</v>
      </c>
      <c r="J108" s="47">
        <v>562750</v>
      </c>
      <c r="K108" s="47">
        <f t="shared" si="31"/>
        <v>101.8464682363394</v>
      </c>
      <c r="L108" s="47">
        <v>42204</v>
      </c>
      <c r="M108" s="47">
        <v>26090</v>
      </c>
      <c r="N108" s="47">
        <f t="shared" si="22"/>
        <v>161.76312763510921</v>
      </c>
      <c r="O108" s="47">
        <v>3795</v>
      </c>
      <c r="P108" s="47">
        <v>4543</v>
      </c>
      <c r="Q108" s="47">
        <f t="shared" si="23"/>
        <v>83.535108958837768</v>
      </c>
      <c r="R108" s="47">
        <v>38409</v>
      </c>
      <c r="S108" s="47">
        <v>21547</v>
      </c>
      <c r="T108" s="47">
        <f t="shared" si="24"/>
        <v>178.25683389799042</v>
      </c>
    </row>
    <row r="109" spans="1:636" s="24" customFormat="1" ht="17.25">
      <c r="A109" s="64">
        <v>40</v>
      </c>
      <c r="B109" s="16" t="s">
        <v>186</v>
      </c>
      <c r="C109" s="47">
        <v>36729</v>
      </c>
      <c r="D109" s="47">
        <v>28311</v>
      </c>
      <c r="E109" s="25">
        <f>C109/D109*100</f>
        <v>129.73402564374271</v>
      </c>
      <c r="F109" s="47">
        <v>6644</v>
      </c>
      <c r="G109" s="49">
        <v>4132</v>
      </c>
      <c r="H109" s="25">
        <f>F109/G109*100</f>
        <v>160.79380445304935</v>
      </c>
      <c r="I109" s="47">
        <v>36729</v>
      </c>
      <c r="J109" s="49">
        <v>28311</v>
      </c>
      <c r="K109" s="25">
        <f t="shared" si="31"/>
        <v>129.73402564374271</v>
      </c>
      <c r="L109" s="47">
        <v>0</v>
      </c>
      <c r="M109" s="47">
        <v>0</v>
      </c>
      <c r="N109" s="25" t="e">
        <f t="shared" si="22"/>
        <v>#DIV/0!</v>
      </c>
      <c r="O109" s="47">
        <v>0</v>
      </c>
      <c r="P109" s="47">
        <v>0</v>
      </c>
      <c r="Q109" s="25" t="e">
        <f t="shared" si="23"/>
        <v>#DIV/0!</v>
      </c>
      <c r="R109" s="47">
        <v>0</v>
      </c>
      <c r="S109" s="47">
        <v>0</v>
      </c>
      <c r="T109" s="25" t="e">
        <f t="shared" si="24"/>
        <v>#DIV/0!</v>
      </c>
    </row>
    <row r="110" spans="1:636" s="23" customFormat="1" ht="17.25">
      <c r="A110" s="49">
        <v>41</v>
      </c>
      <c r="B110" s="227" t="s">
        <v>139</v>
      </c>
      <c r="C110" s="47">
        <v>109950</v>
      </c>
      <c r="D110" s="47"/>
      <c r="E110" s="1" t="e">
        <f t="shared" ref="E110" si="32">C110/D110*100</f>
        <v>#DIV/0!</v>
      </c>
      <c r="F110" s="47">
        <v>29481</v>
      </c>
      <c r="G110" s="47"/>
      <c r="H110" s="1" t="e">
        <f t="shared" ref="H110:H111" si="33">F110/G110*100</f>
        <v>#DIV/0!</v>
      </c>
      <c r="I110" s="47">
        <v>120088</v>
      </c>
      <c r="J110" s="47"/>
      <c r="K110" s="1" t="e">
        <f t="shared" si="31"/>
        <v>#DIV/0!</v>
      </c>
      <c r="L110" s="47">
        <v>0</v>
      </c>
      <c r="M110" s="47">
        <v>0</v>
      </c>
      <c r="N110" s="1" t="e">
        <f t="shared" si="22"/>
        <v>#DIV/0!</v>
      </c>
      <c r="O110" s="47">
        <v>0</v>
      </c>
      <c r="P110" s="47">
        <v>0</v>
      </c>
      <c r="Q110" s="1" t="e">
        <f t="shared" si="23"/>
        <v>#DIV/0!</v>
      </c>
      <c r="R110" s="47">
        <v>0</v>
      </c>
      <c r="S110" s="47">
        <v>0</v>
      </c>
      <c r="T110" s="1" t="e">
        <f t="shared" si="24"/>
        <v>#DIV/0!</v>
      </c>
    </row>
    <row r="111" spans="1:636" s="23" customFormat="1" ht="17.25">
      <c r="A111" s="66">
        <v>42</v>
      </c>
      <c r="B111" s="16" t="s">
        <v>230</v>
      </c>
      <c r="C111" s="47">
        <v>274879</v>
      </c>
      <c r="D111" s="47">
        <v>406065</v>
      </c>
      <c r="E111" s="1">
        <f>C111/D111*100</f>
        <v>67.6933495868888</v>
      </c>
      <c r="F111" s="47">
        <v>59959</v>
      </c>
      <c r="G111" s="47">
        <v>48898</v>
      </c>
      <c r="H111" s="1">
        <f t="shared" si="33"/>
        <v>122.62055707799911</v>
      </c>
      <c r="I111" s="47">
        <v>249426</v>
      </c>
      <c r="J111" s="47">
        <v>392744</v>
      </c>
      <c r="K111" s="1">
        <f t="shared" si="31"/>
        <v>63.508545006416398</v>
      </c>
      <c r="L111" s="47">
        <v>0</v>
      </c>
      <c r="M111" s="47">
        <v>0</v>
      </c>
      <c r="N111" s="1" t="e">
        <f t="shared" si="22"/>
        <v>#DIV/0!</v>
      </c>
      <c r="O111" s="47">
        <v>0</v>
      </c>
      <c r="P111" s="47">
        <v>0</v>
      </c>
      <c r="Q111" s="1" t="e">
        <f t="shared" si="23"/>
        <v>#DIV/0!</v>
      </c>
      <c r="R111" s="47">
        <v>0</v>
      </c>
      <c r="S111" s="47">
        <v>0</v>
      </c>
      <c r="T111" s="1" t="e">
        <f t="shared" si="24"/>
        <v>#DIV/0!</v>
      </c>
    </row>
    <row r="112" spans="1:636" s="23" customFormat="1" ht="17.25" customHeight="1">
      <c r="A112" s="385"/>
      <c r="B112" s="386"/>
      <c r="C112" s="386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6"/>
      <c r="T112" s="387"/>
    </row>
    <row r="113" spans="1:20" ht="29.25" customHeight="1">
      <c r="A113" s="388" t="s">
        <v>242</v>
      </c>
      <c r="B113" s="389" t="s">
        <v>117</v>
      </c>
      <c r="C113" s="42">
        <f>SUM(C114:C141)</f>
        <v>37765159</v>
      </c>
      <c r="D113" s="42">
        <f>SUM(D114:D141)</f>
        <v>29791072</v>
      </c>
      <c r="E113" s="51">
        <f>C113/D113*100</f>
        <v>126.7667004396485</v>
      </c>
      <c r="F113" s="42">
        <f>SUM(F114:F141)</f>
        <v>7310344</v>
      </c>
      <c r="G113" s="42">
        <f>SUM(G114:G141)</f>
        <v>8131786</v>
      </c>
      <c r="H113" s="51">
        <f>F113/G113*100</f>
        <v>89.898381487166532</v>
      </c>
      <c r="I113" s="42">
        <f>SUM(I114:I141)</f>
        <v>36604501</v>
      </c>
      <c r="J113" s="42">
        <f>SUM(J114:J141)</f>
        <v>29755393</v>
      </c>
      <c r="K113" s="51">
        <f>I113/J113*100</f>
        <v>123.0180391164721</v>
      </c>
      <c r="L113" s="42">
        <f>SUM(L114:L141)</f>
        <v>25926501</v>
      </c>
      <c r="M113" s="42">
        <f>SUM(M114:M141)</f>
        <v>17885081</v>
      </c>
      <c r="N113" s="6">
        <f t="shared" si="22"/>
        <v>144.96160794575098</v>
      </c>
      <c r="O113" s="42">
        <f>SUM(O114:O141)</f>
        <v>21680395</v>
      </c>
      <c r="P113" s="42">
        <f>SUM(P114:P141)</f>
        <v>15510050</v>
      </c>
      <c r="Q113" s="5">
        <f t="shared" si="23"/>
        <v>139.78288271153221</v>
      </c>
      <c r="R113" s="42">
        <f>SUM(R114:R141)</f>
        <v>4246106</v>
      </c>
      <c r="S113" s="42">
        <f>SUM(S114:S141)</f>
        <v>2375031</v>
      </c>
      <c r="T113" s="6">
        <f t="shared" si="24"/>
        <v>178.78107696278491</v>
      </c>
    </row>
    <row r="114" spans="1:20" ht="36.75" customHeight="1">
      <c r="A114" s="2">
        <v>1</v>
      </c>
      <c r="B114" s="11" t="s">
        <v>118</v>
      </c>
      <c r="C114" s="47">
        <v>11599284</v>
      </c>
      <c r="D114" s="45">
        <v>8056114</v>
      </c>
      <c r="E114" s="46">
        <f t="shared" ref="E114:E139" si="34">C114/D114*100</f>
        <v>143.98113035639764</v>
      </c>
      <c r="F114" s="47">
        <v>2267412</v>
      </c>
      <c r="G114" s="45">
        <v>1717986</v>
      </c>
      <c r="H114" s="46">
        <f t="shared" ref="H114:H139" si="35">F114/G114*100</f>
        <v>131.98081940132224</v>
      </c>
      <c r="I114" s="47">
        <v>11511466</v>
      </c>
      <c r="J114" s="45">
        <v>8032018</v>
      </c>
      <c r="K114" s="46">
        <f t="shared" ref="K114:K122" si="36">I114/J114*100</f>
        <v>143.3197236360775</v>
      </c>
      <c r="L114" s="47">
        <v>10886884</v>
      </c>
      <c r="M114" s="246">
        <v>6936340</v>
      </c>
      <c r="N114" s="25">
        <f t="shared" si="22"/>
        <v>156.95430154807869</v>
      </c>
      <c r="O114" s="47">
        <v>10057520</v>
      </c>
      <c r="P114" s="248">
        <v>6050921</v>
      </c>
      <c r="Q114" s="25">
        <f t="shared" si="23"/>
        <v>166.21469690316565</v>
      </c>
      <c r="R114" s="47">
        <v>829364</v>
      </c>
      <c r="S114" s="248">
        <v>885419</v>
      </c>
      <c r="T114" s="46">
        <f t="shared" si="24"/>
        <v>93.669099036727246</v>
      </c>
    </row>
    <row r="115" spans="1:20" ht="17.25">
      <c r="A115" s="2">
        <v>2</v>
      </c>
      <c r="B115" s="9" t="s">
        <v>119</v>
      </c>
      <c r="C115" s="47">
        <v>1378343</v>
      </c>
      <c r="D115" s="47">
        <v>809408</v>
      </c>
      <c r="E115" s="1">
        <f t="shared" si="34"/>
        <v>170.29026152447219</v>
      </c>
      <c r="F115" s="47">
        <v>306737</v>
      </c>
      <c r="G115" s="47">
        <v>146913</v>
      </c>
      <c r="H115" s="1">
        <f t="shared" si="35"/>
        <v>208.78819437354079</v>
      </c>
      <c r="I115" s="47">
        <v>1342118</v>
      </c>
      <c r="J115" s="47">
        <v>837495</v>
      </c>
      <c r="K115" s="1">
        <f t="shared" si="36"/>
        <v>160.25385226180455</v>
      </c>
      <c r="L115" s="47">
        <v>1185086</v>
      </c>
      <c r="M115" s="35">
        <v>403173</v>
      </c>
      <c r="N115" s="25">
        <f t="shared" si="22"/>
        <v>293.93982235913614</v>
      </c>
      <c r="O115" s="47">
        <v>1075737</v>
      </c>
      <c r="P115" s="253">
        <v>356786</v>
      </c>
      <c r="Q115" s="25">
        <f t="shared" si="23"/>
        <v>301.50762642031918</v>
      </c>
      <c r="R115" s="47">
        <v>109349</v>
      </c>
      <c r="S115" s="253">
        <v>46387</v>
      </c>
      <c r="T115" s="1">
        <f t="shared" si="24"/>
        <v>235.73199387759502</v>
      </c>
    </row>
    <row r="116" spans="1:20" s="24" customFormat="1" ht="21.75" customHeight="1">
      <c r="A116" s="161">
        <v>3</v>
      </c>
      <c r="B116" s="12" t="s">
        <v>120</v>
      </c>
      <c r="C116" s="47">
        <v>879233</v>
      </c>
      <c r="D116" s="49">
        <v>459816</v>
      </c>
      <c r="E116" s="25">
        <f t="shared" si="34"/>
        <v>191.21409433338553</v>
      </c>
      <c r="F116" s="47">
        <v>371383</v>
      </c>
      <c r="G116" s="49">
        <v>208772</v>
      </c>
      <c r="H116" s="25">
        <f t="shared" si="35"/>
        <v>177.88927633973907</v>
      </c>
      <c r="I116" s="47">
        <v>1086921</v>
      </c>
      <c r="J116" s="49">
        <v>548904</v>
      </c>
      <c r="K116" s="25">
        <f t="shared" si="36"/>
        <v>198.01659306545406</v>
      </c>
      <c r="L116" s="47">
        <v>1086921</v>
      </c>
      <c r="M116" s="247">
        <v>548278</v>
      </c>
      <c r="N116" s="25">
        <f t="shared" si="22"/>
        <v>198.24267980841836</v>
      </c>
      <c r="O116" s="47">
        <v>1077560</v>
      </c>
      <c r="P116" s="249">
        <v>548278</v>
      </c>
      <c r="Q116" s="25">
        <f t="shared" si="23"/>
        <v>196.5353342647343</v>
      </c>
      <c r="R116" s="47">
        <v>9361</v>
      </c>
      <c r="S116" s="249">
        <v>0</v>
      </c>
      <c r="T116" s="25" t="e">
        <f t="shared" si="24"/>
        <v>#DIV/0!</v>
      </c>
    </row>
    <row r="117" spans="1:20" s="23" customFormat="1" ht="17.25">
      <c r="A117" s="161">
        <v>4</v>
      </c>
      <c r="B117" s="12" t="s">
        <v>121</v>
      </c>
      <c r="C117" s="47">
        <v>557380</v>
      </c>
      <c r="D117" s="49">
        <v>425270</v>
      </c>
      <c r="E117" s="1">
        <f t="shared" si="34"/>
        <v>131.06497048933619</v>
      </c>
      <c r="F117" s="47">
        <v>87638</v>
      </c>
      <c r="G117" s="49">
        <v>66265</v>
      </c>
      <c r="H117" s="1">
        <f t="shared" si="35"/>
        <v>132.25382932166303</v>
      </c>
      <c r="I117" s="47">
        <v>835575</v>
      </c>
      <c r="J117" s="49">
        <v>614882</v>
      </c>
      <c r="K117" s="1">
        <f t="shared" si="36"/>
        <v>135.89192723156637</v>
      </c>
      <c r="L117" s="47">
        <v>468324</v>
      </c>
      <c r="M117" s="247">
        <v>232988</v>
      </c>
      <c r="N117" s="1">
        <f t="shared" si="22"/>
        <v>201.00777722457809</v>
      </c>
      <c r="O117" s="47">
        <v>277768</v>
      </c>
      <c r="P117" s="249">
        <v>132611</v>
      </c>
      <c r="Q117" s="1">
        <f t="shared" si="23"/>
        <v>209.46075363280573</v>
      </c>
      <c r="R117" s="47">
        <v>190556</v>
      </c>
      <c r="S117" s="249">
        <v>100377</v>
      </c>
      <c r="T117" s="1">
        <f t="shared" si="24"/>
        <v>189.84030206122918</v>
      </c>
    </row>
    <row r="118" spans="1:20" s="24" customFormat="1" ht="33.75" customHeight="1">
      <c r="A118" s="161">
        <v>5</v>
      </c>
      <c r="B118" s="10" t="s">
        <v>122</v>
      </c>
      <c r="C118" s="47">
        <v>3041703</v>
      </c>
      <c r="D118" s="49">
        <v>931127</v>
      </c>
      <c r="E118" s="25">
        <f t="shared" si="34"/>
        <v>326.66897211658556</v>
      </c>
      <c r="F118" s="47">
        <v>178750</v>
      </c>
      <c r="G118" s="49">
        <v>211905</v>
      </c>
      <c r="H118" s="25">
        <f t="shared" si="35"/>
        <v>84.35383780467663</v>
      </c>
      <c r="I118" s="47">
        <v>2526100</v>
      </c>
      <c r="J118" s="49">
        <v>489299</v>
      </c>
      <c r="K118" s="25">
        <f t="shared" si="36"/>
        <v>516.26919327446001</v>
      </c>
      <c r="L118" s="47">
        <v>2410914</v>
      </c>
      <c r="M118" s="247">
        <v>374151</v>
      </c>
      <c r="N118" s="25">
        <f t="shared" si="22"/>
        <v>644.36925198649749</v>
      </c>
      <c r="O118" s="47">
        <v>2297532</v>
      </c>
      <c r="P118" s="249">
        <v>212994</v>
      </c>
      <c r="Q118" s="25">
        <f t="shared" si="23"/>
        <v>1078.683906588918</v>
      </c>
      <c r="R118" s="47">
        <v>113382</v>
      </c>
      <c r="S118" s="249">
        <v>161157</v>
      </c>
      <c r="T118" s="25">
        <f t="shared" si="24"/>
        <v>70.354995439230066</v>
      </c>
    </row>
    <row r="119" spans="1:20" ht="42.75" customHeight="1">
      <c r="A119" s="161">
        <v>6</v>
      </c>
      <c r="B119" s="10" t="s">
        <v>123</v>
      </c>
      <c r="C119" s="47">
        <v>2847612</v>
      </c>
      <c r="D119" s="49">
        <v>3636509</v>
      </c>
      <c r="E119" s="25">
        <f t="shared" si="34"/>
        <v>78.3061997096666</v>
      </c>
      <c r="F119" s="47">
        <v>684388</v>
      </c>
      <c r="G119" s="49">
        <v>1825072</v>
      </c>
      <c r="H119" s="25">
        <f t="shared" si="35"/>
        <v>37.499232906975728</v>
      </c>
      <c r="I119" s="47">
        <v>2847612</v>
      </c>
      <c r="J119" s="49">
        <v>3636509</v>
      </c>
      <c r="K119" s="25">
        <f t="shared" si="36"/>
        <v>78.3061997096666</v>
      </c>
      <c r="L119" s="47">
        <v>2186191</v>
      </c>
      <c r="M119" s="247">
        <v>2713538</v>
      </c>
      <c r="N119" s="25">
        <f t="shared" si="22"/>
        <v>80.566072780259574</v>
      </c>
      <c r="O119" s="47">
        <v>1000917</v>
      </c>
      <c r="P119" s="249">
        <v>1937116</v>
      </c>
      <c r="Q119" s="25">
        <f t="shared" si="23"/>
        <v>51.670473012457698</v>
      </c>
      <c r="R119" s="47">
        <v>1185274</v>
      </c>
      <c r="S119" s="249">
        <v>776422</v>
      </c>
      <c r="T119" s="25">
        <f t="shared" si="24"/>
        <v>152.65847696227053</v>
      </c>
    </row>
    <row r="120" spans="1:20" s="160" customFormat="1" ht="16.5" customHeight="1">
      <c r="A120" s="261">
        <v>7</v>
      </c>
      <c r="B120" s="10" t="s">
        <v>124</v>
      </c>
      <c r="C120" s="47">
        <v>3048538</v>
      </c>
      <c r="D120" s="49">
        <v>2566644</v>
      </c>
      <c r="E120" s="47">
        <f t="shared" si="34"/>
        <v>118.77525671655282</v>
      </c>
      <c r="F120" s="47">
        <v>198452</v>
      </c>
      <c r="G120" s="49">
        <v>452974</v>
      </c>
      <c r="H120" s="47">
        <f t="shared" si="35"/>
        <v>43.81090305403842</v>
      </c>
      <c r="I120" s="47">
        <v>2088833</v>
      </c>
      <c r="J120" s="49">
        <v>2574799</v>
      </c>
      <c r="K120" s="47">
        <f t="shared" si="36"/>
        <v>81.126060713865428</v>
      </c>
      <c r="L120" s="47">
        <v>1110691</v>
      </c>
      <c r="M120" s="247">
        <v>1505795</v>
      </c>
      <c r="N120" s="47">
        <f t="shared" si="22"/>
        <v>73.761102938979079</v>
      </c>
      <c r="O120" s="47">
        <v>0</v>
      </c>
      <c r="P120" s="247">
        <v>1505795</v>
      </c>
      <c r="Q120" s="47">
        <f t="shared" si="23"/>
        <v>0</v>
      </c>
      <c r="R120" s="47">
        <v>1110691</v>
      </c>
      <c r="S120" s="260">
        <v>0</v>
      </c>
      <c r="T120" s="47" t="e">
        <f t="shared" si="24"/>
        <v>#DIV/0!</v>
      </c>
    </row>
    <row r="121" spans="1:20" ht="21.75" customHeight="1">
      <c r="A121" s="161">
        <v>8</v>
      </c>
      <c r="B121" s="13" t="s">
        <v>125</v>
      </c>
      <c r="C121" s="47">
        <v>1137488</v>
      </c>
      <c r="D121" s="49">
        <v>1166983</v>
      </c>
      <c r="E121" s="25">
        <f t="shared" si="34"/>
        <v>97.472542444919924</v>
      </c>
      <c r="F121" s="47">
        <v>291922</v>
      </c>
      <c r="G121" s="49">
        <v>318171</v>
      </c>
      <c r="H121" s="25">
        <f t="shared" si="35"/>
        <v>91.750033786863042</v>
      </c>
      <c r="I121" s="47">
        <v>1151174</v>
      </c>
      <c r="J121" s="49">
        <v>1172850</v>
      </c>
      <c r="K121" s="25">
        <f t="shared" si="36"/>
        <v>98.15185232553182</v>
      </c>
      <c r="L121" s="47">
        <v>17381</v>
      </c>
      <c r="M121" s="247">
        <v>25027</v>
      </c>
      <c r="N121" s="25">
        <f t="shared" si="22"/>
        <v>69.448995085307857</v>
      </c>
      <c r="O121" s="47">
        <v>17381</v>
      </c>
      <c r="P121" s="249">
        <v>25027</v>
      </c>
      <c r="Q121" s="25">
        <f t="shared" si="23"/>
        <v>69.448995085307857</v>
      </c>
      <c r="R121" s="47">
        <v>0</v>
      </c>
      <c r="S121" s="249">
        <v>0</v>
      </c>
      <c r="T121" s="25" t="e">
        <f t="shared" si="24"/>
        <v>#DIV/0!</v>
      </c>
    </row>
    <row r="122" spans="1:20" ht="35.25" customHeight="1">
      <c r="A122" s="2">
        <v>9</v>
      </c>
      <c r="B122" s="14" t="s">
        <v>126</v>
      </c>
      <c r="C122" s="47">
        <v>1527705</v>
      </c>
      <c r="D122" s="49">
        <v>969678</v>
      </c>
      <c r="E122" s="46">
        <f t="shared" si="34"/>
        <v>157.5476601511017</v>
      </c>
      <c r="F122" s="47">
        <v>371860</v>
      </c>
      <c r="G122" s="45">
        <v>309798</v>
      </c>
      <c r="H122" s="46">
        <f t="shared" si="35"/>
        <v>120.03305379634472</v>
      </c>
      <c r="I122" s="47">
        <v>1527705</v>
      </c>
      <c r="J122" s="45">
        <v>969678</v>
      </c>
      <c r="K122" s="46">
        <f t="shared" si="36"/>
        <v>157.5476601511017</v>
      </c>
      <c r="L122" s="47">
        <v>1049203</v>
      </c>
      <c r="M122" s="246">
        <v>962937</v>
      </c>
      <c r="N122" s="25">
        <f t="shared" si="22"/>
        <v>108.95863384624332</v>
      </c>
      <c r="O122" s="47">
        <v>1022874</v>
      </c>
      <c r="P122" s="248">
        <v>962937</v>
      </c>
      <c r="Q122" s="25">
        <f t="shared" si="23"/>
        <v>106.22439474233516</v>
      </c>
      <c r="R122" s="47">
        <v>26329</v>
      </c>
      <c r="S122" s="248">
        <v>0</v>
      </c>
      <c r="T122" s="46" t="e">
        <f t="shared" si="24"/>
        <v>#DIV/0!</v>
      </c>
    </row>
    <row r="123" spans="1:20" ht="31.5" customHeight="1">
      <c r="A123" s="2">
        <v>10</v>
      </c>
      <c r="B123" s="14" t="s">
        <v>127</v>
      </c>
      <c r="C123" s="47">
        <v>470124</v>
      </c>
      <c r="D123" s="45">
        <v>366353</v>
      </c>
      <c r="E123" s="46">
        <f t="shared" si="34"/>
        <v>128.32541292141732</v>
      </c>
      <c r="F123" s="47">
        <v>77748</v>
      </c>
      <c r="G123" s="45">
        <v>77367</v>
      </c>
      <c r="H123" s="46">
        <f t="shared" si="35"/>
        <v>100.49245802473922</v>
      </c>
      <c r="I123" s="47">
        <v>479807</v>
      </c>
      <c r="J123" s="45">
        <v>396704</v>
      </c>
      <c r="K123" s="46">
        <f>I123/J123*100</f>
        <v>120.94836452367508</v>
      </c>
      <c r="L123" s="47">
        <v>295087</v>
      </c>
      <c r="M123" s="246">
        <v>217398</v>
      </c>
      <c r="N123" s="25">
        <f t="shared" si="22"/>
        <v>135.73583933614844</v>
      </c>
      <c r="O123" s="47">
        <v>287979</v>
      </c>
      <c r="P123" s="248">
        <v>217398</v>
      </c>
      <c r="Q123" s="25">
        <f t="shared" si="23"/>
        <v>132.46626003919079</v>
      </c>
      <c r="R123" s="47">
        <v>7108</v>
      </c>
      <c r="S123" s="248">
        <v>0</v>
      </c>
      <c r="T123" s="46" t="e">
        <f t="shared" si="24"/>
        <v>#DIV/0!</v>
      </c>
    </row>
    <row r="124" spans="1:20" s="23" customFormat="1" ht="34.5">
      <c r="A124" s="2">
        <v>11</v>
      </c>
      <c r="B124" s="163" t="s">
        <v>128</v>
      </c>
      <c r="C124" s="47">
        <v>24481</v>
      </c>
      <c r="D124" s="49">
        <v>24400</v>
      </c>
      <c r="E124" s="1">
        <f t="shared" si="34"/>
        <v>100.33196721311475</v>
      </c>
      <c r="F124" s="47">
        <v>4053</v>
      </c>
      <c r="G124" s="49">
        <v>5550</v>
      </c>
      <c r="H124" s="1">
        <f t="shared" si="35"/>
        <v>73.027027027027032</v>
      </c>
      <c r="I124" s="47">
        <v>24481</v>
      </c>
      <c r="J124" s="49">
        <v>24400</v>
      </c>
      <c r="K124" s="1">
        <f t="shared" ref="K124:K139" si="37">I124/J124*100</f>
        <v>100.33196721311475</v>
      </c>
      <c r="L124" s="47">
        <v>8486</v>
      </c>
      <c r="M124" s="247">
        <v>8340</v>
      </c>
      <c r="N124" s="1">
        <f t="shared" si="22"/>
        <v>101.7505995203837</v>
      </c>
      <c r="O124" s="47">
        <v>8486</v>
      </c>
      <c r="P124" s="249">
        <v>8340</v>
      </c>
      <c r="Q124" s="1">
        <f t="shared" si="23"/>
        <v>101.7505995203837</v>
      </c>
      <c r="R124" s="47">
        <v>0</v>
      </c>
      <c r="S124" s="249">
        <v>0</v>
      </c>
      <c r="T124" s="1" t="e">
        <f>R124/S124*100</f>
        <v>#DIV/0!</v>
      </c>
    </row>
    <row r="125" spans="1:20" s="24" customFormat="1" ht="29.25" customHeight="1">
      <c r="A125" s="161">
        <v>12</v>
      </c>
      <c r="B125" s="13" t="s">
        <v>129</v>
      </c>
      <c r="C125" s="47">
        <v>2034008</v>
      </c>
      <c r="D125" s="49">
        <v>2031356</v>
      </c>
      <c r="E125" s="25">
        <f t="shared" si="34"/>
        <v>100.13055318713214</v>
      </c>
      <c r="F125" s="47">
        <v>555305</v>
      </c>
      <c r="G125" s="49">
        <v>560857</v>
      </c>
      <c r="H125" s="25">
        <f t="shared" si="35"/>
        <v>99.010086349996513</v>
      </c>
      <c r="I125" s="47">
        <v>2065040</v>
      </c>
      <c r="J125" s="49">
        <v>2070462</v>
      </c>
      <c r="K125" s="25">
        <f t="shared" si="37"/>
        <v>99.738126080072959</v>
      </c>
      <c r="L125" s="47">
        <v>374456</v>
      </c>
      <c r="M125" s="247">
        <v>349797</v>
      </c>
      <c r="N125" s="25">
        <f t="shared" si="22"/>
        <v>107.04951729145762</v>
      </c>
      <c r="O125" s="47">
        <v>305544</v>
      </c>
      <c r="P125" s="249">
        <v>273171</v>
      </c>
      <c r="Q125" s="25">
        <f t="shared" si="23"/>
        <v>111.85081871794591</v>
      </c>
      <c r="R125" s="47">
        <v>68912</v>
      </c>
      <c r="S125" s="249">
        <v>76626</v>
      </c>
      <c r="T125" s="25">
        <f t="shared" si="24"/>
        <v>89.932920940672872</v>
      </c>
    </row>
    <row r="126" spans="1:20" s="23" customFormat="1" ht="34.5">
      <c r="A126" s="161">
        <v>13</v>
      </c>
      <c r="B126" s="14" t="s">
        <v>130</v>
      </c>
      <c r="C126" s="47">
        <v>11411</v>
      </c>
      <c r="D126" s="47">
        <v>16131</v>
      </c>
      <c r="E126" s="1">
        <f t="shared" si="34"/>
        <v>70.739569772487755</v>
      </c>
      <c r="F126" s="47">
        <v>2328</v>
      </c>
      <c r="G126" s="47">
        <v>4827</v>
      </c>
      <c r="H126" s="1">
        <f t="shared" si="35"/>
        <v>48.228713486637666</v>
      </c>
      <c r="I126" s="47">
        <v>11411</v>
      </c>
      <c r="J126" s="47">
        <v>16131</v>
      </c>
      <c r="K126" s="1">
        <f t="shared" si="37"/>
        <v>70.739569772487755</v>
      </c>
      <c r="L126" s="47">
        <v>0</v>
      </c>
      <c r="M126" s="35">
        <v>0</v>
      </c>
      <c r="N126" s="1" t="e">
        <f t="shared" si="22"/>
        <v>#DIV/0!</v>
      </c>
      <c r="O126" s="47">
        <v>0</v>
      </c>
      <c r="P126" s="253">
        <v>0</v>
      </c>
      <c r="Q126" s="25" t="e">
        <f t="shared" si="23"/>
        <v>#DIV/0!</v>
      </c>
      <c r="R126" s="47">
        <v>0</v>
      </c>
      <c r="S126" s="253">
        <v>0</v>
      </c>
      <c r="T126" s="1" t="e">
        <f>R126/S126*100</f>
        <v>#DIV/0!</v>
      </c>
    </row>
    <row r="127" spans="1:20" s="24" customFormat="1" ht="24.75" customHeight="1">
      <c r="A127" s="161">
        <v>14</v>
      </c>
      <c r="B127" s="13" t="s">
        <v>131</v>
      </c>
      <c r="C127" s="47">
        <v>740910</v>
      </c>
      <c r="D127" s="49">
        <v>367979</v>
      </c>
      <c r="E127" s="25">
        <f t="shared" si="34"/>
        <v>201.34572896822917</v>
      </c>
      <c r="F127" s="47">
        <v>193144</v>
      </c>
      <c r="G127" s="49">
        <v>74184</v>
      </c>
      <c r="H127" s="25">
        <f t="shared" si="35"/>
        <v>260.35802868543084</v>
      </c>
      <c r="I127" s="47">
        <v>744910</v>
      </c>
      <c r="J127" s="49">
        <v>367979</v>
      </c>
      <c r="K127" s="25">
        <f t="shared" si="37"/>
        <v>202.4327475209183</v>
      </c>
      <c r="L127" s="47">
        <v>658237</v>
      </c>
      <c r="M127" s="247">
        <v>296034</v>
      </c>
      <c r="N127" s="25">
        <f t="shared" si="22"/>
        <v>222.35182445259665</v>
      </c>
      <c r="O127" s="47">
        <v>622911</v>
      </c>
      <c r="P127" s="249">
        <v>250527</v>
      </c>
      <c r="Q127" s="25">
        <f t="shared" si="23"/>
        <v>248.6402663186004</v>
      </c>
      <c r="R127" s="47">
        <v>35326</v>
      </c>
      <c r="S127" s="249">
        <v>45507</v>
      </c>
      <c r="T127" s="25">
        <f t="shared" si="24"/>
        <v>77.627617729140582</v>
      </c>
    </row>
    <row r="128" spans="1:20" ht="27" customHeight="1">
      <c r="A128" s="2">
        <v>15</v>
      </c>
      <c r="B128" s="15" t="s">
        <v>132</v>
      </c>
      <c r="C128" s="47">
        <v>2912739</v>
      </c>
      <c r="D128" s="49">
        <v>2992314</v>
      </c>
      <c r="E128" s="25">
        <f t="shared" si="34"/>
        <v>97.340686839683272</v>
      </c>
      <c r="F128" s="47">
        <v>511791</v>
      </c>
      <c r="G128" s="49">
        <v>653158</v>
      </c>
      <c r="H128" s="25">
        <f t="shared" si="35"/>
        <v>78.356385438132889</v>
      </c>
      <c r="I128" s="47">
        <v>2835881</v>
      </c>
      <c r="J128" s="49">
        <v>3015256</v>
      </c>
      <c r="K128" s="25">
        <f t="shared" si="37"/>
        <v>94.051085546301877</v>
      </c>
      <c r="L128" s="47">
        <v>1002672</v>
      </c>
      <c r="M128" s="247">
        <v>916311</v>
      </c>
      <c r="N128" s="25">
        <f t="shared" si="22"/>
        <v>109.42485684445565</v>
      </c>
      <c r="O128" s="47">
        <v>908563</v>
      </c>
      <c r="P128" s="249">
        <v>824337</v>
      </c>
      <c r="Q128" s="25">
        <f t="shared" si="23"/>
        <v>110.21742321404959</v>
      </c>
      <c r="R128" s="47">
        <v>94109</v>
      </c>
      <c r="S128" s="249">
        <v>91974</v>
      </c>
      <c r="T128" s="25">
        <f t="shared" si="24"/>
        <v>102.32130819579446</v>
      </c>
    </row>
    <row r="129" spans="1:20" ht="34.5">
      <c r="A129" s="2">
        <v>16</v>
      </c>
      <c r="B129" s="16" t="s">
        <v>133</v>
      </c>
      <c r="C129" s="47">
        <v>1032757</v>
      </c>
      <c r="D129" s="45">
        <v>864928</v>
      </c>
      <c r="E129" s="46">
        <f t="shared" si="34"/>
        <v>119.40381164674977</v>
      </c>
      <c r="F129" s="47">
        <v>189668</v>
      </c>
      <c r="G129" s="45">
        <v>251566</v>
      </c>
      <c r="H129" s="46">
        <f t="shared" si="35"/>
        <v>75.39492618239349</v>
      </c>
      <c r="I129" s="47">
        <v>1089526</v>
      </c>
      <c r="J129" s="45">
        <v>957370</v>
      </c>
      <c r="K129" s="46">
        <f t="shared" si="37"/>
        <v>113.80406739296195</v>
      </c>
      <c r="L129" s="47">
        <v>236611</v>
      </c>
      <c r="M129" s="246">
        <v>3693</v>
      </c>
      <c r="N129" s="25">
        <f t="shared" si="22"/>
        <v>6407.0132683455186</v>
      </c>
      <c r="O129" s="47">
        <v>1737</v>
      </c>
      <c r="P129" s="248">
        <v>0</v>
      </c>
      <c r="Q129" s="25" t="e">
        <f t="shared" si="23"/>
        <v>#DIV/0!</v>
      </c>
      <c r="R129" s="47">
        <v>234874</v>
      </c>
      <c r="S129" s="253">
        <v>3693</v>
      </c>
      <c r="T129" s="46">
        <f t="shared" si="24"/>
        <v>6359.9783373950713</v>
      </c>
    </row>
    <row r="130" spans="1:20" s="23" customFormat="1" ht="17.25">
      <c r="A130" s="2">
        <v>17</v>
      </c>
      <c r="B130" s="9" t="s">
        <v>134</v>
      </c>
      <c r="C130" s="47">
        <v>79933</v>
      </c>
      <c r="D130" s="45">
        <v>67990</v>
      </c>
      <c r="E130" s="1">
        <f t="shared" si="34"/>
        <v>117.56581850272099</v>
      </c>
      <c r="F130" s="47">
        <v>2100</v>
      </c>
      <c r="G130" s="45">
        <v>11295</v>
      </c>
      <c r="H130" s="1">
        <f t="shared" si="35"/>
        <v>18.592297476759629</v>
      </c>
      <c r="I130" s="47">
        <v>79933</v>
      </c>
      <c r="J130" s="45">
        <v>67990</v>
      </c>
      <c r="K130" s="1">
        <f t="shared" si="37"/>
        <v>117.56581850272099</v>
      </c>
      <c r="L130" s="47">
        <v>79933</v>
      </c>
      <c r="M130" s="246">
        <v>44348</v>
      </c>
      <c r="N130" s="1">
        <f t="shared" si="22"/>
        <v>180.24037160638585</v>
      </c>
      <c r="O130" s="47">
        <v>36736</v>
      </c>
      <c r="P130" s="248">
        <v>0</v>
      </c>
      <c r="Q130" s="1" t="e">
        <f t="shared" si="23"/>
        <v>#DIV/0!</v>
      </c>
      <c r="R130" s="47">
        <v>43197</v>
      </c>
      <c r="S130" s="248">
        <v>44348</v>
      </c>
      <c r="T130" s="1">
        <f t="shared" si="24"/>
        <v>97.404618021105804</v>
      </c>
    </row>
    <row r="131" spans="1:20" s="23" customFormat="1" ht="34.5">
      <c r="A131" s="2">
        <v>18</v>
      </c>
      <c r="B131" s="16" t="s">
        <v>135</v>
      </c>
      <c r="C131" s="47">
        <v>1327697</v>
      </c>
      <c r="D131" s="45">
        <v>1212072</v>
      </c>
      <c r="E131" s="1">
        <f t="shared" si="34"/>
        <v>109.53944980166195</v>
      </c>
      <c r="F131" s="47">
        <v>353135</v>
      </c>
      <c r="G131" s="45">
        <v>309043</v>
      </c>
      <c r="H131" s="1">
        <f t="shared" si="35"/>
        <v>114.26727025041824</v>
      </c>
      <c r="I131" s="47">
        <v>1194617</v>
      </c>
      <c r="J131" s="45">
        <v>1167606</v>
      </c>
      <c r="K131" s="1">
        <f t="shared" si="37"/>
        <v>102.31336598133274</v>
      </c>
      <c r="L131" s="47">
        <v>91578</v>
      </c>
      <c r="M131" s="246">
        <v>128004</v>
      </c>
      <c r="N131" s="1">
        <f t="shared" si="22"/>
        <v>71.543076778850661</v>
      </c>
      <c r="O131" s="47">
        <v>80459</v>
      </c>
      <c r="P131" s="248">
        <v>112040</v>
      </c>
      <c r="Q131" s="1">
        <f t="shared" si="23"/>
        <v>71.812745448054272</v>
      </c>
      <c r="R131" s="47">
        <v>11119</v>
      </c>
      <c r="S131" s="248">
        <v>15964</v>
      </c>
      <c r="T131" s="1">
        <f t="shared" si="24"/>
        <v>69.650463542971693</v>
      </c>
    </row>
    <row r="132" spans="1:20" s="23" customFormat="1" ht="34.5">
      <c r="A132" s="161">
        <v>19</v>
      </c>
      <c r="B132" s="162" t="s">
        <v>136</v>
      </c>
      <c r="C132" s="47"/>
      <c r="D132" s="47"/>
      <c r="E132" s="1" t="e">
        <f t="shared" si="34"/>
        <v>#DIV/0!</v>
      </c>
      <c r="F132" s="47"/>
      <c r="G132" s="47"/>
      <c r="H132" s="1" t="e">
        <f t="shared" si="35"/>
        <v>#DIV/0!</v>
      </c>
      <c r="I132" s="47"/>
      <c r="J132" s="47"/>
      <c r="K132" s="1" t="e">
        <f t="shared" si="37"/>
        <v>#DIV/0!</v>
      </c>
      <c r="L132" s="47"/>
      <c r="M132" s="35"/>
      <c r="N132" s="1" t="e">
        <f t="shared" si="22"/>
        <v>#DIV/0!</v>
      </c>
      <c r="O132" s="47"/>
      <c r="P132" s="253"/>
      <c r="Q132" s="1" t="e">
        <f t="shared" si="23"/>
        <v>#DIV/0!</v>
      </c>
      <c r="R132" s="47"/>
      <c r="S132" s="253"/>
      <c r="T132" s="1" t="e">
        <f t="shared" si="24"/>
        <v>#DIV/0!</v>
      </c>
    </row>
    <row r="133" spans="1:20" s="23" customFormat="1" ht="34.5">
      <c r="A133" s="161">
        <v>20</v>
      </c>
      <c r="B133" s="162" t="s">
        <v>137</v>
      </c>
      <c r="C133" s="47">
        <v>67436</v>
      </c>
      <c r="D133" s="49">
        <v>176654</v>
      </c>
      <c r="E133" s="1">
        <f t="shared" si="34"/>
        <v>38.174057762632039</v>
      </c>
      <c r="F133" s="47">
        <v>14253</v>
      </c>
      <c r="G133" s="49">
        <v>25594</v>
      </c>
      <c r="H133" s="1">
        <f t="shared" si="35"/>
        <v>55.688833320309449</v>
      </c>
      <c r="I133" s="47">
        <v>67436</v>
      </c>
      <c r="J133" s="49">
        <v>176654</v>
      </c>
      <c r="K133" s="1">
        <f t="shared" si="37"/>
        <v>38.174057762632039</v>
      </c>
      <c r="L133" s="47">
        <v>67436</v>
      </c>
      <c r="M133" s="247">
        <v>176654</v>
      </c>
      <c r="N133" s="1">
        <f t="shared" si="22"/>
        <v>38.174057762632039</v>
      </c>
      <c r="O133" s="47">
        <v>67436</v>
      </c>
      <c r="P133" s="247">
        <v>176654</v>
      </c>
      <c r="Q133" s="1">
        <f t="shared" si="23"/>
        <v>38.174057762632039</v>
      </c>
      <c r="R133" s="47">
        <v>0</v>
      </c>
      <c r="S133" s="249">
        <v>0</v>
      </c>
      <c r="T133" s="1" t="e">
        <f t="shared" ref="T133:T141" si="38">R133/S133*100</f>
        <v>#DIV/0!</v>
      </c>
    </row>
    <row r="134" spans="1:20" s="23" customFormat="1" ht="17.25">
      <c r="A134" s="161">
        <v>21</v>
      </c>
      <c r="B134" s="162" t="s">
        <v>138</v>
      </c>
      <c r="C134" s="47">
        <v>90252</v>
      </c>
      <c r="D134" s="47"/>
      <c r="E134" s="25" t="e">
        <f t="shared" si="34"/>
        <v>#DIV/0!</v>
      </c>
      <c r="F134" s="47">
        <v>3696</v>
      </c>
      <c r="G134" s="47"/>
      <c r="H134" s="25" t="e">
        <f t="shared" si="35"/>
        <v>#DIV/0!</v>
      </c>
      <c r="I134" s="47">
        <v>90252</v>
      </c>
      <c r="J134" s="47"/>
      <c r="K134" s="25" t="e">
        <f t="shared" si="37"/>
        <v>#DIV/0!</v>
      </c>
      <c r="L134" s="47">
        <v>71229</v>
      </c>
      <c r="M134" s="47"/>
      <c r="N134" s="25" t="e">
        <f t="shared" si="22"/>
        <v>#DIV/0!</v>
      </c>
      <c r="O134" s="47">
        <v>71229</v>
      </c>
      <c r="P134" s="47"/>
      <c r="Q134" s="25" t="e">
        <f t="shared" si="23"/>
        <v>#DIV/0!</v>
      </c>
      <c r="R134" s="47">
        <v>0</v>
      </c>
      <c r="S134" s="47"/>
      <c r="T134" s="25" t="e">
        <f t="shared" si="38"/>
        <v>#DIV/0!</v>
      </c>
    </row>
    <row r="135" spans="1:20" ht="34.5">
      <c r="A135" s="2">
        <v>22</v>
      </c>
      <c r="B135" s="17" t="s">
        <v>140</v>
      </c>
      <c r="C135" s="47">
        <v>2300805</v>
      </c>
      <c r="D135" s="45">
        <v>1651078</v>
      </c>
      <c r="E135" s="46">
        <f t="shared" si="34"/>
        <v>139.35168417240132</v>
      </c>
      <c r="F135" s="47">
        <v>491263</v>
      </c>
      <c r="G135" s="45">
        <v>465092</v>
      </c>
      <c r="H135" s="46">
        <f t="shared" si="35"/>
        <v>105.62705873246583</v>
      </c>
      <c r="I135" s="47">
        <v>2300805</v>
      </c>
      <c r="J135" s="45">
        <v>1651078</v>
      </c>
      <c r="K135" s="46">
        <f t="shared" si="37"/>
        <v>139.35168417240132</v>
      </c>
      <c r="L135" s="47">
        <v>2295707</v>
      </c>
      <c r="M135" s="246">
        <v>1646156</v>
      </c>
      <c r="N135" s="25">
        <f t="shared" ref="N135:N141" si="39">L135/M135*100</f>
        <v>139.45865397933125</v>
      </c>
      <c r="O135" s="47">
        <v>2295707</v>
      </c>
      <c r="P135" s="248">
        <v>1646156</v>
      </c>
      <c r="Q135" s="25">
        <f t="shared" ref="Q135:Q141" si="40">O135/P135*100</f>
        <v>139.45865397933125</v>
      </c>
      <c r="R135" s="47">
        <v>0</v>
      </c>
      <c r="S135" s="248">
        <v>0</v>
      </c>
      <c r="T135" s="46" t="e">
        <f t="shared" si="38"/>
        <v>#DIV/0!</v>
      </c>
    </row>
    <row r="136" spans="1:20" ht="34.5">
      <c r="A136" s="2">
        <v>23</v>
      </c>
      <c r="B136" s="17" t="s">
        <v>141</v>
      </c>
      <c r="C136" s="47">
        <v>109534</v>
      </c>
      <c r="D136" s="49">
        <v>200067</v>
      </c>
      <c r="E136" s="25">
        <f t="shared" si="34"/>
        <v>54.74865919916828</v>
      </c>
      <c r="F136" s="47">
        <v>21702</v>
      </c>
      <c r="G136" s="49">
        <v>49116</v>
      </c>
      <c r="H136" s="25">
        <f t="shared" si="35"/>
        <v>44.185194234058152</v>
      </c>
      <c r="I136" s="47">
        <v>109534</v>
      </c>
      <c r="J136" s="49">
        <v>200067</v>
      </c>
      <c r="K136" s="25">
        <f t="shared" si="37"/>
        <v>54.74865919916828</v>
      </c>
      <c r="L136" s="47">
        <v>106957</v>
      </c>
      <c r="M136" s="247">
        <v>196426</v>
      </c>
      <c r="N136" s="25">
        <f t="shared" si="39"/>
        <v>54.45154918391659</v>
      </c>
      <c r="O136" s="47">
        <v>106957</v>
      </c>
      <c r="P136" s="247">
        <v>196426</v>
      </c>
      <c r="Q136" s="25">
        <f t="shared" si="40"/>
        <v>54.45154918391659</v>
      </c>
      <c r="R136" s="47">
        <v>0</v>
      </c>
      <c r="S136" s="249">
        <v>0</v>
      </c>
      <c r="T136" s="25" t="e">
        <f t="shared" si="38"/>
        <v>#DIV/0!</v>
      </c>
    </row>
    <row r="137" spans="1:20" ht="17.25">
      <c r="A137" s="161">
        <v>24</v>
      </c>
      <c r="B137" s="162" t="s">
        <v>142</v>
      </c>
      <c r="C137" s="47">
        <v>57680</v>
      </c>
      <c r="D137" s="49">
        <v>70040</v>
      </c>
      <c r="E137" s="25">
        <f t="shared" si="34"/>
        <v>82.35294117647058</v>
      </c>
      <c r="F137" s="47">
        <v>7013</v>
      </c>
      <c r="G137" s="49">
        <v>8600</v>
      </c>
      <c r="H137" s="25">
        <f t="shared" si="35"/>
        <v>81.54651162790698</v>
      </c>
      <c r="I137" s="47">
        <v>57680</v>
      </c>
      <c r="J137" s="49">
        <v>70040</v>
      </c>
      <c r="K137" s="25">
        <f t="shared" si="37"/>
        <v>82.35294117647058</v>
      </c>
      <c r="L137" s="47">
        <v>0</v>
      </c>
      <c r="M137" s="247">
        <v>0</v>
      </c>
      <c r="N137" s="25" t="e">
        <f t="shared" si="39"/>
        <v>#DIV/0!</v>
      </c>
      <c r="O137" s="47">
        <v>0</v>
      </c>
      <c r="P137" s="249">
        <v>0</v>
      </c>
      <c r="Q137" s="25" t="e">
        <f t="shared" si="40"/>
        <v>#DIV/0!</v>
      </c>
      <c r="R137" s="47">
        <v>0</v>
      </c>
      <c r="S137" s="249">
        <v>0</v>
      </c>
      <c r="T137" s="25" t="e">
        <f t="shared" si="38"/>
        <v>#DIV/0!</v>
      </c>
    </row>
    <row r="138" spans="1:20" s="23" customFormat="1" ht="17.25">
      <c r="A138" s="2">
        <v>25</v>
      </c>
      <c r="B138" s="17" t="s">
        <v>143</v>
      </c>
      <c r="C138" s="47">
        <v>260700</v>
      </c>
      <c r="D138" s="47">
        <v>356254</v>
      </c>
      <c r="E138" s="1">
        <f t="shared" si="34"/>
        <v>73.178125719290165</v>
      </c>
      <c r="F138" s="47">
        <v>54218</v>
      </c>
      <c r="G138" s="47">
        <v>281193</v>
      </c>
      <c r="H138" s="1">
        <f t="shared" si="35"/>
        <v>19.281418811990342</v>
      </c>
      <c r="I138" s="47">
        <v>334877</v>
      </c>
      <c r="J138" s="47">
        <v>356254</v>
      </c>
      <c r="K138" s="1">
        <f t="shared" si="37"/>
        <v>93.999505970459268</v>
      </c>
      <c r="L138" s="47">
        <v>165202</v>
      </c>
      <c r="M138" s="35">
        <v>93731</v>
      </c>
      <c r="N138" s="1">
        <f t="shared" si="39"/>
        <v>176.2511869072132</v>
      </c>
      <c r="O138" s="47">
        <v>0</v>
      </c>
      <c r="P138" s="253">
        <v>0</v>
      </c>
      <c r="Q138" s="1" t="e">
        <f t="shared" si="40"/>
        <v>#DIV/0!</v>
      </c>
      <c r="R138" s="47">
        <v>165202</v>
      </c>
      <c r="S138" s="253">
        <v>93731</v>
      </c>
      <c r="T138" s="1">
        <f t="shared" si="38"/>
        <v>176.2511869072132</v>
      </c>
    </row>
    <row r="139" spans="1:20" s="23" customFormat="1" ht="34.5">
      <c r="A139" s="2">
        <v>26</v>
      </c>
      <c r="B139" s="16" t="s">
        <v>144</v>
      </c>
      <c r="C139" s="47">
        <v>43775</v>
      </c>
      <c r="D139" s="45">
        <v>52964</v>
      </c>
      <c r="E139" s="1">
        <f t="shared" si="34"/>
        <v>82.650479571029379</v>
      </c>
      <c r="F139" s="47">
        <v>12177</v>
      </c>
      <c r="G139" s="45">
        <v>8593</v>
      </c>
      <c r="H139" s="1">
        <f t="shared" si="35"/>
        <v>141.70836727568951</v>
      </c>
      <c r="I139" s="47">
        <v>11208</v>
      </c>
      <c r="J139" s="45">
        <v>22512</v>
      </c>
      <c r="K139" s="1">
        <f t="shared" si="37"/>
        <v>49.78678038379531</v>
      </c>
      <c r="L139" s="47">
        <v>11208</v>
      </c>
      <c r="M139" s="246">
        <v>0</v>
      </c>
      <c r="N139" s="1" t="e">
        <f t="shared" si="39"/>
        <v>#DIV/0!</v>
      </c>
      <c r="O139" s="47">
        <v>11208</v>
      </c>
      <c r="P139" s="248">
        <v>0</v>
      </c>
      <c r="Q139" s="1" t="e">
        <f t="shared" si="40"/>
        <v>#DIV/0!</v>
      </c>
      <c r="R139" s="47">
        <v>0</v>
      </c>
      <c r="S139" s="248">
        <v>0</v>
      </c>
      <c r="T139" s="1" t="e">
        <f t="shared" si="38"/>
        <v>#DIV/0!</v>
      </c>
    </row>
    <row r="140" spans="1:20" ht="17.25">
      <c r="A140" s="161">
        <v>27</v>
      </c>
      <c r="B140" s="10" t="s">
        <v>228</v>
      </c>
      <c r="C140" s="47">
        <v>23669</v>
      </c>
      <c r="D140" s="49">
        <v>0</v>
      </c>
      <c r="E140" s="25" t="e">
        <f>C140/D140*100</f>
        <v>#DIV/0!</v>
      </c>
      <c r="F140" s="47">
        <v>1994</v>
      </c>
      <c r="G140" s="49">
        <v>0</v>
      </c>
      <c r="H140" s="25" t="e">
        <f>F140/G140*100</f>
        <v>#DIV/0!</v>
      </c>
      <c r="I140" s="47">
        <v>23669</v>
      </c>
      <c r="J140" s="49">
        <v>0</v>
      </c>
      <c r="K140" s="25" t="e">
        <f>I140/J140*100</f>
        <v>#DIV/0!</v>
      </c>
      <c r="L140" s="47">
        <v>0</v>
      </c>
      <c r="M140" s="247">
        <v>0</v>
      </c>
      <c r="N140" s="25" t="e">
        <f t="shared" si="39"/>
        <v>#DIV/0!</v>
      </c>
      <c r="O140" s="47">
        <v>0</v>
      </c>
      <c r="P140" s="249">
        <v>0</v>
      </c>
      <c r="Q140" s="25" t="e">
        <f t="shared" si="40"/>
        <v>#DIV/0!</v>
      </c>
      <c r="R140" s="47">
        <v>0</v>
      </c>
      <c r="S140" s="249">
        <v>0</v>
      </c>
      <c r="T140" s="25" t="e">
        <f t="shared" si="38"/>
        <v>#DIV/0!</v>
      </c>
    </row>
    <row r="141" spans="1:20" s="23" customFormat="1" ht="34.5">
      <c r="A141" s="2">
        <v>28</v>
      </c>
      <c r="B141" s="16" t="s">
        <v>235</v>
      </c>
      <c r="C141" s="47">
        <v>159962</v>
      </c>
      <c r="D141" s="49">
        <v>318943</v>
      </c>
      <c r="E141" s="1">
        <f>C141/D141*100</f>
        <v>50.15378923506708</v>
      </c>
      <c r="F141" s="47">
        <v>56214</v>
      </c>
      <c r="G141" s="49">
        <v>87895</v>
      </c>
      <c r="H141" s="1">
        <f>F141/G141*100</f>
        <v>63.955856419591562</v>
      </c>
      <c r="I141" s="47">
        <v>165930</v>
      </c>
      <c r="J141" s="49">
        <v>318456</v>
      </c>
      <c r="K141" s="1">
        <f>I141/J141*100</f>
        <v>52.104529354133703</v>
      </c>
      <c r="L141" s="47">
        <v>60107</v>
      </c>
      <c r="M141" s="249">
        <v>105962</v>
      </c>
      <c r="N141" s="1">
        <f t="shared" si="39"/>
        <v>56.725052377267325</v>
      </c>
      <c r="O141" s="47">
        <v>48154</v>
      </c>
      <c r="P141" s="249">
        <v>72536</v>
      </c>
      <c r="Q141" s="1">
        <f t="shared" si="40"/>
        <v>66.386346090217273</v>
      </c>
      <c r="R141" s="47">
        <v>11953</v>
      </c>
      <c r="S141" s="249">
        <v>33426</v>
      </c>
      <c r="T141" s="1">
        <f t="shared" si="38"/>
        <v>35.759588344402559</v>
      </c>
    </row>
    <row r="142" spans="1:20" s="23" customFormat="1" ht="17.25" customHeight="1">
      <c r="A142" s="385"/>
      <c r="B142" s="386"/>
      <c r="C142" s="386"/>
      <c r="D142" s="386"/>
      <c r="E142" s="386"/>
      <c r="F142" s="386"/>
      <c r="G142" s="386"/>
      <c r="H142" s="386"/>
      <c r="I142" s="386"/>
      <c r="J142" s="386"/>
      <c r="K142" s="386"/>
      <c r="L142" s="386"/>
      <c r="M142" s="386"/>
      <c r="N142" s="386"/>
      <c r="O142" s="386"/>
      <c r="P142" s="386"/>
      <c r="Q142" s="386"/>
      <c r="R142" s="386"/>
      <c r="S142" s="386"/>
      <c r="T142" s="387"/>
    </row>
    <row r="143" spans="1:20" ht="24" customHeight="1">
      <c r="A143" s="383" t="s">
        <v>243</v>
      </c>
      <c r="B143" s="384" t="s">
        <v>145</v>
      </c>
      <c r="C143" s="42">
        <f>SUM(C144:C147)</f>
        <v>58826155</v>
      </c>
      <c r="D143" s="42">
        <f>SUM(D144:D147)</f>
        <v>41476943</v>
      </c>
      <c r="E143" s="51">
        <f t="shared" ref="E143:E144" si="41">C143/D143*100</f>
        <v>141.82856967062398</v>
      </c>
      <c r="F143" s="42">
        <f>SUM(F144:F147)</f>
        <v>9740508</v>
      </c>
      <c r="G143" s="42">
        <f>SUM(G144:G147)</f>
        <v>8198458</v>
      </c>
      <c r="H143" s="51">
        <f t="shared" ref="H143:H147" si="42">F143/G143*100</f>
        <v>118.80902481905744</v>
      </c>
      <c r="I143" s="42">
        <f>SUM(I144:I147)</f>
        <v>56892139</v>
      </c>
      <c r="J143" s="42">
        <f>SUM(J144:J147)</f>
        <v>47045302</v>
      </c>
      <c r="K143" s="51">
        <f t="shared" ref="K143:K147" si="43">I143/J143*100</f>
        <v>120.93054265014602</v>
      </c>
      <c r="L143" s="36">
        <f>SUM(L144:L147)</f>
        <v>41445015</v>
      </c>
      <c r="M143" s="36">
        <f>SUM(M144:M147)</f>
        <v>33812646</v>
      </c>
      <c r="N143" s="6">
        <f t="shared" ref="N143:N147" si="44">L143/M143*100</f>
        <v>122.57252804172735</v>
      </c>
      <c r="O143" s="5">
        <f>SUM(O144:O147)</f>
        <v>1642285</v>
      </c>
      <c r="P143" s="5">
        <f>SUM(P144:P147)</f>
        <v>3130418</v>
      </c>
      <c r="Q143" s="5">
        <f>O143/P143*100</f>
        <v>52.462163199930487</v>
      </c>
      <c r="R143" s="5">
        <f>SUM(R144:R147)</f>
        <v>39802730</v>
      </c>
      <c r="S143" s="5">
        <f>SUM(S144:S147)</f>
        <v>30682228</v>
      </c>
      <c r="T143" s="6">
        <f>R143/S143*100</f>
        <v>129.72568354553653</v>
      </c>
    </row>
    <row r="144" spans="1:20" s="24" customFormat="1" ht="17.25">
      <c r="A144" s="63">
        <v>1</v>
      </c>
      <c r="B144" s="18" t="s">
        <v>146</v>
      </c>
      <c r="C144" s="47">
        <v>34810753</v>
      </c>
      <c r="D144" s="49">
        <v>22973963</v>
      </c>
      <c r="E144" s="25">
        <f t="shared" si="41"/>
        <v>151.52263020533289</v>
      </c>
      <c r="F144" s="49">
        <v>5904527</v>
      </c>
      <c r="G144" s="49">
        <v>4519840</v>
      </c>
      <c r="H144" s="25">
        <f t="shared" si="42"/>
        <v>130.63575259301214</v>
      </c>
      <c r="I144" s="49">
        <v>32492681</v>
      </c>
      <c r="J144" s="49">
        <v>21775508</v>
      </c>
      <c r="K144" s="25">
        <f t="shared" si="43"/>
        <v>149.21663825248072</v>
      </c>
      <c r="L144" s="95">
        <v>21554840</v>
      </c>
      <c r="M144" s="247">
        <v>13504391</v>
      </c>
      <c r="N144" s="25">
        <f t="shared" si="44"/>
        <v>159.61356569133699</v>
      </c>
      <c r="O144" s="49">
        <v>1365031</v>
      </c>
      <c r="P144" s="249">
        <v>2555452</v>
      </c>
      <c r="Q144" s="25">
        <f>O144/P144*100</f>
        <v>53.416421048018115</v>
      </c>
      <c r="R144" s="49">
        <v>20189809</v>
      </c>
      <c r="S144" s="249">
        <v>10948939</v>
      </c>
      <c r="T144" s="25">
        <f>R144/S144*100</f>
        <v>184.39968475484244</v>
      </c>
    </row>
    <row r="145" spans="1:20" s="24" customFormat="1" ht="17.25">
      <c r="A145" s="63">
        <v>2</v>
      </c>
      <c r="B145" s="18" t="s">
        <v>147</v>
      </c>
      <c r="C145" s="47">
        <v>979378</v>
      </c>
      <c r="D145" s="49">
        <v>1963124</v>
      </c>
      <c r="E145" s="25">
        <f>C145/D145*100</f>
        <v>49.888748749442215</v>
      </c>
      <c r="F145" s="49">
        <v>0</v>
      </c>
      <c r="G145" s="49">
        <v>216034</v>
      </c>
      <c r="H145" s="25">
        <f t="shared" si="42"/>
        <v>0</v>
      </c>
      <c r="I145" s="49">
        <v>1477094</v>
      </c>
      <c r="J145" s="49">
        <v>2026565</v>
      </c>
      <c r="K145" s="25">
        <f t="shared" si="43"/>
        <v>72.886583948701372</v>
      </c>
      <c r="L145" s="95">
        <v>0</v>
      </c>
      <c r="M145" s="247">
        <v>0</v>
      </c>
      <c r="N145" s="25" t="e">
        <f t="shared" si="44"/>
        <v>#DIV/0!</v>
      </c>
      <c r="O145" s="49">
        <v>0</v>
      </c>
      <c r="P145" s="249">
        <v>0</v>
      </c>
      <c r="Q145" s="25" t="e">
        <f>O145/P145*100</f>
        <v>#DIV/0!</v>
      </c>
      <c r="R145" s="49">
        <v>0</v>
      </c>
      <c r="S145" s="249">
        <v>0</v>
      </c>
      <c r="T145" s="25" t="e">
        <f>R145/S145*100</f>
        <v>#DIV/0!</v>
      </c>
    </row>
    <row r="146" spans="1:20" s="24" customFormat="1" ht="17.25">
      <c r="A146" s="63">
        <v>3</v>
      </c>
      <c r="B146" s="18" t="s">
        <v>148</v>
      </c>
      <c r="C146" s="47">
        <v>1403786</v>
      </c>
      <c r="D146" s="49">
        <v>576129</v>
      </c>
      <c r="E146" s="25">
        <f t="shared" ref="E146:E147" si="45">C146/D146*100</f>
        <v>243.6582779203963</v>
      </c>
      <c r="F146" s="49">
        <v>253305</v>
      </c>
      <c r="G146" s="49">
        <v>203172</v>
      </c>
      <c r="H146" s="25">
        <f t="shared" si="42"/>
        <v>124.67515208788613</v>
      </c>
      <c r="I146" s="49">
        <v>1275185</v>
      </c>
      <c r="J146" s="49">
        <v>544080</v>
      </c>
      <c r="K146" s="25">
        <f t="shared" si="43"/>
        <v>234.37454050874874</v>
      </c>
      <c r="L146" s="95">
        <v>557728</v>
      </c>
      <c r="M146" s="247">
        <v>120107</v>
      </c>
      <c r="N146" s="25">
        <f t="shared" si="44"/>
        <v>464.35927964231894</v>
      </c>
      <c r="O146" s="49">
        <v>270714</v>
      </c>
      <c r="P146" s="249">
        <v>79096</v>
      </c>
      <c r="Q146" s="25">
        <f>O146/P146*100</f>
        <v>342.26003843430766</v>
      </c>
      <c r="R146" s="49">
        <v>287014</v>
      </c>
      <c r="S146" s="249">
        <v>41011</v>
      </c>
      <c r="T146" s="25">
        <f>R146/S146*100</f>
        <v>699.84638267781816</v>
      </c>
    </row>
    <row r="147" spans="1:20" ht="34.5">
      <c r="A147" s="63">
        <v>4</v>
      </c>
      <c r="B147" s="19" t="s">
        <v>149</v>
      </c>
      <c r="C147" s="47">
        <v>21632238</v>
      </c>
      <c r="D147" s="47">
        <v>15963727</v>
      </c>
      <c r="E147" s="46">
        <f t="shared" si="45"/>
        <v>135.50869417899719</v>
      </c>
      <c r="F147" s="49">
        <v>3582676</v>
      </c>
      <c r="G147" s="47">
        <v>3259412</v>
      </c>
      <c r="H147" s="46">
        <f t="shared" si="42"/>
        <v>109.91786248562624</v>
      </c>
      <c r="I147" s="49">
        <v>21647179</v>
      </c>
      <c r="J147" s="47">
        <v>22699149</v>
      </c>
      <c r="K147" s="46">
        <f t="shared" si="43"/>
        <v>95.365597186044283</v>
      </c>
      <c r="L147" s="95">
        <v>19332447</v>
      </c>
      <c r="M147" s="246">
        <v>20188148</v>
      </c>
      <c r="N147" s="25">
        <f t="shared" si="44"/>
        <v>95.761369492634984</v>
      </c>
      <c r="O147" s="49">
        <v>6540</v>
      </c>
      <c r="P147" s="248">
        <v>495870</v>
      </c>
      <c r="Q147" s="25">
        <f>O147/P147*100</f>
        <v>1.3188940649767076</v>
      </c>
      <c r="R147" s="49">
        <v>19325907</v>
      </c>
      <c r="S147" s="253">
        <v>19692278</v>
      </c>
      <c r="T147" s="46">
        <f>R147/S147*100</f>
        <v>98.139519460369186</v>
      </c>
    </row>
    <row r="148" spans="1:20" s="23" customFormat="1" ht="17.25" customHeight="1">
      <c r="A148" s="385"/>
      <c r="B148" s="386"/>
      <c r="C148" s="386"/>
      <c r="D148" s="386"/>
      <c r="E148" s="386"/>
      <c r="F148" s="386"/>
      <c r="G148" s="386"/>
      <c r="H148" s="386"/>
      <c r="I148" s="386"/>
      <c r="J148" s="386"/>
      <c r="K148" s="386"/>
      <c r="L148" s="386"/>
      <c r="M148" s="386"/>
      <c r="N148" s="386"/>
      <c r="O148" s="386"/>
      <c r="P148" s="386"/>
      <c r="Q148" s="386"/>
      <c r="R148" s="386"/>
      <c r="S148" s="386"/>
      <c r="T148" s="387"/>
    </row>
    <row r="149" spans="1:20" ht="54.75" customHeight="1">
      <c r="A149" s="383" t="s">
        <v>244</v>
      </c>
      <c r="B149" s="384"/>
      <c r="C149" s="42">
        <f>SUM(C150:C160)</f>
        <v>71495</v>
      </c>
      <c r="D149" s="42">
        <f>SUM(D150:D160)</f>
        <v>104076</v>
      </c>
      <c r="E149" s="51">
        <f>C149/D149*100</f>
        <v>68.694992121142235</v>
      </c>
      <c r="F149" s="42">
        <f>SUM(F150:F160)</f>
        <v>21387</v>
      </c>
      <c r="G149" s="42">
        <f>SUM(G150:G160)</f>
        <v>22495</v>
      </c>
      <c r="H149" s="51">
        <f>F149/G149*100</f>
        <v>95.074460991331406</v>
      </c>
      <c r="I149" s="42">
        <f>SUM(I150:I160)</f>
        <v>131327</v>
      </c>
      <c r="J149" s="42">
        <f>SUM(J150:J160)</f>
        <v>185731</v>
      </c>
      <c r="K149" s="51">
        <f>I149/J149*100</f>
        <v>70.708174725813137</v>
      </c>
      <c r="L149" s="34">
        <f>SUM(L150:L160)</f>
        <v>0</v>
      </c>
      <c r="M149" s="34">
        <f>SUM(M150:M160)</f>
        <v>0</v>
      </c>
      <c r="N149" s="6" t="e">
        <f t="shared" ref="N149:N160" si="46">L149/M149*100</f>
        <v>#DIV/0!</v>
      </c>
      <c r="O149" s="5">
        <f>SUM(O150:O160)</f>
        <v>0</v>
      </c>
      <c r="P149" s="5">
        <f>SUM(P150:P160)</f>
        <v>0</v>
      </c>
      <c r="Q149" s="5" t="e">
        <f t="shared" ref="Q149:Q160" si="47">O149/P149*100</f>
        <v>#DIV/0!</v>
      </c>
      <c r="R149" s="5">
        <f>SUM(R150:R160)</f>
        <v>0</v>
      </c>
      <c r="S149" s="5">
        <f>SUM(S150:S160)</f>
        <v>0</v>
      </c>
      <c r="T149" s="6" t="e">
        <f t="shared" ref="T149:T160" si="48">R149/S149*100</f>
        <v>#DIV/0!</v>
      </c>
    </row>
    <row r="151" spans="1:20" ht="20.25" customHeight="1">
      <c r="A151" s="56">
        <v>1</v>
      </c>
      <c r="B151" s="3" t="s">
        <v>67</v>
      </c>
      <c r="C151" s="45">
        <v>0</v>
      </c>
      <c r="D151" s="45">
        <v>0</v>
      </c>
      <c r="E151" s="46" t="e">
        <f t="shared" ref="E151:E160" si="49">C151/D151*100</f>
        <v>#DIV/0!</v>
      </c>
      <c r="F151" s="45">
        <v>0</v>
      </c>
      <c r="G151" s="45">
        <v>0</v>
      </c>
      <c r="H151" s="46" t="e">
        <f t="shared" ref="H151:H157" si="50">F151/G151*100</f>
        <v>#DIV/0!</v>
      </c>
      <c r="I151" s="45">
        <v>0</v>
      </c>
      <c r="J151" s="45">
        <v>0</v>
      </c>
      <c r="K151" s="46" t="e">
        <f t="shared" ref="K151:K160" si="51">I151/J151*100</f>
        <v>#DIV/0!</v>
      </c>
      <c r="L151" s="95">
        <v>0</v>
      </c>
      <c r="M151" s="47">
        <v>0</v>
      </c>
      <c r="N151" s="25" t="e">
        <f t="shared" si="46"/>
        <v>#DIV/0!</v>
      </c>
      <c r="O151" s="45">
        <v>0</v>
      </c>
      <c r="P151" s="45">
        <v>0</v>
      </c>
      <c r="Q151" s="25" t="e">
        <f t="shared" si="47"/>
        <v>#DIV/0!</v>
      </c>
      <c r="R151" s="45">
        <v>0</v>
      </c>
      <c r="S151" s="45">
        <v>0</v>
      </c>
      <c r="T151" s="46" t="e">
        <f t="shared" si="48"/>
        <v>#DIV/0!</v>
      </c>
    </row>
    <row r="152" spans="1:20" ht="19.5" customHeight="1">
      <c r="A152" s="56">
        <v>2</v>
      </c>
      <c r="B152" s="3" t="s">
        <v>68</v>
      </c>
      <c r="C152" s="45">
        <v>0</v>
      </c>
      <c r="D152" s="45">
        <v>0</v>
      </c>
      <c r="E152" s="46" t="e">
        <f>C152/D152*100</f>
        <v>#DIV/0!</v>
      </c>
      <c r="F152" s="45">
        <v>0</v>
      </c>
      <c r="G152" s="45">
        <v>0</v>
      </c>
      <c r="H152" s="46" t="e">
        <f t="shared" si="50"/>
        <v>#DIV/0!</v>
      </c>
      <c r="I152" s="45">
        <v>0</v>
      </c>
      <c r="J152" s="45">
        <v>0</v>
      </c>
      <c r="K152" s="46" t="e">
        <f t="shared" si="51"/>
        <v>#DIV/0!</v>
      </c>
      <c r="L152" s="95">
        <v>0</v>
      </c>
      <c r="M152" s="47">
        <v>0</v>
      </c>
      <c r="N152" s="25" t="e">
        <f t="shared" si="46"/>
        <v>#DIV/0!</v>
      </c>
      <c r="O152" s="45">
        <v>0</v>
      </c>
      <c r="P152" s="45">
        <v>0</v>
      </c>
      <c r="Q152" s="25" t="e">
        <f t="shared" si="47"/>
        <v>#DIV/0!</v>
      </c>
      <c r="R152" s="45">
        <v>0</v>
      </c>
      <c r="S152" s="45">
        <v>0</v>
      </c>
      <c r="T152" s="46" t="e">
        <f t="shared" si="48"/>
        <v>#DIV/0!</v>
      </c>
    </row>
    <row r="153" spans="1:20" ht="20.25" customHeight="1">
      <c r="A153" s="56">
        <v>3</v>
      </c>
      <c r="B153" s="3" t="s">
        <v>69</v>
      </c>
      <c r="C153" s="45">
        <v>21219</v>
      </c>
      <c r="D153" s="45">
        <v>38132</v>
      </c>
      <c r="E153" s="46">
        <f t="shared" si="49"/>
        <v>55.646176439735648</v>
      </c>
      <c r="F153" s="45">
        <v>10420</v>
      </c>
      <c r="G153" s="45">
        <v>9933</v>
      </c>
      <c r="H153" s="46">
        <f t="shared" si="50"/>
        <v>104.90284908889561</v>
      </c>
      <c r="I153" s="45">
        <v>20737</v>
      </c>
      <c r="J153" s="45">
        <v>52939</v>
      </c>
      <c r="K153" s="46">
        <f t="shared" si="51"/>
        <v>39.17149927274788</v>
      </c>
      <c r="L153" s="95">
        <v>0</v>
      </c>
      <c r="M153" s="47">
        <v>0</v>
      </c>
      <c r="N153" s="25" t="e">
        <f t="shared" si="46"/>
        <v>#DIV/0!</v>
      </c>
      <c r="O153" s="45">
        <v>0</v>
      </c>
      <c r="P153" s="45">
        <v>0</v>
      </c>
      <c r="Q153" s="25" t="e">
        <f t="shared" si="47"/>
        <v>#DIV/0!</v>
      </c>
      <c r="R153" s="45">
        <v>0</v>
      </c>
      <c r="S153" s="45">
        <v>0</v>
      </c>
      <c r="T153" s="46" t="e">
        <f t="shared" si="48"/>
        <v>#DIV/0!</v>
      </c>
    </row>
    <row r="154" spans="1:20" ht="21.75" customHeight="1">
      <c r="A154" s="56">
        <v>4</v>
      </c>
      <c r="B154" s="3" t="s">
        <v>71</v>
      </c>
      <c r="C154" s="45">
        <v>0</v>
      </c>
      <c r="D154" s="45">
        <v>0</v>
      </c>
      <c r="E154" s="46" t="e">
        <f t="shared" si="49"/>
        <v>#DIV/0!</v>
      </c>
      <c r="F154" s="45">
        <v>0</v>
      </c>
      <c r="G154" s="45">
        <v>0</v>
      </c>
      <c r="H154" s="46" t="e">
        <f t="shared" si="50"/>
        <v>#DIV/0!</v>
      </c>
      <c r="I154" s="45">
        <v>0</v>
      </c>
      <c r="J154" s="45">
        <v>0</v>
      </c>
      <c r="K154" s="46" t="e">
        <f t="shared" si="51"/>
        <v>#DIV/0!</v>
      </c>
      <c r="L154" s="95">
        <v>0</v>
      </c>
      <c r="M154" s="47">
        <v>0</v>
      </c>
      <c r="N154" s="25" t="e">
        <f t="shared" si="46"/>
        <v>#DIV/0!</v>
      </c>
      <c r="O154" s="45">
        <v>0</v>
      </c>
      <c r="P154" s="45">
        <v>0</v>
      </c>
      <c r="Q154" s="25" t="e">
        <f t="shared" si="47"/>
        <v>#DIV/0!</v>
      </c>
      <c r="R154" s="45">
        <v>0</v>
      </c>
      <c r="S154" s="45">
        <v>0</v>
      </c>
      <c r="T154" s="46" t="e">
        <f t="shared" si="48"/>
        <v>#DIV/0!</v>
      </c>
    </row>
    <row r="155" spans="1:20" ht="19.5" customHeight="1">
      <c r="A155" s="56">
        <v>5</v>
      </c>
      <c r="B155" s="3" t="s">
        <v>72</v>
      </c>
      <c r="C155" s="45">
        <v>0</v>
      </c>
      <c r="D155" s="45">
        <v>0</v>
      </c>
      <c r="E155" s="46" t="e">
        <f t="shared" si="49"/>
        <v>#DIV/0!</v>
      </c>
      <c r="F155" s="45">
        <v>0</v>
      </c>
      <c r="G155" s="45">
        <v>0</v>
      </c>
      <c r="H155" s="46" t="e">
        <f t="shared" si="50"/>
        <v>#DIV/0!</v>
      </c>
      <c r="I155" s="45">
        <v>0</v>
      </c>
      <c r="J155" s="45">
        <v>0</v>
      </c>
      <c r="K155" s="46" t="e">
        <f t="shared" si="51"/>
        <v>#DIV/0!</v>
      </c>
      <c r="L155" s="95">
        <v>0</v>
      </c>
      <c r="M155" s="47">
        <v>0</v>
      </c>
      <c r="N155" s="25" t="e">
        <f t="shared" si="46"/>
        <v>#DIV/0!</v>
      </c>
      <c r="O155" s="45">
        <v>0</v>
      </c>
      <c r="P155" s="45">
        <v>0</v>
      </c>
      <c r="Q155" s="25" t="e">
        <f t="shared" si="47"/>
        <v>#DIV/0!</v>
      </c>
      <c r="R155" s="45">
        <v>0</v>
      </c>
      <c r="S155" s="45">
        <v>0</v>
      </c>
      <c r="T155" s="46" t="e">
        <f t="shared" si="48"/>
        <v>#DIV/0!</v>
      </c>
    </row>
    <row r="156" spans="1:20" ht="20.25" customHeight="1">
      <c r="A156" s="58">
        <v>6</v>
      </c>
      <c r="B156" s="4" t="s">
        <v>74</v>
      </c>
      <c r="C156" s="45">
        <v>0</v>
      </c>
      <c r="D156" s="45">
        <v>0</v>
      </c>
      <c r="E156" s="25" t="e">
        <f t="shared" si="49"/>
        <v>#DIV/0!</v>
      </c>
      <c r="F156" s="45">
        <v>0</v>
      </c>
      <c r="G156" s="45">
        <v>0</v>
      </c>
      <c r="H156" s="25" t="e">
        <f t="shared" si="50"/>
        <v>#DIV/0!</v>
      </c>
      <c r="I156" s="45">
        <v>0</v>
      </c>
      <c r="J156" s="45">
        <v>0</v>
      </c>
      <c r="K156" s="25" t="e">
        <f t="shared" si="51"/>
        <v>#DIV/0!</v>
      </c>
      <c r="L156" s="95">
        <v>0</v>
      </c>
      <c r="M156" s="47">
        <v>0</v>
      </c>
      <c r="N156" s="25" t="e">
        <f t="shared" si="46"/>
        <v>#DIV/0!</v>
      </c>
      <c r="O156" s="49">
        <v>0</v>
      </c>
      <c r="P156" s="49">
        <v>0</v>
      </c>
      <c r="Q156" s="25" t="e">
        <f t="shared" si="47"/>
        <v>#DIV/0!</v>
      </c>
      <c r="R156" s="49">
        <v>0</v>
      </c>
      <c r="S156" s="49">
        <v>0</v>
      </c>
      <c r="T156" s="25" t="e">
        <f t="shared" si="48"/>
        <v>#DIV/0!</v>
      </c>
    </row>
    <row r="157" spans="1:20" s="23" customFormat="1" ht="18" customHeight="1">
      <c r="A157" s="57">
        <v>7</v>
      </c>
      <c r="B157" s="8" t="s">
        <v>76</v>
      </c>
      <c r="C157" s="45">
        <v>0</v>
      </c>
      <c r="D157" s="45">
        <v>0</v>
      </c>
      <c r="E157" s="1" t="e">
        <f t="shared" si="49"/>
        <v>#DIV/0!</v>
      </c>
      <c r="F157" s="45">
        <v>0</v>
      </c>
      <c r="G157" s="45">
        <v>0</v>
      </c>
      <c r="H157" s="1" t="e">
        <f t="shared" si="50"/>
        <v>#DIV/0!</v>
      </c>
      <c r="I157" s="45">
        <v>0</v>
      </c>
      <c r="J157" s="45">
        <v>0</v>
      </c>
      <c r="K157" s="1" t="e">
        <f t="shared" si="51"/>
        <v>#DIV/0!</v>
      </c>
      <c r="L157" s="95">
        <v>0</v>
      </c>
      <c r="M157" s="47">
        <v>0</v>
      </c>
      <c r="N157" s="1" t="e">
        <f t="shared" si="46"/>
        <v>#DIV/0!</v>
      </c>
      <c r="O157" s="47">
        <v>0</v>
      </c>
      <c r="P157" s="47">
        <v>0</v>
      </c>
      <c r="Q157" s="1" t="e">
        <f t="shared" si="47"/>
        <v>#DIV/0!</v>
      </c>
      <c r="R157" s="47">
        <v>0</v>
      </c>
      <c r="S157" s="47">
        <v>0</v>
      </c>
      <c r="T157" s="1" t="e">
        <f t="shared" si="48"/>
        <v>#DIV/0!</v>
      </c>
    </row>
    <row r="158" spans="1:20" ht="18.75" customHeight="1">
      <c r="A158" s="56">
        <v>8</v>
      </c>
      <c r="B158" s="4" t="s">
        <v>79</v>
      </c>
      <c r="C158" s="45">
        <v>0</v>
      </c>
      <c r="D158" s="45">
        <v>0</v>
      </c>
      <c r="E158" s="46" t="e">
        <f t="shared" si="49"/>
        <v>#DIV/0!</v>
      </c>
      <c r="F158" s="45">
        <v>0</v>
      </c>
      <c r="G158" s="45">
        <v>0</v>
      </c>
      <c r="H158" s="46" t="e">
        <f>F158/G158*100</f>
        <v>#DIV/0!</v>
      </c>
      <c r="I158" s="45">
        <v>0</v>
      </c>
      <c r="J158" s="45">
        <v>0</v>
      </c>
      <c r="K158" s="46" t="e">
        <f t="shared" si="51"/>
        <v>#DIV/0!</v>
      </c>
      <c r="L158" s="95">
        <v>0</v>
      </c>
      <c r="M158" s="47">
        <v>0</v>
      </c>
      <c r="N158" s="25" t="e">
        <f t="shared" si="46"/>
        <v>#DIV/0!</v>
      </c>
      <c r="O158" s="45">
        <v>0</v>
      </c>
      <c r="P158" s="45">
        <v>0</v>
      </c>
      <c r="Q158" s="25" t="e">
        <f t="shared" si="47"/>
        <v>#DIV/0!</v>
      </c>
      <c r="R158" s="45">
        <v>0</v>
      </c>
      <c r="S158" s="45">
        <v>0</v>
      </c>
      <c r="T158" s="46" t="e">
        <f t="shared" si="48"/>
        <v>#DIV/0!</v>
      </c>
    </row>
    <row r="159" spans="1:20" s="23" customFormat="1" ht="16.5" customHeight="1">
      <c r="A159" s="56">
        <v>9</v>
      </c>
      <c r="B159" s="8" t="s">
        <v>81</v>
      </c>
      <c r="C159" s="45">
        <v>9039</v>
      </c>
      <c r="D159" s="45">
        <v>32905</v>
      </c>
      <c r="E159" s="1">
        <f t="shared" si="49"/>
        <v>27.469989363318643</v>
      </c>
      <c r="F159" s="45">
        <v>0</v>
      </c>
      <c r="G159" s="45">
        <v>5274</v>
      </c>
      <c r="H159" s="1">
        <f t="shared" ref="H159:H160" si="52">F159/G159*100</f>
        <v>0</v>
      </c>
      <c r="I159" s="45">
        <v>9039</v>
      </c>
      <c r="J159" s="45">
        <v>32905</v>
      </c>
      <c r="K159" s="46">
        <f t="shared" si="51"/>
        <v>27.469989363318643</v>
      </c>
      <c r="L159" s="95">
        <v>0</v>
      </c>
      <c r="M159" s="47">
        <v>0</v>
      </c>
      <c r="N159" s="1" t="e">
        <f t="shared" si="46"/>
        <v>#DIV/0!</v>
      </c>
      <c r="O159" s="47">
        <v>0</v>
      </c>
      <c r="P159" s="47">
        <v>0</v>
      </c>
      <c r="Q159" s="1" t="e">
        <f t="shared" si="47"/>
        <v>#DIV/0!</v>
      </c>
      <c r="R159" s="47">
        <v>0</v>
      </c>
      <c r="S159" s="47">
        <v>0</v>
      </c>
      <c r="T159" s="1" t="e">
        <f t="shared" si="48"/>
        <v>#DIV/0!</v>
      </c>
    </row>
    <row r="160" spans="1:20" ht="22.5" customHeight="1">
      <c r="A160" s="56">
        <v>10</v>
      </c>
      <c r="B160" s="3" t="s">
        <v>88</v>
      </c>
      <c r="C160" s="45">
        <v>41237</v>
      </c>
      <c r="D160" s="45">
        <v>33039</v>
      </c>
      <c r="E160" s="46">
        <f t="shared" si="49"/>
        <v>124.81309967008687</v>
      </c>
      <c r="F160" s="45">
        <v>10967</v>
      </c>
      <c r="G160" s="45">
        <v>7288</v>
      </c>
      <c r="H160" s="46">
        <f t="shared" si="52"/>
        <v>150.48024149286499</v>
      </c>
      <c r="I160" s="45">
        <v>101551</v>
      </c>
      <c r="J160" s="45">
        <v>99887</v>
      </c>
      <c r="K160" s="46">
        <f t="shared" si="51"/>
        <v>101.6658824471653</v>
      </c>
      <c r="L160" s="95">
        <v>0</v>
      </c>
      <c r="M160" s="47">
        <v>0</v>
      </c>
      <c r="N160" s="25" t="e">
        <f t="shared" si="46"/>
        <v>#DIV/0!</v>
      </c>
      <c r="O160" s="45">
        <v>0</v>
      </c>
      <c r="P160" s="45">
        <v>0</v>
      </c>
      <c r="Q160" s="25" t="e">
        <f t="shared" si="47"/>
        <v>#DIV/0!</v>
      </c>
      <c r="R160" s="45">
        <v>0</v>
      </c>
      <c r="S160" s="45">
        <v>0</v>
      </c>
      <c r="T160" s="46" t="e">
        <f t="shared" si="48"/>
        <v>#DIV/0!</v>
      </c>
    </row>
    <row r="161" spans="1:20" s="23" customFormat="1" ht="17.25" customHeight="1">
      <c r="A161" s="385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7"/>
    </row>
    <row r="162" spans="1:20" s="23" customFormat="1" ht="32.25" customHeight="1">
      <c r="A162" s="383" t="s">
        <v>245</v>
      </c>
      <c r="B162" s="384"/>
      <c r="C162" s="42">
        <f>SUM(C163:C176)</f>
        <v>3182205</v>
      </c>
      <c r="D162" s="42">
        <f>SUM(D163:D176)</f>
        <v>1782750</v>
      </c>
      <c r="E162" s="51">
        <f t="shared" ref="E162:E176" si="53">C162/D162*100</f>
        <v>178.49978965082036</v>
      </c>
      <c r="F162" s="42">
        <f>SUM(F163:F176)</f>
        <v>695790</v>
      </c>
      <c r="G162" s="42">
        <f>SUM(G163:G176)</f>
        <v>413416</v>
      </c>
      <c r="H162" s="51">
        <f t="shared" ref="H162:H176" si="54">F162/G162*100</f>
        <v>168.30262979662132</v>
      </c>
      <c r="I162" s="42">
        <f>SUM(I163:I176)</f>
        <v>3014406</v>
      </c>
      <c r="J162" s="42">
        <f>SUM(J163:J176)</f>
        <v>1796957</v>
      </c>
      <c r="K162" s="51">
        <f t="shared" ref="K162:K176" si="55">I162/J162*100</f>
        <v>167.75059169473727</v>
      </c>
      <c r="L162" s="42">
        <f>SUM(L163:L176)</f>
        <v>2250613</v>
      </c>
      <c r="M162" s="42">
        <f>SUM(M163:M176)</f>
        <v>986009</v>
      </c>
      <c r="N162" s="6">
        <f t="shared" ref="N162:N176" si="56">L162/M162*100</f>
        <v>228.25481308994136</v>
      </c>
      <c r="O162" s="42">
        <f>SUM(O163:O176)</f>
        <v>327434</v>
      </c>
      <c r="P162" s="42">
        <f>SUM(P163:P176)</f>
        <v>0</v>
      </c>
      <c r="Q162" s="5" t="e">
        <f t="shared" ref="Q162:Q176" si="57">O162/P162*100</f>
        <v>#DIV/0!</v>
      </c>
      <c r="R162" s="42">
        <f>SUM(R163:R176)</f>
        <v>1923179</v>
      </c>
      <c r="S162" s="42">
        <f>SUM(S163:S176)</f>
        <v>986009</v>
      </c>
      <c r="T162" s="6">
        <f t="shared" ref="T162:T176" si="58">R162/S162*100</f>
        <v>195.04679977566127</v>
      </c>
    </row>
    <row r="163" spans="1:20" ht="20.25" customHeight="1">
      <c r="A163" s="56">
        <v>1</v>
      </c>
      <c r="B163" s="3" t="s">
        <v>66</v>
      </c>
      <c r="C163" s="45">
        <v>277914</v>
      </c>
      <c r="D163" s="45">
        <v>271139</v>
      </c>
      <c r="E163" s="46">
        <f t="shared" si="53"/>
        <v>102.49871836954476</v>
      </c>
      <c r="F163" s="45">
        <v>62833</v>
      </c>
      <c r="G163" s="45">
        <v>59297</v>
      </c>
      <c r="H163" s="46">
        <f t="shared" si="54"/>
        <v>105.96320218560804</v>
      </c>
      <c r="I163" s="45">
        <v>234355</v>
      </c>
      <c r="J163" s="45">
        <v>258283</v>
      </c>
      <c r="K163" s="46">
        <f t="shared" si="55"/>
        <v>90.735743351285208</v>
      </c>
      <c r="L163" s="45">
        <v>234355</v>
      </c>
      <c r="M163" s="45">
        <v>258283</v>
      </c>
      <c r="N163" s="25">
        <f t="shared" si="56"/>
        <v>90.735743351285208</v>
      </c>
      <c r="O163" s="47">
        <v>0</v>
      </c>
      <c r="P163" s="47">
        <v>0</v>
      </c>
      <c r="Q163" s="25" t="e">
        <f t="shared" si="57"/>
        <v>#DIV/0!</v>
      </c>
      <c r="R163" s="65">
        <v>234355</v>
      </c>
      <c r="S163" s="65">
        <v>258283</v>
      </c>
      <c r="T163" s="46">
        <f t="shared" si="58"/>
        <v>90.735743351285208</v>
      </c>
    </row>
    <row r="164" spans="1:20" s="23" customFormat="1" ht="18.75" customHeight="1">
      <c r="A164" s="57">
        <v>2</v>
      </c>
      <c r="B164" s="4" t="s">
        <v>70</v>
      </c>
      <c r="C164" s="45">
        <v>92900</v>
      </c>
      <c r="D164" s="45">
        <v>0</v>
      </c>
      <c r="E164" s="1" t="e">
        <f t="shared" si="53"/>
        <v>#DIV/0!</v>
      </c>
      <c r="F164" s="45">
        <v>0</v>
      </c>
      <c r="G164" s="45">
        <v>0</v>
      </c>
      <c r="H164" s="1" t="e">
        <f t="shared" si="54"/>
        <v>#DIV/0!</v>
      </c>
      <c r="I164" s="45">
        <v>91107</v>
      </c>
      <c r="J164" s="45">
        <v>0</v>
      </c>
      <c r="K164" s="1" t="e">
        <f t="shared" si="55"/>
        <v>#DIV/0!</v>
      </c>
      <c r="L164" s="45">
        <v>91107</v>
      </c>
      <c r="M164" s="45">
        <v>0</v>
      </c>
      <c r="N164" s="1" t="e">
        <f t="shared" si="56"/>
        <v>#DIV/0!</v>
      </c>
      <c r="O164" s="47">
        <v>0</v>
      </c>
      <c r="P164" s="47">
        <v>0</v>
      </c>
      <c r="Q164" s="1" t="e">
        <f t="shared" si="57"/>
        <v>#DIV/0!</v>
      </c>
      <c r="R164" s="65">
        <v>91107</v>
      </c>
      <c r="S164" s="65">
        <v>0</v>
      </c>
      <c r="T164" s="1" t="e">
        <f t="shared" si="58"/>
        <v>#DIV/0!</v>
      </c>
    </row>
    <row r="165" spans="1:20" s="23" customFormat="1" ht="18.75" customHeight="1">
      <c r="A165" s="57">
        <v>3</v>
      </c>
      <c r="B165" s="4" t="s">
        <v>372</v>
      </c>
      <c r="C165" s="45">
        <v>208802</v>
      </c>
      <c r="D165" s="45">
        <v>0</v>
      </c>
      <c r="E165" s="1" t="e">
        <f t="shared" si="53"/>
        <v>#DIV/0!</v>
      </c>
      <c r="F165" s="45">
        <v>19327</v>
      </c>
      <c r="G165" s="45">
        <v>0</v>
      </c>
      <c r="H165" s="1" t="e">
        <f t="shared" si="54"/>
        <v>#DIV/0!</v>
      </c>
      <c r="I165" s="45">
        <v>206172</v>
      </c>
      <c r="J165" s="45">
        <v>0</v>
      </c>
      <c r="K165" s="1" t="e">
        <f t="shared" si="55"/>
        <v>#DIV/0!</v>
      </c>
      <c r="L165" s="45">
        <v>109879</v>
      </c>
      <c r="M165" s="45">
        <v>0</v>
      </c>
      <c r="N165" s="1" t="e">
        <f t="shared" si="56"/>
        <v>#DIV/0!</v>
      </c>
      <c r="O165" s="47">
        <v>0</v>
      </c>
      <c r="P165" s="47">
        <v>0</v>
      </c>
      <c r="Q165" s="1" t="e">
        <f t="shared" si="57"/>
        <v>#DIV/0!</v>
      </c>
      <c r="R165" s="65">
        <v>109879</v>
      </c>
      <c r="S165" s="65">
        <v>0</v>
      </c>
      <c r="T165" s="1" t="e">
        <f t="shared" si="58"/>
        <v>#DIV/0!</v>
      </c>
    </row>
    <row r="166" spans="1:20" ht="20.25" customHeight="1">
      <c r="A166" s="56">
        <v>4</v>
      </c>
      <c r="B166" s="4" t="s">
        <v>73</v>
      </c>
      <c r="C166" s="45">
        <v>86961</v>
      </c>
      <c r="D166" s="49">
        <v>65143</v>
      </c>
      <c r="E166" s="25">
        <f t="shared" si="53"/>
        <v>133.49247041124909</v>
      </c>
      <c r="F166" s="45">
        <v>14949</v>
      </c>
      <c r="G166" s="49">
        <v>16141</v>
      </c>
      <c r="H166" s="25">
        <f t="shared" si="54"/>
        <v>92.615079610928689</v>
      </c>
      <c r="I166" s="45">
        <v>131663</v>
      </c>
      <c r="J166" s="45">
        <v>93218</v>
      </c>
      <c r="K166" s="25">
        <f t="shared" si="55"/>
        <v>141.24203480014589</v>
      </c>
      <c r="L166" s="45">
        <v>58643</v>
      </c>
      <c r="M166" s="45">
        <v>17074</v>
      </c>
      <c r="N166" s="25">
        <f t="shared" si="56"/>
        <v>343.4637460466206</v>
      </c>
      <c r="O166" s="47">
        <v>10616</v>
      </c>
      <c r="P166" s="47">
        <v>0</v>
      </c>
      <c r="Q166" s="25" t="e">
        <f t="shared" si="57"/>
        <v>#DIV/0!</v>
      </c>
      <c r="R166" s="65">
        <v>48027</v>
      </c>
      <c r="S166" s="65">
        <v>17074</v>
      </c>
      <c r="T166" s="25">
        <f t="shared" si="58"/>
        <v>281.2873374721799</v>
      </c>
    </row>
    <row r="167" spans="1:20" ht="18.75" customHeight="1">
      <c r="A167" s="57">
        <v>5</v>
      </c>
      <c r="B167" s="8" t="s">
        <v>75</v>
      </c>
      <c r="C167" s="45">
        <v>297449</v>
      </c>
      <c r="D167" s="47">
        <v>108918</v>
      </c>
      <c r="E167" s="25">
        <f t="shared" si="53"/>
        <v>273.09443801759119</v>
      </c>
      <c r="F167" s="45">
        <v>70320</v>
      </c>
      <c r="G167" s="49">
        <v>18991</v>
      </c>
      <c r="H167" s="25">
        <f t="shared" si="54"/>
        <v>370.28065925964933</v>
      </c>
      <c r="I167" s="45">
        <v>297449</v>
      </c>
      <c r="J167" s="45">
        <v>108918</v>
      </c>
      <c r="K167" s="25">
        <f t="shared" si="55"/>
        <v>273.09443801759119</v>
      </c>
      <c r="L167" s="45">
        <v>297449</v>
      </c>
      <c r="M167" s="45">
        <v>108918</v>
      </c>
      <c r="N167" s="25">
        <f t="shared" si="56"/>
        <v>273.09443801759119</v>
      </c>
      <c r="O167" s="47">
        <v>0</v>
      </c>
      <c r="P167" s="47">
        <v>0</v>
      </c>
      <c r="Q167" s="25" t="e">
        <f t="shared" si="57"/>
        <v>#DIV/0!</v>
      </c>
      <c r="R167" s="65">
        <v>297449</v>
      </c>
      <c r="S167" s="65">
        <v>108918</v>
      </c>
      <c r="T167" s="25">
        <f t="shared" si="58"/>
        <v>273.09443801759119</v>
      </c>
    </row>
    <row r="168" spans="1:20" ht="18.75" customHeight="1">
      <c r="A168" s="56">
        <v>6</v>
      </c>
      <c r="B168" s="8" t="s">
        <v>222</v>
      </c>
      <c r="C168" s="45">
        <v>0</v>
      </c>
      <c r="D168" s="45">
        <v>0</v>
      </c>
      <c r="E168" s="25" t="e">
        <f t="shared" si="53"/>
        <v>#DIV/0!</v>
      </c>
      <c r="F168" s="45">
        <v>0</v>
      </c>
      <c r="G168" s="45">
        <v>0</v>
      </c>
      <c r="H168" s="25" t="e">
        <f t="shared" si="54"/>
        <v>#DIV/0!</v>
      </c>
      <c r="I168" s="45">
        <v>0</v>
      </c>
      <c r="J168" s="45">
        <v>0</v>
      </c>
      <c r="K168" s="25" t="e">
        <f t="shared" si="55"/>
        <v>#DIV/0!</v>
      </c>
      <c r="L168" s="45">
        <v>0</v>
      </c>
      <c r="M168" s="45">
        <v>0</v>
      </c>
      <c r="N168" s="25" t="e">
        <f t="shared" si="56"/>
        <v>#DIV/0!</v>
      </c>
      <c r="O168" s="47">
        <v>0</v>
      </c>
      <c r="P168" s="47">
        <v>0</v>
      </c>
      <c r="Q168" s="25" t="e">
        <f t="shared" si="57"/>
        <v>#DIV/0!</v>
      </c>
      <c r="R168" s="65"/>
      <c r="S168" s="65"/>
      <c r="T168" s="25" t="e">
        <f t="shared" si="58"/>
        <v>#DIV/0!</v>
      </c>
    </row>
    <row r="169" spans="1:20" ht="22.5" customHeight="1">
      <c r="A169" s="57">
        <v>7</v>
      </c>
      <c r="B169" s="3" t="s">
        <v>78</v>
      </c>
      <c r="C169" s="45">
        <v>22516</v>
      </c>
      <c r="D169" s="45">
        <v>28549</v>
      </c>
      <c r="E169" s="46">
        <f t="shared" si="53"/>
        <v>78.867911310378645</v>
      </c>
      <c r="F169" s="45">
        <v>7399</v>
      </c>
      <c r="G169" s="45">
        <v>5665</v>
      </c>
      <c r="H169" s="46">
        <f t="shared" si="54"/>
        <v>130.6090026478376</v>
      </c>
      <c r="I169" s="45">
        <v>20305</v>
      </c>
      <c r="J169" s="45">
        <v>23521</v>
      </c>
      <c r="K169" s="46">
        <f t="shared" si="55"/>
        <v>86.327111942519451</v>
      </c>
      <c r="L169" s="45">
        <v>20163</v>
      </c>
      <c r="M169" s="45">
        <v>22201</v>
      </c>
      <c r="N169" s="25">
        <f t="shared" si="56"/>
        <v>90.820233322823299</v>
      </c>
      <c r="O169" s="47">
        <v>0</v>
      </c>
      <c r="P169" s="47">
        <v>0</v>
      </c>
      <c r="Q169" s="25" t="e">
        <f t="shared" si="57"/>
        <v>#DIV/0!</v>
      </c>
      <c r="R169" s="65">
        <v>20163</v>
      </c>
      <c r="S169" s="65">
        <v>22201</v>
      </c>
      <c r="T169" s="46">
        <f t="shared" si="58"/>
        <v>90.820233322823299</v>
      </c>
    </row>
    <row r="170" spans="1:20" s="23" customFormat="1" ht="19.5" customHeight="1">
      <c r="A170" s="57">
        <v>8</v>
      </c>
      <c r="B170" s="8" t="s">
        <v>80</v>
      </c>
      <c r="C170" s="45">
        <v>0</v>
      </c>
      <c r="D170" s="47">
        <v>9065</v>
      </c>
      <c r="E170" s="1">
        <f t="shared" si="53"/>
        <v>0</v>
      </c>
      <c r="F170" s="45">
        <v>0</v>
      </c>
      <c r="G170" s="45">
        <v>0</v>
      </c>
      <c r="H170" s="1" t="e">
        <f t="shared" si="54"/>
        <v>#DIV/0!</v>
      </c>
      <c r="I170" s="45">
        <v>0</v>
      </c>
      <c r="J170" s="45">
        <v>9065</v>
      </c>
      <c r="K170" s="1">
        <f t="shared" si="55"/>
        <v>0</v>
      </c>
      <c r="L170" s="45">
        <v>0</v>
      </c>
      <c r="M170" s="45">
        <v>9065</v>
      </c>
      <c r="N170" s="1">
        <f t="shared" si="56"/>
        <v>0</v>
      </c>
      <c r="O170" s="47">
        <v>0</v>
      </c>
      <c r="P170" s="47">
        <v>0</v>
      </c>
      <c r="Q170" s="1" t="e">
        <f t="shared" si="57"/>
        <v>#DIV/0!</v>
      </c>
      <c r="R170" s="65">
        <v>0</v>
      </c>
      <c r="S170" s="65">
        <v>9065</v>
      </c>
      <c r="T170" s="1">
        <f t="shared" si="58"/>
        <v>0</v>
      </c>
    </row>
    <row r="171" spans="1:20" ht="30" customHeight="1">
      <c r="A171" s="57">
        <v>9</v>
      </c>
      <c r="B171" s="3" t="s">
        <v>82</v>
      </c>
      <c r="C171" s="45">
        <v>1174512</v>
      </c>
      <c r="D171" s="47">
        <v>570468</v>
      </c>
      <c r="E171" s="1">
        <f t="shared" si="53"/>
        <v>205.88569385136415</v>
      </c>
      <c r="F171" s="45">
        <v>279877</v>
      </c>
      <c r="G171" s="45">
        <v>168019</v>
      </c>
      <c r="H171" s="46">
        <f t="shared" si="54"/>
        <v>166.57461358536833</v>
      </c>
      <c r="I171" s="45">
        <v>1174512</v>
      </c>
      <c r="J171" s="45">
        <v>570468</v>
      </c>
      <c r="K171" s="46">
        <f t="shared" si="55"/>
        <v>205.88569385136415</v>
      </c>
      <c r="L171" s="45">
        <v>1146550</v>
      </c>
      <c r="M171" s="45">
        <v>570468</v>
      </c>
      <c r="N171" s="25">
        <f t="shared" si="56"/>
        <v>200.98410427929346</v>
      </c>
      <c r="O171" s="47">
        <v>24351</v>
      </c>
      <c r="P171" s="47">
        <v>0</v>
      </c>
      <c r="Q171" s="25" t="e">
        <f t="shared" si="57"/>
        <v>#DIV/0!</v>
      </c>
      <c r="R171" s="65">
        <v>1122199</v>
      </c>
      <c r="S171" s="65">
        <v>570468</v>
      </c>
      <c r="T171" s="46">
        <f t="shared" si="58"/>
        <v>196.71550376182364</v>
      </c>
    </row>
    <row r="172" spans="1:20" ht="22.5" customHeight="1">
      <c r="A172" s="56">
        <v>10</v>
      </c>
      <c r="B172" s="4" t="s">
        <v>90</v>
      </c>
      <c r="C172" s="45">
        <v>10975</v>
      </c>
      <c r="D172" s="45">
        <v>0</v>
      </c>
      <c r="E172" s="25" t="e">
        <f t="shared" si="53"/>
        <v>#DIV/0!</v>
      </c>
      <c r="F172" s="45">
        <v>632</v>
      </c>
      <c r="G172" s="45">
        <v>0</v>
      </c>
      <c r="H172" s="25" t="e">
        <f t="shared" si="54"/>
        <v>#DIV/0!</v>
      </c>
      <c r="I172" s="45">
        <v>14307</v>
      </c>
      <c r="J172" s="45">
        <v>10180</v>
      </c>
      <c r="K172" s="25">
        <f t="shared" si="55"/>
        <v>140.54027504911591</v>
      </c>
      <c r="L172" s="45">
        <v>9293</v>
      </c>
      <c r="M172" s="45">
        <v>0</v>
      </c>
      <c r="N172" s="25" t="e">
        <f t="shared" si="56"/>
        <v>#DIV/0!</v>
      </c>
      <c r="O172" s="47">
        <v>9293</v>
      </c>
      <c r="P172" s="47">
        <v>0</v>
      </c>
      <c r="Q172" s="25" t="e">
        <f t="shared" si="57"/>
        <v>#DIV/0!</v>
      </c>
      <c r="R172" s="65">
        <v>0</v>
      </c>
      <c r="S172" s="65">
        <v>0</v>
      </c>
      <c r="T172" s="25" t="e">
        <f t="shared" si="58"/>
        <v>#DIV/0!</v>
      </c>
    </row>
    <row r="173" spans="1:20" s="24" customFormat="1" ht="18" customHeight="1">
      <c r="A173" s="58">
        <v>11</v>
      </c>
      <c r="B173" s="4" t="s">
        <v>91</v>
      </c>
      <c r="C173" s="45">
        <v>48478</v>
      </c>
      <c r="D173" s="49">
        <v>54871</v>
      </c>
      <c r="E173" s="25">
        <f t="shared" si="53"/>
        <v>88.349036831841957</v>
      </c>
      <c r="F173" s="45">
        <v>8528</v>
      </c>
      <c r="G173" s="49">
        <v>10562</v>
      </c>
      <c r="H173" s="25">
        <f t="shared" si="54"/>
        <v>80.742283658398023</v>
      </c>
      <c r="I173" s="45">
        <v>48478</v>
      </c>
      <c r="J173" s="45">
        <v>54871</v>
      </c>
      <c r="K173" s="25">
        <f t="shared" si="55"/>
        <v>88.349036831841957</v>
      </c>
      <c r="L173" s="45">
        <v>0</v>
      </c>
      <c r="M173" s="45">
        <v>0</v>
      </c>
      <c r="N173" s="25" t="e">
        <f t="shared" si="56"/>
        <v>#DIV/0!</v>
      </c>
      <c r="O173" s="47">
        <v>0</v>
      </c>
      <c r="P173" s="47">
        <v>0</v>
      </c>
      <c r="Q173" s="25" t="e">
        <f t="shared" si="57"/>
        <v>#DIV/0!</v>
      </c>
      <c r="R173" s="65">
        <v>0</v>
      </c>
      <c r="S173" s="65">
        <v>0</v>
      </c>
      <c r="T173" s="25" t="e">
        <f t="shared" si="58"/>
        <v>#DIV/0!</v>
      </c>
    </row>
    <row r="174" spans="1:20" s="24" customFormat="1" ht="17.25" customHeight="1">
      <c r="A174" s="58">
        <v>12</v>
      </c>
      <c r="B174" s="4" t="s">
        <v>247</v>
      </c>
      <c r="C174" s="45">
        <v>351102</v>
      </c>
      <c r="D174" s="45">
        <v>0</v>
      </c>
      <c r="E174" s="46" t="e">
        <f t="shared" si="53"/>
        <v>#DIV/0!</v>
      </c>
      <c r="F174" s="45">
        <v>94024</v>
      </c>
      <c r="G174" s="45">
        <v>0</v>
      </c>
      <c r="H174" s="46" t="e">
        <f t="shared" si="54"/>
        <v>#DIV/0!</v>
      </c>
      <c r="I174" s="45">
        <v>291031</v>
      </c>
      <c r="J174" s="45">
        <v>0</v>
      </c>
      <c r="K174" s="46" t="e">
        <f t="shared" si="55"/>
        <v>#DIV/0!</v>
      </c>
      <c r="L174" s="45">
        <v>283174</v>
      </c>
      <c r="M174" s="45">
        <v>0</v>
      </c>
      <c r="N174" s="25" t="e">
        <f t="shared" si="56"/>
        <v>#DIV/0!</v>
      </c>
      <c r="O174" s="47">
        <v>283174</v>
      </c>
      <c r="P174" s="47">
        <v>0</v>
      </c>
      <c r="Q174" s="25" t="e">
        <f t="shared" si="57"/>
        <v>#DIV/0!</v>
      </c>
      <c r="R174" s="65">
        <v>0</v>
      </c>
      <c r="S174" s="65">
        <v>0</v>
      </c>
      <c r="T174" s="46" t="e">
        <f t="shared" si="58"/>
        <v>#DIV/0!</v>
      </c>
    </row>
    <row r="175" spans="1:20" s="24" customFormat="1" ht="17.25" customHeight="1">
      <c r="A175" s="58">
        <v>13</v>
      </c>
      <c r="B175" s="4" t="s">
        <v>229</v>
      </c>
      <c r="C175" s="45">
        <v>144705</v>
      </c>
      <c r="D175" s="49">
        <v>11471</v>
      </c>
      <c r="E175" s="25">
        <f t="shared" si="53"/>
        <v>1261.485485136431</v>
      </c>
      <c r="F175" s="45">
        <v>44000</v>
      </c>
      <c r="G175" s="49">
        <v>7258</v>
      </c>
      <c r="H175" s="25">
        <f t="shared" si="54"/>
        <v>606.22761091209702</v>
      </c>
      <c r="I175" s="45">
        <v>44173</v>
      </c>
      <c r="J175" s="45">
        <v>4370</v>
      </c>
      <c r="K175" s="25">
        <f t="shared" si="55"/>
        <v>1010.8237986270022</v>
      </c>
      <c r="L175" s="45">
        <v>0</v>
      </c>
      <c r="M175" s="45">
        <v>0</v>
      </c>
      <c r="N175" s="25" t="e">
        <f t="shared" si="56"/>
        <v>#DIV/0!</v>
      </c>
      <c r="O175" s="47">
        <v>0</v>
      </c>
      <c r="P175" s="47">
        <v>0</v>
      </c>
      <c r="Q175" s="25" t="e">
        <f t="shared" si="57"/>
        <v>#DIV/0!</v>
      </c>
      <c r="R175" s="65">
        <v>0</v>
      </c>
      <c r="S175" s="65">
        <v>0</v>
      </c>
      <c r="T175" s="25" t="e">
        <f t="shared" si="58"/>
        <v>#DIV/0!</v>
      </c>
    </row>
    <row r="176" spans="1:20" ht="27" customHeight="1">
      <c r="A176" s="56">
        <v>14</v>
      </c>
      <c r="B176" s="3" t="s">
        <v>223</v>
      </c>
      <c r="C176" s="45">
        <v>465891</v>
      </c>
      <c r="D176" s="45">
        <v>663126</v>
      </c>
      <c r="E176" s="46">
        <f t="shared" si="53"/>
        <v>70.256783778648398</v>
      </c>
      <c r="F176" s="45">
        <v>93901</v>
      </c>
      <c r="G176" s="45">
        <v>127483</v>
      </c>
      <c r="H176" s="46">
        <f t="shared" si="54"/>
        <v>73.657664159142783</v>
      </c>
      <c r="I176" s="45">
        <v>460854</v>
      </c>
      <c r="J176" s="45">
        <v>664063</v>
      </c>
      <c r="K176" s="46">
        <f t="shared" si="55"/>
        <v>69.399138334766434</v>
      </c>
      <c r="L176" s="45">
        <v>0</v>
      </c>
      <c r="M176" s="45">
        <v>0</v>
      </c>
      <c r="N176" s="25" t="e">
        <f t="shared" si="56"/>
        <v>#DIV/0!</v>
      </c>
      <c r="O176" s="47">
        <v>0</v>
      </c>
      <c r="P176" s="47">
        <v>0</v>
      </c>
      <c r="Q176" s="25" t="e">
        <f t="shared" si="57"/>
        <v>#DIV/0!</v>
      </c>
      <c r="R176" s="65">
        <v>0</v>
      </c>
      <c r="S176" s="65">
        <v>0</v>
      </c>
      <c r="T176" s="46" t="e">
        <f t="shared" si="58"/>
        <v>#DIV/0!</v>
      </c>
    </row>
    <row r="177" spans="1:20" s="23" customFormat="1" ht="17.25" customHeight="1">
      <c r="A177" s="385"/>
      <c r="B177" s="386"/>
      <c r="C177" s="386"/>
      <c r="D177" s="386"/>
      <c r="E177" s="386"/>
      <c r="F177" s="386"/>
      <c r="G177" s="386"/>
      <c r="H177" s="386"/>
      <c r="I177" s="386"/>
      <c r="J177" s="386"/>
      <c r="K177" s="386"/>
      <c r="L177" s="386"/>
      <c r="M177" s="386"/>
      <c r="N177" s="386"/>
      <c r="O177" s="386"/>
      <c r="P177" s="386"/>
      <c r="Q177" s="386"/>
      <c r="R177" s="386"/>
      <c r="S177" s="386"/>
      <c r="T177" s="387"/>
    </row>
    <row r="178" spans="1:20" s="23" customFormat="1" ht="57.75" customHeight="1">
      <c r="A178" s="383" t="s">
        <v>246</v>
      </c>
      <c r="B178" s="384"/>
      <c r="C178" s="42">
        <f>SUM(C179:C185)</f>
        <v>97775</v>
      </c>
      <c r="D178" s="42">
        <f>SUM(D179:D185)</f>
        <v>85998</v>
      </c>
      <c r="E178" s="51">
        <f t="shared" ref="E178:E185" si="59">C178/D178*100</f>
        <v>113.694504523361</v>
      </c>
      <c r="F178" s="42">
        <f>SUM(F179:F185)</f>
        <v>15194</v>
      </c>
      <c r="G178" s="42">
        <f>SUM(G179:G185)</f>
        <v>2940</v>
      </c>
      <c r="H178" s="51">
        <f t="shared" ref="H178:H185" si="60">F178/G178*100</f>
        <v>516.80272108843542</v>
      </c>
      <c r="I178" s="42">
        <f>SUM(I179:I185)</f>
        <v>188941</v>
      </c>
      <c r="J178" s="42">
        <f>SUM(J179:J185)</f>
        <v>36008</v>
      </c>
      <c r="K178" s="51">
        <f t="shared" ref="K178:K185" si="61">I178/J178*100</f>
        <v>524.71950677627194</v>
      </c>
      <c r="L178" s="42">
        <f>SUM(L179:L185)</f>
        <v>34786</v>
      </c>
      <c r="M178" s="42">
        <f>SUM(M179:M185)</f>
        <v>20633</v>
      </c>
      <c r="N178" s="6">
        <f t="shared" ref="N178:N185" si="62">L178/M178*100</f>
        <v>168.5939999030679</v>
      </c>
      <c r="O178" s="42">
        <f>SUM(O179:O185)</f>
        <v>30752</v>
      </c>
      <c r="P178" s="42">
        <f>SUM(P179:P185)</f>
        <v>20633</v>
      </c>
      <c r="Q178" s="5">
        <f t="shared" ref="Q178:Q183" si="63">O178/P178*100</f>
        <v>149.04279552173702</v>
      </c>
      <c r="R178" s="42">
        <f>SUM(R179:R185)</f>
        <v>4034</v>
      </c>
      <c r="S178" s="42">
        <f>SUM(S179:S185)</f>
        <v>0</v>
      </c>
      <c r="T178" s="6" t="e">
        <f t="shared" ref="T178:T185" si="64">R178/S178*100</f>
        <v>#DIV/0!</v>
      </c>
    </row>
    <row r="179" spans="1:20" s="24" customFormat="1" ht="19.5" customHeight="1">
      <c r="A179" s="57">
        <v>1</v>
      </c>
      <c r="B179" s="8" t="s">
        <v>83</v>
      </c>
      <c r="C179" s="49">
        <v>0</v>
      </c>
      <c r="D179" s="49">
        <v>0</v>
      </c>
      <c r="E179" s="25" t="e">
        <f t="shared" si="59"/>
        <v>#DIV/0!</v>
      </c>
      <c r="F179" s="49">
        <v>0</v>
      </c>
      <c r="G179" s="49">
        <v>0</v>
      </c>
      <c r="H179" s="25" t="e">
        <f t="shared" si="60"/>
        <v>#DIV/0!</v>
      </c>
      <c r="I179" s="49">
        <v>0</v>
      </c>
      <c r="J179" s="49">
        <v>0</v>
      </c>
      <c r="K179" s="25" t="e">
        <f t="shared" si="61"/>
        <v>#DIV/0!</v>
      </c>
      <c r="L179" s="49">
        <v>0</v>
      </c>
      <c r="M179" s="49">
        <v>0</v>
      </c>
      <c r="N179" s="25" t="e">
        <f t="shared" si="62"/>
        <v>#DIV/0!</v>
      </c>
      <c r="O179" s="49">
        <v>0</v>
      </c>
      <c r="P179" s="49">
        <v>0</v>
      </c>
      <c r="Q179" s="25" t="e">
        <f t="shared" si="63"/>
        <v>#DIV/0!</v>
      </c>
      <c r="R179" s="49">
        <v>0</v>
      </c>
      <c r="S179" s="49">
        <v>0</v>
      </c>
      <c r="T179" s="25" t="e">
        <f t="shared" si="64"/>
        <v>#DIV/0!</v>
      </c>
    </row>
    <row r="180" spans="1:20" ht="33.75" customHeight="1">
      <c r="A180" s="56">
        <v>2</v>
      </c>
      <c r="B180" s="3" t="s">
        <v>84</v>
      </c>
      <c r="C180" s="49">
        <v>0</v>
      </c>
      <c r="D180" s="49">
        <v>0</v>
      </c>
      <c r="E180" s="46" t="e">
        <f t="shared" si="59"/>
        <v>#DIV/0!</v>
      </c>
      <c r="F180" s="49">
        <v>0</v>
      </c>
      <c r="G180" s="49">
        <v>0</v>
      </c>
      <c r="H180" s="46" t="e">
        <f t="shared" si="60"/>
        <v>#DIV/0!</v>
      </c>
      <c r="I180" s="49">
        <v>0</v>
      </c>
      <c r="J180" s="49">
        <v>0</v>
      </c>
      <c r="K180" s="46" t="e">
        <f t="shared" si="61"/>
        <v>#DIV/0!</v>
      </c>
      <c r="L180" s="49">
        <v>0</v>
      </c>
      <c r="M180" s="49">
        <v>0</v>
      </c>
      <c r="N180" s="25" t="e">
        <f t="shared" si="62"/>
        <v>#DIV/0!</v>
      </c>
      <c r="O180" s="49">
        <v>0</v>
      </c>
      <c r="P180" s="49">
        <v>0</v>
      </c>
      <c r="Q180" s="25" t="e">
        <f t="shared" si="63"/>
        <v>#DIV/0!</v>
      </c>
      <c r="R180" s="49">
        <v>0</v>
      </c>
      <c r="S180" s="49">
        <v>0</v>
      </c>
      <c r="T180" s="46" t="e">
        <f t="shared" si="64"/>
        <v>#DIV/0!</v>
      </c>
    </row>
    <row r="181" spans="1:20" ht="18.75" customHeight="1">
      <c r="A181" s="58">
        <v>3</v>
      </c>
      <c r="B181" s="3" t="s">
        <v>85</v>
      </c>
      <c r="C181" s="49">
        <v>9901</v>
      </c>
      <c r="D181" s="49">
        <v>20633</v>
      </c>
      <c r="E181" s="46">
        <f t="shared" si="59"/>
        <v>47.986235641932829</v>
      </c>
      <c r="F181" s="49">
        <v>0</v>
      </c>
      <c r="G181" s="49">
        <v>0</v>
      </c>
      <c r="H181" s="46" t="e">
        <f t="shared" si="60"/>
        <v>#DIV/0!</v>
      </c>
      <c r="I181" s="49">
        <v>9901</v>
      </c>
      <c r="J181" s="49">
        <v>22707</v>
      </c>
      <c r="K181" s="46">
        <f t="shared" si="61"/>
        <v>43.603294138371432</v>
      </c>
      <c r="L181" s="49">
        <v>9901</v>
      </c>
      <c r="M181" s="49">
        <v>20633</v>
      </c>
      <c r="N181" s="25">
        <f t="shared" si="62"/>
        <v>47.986235641932829</v>
      </c>
      <c r="O181" s="49">
        <v>9901</v>
      </c>
      <c r="P181" s="49">
        <v>20633</v>
      </c>
      <c r="Q181" s="25">
        <f t="shared" si="63"/>
        <v>47.986235641932829</v>
      </c>
      <c r="R181" s="49">
        <v>0</v>
      </c>
      <c r="S181" s="49">
        <v>0</v>
      </c>
      <c r="T181" s="46" t="e">
        <f t="shared" si="64"/>
        <v>#DIV/0!</v>
      </c>
    </row>
    <row r="182" spans="1:20" ht="24.75" customHeight="1">
      <c r="A182" s="56">
        <v>4</v>
      </c>
      <c r="B182" s="3" t="s">
        <v>86</v>
      </c>
      <c r="C182" s="49">
        <v>18337</v>
      </c>
      <c r="D182" s="49">
        <v>11480</v>
      </c>
      <c r="E182" s="46">
        <f t="shared" si="59"/>
        <v>159.72996515679444</v>
      </c>
      <c r="F182" s="49">
        <v>0</v>
      </c>
      <c r="G182" s="49">
        <v>2940</v>
      </c>
      <c r="H182" s="46">
        <f t="shared" si="60"/>
        <v>0</v>
      </c>
      <c r="I182" s="49">
        <v>38762</v>
      </c>
      <c r="J182" s="49">
        <v>13301</v>
      </c>
      <c r="K182" s="46">
        <f t="shared" si="61"/>
        <v>291.42169761672056</v>
      </c>
      <c r="L182" s="49">
        <v>2632</v>
      </c>
      <c r="M182" s="49">
        <v>0</v>
      </c>
      <c r="N182" s="25" t="e">
        <f t="shared" si="62"/>
        <v>#DIV/0!</v>
      </c>
      <c r="O182" s="49">
        <v>772</v>
      </c>
      <c r="P182" s="49">
        <v>0</v>
      </c>
      <c r="Q182" s="25" t="e">
        <f t="shared" si="63"/>
        <v>#DIV/0!</v>
      </c>
      <c r="R182" s="49">
        <v>1860</v>
      </c>
      <c r="S182" s="49">
        <v>0</v>
      </c>
      <c r="T182" s="46" t="e">
        <f t="shared" si="64"/>
        <v>#DIV/0!</v>
      </c>
    </row>
    <row r="183" spans="1:20" ht="57" customHeight="1">
      <c r="A183" s="58">
        <v>5</v>
      </c>
      <c r="B183" s="4" t="s">
        <v>284</v>
      </c>
      <c r="C183" s="49">
        <v>69537</v>
      </c>
      <c r="D183" s="49">
        <v>53885</v>
      </c>
      <c r="E183" s="25">
        <f t="shared" si="59"/>
        <v>129.04704463208685</v>
      </c>
      <c r="F183" s="49">
        <v>15194</v>
      </c>
      <c r="G183" s="49">
        <v>0</v>
      </c>
      <c r="H183" s="25" t="e">
        <f t="shared" si="60"/>
        <v>#DIV/0!</v>
      </c>
      <c r="I183" s="49">
        <v>140278</v>
      </c>
      <c r="J183" s="49">
        <v>0</v>
      </c>
      <c r="K183" s="25" t="e">
        <f t="shared" si="61"/>
        <v>#DIV/0!</v>
      </c>
      <c r="L183" s="49">
        <v>22253</v>
      </c>
      <c r="M183" s="49">
        <v>0</v>
      </c>
      <c r="N183" s="25" t="e">
        <f t="shared" si="62"/>
        <v>#DIV/0!</v>
      </c>
      <c r="O183" s="49">
        <v>20079</v>
      </c>
      <c r="P183" s="49">
        <v>0</v>
      </c>
      <c r="Q183" s="25" t="e">
        <f t="shared" si="63"/>
        <v>#DIV/0!</v>
      </c>
      <c r="R183" s="49">
        <v>2174</v>
      </c>
      <c r="S183" s="49">
        <v>0</v>
      </c>
      <c r="T183" s="25" t="e">
        <f t="shared" si="64"/>
        <v>#DIV/0!</v>
      </c>
    </row>
    <row r="184" spans="1:20" ht="18.75" customHeight="1">
      <c r="A184" s="58">
        <v>6</v>
      </c>
      <c r="B184" s="4" t="s">
        <v>275</v>
      </c>
      <c r="C184" s="49"/>
      <c r="D184" s="49"/>
      <c r="E184" s="25" t="e">
        <f t="shared" si="59"/>
        <v>#DIV/0!</v>
      </c>
      <c r="F184" s="49"/>
      <c r="G184" s="49"/>
      <c r="H184" s="25" t="e">
        <f t="shared" si="60"/>
        <v>#DIV/0!</v>
      </c>
      <c r="I184" s="49"/>
      <c r="J184" s="49"/>
      <c r="K184" s="25" t="e">
        <f t="shared" si="61"/>
        <v>#DIV/0!</v>
      </c>
      <c r="L184" s="49"/>
      <c r="M184" s="49"/>
      <c r="N184" s="25" t="e">
        <f t="shared" si="62"/>
        <v>#DIV/0!</v>
      </c>
      <c r="O184" s="49"/>
      <c r="P184" s="49"/>
      <c r="Q184" s="25" t="e">
        <f>O184/P184*100</f>
        <v>#DIV/0!</v>
      </c>
      <c r="R184" s="49"/>
      <c r="S184" s="49"/>
      <c r="T184" s="25" t="e">
        <f t="shared" si="64"/>
        <v>#DIV/0!</v>
      </c>
    </row>
    <row r="185" spans="1:20" s="23" customFormat="1" ht="21" customHeight="1">
      <c r="A185" s="57">
        <v>7</v>
      </c>
      <c r="B185" s="8" t="s">
        <v>77</v>
      </c>
      <c r="C185" s="49">
        <v>0</v>
      </c>
      <c r="D185" s="49">
        <v>0</v>
      </c>
      <c r="E185" s="1" t="e">
        <f t="shared" si="59"/>
        <v>#DIV/0!</v>
      </c>
      <c r="F185" s="49">
        <v>0</v>
      </c>
      <c r="G185" s="49">
        <v>0</v>
      </c>
      <c r="H185" s="1" t="e">
        <f t="shared" si="60"/>
        <v>#DIV/0!</v>
      </c>
      <c r="I185" s="49">
        <v>0</v>
      </c>
      <c r="J185" s="49">
        <v>0</v>
      </c>
      <c r="K185" s="1" t="e">
        <f t="shared" si="61"/>
        <v>#DIV/0!</v>
      </c>
      <c r="L185" s="49">
        <v>0</v>
      </c>
      <c r="M185" s="49">
        <v>0</v>
      </c>
      <c r="N185" s="1" t="e">
        <f t="shared" si="62"/>
        <v>#DIV/0!</v>
      </c>
      <c r="O185" s="49">
        <v>0</v>
      </c>
      <c r="P185" s="49">
        <v>0</v>
      </c>
      <c r="Q185" s="1" t="e">
        <f>O185/P185*100</f>
        <v>#DIV/0!</v>
      </c>
      <c r="R185" s="49">
        <v>0</v>
      </c>
      <c r="S185" s="49">
        <v>0</v>
      </c>
      <c r="T185" s="1" t="e">
        <f t="shared" si="64"/>
        <v>#DIV/0!</v>
      </c>
    </row>
    <row r="186" spans="1:20" s="23" customFormat="1" ht="17.25" hidden="1">
      <c r="A186" s="111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7"/>
    </row>
    <row r="187" spans="1:20" s="23" customFormat="1" ht="102" hidden="1" customHeight="1">
      <c r="A187" s="383" t="s">
        <v>248</v>
      </c>
      <c r="B187" s="384"/>
      <c r="C187" s="42">
        <f>SUM(C188:C194)</f>
        <v>0</v>
      </c>
      <c r="D187" s="42">
        <f>SUM(D188:D194)</f>
        <v>0</v>
      </c>
      <c r="E187" s="51" t="e">
        <f>C187/D187*100</f>
        <v>#DIV/0!</v>
      </c>
      <c r="F187" s="42">
        <f>SUM(F188:F194)</f>
        <v>0</v>
      </c>
      <c r="G187" s="42">
        <f>SUM(G188:G194)</f>
        <v>0</v>
      </c>
      <c r="H187" s="51" t="e">
        <f>F187/G187*100</f>
        <v>#DIV/0!</v>
      </c>
      <c r="I187" s="42">
        <f>SUM(I188:I194)</f>
        <v>0</v>
      </c>
      <c r="J187" s="42">
        <f>SUM(J188:J194)</f>
        <v>0</v>
      </c>
      <c r="K187" s="51" t="e">
        <f>I187/J187*100</f>
        <v>#DIV/0!</v>
      </c>
      <c r="L187" s="42">
        <f>SUM(L188:L194)</f>
        <v>0</v>
      </c>
      <c r="M187" s="42">
        <f>SUM(M188:M194)</f>
        <v>0</v>
      </c>
      <c r="N187" s="6" t="e">
        <f t="shared" ref="N187" si="65">L187/M187*100</f>
        <v>#DIV/0!</v>
      </c>
      <c r="O187" s="42">
        <f>SUM(O188:O194)</f>
        <v>0</v>
      </c>
      <c r="P187" s="42">
        <f>SUM(P188:P194)</f>
        <v>0</v>
      </c>
      <c r="Q187" s="5" t="e">
        <f t="shared" ref="Q187" si="66">O187/P187*100</f>
        <v>#DIV/0!</v>
      </c>
      <c r="R187" s="42">
        <f>SUM(R188:R194)</f>
        <v>0</v>
      </c>
      <c r="S187" s="42">
        <f>SUM(S188:S194)</f>
        <v>0</v>
      </c>
      <c r="T187" s="6" t="e">
        <f t="shared" ref="T187" si="67">R187/S187*100</f>
        <v>#DIV/0!</v>
      </c>
    </row>
    <row r="188" spans="1:20" s="23" customFormat="1" ht="17.25" hidden="1">
      <c r="A188" s="64"/>
      <c r="B188" s="16"/>
      <c r="C188" s="47"/>
      <c r="D188" s="47"/>
      <c r="E188" s="1"/>
      <c r="F188" s="47"/>
      <c r="G188" s="47"/>
      <c r="H188" s="1"/>
      <c r="I188" s="47"/>
      <c r="J188" s="47"/>
      <c r="K188" s="1"/>
      <c r="L188" s="47"/>
      <c r="M188" s="47"/>
      <c r="N188" s="1"/>
      <c r="O188" s="47"/>
      <c r="P188" s="47"/>
      <c r="Q188" s="1"/>
      <c r="R188" s="47"/>
      <c r="S188" s="47"/>
      <c r="T188" s="1"/>
    </row>
    <row r="189" spans="1:20" s="23" customFormat="1" ht="17.25" hidden="1">
      <c r="A189" s="64"/>
      <c r="B189" s="16"/>
      <c r="C189" s="47"/>
      <c r="D189" s="47"/>
      <c r="E189" s="1"/>
      <c r="F189" s="47"/>
      <c r="G189" s="47"/>
      <c r="H189" s="1"/>
      <c r="I189" s="47"/>
      <c r="J189" s="47"/>
      <c r="K189" s="1"/>
      <c r="L189" s="47"/>
      <c r="M189" s="47"/>
      <c r="N189" s="1"/>
      <c r="O189" s="47"/>
      <c r="P189" s="47"/>
      <c r="Q189" s="1"/>
      <c r="R189" s="47"/>
      <c r="S189" s="47"/>
      <c r="T189" s="1"/>
    </row>
    <row r="190" spans="1:20" s="23" customFormat="1" ht="17.25" hidden="1">
      <c r="A190" s="64"/>
      <c r="B190" s="16"/>
      <c r="C190" s="47"/>
      <c r="D190" s="47"/>
      <c r="E190" s="1"/>
      <c r="F190" s="47"/>
      <c r="G190" s="47"/>
      <c r="H190" s="1"/>
      <c r="I190" s="47"/>
      <c r="J190" s="47"/>
      <c r="K190" s="1"/>
      <c r="L190" s="47"/>
      <c r="M190" s="47"/>
      <c r="N190" s="1"/>
      <c r="O190" s="47"/>
      <c r="P190" s="47"/>
      <c r="Q190" s="1"/>
      <c r="R190" s="47"/>
      <c r="S190" s="47"/>
      <c r="T190" s="1"/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>
      <c r="A194" s="64"/>
      <c r="B194" s="16"/>
      <c r="C194" s="47"/>
      <c r="D194" s="47"/>
      <c r="E194" s="1"/>
      <c r="F194" s="47"/>
      <c r="G194" s="47"/>
      <c r="H194" s="1"/>
      <c r="I194" s="47"/>
      <c r="J194" s="47"/>
      <c r="K194" s="1"/>
      <c r="L194" s="47"/>
      <c r="M194" s="47"/>
      <c r="N194" s="1"/>
      <c r="O194" s="47"/>
      <c r="P194" s="47"/>
      <c r="Q194" s="1"/>
      <c r="R194" s="47"/>
      <c r="S194" s="47"/>
      <c r="T194" s="1"/>
    </row>
    <row r="195" spans="1:20" s="23" customFormat="1" ht="17.25" hidden="1" customHeight="1">
      <c r="A195" s="390"/>
      <c r="B195" s="391"/>
      <c r="C195" s="391"/>
      <c r="D195" s="391"/>
      <c r="E195" s="391"/>
      <c r="F195" s="391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1"/>
      <c r="R195" s="391"/>
      <c r="S195" s="391"/>
      <c r="T195" s="392"/>
    </row>
    <row r="196" spans="1:20" s="23" customFormat="1" ht="118.5" hidden="1" customHeight="1">
      <c r="A196" s="383" t="s">
        <v>249</v>
      </c>
      <c r="B196" s="384"/>
      <c r="C196" s="42">
        <f>SUM(C197:C200)</f>
        <v>0</v>
      </c>
      <c r="D196" s="42">
        <f>SUM(D197:D200)</f>
        <v>0</v>
      </c>
      <c r="E196" s="51" t="e">
        <f>C196/D196*100</f>
        <v>#DIV/0!</v>
      </c>
      <c r="F196" s="42">
        <f>SUM(F197:F200)</f>
        <v>0</v>
      </c>
      <c r="G196" s="42">
        <f>SUM(G197:G200)</f>
        <v>0</v>
      </c>
      <c r="H196" s="51" t="e">
        <f>F196/G196*100</f>
        <v>#DIV/0!</v>
      </c>
      <c r="I196" s="42">
        <f>SUM(I197:I200)</f>
        <v>0</v>
      </c>
      <c r="J196" s="42">
        <f>SUM(J197:J200)</f>
        <v>0</v>
      </c>
      <c r="K196" s="51" t="e">
        <f>I196/J196*100</f>
        <v>#DIV/0!</v>
      </c>
      <c r="L196" s="42">
        <f>SUM(L197:L200)</f>
        <v>0</v>
      </c>
      <c r="M196" s="42">
        <f>SUM(M197:M200)</f>
        <v>0</v>
      </c>
      <c r="N196" s="6" t="e">
        <f t="shared" ref="N196" si="68">L196/M196*100</f>
        <v>#DIV/0!</v>
      </c>
      <c r="O196" s="42">
        <f>SUM(O197:O200)</f>
        <v>0</v>
      </c>
      <c r="P196" s="42">
        <f>SUM(P197:P200)</f>
        <v>0</v>
      </c>
      <c r="Q196" s="5" t="e">
        <f t="shared" ref="Q196" si="69">O196/P196*100</f>
        <v>#DIV/0!</v>
      </c>
      <c r="R196" s="42">
        <f>SUM(R197:R200)</f>
        <v>0</v>
      </c>
      <c r="S196" s="42">
        <f>SUM(S197:S200)</f>
        <v>0</v>
      </c>
      <c r="T196" s="6" t="e">
        <f t="shared" ref="T196" si="70">R196/S196*100</f>
        <v>#DIV/0!</v>
      </c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>
      <c r="A199" s="64"/>
      <c r="B199" s="16"/>
      <c r="C199" s="47"/>
      <c r="D199" s="47"/>
      <c r="E199" s="1"/>
      <c r="F199" s="47"/>
      <c r="G199" s="47"/>
      <c r="H199" s="1"/>
      <c r="I199" s="47"/>
      <c r="J199" s="47"/>
      <c r="K199" s="1"/>
      <c r="L199" s="47"/>
      <c r="M199" s="47"/>
      <c r="N199" s="1"/>
      <c r="O199" s="47"/>
      <c r="P199" s="47"/>
      <c r="Q199" s="1"/>
      <c r="R199" s="47"/>
      <c r="S199" s="47"/>
      <c r="T199" s="1"/>
    </row>
    <row r="200" spans="1:20" s="23" customFormat="1" ht="17.25" hidden="1">
      <c r="A200" s="64"/>
      <c r="B200" s="16"/>
      <c r="C200" s="47"/>
      <c r="D200" s="47"/>
      <c r="E200" s="1"/>
      <c r="F200" s="47"/>
      <c r="G200" s="47"/>
      <c r="H200" s="1"/>
      <c r="I200" s="47"/>
      <c r="J200" s="47"/>
      <c r="K200" s="1"/>
      <c r="L200" s="47"/>
      <c r="M200" s="47"/>
      <c r="N200" s="1"/>
      <c r="O200" s="47"/>
      <c r="P200" s="47"/>
      <c r="Q200" s="1"/>
      <c r="R200" s="47"/>
      <c r="S200" s="47"/>
      <c r="T200" s="1"/>
    </row>
    <row r="201" spans="1:20" s="23" customFormat="1" ht="17.25" customHeight="1">
      <c r="A201" s="390"/>
      <c r="B201" s="391"/>
      <c r="C201" s="391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1"/>
      <c r="T201" s="392"/>
    </row>
    <row r="202" spans="1:20" s="23" customFormat="1" ht="69" customHeight="1">
      <c r="A202" s="383" t="s">
        <v>250</v>
      </c>
      <c r="B202" s="384"/>
      <c r="C202" s="42">
        <f>SUM(C203:C208)</f>
        <v>248798</v>
      </c>
      <c r="D202" s="42">
        <f>SUM(D203:D208)</f>
        <v>0</v>
      </c>
      <c r="E202" s="51" t="e">
        <f>C202/D202*100</f>
        <v>#DIV/0!</v>
      </c>
      <c r="F202" s="42">
        <f>SUM(F203:F208)</f>
        <v>73951</v>
      </c>
      <c r="G202" s="42">
        <f>SUM(G203:G208)</f>
        <v>0</v>
      </c>
      <c r="H202" s="51" t="e">
        <f>F202/G202*100</f>
        <v>#DIV/0!</v>
      </c>
      <c r="I202" s="42">
        <f>SUM(I203:I208)</f>
        <v>283872</v>
      </c>
      <c r="J202" s="42">
        <f>SUM(J203:J208)</f>
        <v>0</v>
      </c>
      <c r="K202" s="51" t="e">
        <f>I202/J202*100</f>
        <v>#DIV/0!</v>
      </c>
      <c r="L202" s="42">
        <f>SUM(L203:L208)</f>
        <v>0</v>
      </c>
      <c r="M202" s="42">
        <f>SUM(M203:M208)</f>
        <v>0</v>
      </c>
      <c r="N202" s="6" t="e">
        <f t="shared" ref="N202:N205" si="71">L202/M202*100</f>
        <v>#DIV/0!</v>
      </c>
      <c r="O202" s="42">
        <f>SUM(O203:O208)</f>
        <v>0</v>
      </c>
      <c r="P202" s="42">
        <f>SUM(P203:P208)</f>
        <v>0</v>
      </c>
      <c r="Q202" s="217"/>
      <c r="R202" s="42">
        <f>SUM(R203:R208)</f>
        <v>0</v>
      </c>
      <c r="S202" s="42">
        <f>SUM(S203:S208)</f>
        <v>0</v>
      </c>
      <c r="T202" s="6" t="e">
        <f t="shared" ref="T202:T206" si="72">R202/S202*100</f>
        <v>#DIV/0!</v>
      </c>
    </row>
    <row r="203" spans="1:20" s="23" customFormat="1" ht="17.25">
      <c r="A203" s="63">
        <v>1</v>
      </c>
      <c r="B203" s="10" t="s">
        <v>285</v>
      </c>
      <c r="C203" s="47">
        <v>108779</v>
      </c>
      <c r="D203" s="47">
        <v>0</v>
      </c>
      <c r="E203" s="49" t="e">
        <f>C203/D203*100</f>
        <v>#DIV/0!</v>
      </c>
      <c r="F203" s="47">
        <v>55996</v>
      </c>
      <c r="G203" s="47">
        <v>0</v>
      </c>
      <c r="H203" s="49" t="e">
        <f>F203/G203*100</f>
        <v>#DIV/0!</v>
      </c>
      <c r="I203" s="47">
        <v>143853</v>
      </c>
      <c r="J203" s="47">
        <v>0</v>
      </c>
      <c r="K203" s="49" t="e">
        <f>I203/J203*100</f>
        <v>#DIV/0!</v>
      </c>
      <c r="L203" s="47">
        <v>0</v>
      </c>
      <c r="M203" s="47">
        <v>0</v>
      </c>
      <c r="N203" s="228" t="e">
        <f t="shared" si="71"/>
        <v>#DIV/0!</v>
      </c>
      <c r="O203" s="47">
        <v>0</v>
      </c>
      <c r="P203" s="47">
        <v>0</v>
      </c>
      <c r="Q203" s="229" t="e">
        <f>O202/P202*100</f>
        <v>#DIV/0!</v>
      </c>
      <c r="R203" s="47">
        <v>0</v>
      </c>
      <c r="S203" s="47">
        <v>0</v>
      </c>
      <c r="T203" s="1" t="e">
        <f t="shared" si="72"/>
        <v>#DIV/0!</v>
      </c>
    </row>
    <row r="204" spans="1:20" s="23" customFormat="1" ht="17.25">
      <c r="A204" s="64">
        <v>2</v>
      </c>
      <c r="B204" s="16" t="s">
        <v>286</v>
      </c>
      <c r="C204" s="47">
        <v>85817</v>
      </c>
      <c r="D204" s="47">
        <v>0</v>
      </c>
      <c r="E204" s="49" t="e">
        <f t="shared" ref="E204:E205" si="73">C204/D204*100</f>
        <v>#DIV/0!</v>
      </c>
      <c r="F204" s="47">
        <v>7078</v>
      </c>
      <c r="G204" s="47">
        <v>0</v>
      </c>
      <c r="H204" s="49" t="e">
        <f t="shared" ref="H204:H205" si="74">F204/G204*100</f>
        <v>#DIV/0!</v>
      </c>
      <c r="I204" s="47">
        <v>85817</v>
      </c>
      <c r="J204" s="47">
        <v>0</v>
      </c>
      <c r="K204" s="49" t="e">
        <f t="shared" ref="K204:K205" si="75">I204/J204*100</f>
        <v>#DIV/0!</v>
      </c>
      <c r="L204" s="47">
        <v>0</v>
      </c>
      <c r="M204" s="47">
        <v>0</v>
      </c>
      <c r="N204" s="228" t="e">
        <f t="shared" si="71"/>
        <v>#DIV/0!</v>
      </c>
      <c r="O204" s="47">
        <v>0</v>
      </c>
      <c r="P204" s="47">
        <v>0</v>
      </c>
      <c r="Q204" s="229" t="e">
        <f>O203/P203*100</f>
        <v>#DIV/0!</v>
      </c>
      <c r="R204" s="47">
        <v>0</v>
      </c>
      <c r="S204" s="47">
        <v>0</v>
      </c>
      <c r="T204" s="1" t="e">
        <f t="shared" si="72"/>
        <v>#DIV/0!</v>
      </c>
    </row>
    <row r="205" spans="1:20" s="23" customFormat="1" ht="17.25">
      <c r="A205" s="63">
        <v>3</v>
      </c>
      <c r="B205" s="10" t="s">
        <v>287</v>
      </c>
      <c r="C205" s="47">
        <v>54202</v>
      </c>
      <c r="D205" s="47">
        <v>0</v>
      </c>
      <c r="E205" s="49" t="e">
        <f t="shared" si="73"/>
        <v>#DIV/0!</v>
      </c>
      <c r="F205" s="47">
        <v>10877</v>
      </c>
      <c r="G205" s="47">
        <v>0</v>
      </c>
      <c r="H205" s="49" t="e">
        <f t="shared" si="74"/>
        <v>#DIV/0!</v>
      </c>
      <c r="I205" s="47">
        <v>54202</v>
      </c>
      <c r="J205" s="47">
        <v>0</v>
      </c>
      <c r="K205" s="49" t="e">
        <f t="shared" si="75"/>
        <v>#DIV/0!</v>
      </c>
      <c r="L205" s="47">
        <v>0</v>
      </c>
      <c r="M205" s="47">
        <v>0</v>
      </c>
      <c r="N205" s="228" t="e">
        <f t="shared" si="71"/>
        <v>#DIV/0!</v>
      </c>
      <c r="O205" s="47">
        <v>0</v>
      </c>
      <c r="P205" s="47">
        <v>0</v>
      </c>
      <c r="Q205" s="229" t="e">
        <f>O204/P204*100</f>
        <v>#DIV/0!</v>
      </c>
      <c r="R205" s="47">
        <v>0</v>
      </c>
      <c r="S205" s="47">
        <v>0</v>
      </c>
      <c r="T205" s="1" t="e">
        <f t="shared" si="72"/>
        <v>#DIV/0!</v>
      </c>
    </row>
    <row r="206" spans="1:20" s="23" customFormat="1" ht="17.25">
      <c r="A206" s="64"/>
      <c r="B206" s="16"/>
      <c r="C206" s="47"/>
      <c r="D206" s="47"/>
      <c r="E206" s="1"/>
      <c r="F206" s="47"/>
      <c r="G206" s="47"/>
      <c r="H206" s="1"/>
      <c r="I206" s="47"/>
      <c r="J206" s="47"/>
      <c r="K206" s="1"/>
      <c r="L206" s="47"/>
      <c r="M206" s="47"/>
      <c r="N206" s="1"/>
      <c r="O206" s="47"/>
      <c r="P206" s="47"/>
      <c r="Q206" s="1"/>
      <c r="R206" s="47"/>
      <c r="S206" s="47"/>
      <c r="T206" s="1" t="e">
        <f t="shared" si="72"/>
        <v>#DIV/0!</v>
      </c>
    </row>
    <row r="207" spans="1:20" s="23" customFormat="1" ht="17.25">
      <c r="A207" s="64"/>
      <c r="B207" s="16"/>
      <c r="C207" s="47"/>
      <c r="D207" s="47"/>
      <c r="E207" s="1"/>
      <c r="F207" s="47"/>
      <c r="G207" s="47"/>
      <c r="H207" s="1"/>
      <c r="I207" s="47"/>
      <c r="J207" s="47"/>
      <c r="K207" s="1"/>
      <c r="L207" s="47"/>
      <c r="M207" s="47"/>
      <c r="N207" s="1"/>
      <c r="O207" s="47"/>
      <c r="P207" s="47"/>
      <c r="Q207" s="1"/>
      <c r="R207" s="47"/>
      <c r="S207" s="47"/>
      <c r="T207" s="1"/>
    </row>
    <row r="208" spans="1:20" s="23" customFormat="1" ht="17.25">
      <c r="A208" s="64"/>
      <c r="B208" s="16"/>
      <c r="C208" s="47"/>
      <c r="D208" s="47"/>
      <c r="E208" s="1"/>
      <c r="F208" s="47"/>
      <c r="G208" s="47"/>
      <c r="H208" s="1"/>
      <c r="I208" s="47"/>
      <c r="J208" s="47"/>
      <c r="K208" s="1"/>
      <c r="L208" s="47"/>
      <c r="M208" s="47"/>
      <c r="N208" s="1"/>
      <c r="O208" s="47"/>
      <c r="P208" s="47"/>
      <c r="Q208" s="1"/>
      <c r="R208" s="47"/>
      <c r="S208" s="47"/>
      <c r="T208" s="1"/>
    </row>
    <row r="209" spans="1:20" s="23" customFormat="1" ht="17.25" customHeight="1">
      <c r="A209" s="385"/>
      <c r="B209" s="386"/>
      <c r="C209" s="386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386"/>
      <c r="T209" s="387"/>
    </row>
    <row r="210" spans="1:20" s="23" customFormat="1" ht="75.75" customHeight="1">
      <c r="A210" s="383" t="s">
        <v>251</v>
      </c>
      <c r="B210" s="384"/>
      <c r="C210" s="42">
        <f>SUM(C211:C216)</f>
        <v>350820</v>
      </c>
      <c r="D210" s="42">
        <f>SUM(D211:D216)</f>
        <v>432526</v>
      </c>
      <c r="E210" s="51">
        <f>C210/D210*100</f>
        <v>81.109574915727606</v>
      </c>
      <c r="F210" s="42">
        <f>SUM(F211:F216)</f>
        <v>57021</v>
      </c>
      <c r="G210" s="42">
        <f>SUM(G211:G216)</f>
        <v>138922</v>
      </c>
      <c r="H210" s="51">
        <f>F210/G210*100</f>
        <v>41.045334792185542</v>
      </c>
      <c r="I210" s="42">
        <f>SUM(I211:I216)</f>
        <v>384677</v>
      </c>
      <c r="J210" s="42">
        <f>SUM(J211:J216)</f>
        <v>550310</v>
      </c>
      <c r="K210" s="51">
        <f>I210/J210*100</f>
        <v>69.901873489487741</v>
      </c>
      <c r="L210" s="42">
        <f>SUM(L211:L216)</f>
        <v>122082</v>
      </c>
      <c r="M210" s="42">
        <f>SUM(M211:M216)</f>
        <v>145154</v>
      </c>
      <c r="N210" s="6">
        <f t="shared" ref="N210:N216" si="76">L210/M210*100</f>
        <v>84.105157281232351</v>
      </c>
      <c r="O210" s="42">
        <f>SUM(O211:O216)</f>
        <v>59320</v>
      </c>
      <c r="P210" s="42">
        <f>SUM(P211:P216)</f>
        <v>65561</v>
      </c>
      <c r="Q210" s="5">
        <f t="shared" ref="Q210:Q216" si="77">O210/P210*100</f>
        <v>90.480621100959411</v>
      </c>
      <c r="R210" s="42">
        <f>SUM(R211:R216)</f>
        <v>62762</v>
      </c>
      <c r="S210" s="42">
        <f>SUM(S211:S216)</f>
        <v>79593</v>
      </c>
      <c r="T210" s="6">
        <f t="shared" ref="T210:T216" si="78">R210/S210*100</f>
        <v>78.853668036133826</v>
      </c>
    </row>
    <row r="211" spans="1:20" s="23" customFormat="1" ht="17.25">
      <c r="A211" s="53">
        <v>1</v>
      </c>
      <c r="B211" s="3" t="s">
        <v>52</v>
      </c>
      <c r="C211" s="49">
        <v>436</v>
      </c>
      <c r="D211" s="49">
        <v>230</v>
      </c>
      <c r="E211" s="46">
        <f>C211/D211*100</f>
        <v>189.56521739130434</v>
      </c>
      <c r="F211" s="49">
        <v>0</v>
      </c>
      <c r="G211" s="49">
        <v>0</v>
      </c>
      <c r="H211" s="46" t="e">
        <f t="shared" ref="H211:H212" si="79">F211/G211*100</f>
        <v>#DIV/0!</v>
      </c>
      <c r="I211" s="49">
        <v>436</v>
      </c>
      <c r="J211" s="49">
        <v>230</v>
      </c>
      <c r="K211" s="46">
        <f t="shared" ref="K211:K212" si="80">I211/J211*100</f>
        <v>189.56521739130434</v>
      </c>
      <c r="L211" s="49">
        <v>0</v>
      </c>
      <c r="M211" s="49">
        <v>0</v>
      </c>
      <c r="N211" s="25" t="e">
        <f t="shared" si="76"/>
        <v>#DIV/0!</v>
      </c>
      <c r="O211" s="49">
        <v>0</v>
      </c>
      <c r="P211" s="49">
        <v>0</v>
      </c>
      <c r="Q211" s="25" t="e">
        <f t="shared" si="77"/>
        <v>#DIV/0!</v>
      </c>
      <c r="R211" s="49">
        <v>0</v>
      </c>
      <c r="S211" s="49">
        <v>0</v>
      </c>
      <c r="T211" s="45" t="e">
        <f t="shared" si="78"/>
        <v>#DIV/0!</v>
      </c>
    </row>
    <row r="212" spans="1:20" s="23" customFormat="1" ht="17.25">
      <c r="A212" s="71">
        <v>2</v>
      </c>
      <c r="B212" s="8" t="s">
        <v>53</v>
      </c>
      <c r="C212" s="49">
        <v>0</v>
      </c>
      <c r="D212" s="49">
        <v>27746</v>
      </c>
      <c r="E212" s="25">
        <f t="shared" ref="E212" si="81">C212/D212*100</f>
        <v>0</v>
      </c>
      <c r="F212" s="49">
        <v>0</v>
      </c>
      <c r="G212" s="49">
        <v>2641</v>
      </c>
      <c r="H212" s="25">
        <f t="shared" si="79"/>
        <v>0</v>
      </c>
      <c r="I212" s="49">
        <v>0</v>
      </c>
      <c r="J212" s="49">
        <v>26703</v>
      </c>
      <c r="K212" s="25">
        <f t="shared" si="80"/>
        <v>0</v>
      </c>
      <c r="L212" s="49">
        <v>0</v>
      </c>
      <c r="M212" s="49">
        <v>0</v>
      </c>
      <c r="N212" s="25" t="e">
        <f t="shared" si="76"/>
        <v>#DIV/0!</v>
      </c>
      <c r="O212" s="49">
        <v>0</v>
      </c>
      <c r="P212" s="49">
        <v>0</v>
      </c>
      <c r="Q212" s="25" t="e">
        <f t="shared" si="77"/>
        <v>#DIV/0!</v>
      </c>
      <c r="R212" s="49">
        <v>0</v>
      </c>
      <c r="S212" s="49">
        <v>0</v>
      </c>
      <c r="T212" s="49" t="e">
        <f t="shared" si="78"/>
        <v>#DIV/0!</v>
      </c>
    </row>
    <row r="213" spans="1:20" s="23" customFormat="1" ht="17.25">
      <c r="A213" s="53">
        <v>3</v>
      </c>
      <c r="B213" s="4" t="s">
        <v>55</v>
      </c>
      <c r="C213" s="49">
        <v>40136</v>
      </c>
      <c r="D213" s="49">
        <v>41675</v>
      </c>
      <c r="E213" s="1">
        <f>C213/D213*100</f>
        <v>96.307138572285538</v>
      </c>
      <c r="F213" s="49">
        <v>3679</v>
      </c>
      <c r="G213" s="49">
        <v>19137</v>
      </c>
      <c r="H213" s="1">
        <f>F213/G213*100</f>
        <v>19.224538851439622</v>
      </c>
      <c r="I213" s="49">
        <v>40136</v>
      </c>
      <c r="J213" s="49">
        <v>41675</v>
      </c>
      <c r="K213" s="1">
        <f>I213/J213*100</f>
        <v>96.307138572285538</v>
      </c>
      <c r="L213" s="49">
        <v>40136</v>
      </c>
      <c r="M213" s="49">
        <v>41675</v>
      </c>
      <c r="N213" s="1">
        <f t="shared" si="76"/>
        <v>96.307138572285538</v>
      </c>
      <c r="O213" s="49">
        <v>0</v>
      </c>
      <c r="P213" s="49">
        <v>10735</v>
      </c>
      <c r="Q213" s="1">
        <f t="shared" si="77"/>
        <v>0</v>
      </c>
      <c r="R213" s="49">
        <v>40136</v>
      </c>
      <c r="S213" s="49">
        <v>30940</v>
      </c>
      <c r="T213" s="47">
        <f t="shared" si="78"/>
        <v>129.72204266321913</v>
      </c>
    </row>
    <row r="214" spans="1:20" s="23" customFormat="1" ht="17.25">
      <c r="A214" s="71">
        <v>4</v>
      </c>
      <c r="B214" s="8" t="s">
        <v>56</v>
      </c>
      <c r="C214" s="49">
        <v>140005</v>
      </c>
      <c r="D214" s="49">
        <v>139572</v>
      </c>
      <c r="E214" s="1">
        <f t="shared" ref="E214:E216" si="82">C214/D214*100</f>
        <v>100.31023414438427</v>
      </c>
      <c r="F214" s="49">
        <v>21878</v>
      </c>
      <c r="G214" s="49">
        <v>28926</v>
      </c>
      <c r="H214" s="1">
        <f t="shared" ref="H214:H216" si="83">F214/G214*100</f>
        <v>75.634377376754486</v>
      </c>
      <c r="I214" s="49">
        <v>139295</v>
      </c>
      <c r="J214" s="49">
        <v>143818</v>
      </c>
      <c r="K214" s="1">
        <f t="shared" ref="K214:K216" si="84">I214/J214*100</f>
        <v>96.855052914099758</v>
      </c>
      <c r="L214" s="49">
        <v>22626</v>
      </c>
      <c r="M214" s="49">
        <v>48653</v>
      </c>
      <c r="N214" s="1">
        <f t="shared" si="76"/>
        <v>46.504840400386414</v>
      </c>
      <c r="O214" s="49">
        <v>0</v>
      </c>
      <c r="P214" s="49">
        <v>0</v>
      </c>
      <c r="Q214" s="1" t="e">
        <f t="shared" si="77"/>
        <v>#DIV/0!</v>
      </c>
      <c r="R214" s="49">
        <v>22626</v>
      </c>
      <c r="S214" s="49">
        <v>48653</v>
      </c>
      <c r="T214" s="47">
        <f t="shared" si="78"/>
        <v>46.504840400386414</v>
      </c>
    </row>
    <row r="215" spans="1:20" s="23" customFormat="1" ht="17.25">
      <c r="A215" s="53">
        <v>5</v>
      </c>
      <c r="B215" s="8" t="s">
        <v>57</v>
      </c>
      <c r="C215" s="49">
        <v>0</v>
      </c>
      <c r="D215" s="49">
        <v>0</v>
      </c>
      <c r="E215" s="1" t="e">
        <f t="shared" si="82"/>
        <v>#DIV/0!</v>
      </c>
      <c r="F215" s="49">
        <v>0</v>
      </c>
      <c r="G215" s="49">
        <v>0</v>
      </c>
      <c r="H215" s="1" t="e">
        <f t="shared" si="83"/>
        <v>#DIV/0!</v>
      </c>
      <c r="I215" s="49">
        <v>0</v>
      </c>
      <c r="J215" s="49">
        <v>0</v>
      </c>
      <c r="K215" s="1" t="e">
        <f t="shared" si="84"/>
        <v>#DIV/0!</v>
      </c>
      <c r="L215" s="49">
        <v>0</v>
      </c>
      <c r="M215" s="49">
        <v>0</v>
      </c>
      <c r="N215" s="1" t="e">
        <f t="shared" si="76"/>
        <v>#DIV/0!</v>
      </c>
      <c r="O215" s="49">
        <v>0</v>
      </c>
      <c r="P215" s="49">
        <v>0</v>
      </c>
      <c r="Q215" s="1" t="e">
        <f t="shared" si="77"/>
        <v>#DIV/0!</v>
      </c>
      <c r="R215" s="49">
        <v>0</v>
      </c>
      <c r="S215" s="49">
        <v>0</v>
      </c>
      <c r="T215" s="47" t="e">
        <f t="shared" si="78"/>
        <v>#DIV/0!</v>
      </c>
    </row>
    <row r="216" spans="1:20" s="23" customFormat="1" ht="17.25">
      <c r="A216" s="54">
        <v>6</v>
      </c>
      <c r="B216" s="4" t="s">
        <v>58</v>
      </c>
      <c r="C216" s="49">
        <v>170243</v>
      </c>
      <c r="D216" s="49">
        <v>223303</v>
      </c>
      <c r="E216" s="25">
        <f t="shared" si="82"/>
        <v>76.238563745225093</v>
      </c>
      <c r="F216" s="49">
        <v>31464</v>
      </c>
      <c r="G216" s="49">
        <v>88218</v>
      </c>
      <c r="H216" s="25">
        <f t="shared" si="83"/>
        <v>35.666190573352374</v>
      </c>
      <c r="I216" s="49">
        <v>204810</v>
      </c>
      <c r="J216" s="49">
        <v>337884</v>
      </c>
      <c r="K216" s="25">
        <f t="shared" si="84"/>
        <v>60.615477501154245</v>
      </c>
      <c r="L216" s="49">
        <v>59320</v>
      </c>
      <c r="M216" s="49">
        <v>54826</v>
      </c>
      <c r="N216" s="25">
        <f t="shared" si="76"/>
        <v>108.19684091489438</v>
      </c>
      <c r="O216" s="49">
        <v>59320</v>
      </c>
      <c r="P216" s="49">
        <v>54826</v>
      </c>
      <c r="Q216" s="25">
        <f t="shared" si="77"/>
        <v>108.19684091489438</v>
      </c>
      <c r="R216" s="49">
        <v>0</v>
      </c>
      <c r="S216" s="49">
        <v>0</v>
      </c>
      <c r="T216" s="49" t="e">
        <f t="shared" si="78"/>
        <v>#DIV/0!</v>
      </c>
    </row>
    <row r="217" spans="1:20" s="23" customFormat="1" ht="17.25" customHeight="1">
      <c r="A217" s="385"/>
      <c r="B217" s="386"/>
      <c r="C217" s="386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6"/>
      <c r="T217" s="387"/>
    </row>
    <row r="218" spans="1:20" s="23" customFormat="1" ht="36" customHeight="1">
      <c r="A218" s="383" t="s">
        <v>252</v>
      </c>
      <c r="B218" s="384"/>
      <c r="C218" s="42">
        <f>SUM(C219:C225)</f>
        <v>3193727</v>
      </c>
      <c r="D218" s="42">
        <f>SUM(D219:D225)</f>
        <v>3168218</v>
      </c>
      <c r="E218" s="51">
        <f t="shared" ref="E218:E225" si="85">C218/D218*100</f>
        <v>100.80515292823915</v>
      </c>
      <c r="F218" s="42">
        <f>SUM(F219:F225)</f>
        <v>622275</v>
      </c>
      <c r="G218" s="42">
        <f>SUM(G219:G225)</f>
        <v>601405</v>
      </c>
      <c r="H218" s="51">
        <f t="shared" ref="H218:H225" si="86">F218/G218*100</f>
        <v>103.47020726465526</v>
      </c>
      <c r="I218" s="42">
        <f>SUM(I219:I225)</f>
        <v>3054844</v>
      </c>
      <c r="J218" s="42">
        <f>SUM(J219:J225)</f>
        <v>2919789</v>
      </c>
      <c r="K218" s="51">
        <f t="shared" ref="K218:K225" si="87">I218/J218*100</f>
        <v>104.62550547316947</v>
      </c>
      <c r="L218" s="42">
        <f>SUM(L219:L225)</f>
        <v>1419083</v>
      </c>
      <c r="M218" s="42">
        <f>SUM(M219:M225)</f>
        <v>1564850</v>
      </c>
      <c r="N218" s="6">
        <f t="shared" ref="N218:N225" si="88">L218/M218*100</f>
        <v>90.684921877496251</v>
      </c>
      <c r="O218" s="42">
        <f>SUM(O219:O225)</f>
        <v>1066014</v>
      </c>
      <c r="P218" s="42">
        <f>SUM(P219:P225)</f>
        <v>915463</v>
      </c>
      <c r="Q218" s="5">
        <f t="shared" ref="Q218:Q225" si="89">O218/P218*100</f>
        <v>116.44533968057694</v>
      </c>
      <c r="R218" s="42">
        <f>SUM(R219:R225)</f>
        <v>353069</v>
      </c>
      <c r="S218" s="42">
        <f>SUM(S219:S225)</f>
        <v>649387</v>
      </c>
      <c r="T218" s="6">
        <f t="shared" ref="T218:T225" si="90">R218/S218*100</f>
        <v>54.369582390777758</v>
      </c>
    </row>
    <row r="219" spans="1:20" s="23" customFormat="1" ht="17.25">
      <c r="A219" s="54">
        <v>1</v>
      </c>
      <c r="B219" s="4" t="s">
        <v>59</v>
      </c>
      <c r="C219" s="49">
        <v>1229795</v>
      </c>
      <c r="D219" s="49">
        <v>1270185</v>
      </c>
      <c r="E219" s="25">
        <f t="shared" si="85"/>
        <v>96.820148246121633</v>
      </c>
      <c r="F219" s="49">
        <v>250326</v>
      </c>
      <c r="G219" s="49">
        <v>251081</v>
      </c>
      <c r="H219" s="25">
        <f t="shared" si="86"/>
        <v>99.699300225823535</v>
      </c>
      <c r="I219" s="49">
        <v>1079637</v>
      </c>
      <c r="J219" s="49">
        <v>1100363</v>
      </c>
      <c r="K219" s="25">
        <f t="shared" si="87"/>
        <v>98.116439756698469</v>
      </c>
      <c r="L219" s="49">
        <v>702625</v>
      </c>
      <c r="M219" s="49">
        <v>741061</v>
      </c>
      <c r="N219" s="25">
        <f t="shared" si="88"/>
        <v>94.813382434104611</v>
      </c>
      <c r="O219" s="49">
        <v>391430</v>
      </c>
      <c r="P219" s="49">
        <v>327424</v>
      </c>
      <c r="Q219" s="25">
        <f t="shared" si="89"/>
        <v>119.5483532056294</v>
      </c>
      <c r="R219" s="49">
        <v>311195</v>
      </c>
      <c r="S219" s="49">
        <v>413637</v>
      </c>
      <c r="T219" s="49">
        <f t="shared" si="90"/>
        <v>75.233840299586348</v>
      </c>
    </row>
    <row r="220" spans="1:20" s="23" customFormat="1" ht="17.25">
      <c r="A220" s="55">
        <v>2</v>
      </c>
      <c r="B220" s="4" t="s">
        <v>60</v>
      </c>
      <c r="C220" s="49">
        <v>480164</v>
      </c>
      <c r="D220" s="49">
        <v>558980</v>
      </c>
      <c r="E220" s="25">
        <f t="shared" si="85"/>
        <v>85.900032201509887</v>
      </c>
      <c r="F220" s="49">
        <v>86955</v>
      </c>
      <c r="G220" s="49">
        <v>91165</v>
      </c>
      <c r="H220" s="25">
        <f t="shared" si="86"/>
        <v>95.381999670926348</v>
      </c>
      <c r="I220" s="49">
        <v>490052</v>
      </c>
      <c r="J220" s="49">
        <v>434143</v>
      </c>
      <c r="K220" s="25">
        <f t="shared" si="87"/>
        <v>112.87801484764238</v>
      </c>
      <c r="L220" s="49">
        <v>204046</v>
      </c>
      <c r="M220" s="49">
        <v>107026</v>
      </c>
      <c r="N220" s="1">
        <f t="shared" si="88"/>
        <v>190.65086988208472</v>
      </c>
      <c r="O220" s="49">
        <v>162172</v>
      </c>
      <c r="P220" s="49">
        <v>59153</v>
      </c>
      <c r="Q220" s="1">
        <f t="shared" si="89"/>
        <v>274.15684749716837</v>
      </c>
      <c r="R220" s="49">
        <v>41874</v>
      </c>
      <c r="S220" s="49">
        <v>47873</v>
      </c>
      <c r="T220" s="49">
        <f t="shared" si="90"/>
        <v>87.468928205878044</v>
      </c>
    </row>
    <row r="221" spans="1:20" s="23" customFormat="1" ht="17.25">
      <c r="A221" s="54">
        <v>3</v>
      </c>
      <c r="B221" s="4" t="s">
        <v>61</v>
      </c>
      <c r="C221" s="49">
        <v>0</v>
      </c>
      <c r="D221" s="49">
        <v>0</v>
      </c>
      <c r="E221" s="25" t="e">
        <f t="shared" si="85"/>
        <v>#DIV/0!</v>
      </c>
      <c r="F221" s="49">
        <v>0</v>
      </c>
      <c r="G221" s="49">
        <v>0</v>
      </c>
      <c r="H221" s="25" t="e">
        <f t="shared" si="86"/>
        <v>#DIV/0!</v>
      </c>
      <c r="I221" s="49">
        <v>0</v>
      </c>
      <c r="J221" s="49">
        <v>0</v>
      </c>
      <c r="K221" s="25" t="e">
        <f t="shared" si="87"/>
        <v>#DIV/0!</v>
      </c>
      <c r="L221" s="49">
        <v>0</v>
      </c>
      <c r="M221" s="49">
        <v>0</v>
      </c>
      <c r="N221" s="25" t="e">
        <f t="shared" si="88"/>
        <v>#DIV/0!</v>
      </c>
      <c r="O221" s="49">
        <v>0</v>
      </c>
      <c r="P221" s="49">
        <v>0</v>
      </c>
      <c r="Q221" s="25" t="e">
        <f t="shared" si="89"/>
        <v>#DIV/0!</v>
      </c>
      <c r="R221" s="49">
        <v>0</v>
      </c>
      <c r="S221" s="49">
        <v>0</v>
      </c>
      <c r="T221" s="49" t="e">
        <f t="shared" si="90"/>
        <v>#DIV/0!</v>
      </c>
    </row>
    <row r="222" spans="1:20" s="23" customFormat="1" ht="17.25">
      <c r="A222" s="55">
        <v>4</v>
      </c>
      <c r="B222" s="4" t="s">
        <v>62</v>
      </c>
      <c r="C222" s="49">
        <v>750276</v>
      </c>
      <c r="D222" s="49">
        <v>533584</v>
      </c>
      <c r="E222" s="1">
        <f t="shared" si="85"/>
        <v>140.61066298839546</v>
      </c>
      <c r="F222" s="49">
        <v>157630</v>
      </c>
      <c r="G222" s="49">
        <v>106734</v>
      </c>
      <c r="H222" s="25">
        <f t="shared" si="86"/>
        <v>147.68489890756459</v>
      </c>
      <c r="I222" s="49">
        <v>709969</v>
      </c>
      <c r="J222" s="49">
        <v>533584</v>
      </c>
      <c r="K222" s="1">
        <f t="shared" si="87"/>
        <v>133.05665087408917</v>
      </c>
      <c r="L222" s="49">
        <v>0</v>
      </c>
      <c r="M222" s="49">
        <v>187877</v>
      </c>
      <c r="N222" s="1">
        <f t="shared" si="88"/>
        <v>0</v>
      </c>
      <c r="O222" s="49">
        <v>0</v>
      </c>
      <c r="P222" s="49">
        <v>0</v>
      </c>
      <c r="Q222" s="1" t="e">
        <f t="shared" si="89"/>
        <v>#DIV/0!</v>
      </c>
      <c r="R222" s="49">
        <v>0</v>
      </c>
      <c r="S222" s="49">
        <v>187877</v>
      </c>
      <c r="T222" s="96">
        <f t="shared" si="90"/>
        <v>0</v>
      </c>
    </row>
    <row r="223" spans="1:20" s="23" customFormat="1" ht="17.25">
      <c r="A223" s="54">
        <v>5</v>
      </c>
      <c r="B223" s="4" t="s">
        <v>63</v>
      </c>
      <c r="C223" s="49">
        <v>539</v>
      </c>
      <c r="D223" s="49">
        <v>43417</v>
      </c>
      <c r="E223" s="1">
        <f t="shared" si="85"/>
        <v>1.241449201925513</v>
      </c>
      <c r="F223" s="49">
        <v>257</v>
      </c>
      <c r="G223" s="49">
        <v>13298</v>
      </c>
      <c r="H223" s="1">
        <f t="shared" si="86"/>
        <v>1.9326214468341103</v>
      </c>
      <c r="I223" s="49">
        <v>6184</v>
      </c>
      <c r="J223" s="49">
        <v>66274</v>
      </c>
      <c r="K223" s="1">
        <f t="shared" si="87"/>
        <v>9.3309593505748865</v>
      </c>
      <c r="L223" s="49">
        <v>5392</v>
      </c>
      <c r="M223" s="49">
        <v>40456</v>
      </c>
      <c r="N223" s="25">
        <f t="shared" si="88"/>
        <v>13.328060114692505</v>
      </c>
      <c r="O223" s="49">
        <v>5392</v>
      </c>
      <c r="P223" s="49">
        <v>40456</v>
      </c>
      <c r="Q223" s="25">
        <f t="shared" si="89"/>
        <v>13.328060114692505</v>
      </c>
      <c r="R223" s="49">
        <v>0</v>
      </c>
      <c r="S223" s="49">
        <v>0</v>
      </c>
      <c r="T223" s="47" t="e">
        <f t="shared" si="90"/>
        <v>#DIV/0!</v>
      </c>
    </row>
    <row r="224" spans="1:20" s="23" customFormat="1" ht="17.25">
      <c r="A224" s="55">
        <v>6</v>
      </c>
      <c r="B224" s="4" t="s">
        <v>64</v>
      </c>
      <c r="C224" s="49">
        <v>136449</v>
      </c>
      <c r="D224" s="49">
        <v>74817</v>
      </c>
      <c r="E224" s="25">
        <f t="shared" si="85"/>
        <v>182.37699987970649</v>
      </c>
      <c r="F224" s="49">
        <v>28843</v>
      </c>
      <c r="G224" s="49">
        <v>12920</v>
      </c>
      <c r="H224" s="25">
        <f t="shared" si="86"/>
        <v>223.24303405572755</v>
      </c>
      <c r="I224" s="49">
        <v>206870</v>
      </c>
      <c r="J224" s="49">
        <v>122509</v>
      </c>
      <c r="K224" s="25">
        <f t="shared" si="87"/>
        <v>168.86106326882106</v>
      </c>
      <c r="L224" s="49">
        <v>93157</v>
      </c>
      <c r="M224" s="49">
        <v>1738</v>
      </c>
      <c r="N224" s="25">
        <f t="shared" si="88"/>
        <v>5360.0115074798614</v>
      </c>
      <c r="O224" s="49">
        <v>93157</v>
      </c>
      <c r="P224" s="49">
        <v>1738</v>
      </c>
      <c r="Q224" s="25">
        <f t="shared" si="89"/>
        <v>5360.0115074798614</v>
      </c>
      <c r="R224" s="49">
        <v>0</v>
      </c>
      <c r="S224" s="49">
        <v>0</v>
      </c>
      <c r="T224" s="49" t="e">
        <f t="shared" si="90"/>
        <v>#DIV/0!</v>
      </c>
    </row>
    <row r="225" spans="1:20" s="23" customFormat="1" ht="17.25">
      <c r="A225" s="54">
        <v>7</v>
      </c>
      <c r="B225" s="4" t="s">
        <v>65</v>
      </c>
      <c r="C225" s="49">
        <v>596504</v>
      </c>
      <c r="D225" s="49">
        <v>687235</v>
      </c>
      <c r="E225" s="46">
        <f t="shared" si="85"/>
        <v>86.797674740081632</v>
      </c>
      <c r="F225" s="49">
        <v>98264</v>
      </c>
      <c r="G225" s="49">
        <v>126207</v>
      </c>
      <c r="H225" s="46">
        <f t="shared" si="86"/>
        <v>77.859389732740652</v>
      </c>
      <c r="I225" s="49">
        <v>562132</v>
      </c>
      <c r="J225" s="49">
        <v>662916</v>
      </c>
      <c r="K225" s="46">
        <f t="shared" si="87"/>
        <v>84.796867174724994</v>
      </c>
      <c r="L225" s="49">
        <v>413863</v>
      </c>
      <c r="M225" s="49">
        <v>486692</v>
      </c>
      <c r="N225" s="25">
        <f t="shared" si="88"/>
        <v>85.035915938622381</v>
      </c>
      <c r="O225" s="49">
        <v>413863</v>
      </c>
      <c r="P225" s="49">
        <v>486692</v>
      </c>
      <c r="Q225" s="25">
        <f t="shared" si="89"/>
        <v>85.035915938622381</v>
      </c>
      <c r="R225" s="49">
        <v>0</v>
      </c>
      <c r="S225" s="49">
        <v>0</v>
      </c>
      <c r="T225" s="45" t="e">
        <f t="shared" si="90"/>
        <v>#DIV/0!</v>
      </c>
    </row>
    <row r="226" spans="1:20" s="23" customFormat="1" ht="17.25" customHeight="1">
      <c r="A226" s="385"/>
      <c r="B226" s="386"/>
      <c r="C226" s="386"/>
      <c r="D226" s="386"/>
      <c r="E226" s="386"/>
      <c r="F226" s="386"/>
      <c r="G226" s="386"/>
      <c r="H226" s="386"/>
      <c r="I226" s="386"/>
      <c r="J226" s="386"/>
      <c r="K226" s="386"/>
      <c r="L226" s="386"/>
      <c r="M226" s="386"/>
      <c r="N226" s="386"/>
      <c r="O226" s="386"/>
      <c r="P226" s="386"/>
      <c r="Q226" s="386"/>
      <c r="R226" s="386"/>
      <c r="S226" s="386"/>
      <c r="T226" s="387"/>
    </row>
    <row r="227" spans="1:20" s="23" customFormat="1" ht="54" customHeight="1">
      <c r="A227" s="383" t="s">
        <v>253</v>
      </c>
      <c r="B227" s="384"/>
      <c r="C227" s="42">
        <f>SUM(C228:C232)</f>
        <v>468819</v>
      </c>
      <c r="D227" s="42">
        <f>SUM(D228:D232)</f>
        <v>463634</v>
      </c>
      <c r="E227" s="51">
        <f>C227/D227*100</f>
        <v>101.11833903466957</v>
      </c>
      <c r="F227" s="42">
        <f>SUM(F228:F232)</f>
        <v>123125</v>
      </c>
      <c r="G227" s="42">
        <f>SUM(G228:G232)</f>
        <v>200755</v>
      </c>
      <c r="H227" s="51">
        <f>F227/G227*100</f>
        <v>61.330975567233693</v>
      </c>
      <c r="I227" s="42">
        <f>SUM(I228:I232)</f>
        <v>563440</v>
      </c>
      <c r="J227" s="42">
        <f>SUM(J228:J232)</f>
        <v>549140</v>
      </c>
      <c r="K227" s="51">
        <f>I227/J227*100</f>
        <v>102.60407182139346</v>
      </c>
      <c r="L227" s="42">
        <f>SUM(L228:L232)</f>
        <v>0</v>
      </c>
      <c r="M227" s="42">
        <f>SUM(M228:M232)</f>
        <v>21002</v>
      </c>
      <c r="N227" s="6">
        <f t="shared" ref="N227:N230" si="91">L227/M227*100</f>
        <v>0</v>
      </c>
      <c r="O227" s="42">
        <f>SUM(O228:O232)</f>
        <v>0</v>
      </c>
      <c r="P227" s="42">
        <f>SUM(P228:P232)</f>
        <v>0</v>
      </c>
      <c r="Q227" s="5" t="e">
        <f t="shared" ref="Q227:Q230" si="92">O227/P227*100</f>
        <v>#DIV/0!</v>
      </c>
      <c r="R227" s="42">
        <f>SUM(R228:R232)</f>
        <v>0</v>
      </c>
      <c r="S227" s="42">
        <f>SUM(S228:S232)</f>
        <v>21002</v>
      </c>
      <c r="T227" s="6">
        <f t="shared" ref="T227:T230" si="93">R227/S227*100</f>
        <v>0</v>
      </c>
    </row>
    <row r="228" spans="1:20" s="23" customFormat="1" ht="17.25">
      <c r="A228" s="57">
        <v>1</v>
      </c>
      <c r="B228" s="8" t="s">
        <v>87</v>
      </c>
      <c r="C228" s="49">
        <v>69625</v>
      </c>
      <c r="D228" s="49">
        <v>104894</v>
      </c>
      <c r="E228" s="1">
        <f t="shared" ref="E228:E230" si="94">C228/D228*100</f>
        <v>66.376532499475658</v>
      </c>
      <c r="F228" s="49">
        <v>14775</v>
      </c>
      <c r="G228" s="49">
        <v>16793</v>
      </c>
      <c r="H228" s="1">
        <f t="shared" ref="H228:H230" si="95">F228/G228*100</f>
        <v>87.983088191508358</v>
      </c>
      <c r="I228" s="49">
        <v>71274</v>
      </c>
      <c r="J228" s="49">
        <v>109029</v>
      </c>
      <c r="K228" s="1">
        <f t="shared" ref="K228:K230" si="96">I228/J228*100</f>
        <v>65.371598382081828</v>
      </c>
      <c r="L228" s="49">
        <v>0</v>
      </c>
      <c r="M228" s="49">
        <v>5476</v>
      </c>
      <c r="N228" s="1">
        <f t="shared" si="91"/>
        <v>0</v>
      </c>
      <c r="O228" s="47">
        <v>0</v>
      </c>
      <c r="P228" s="47">
        <v>0</v>
      </c>
      <c r="Q228" s="1" t="e">
        <f t="shared" si="92"/>
        <v>#DIV/0!</v>
      </c>
      <c r="R228" s="49">
        <v>0</v>
      </c>
      <c r="S228" s="49">
        <v>5476</v>
      </c>
      <c r="T228" s="1">
        <f t="shared" si="93"/>
        <v>0</v>
      </c>
    </row>
    <row r="229" spans="1:20" s="23" customFormat="1" ht="17.25">
      <c r="A229" s="63">
        <v>2</v>
      </c>
      <c r="B229" s="4" t="s">
        <v>54</v>
      </c>
      <c r="C229" s="49">
        <v>365067</v>
      </c>
      <c r="D229" s="49">
        <v>325481</v>
      </c>
      <c r="E229" s="25">
        <f t="shared" si="94"/>
        <v>112.16230747724138</v>
      </c>
      <c r="F229" s="49">
        <v>97703</v>
      </c>
      <c r="G229" s="49">
        <v>177549</v>
      </c>
      <c r="H229" s="25">
        <f t="shared" si="95"/>
        <v>55.028752626035626</v>
      </c>
      <c r="I229" s="49">
        <v>458039</v>
      </c>
      <c r="J229" s="49">
        <v>406852</v>
      </c>
      <c r="K229" s="25">
        <f t="shared" si="96"/>
        <v>112.58123347064782</v>
      </c>
      <c r="L229" s="49">
        <v>0</v>
      </c>
      <c r="M229" s="49">
        <v>15526</v>
      </c>
      <c r="N229" s="25">
        <f t="shared" si="91"/>
        <v>0</v>
      </c>
      <c r="O229" s="49">
        <v>0</v>
      </c>
      <c r="P229" s="49">
        <v>0</v>
      </c>
      <c r="Q229" s="25" t="e">
        <f t="shared" si="92"/>
        <v>#DIV/0!</v>
      </c>
      <c r="R229" s="49">
        <v>0</v>
      </c>
      <c r="S229" s="49">
        <v>15526</v>
      </c>
      <c r="T229" s="49">
        <f t="shared" si="93"/>
        <v>0</v>
      </c>
    </row>
    <row r="230" spans="1:20" s="23" customFormat="1" ht="17.25">
      <c r="A230" s="63">
        <v>3</v>
      </c>
      <c r="B230" s="10" t="s">
        <v>334</v>
      </c>
      <c r="C230" s="49">
        <v>34127</v>
      </c>
      <c r="D230" s="49">
        <v>33259</v>
      </c>
      <c r="E230" s="25">
        <f t="shared" si="94"/>
        <v>102.60981989837336</v>
      </c>
      <c r="F230" s="49">
        <v>10647</v>
      </c>
      <c r="G230" s="49">
        <v>6413</v>
      </c>
      <c r="H230" s="25">
        <f t="shared" si="95"/>
        <v>166.02214252300016</v>
      </c>
      <c r="I230" s="49">
        <v>34127</v>
      </c>
      <c r="J230" s="49">
        <v>33259</v>
      </c>
      <c r="K230" s="25">
        <f t="shared" si="96"/>
        <v>102.60981989837336</v>
      </c>
      <c r="L230" s="49">
        <v>0</v>
      </c>
      <c r="M230" s="49">
        <v>0</v>
      </c>
      <c r="N230" s="25" t="e">
        <f t="shared" si="91"/>
        <v>#DIV/0!</v>
      </c>
      <c r="O230" s="47">
        <v>0</v>
      </c>
      <c r="P230" s="47">
        <v>0</v>
      </c>
      <c r="Q230" s="25" t="e">
        <f t="shared" si="92"/>
        <v>#DIV/0!</v>
      </c>
      <c r="R230" s="49">
        <v>0</v>
      </c>
      <c r="S230" s="49">
        <v>0</v>
      </c>
      <c r="T230" s="49" t="e">
        <f t="shared" si="93"/>
        <v>#DIV/0!</v>
      </c>
    </row>
    <row r="231" spans="1:20" s="23" customFormat="1" ht="17.25">
      <c r="A231" s="64"/>
      <c r="B231" s="16"/>
      <c r="C231" s="47"/>
      <c r="D231" s="47"/>
      <c r="E231" s="1"/>
      <c r="F231" s="47"/>
      <c r="G231" s="47"/>
      <c r="H231" s="1"/>
      <c r="I231" s="47"/>
      <c r="J231" s="47"/>
      <c r="K231" s="1"/>
      <c r="L231" s="47"/>
      <c r="M231" s="47"/>
      <c r="N231" s="1"/>
      <c r="O231" s="47"/>
      <c r="P231" s="47"/>
      <c r="Q231" s="1"/>
      <c r="R231" s="47"/>
      <c r="S231" s="47"/>
      <c r="T231" s="1"/>
    </row>
    <row r="232" spans="1:20" s="23" customFormat="1" ht="17.25">
      <c r="A232" s="64"/>
      <c r="B232" s="16"/>
      <c r="C232" s="47"/>
      <c r="D232" s="47"/>
      <c r="E232" s="1"/>
      <c r="F232" s="47"/>
      <c r="G232" s="47"/>
      <c r="H232" s="1"/>
      <c r="I232" s="47"/>
      <c r="J232" s="47"/>
      <c r="K232" s="1"/>
      <c r="L232" s="47"/>
      <c r="M232" s="47"/>
      <c r="N232" s="1"/>
      <c r="O232" s="47"/>
      <c r="P232" s="47"/>
      <c r="Q232" s="1"/>
      <c r="R232" s="47"/>
      <c r="S232" s="47"/>
      <c r="T232" s="1"/>
    </row>
    <row r="233" spans="1:20" s="23" customFormat="1" ht="17.25" customHeight="1">
      <c r="A233" s="385"/>
      <c r="B233" s="386"/>
      <c r="C233" s="386"/>
      <c r="D233" s="386"/>
      <c r="E233" s="386"/>
      <c r="F233" s="386"/>
      <c r="G233" s="386"/>
      <c r="H233" s="386"/>
      <c r="I233" s="386"/>
      <c r="J233" s="386"/>
      <c r="K233" s="386"/>
      <c r="L233" s="386"/>
      <c r="M233" s="386"/>
      <c r="N233" s="386"/>
      <c r="O233" s="386"/>
      <c r="P233" s="386"/>
      <c r="Q233" s="386"/>
      <c r="R233" s="386"/>
      <c r="S233" s="386"/>
      <c r="T233" s="387"/>
    </row>
    <row r="234" spans="1:20" s="23" customFormat="1" ht="71.25" customHeight="1">
      <c r="A234" s="383" t="s">
        <v>254</v>
      </c>
      <c r="B234" s="384"/>
      <c r="C234" s="42">
        <f>SUM(C235:C244)</f>
        <v>9677293</v>
      </c>
      <c r="D234" s="42">
        <f>SUM(D235:D244)</f>
        <v>7229999</v>
      </c>
      <c r="E234" s="51">
        <f>C234/D234*100</f>
        <v>133.84916097498768</v>
      </c>
      <c r="F234" s="42">
        <f>SUM(F235:F244)</f>
        <v>1943558</v>
      </c>
      <c r="G234" s="42">
        <f>SUM(G235:G244)</f>
        <v>1190281</v>
      </c>
      <c r="H234" s="51">
        <f>F234/G234*100</f>
        <v>163.28564431424178</v>
      </c>
      <c r="I234" s="42">
        <f>SUM(I235:I244)</f>
        <v>9271139</v>
      </c>
      <c r="J234" s="42">
        <f>SUM(J235:J244)</f>
        <v>6397993</v>
      </c>
      <c r="K234" s="51">
        <f>I234/J234*100</f>
        <v>144.90698880101931</v>
      </c>
      <c r="L234" s="42">
        <f>SUM(L235:L244)</f>
        <v>1378188</v>
      </c>
      <c r="M234" s="42">
        <f>SUM(M235:M244)</f>
        <v>1563731</v>
      </c>
      <c r="N234" s="6">
        <f t="shared" ref="N234:N244" si="97">L234/M234*100</f>
        <v>88.134596039855964</v>
      </c>
      <c r="O234" s="42">
        <f>SUM(O235:O244)</f>
        <v>6291988</v>
      </c>
      <c r="P234" s="42">
        <f>SUM(P235:P244)</f>
        <v>1555933</v>
      </c>
      <c r="Q234" s="5">
        <f t="shared" ref="Q234:Q244" si="98">O234/P234*100</f>
        <v>404.38682128343572</v>
      </c>
      <c r="R234" s="42">
        <f>SUM(R235:R244)</f>
        <v>18576</v>
      </c>
      <c r="S234" s="42">
        <f>SUM(S235:S244)</f>
        <v>7798</v>
      </c>
      <c r="T234" s="6">
        <f t="shared" ref="T234:T244" si="99">R234/S234*100</f>
        <v>238.21492690433445</v>
      </c>
    </row>
    <row r="235" spans="1:20" s="24" customFormat="1" ht="18.75" customHeight="1">
      <c r="A235" s="63">
        <v>1</v>
      </c>
      <c r="B235" s="4" t="s">
        <v>104</v>
      </c>
      <c r="C235" s="49">
        <v>858151</v>
      </c>
      <c r="D235" s="49">
        <v>1600708</v>
      </c>
      <c r="E235" s="25">
        <f>C235/D235*100</f>
        <v>53.610714758719269</v>
      </c>
      <c r="F235" s="49">
        <v>312608</v>
      </c>
      <c r="G235" s="49">
        <v>416326</v>
      </c>
      <c r="H235" s="25">
        <f>F235/G235*100</f>
        <v>75.087311385789022</v>
      </c>
      <c r="I235" s="49">
        <v>892937</v>
      </c>
      <c r="J235" s="49">
        <v>2005608</v>
      </c>
      <c r="K235" s="25">
        <f>I235/J235*100</f>
        <v>44.522010283166004</v>
      </c>
      <c r="L235" s="49">
        <v>0</v>
      </c>
      <c r="M235" s="49">
        <v>0</v>
      </c>
      <c r="N235" s="25" t="e">
        <f t="shared" si="97"/>
        <v>#DIV/0!</v>
      </c>
      <c r="O235" s="49">
        <v>0</v>
      </c>
      <c r="P235" s="49">
        <v>0</v>
      </c>
      <c r="Q235" s="25" t="e">
        <f t="shared" si="98"/>
        <v>#DIV/0!</v>
      </c>
      <c r="R235" s="49">
        <v>0</v>
      </c>
      <c r="S235" s="49">
        <v>0</v>
      </c>
      <c r="T235" s="25" t="e">
        <f t="shared" si="99"/>
        <v>#DIV/0!</v>
      </c>
    </row>
    <row r="236" spans="1:20" s="24" customFormat="1" ht="18.75" customHeight="1">
      <c r="A236" s="63">
        <v>2</v>
      </c>
      <c r="B236" s="4" t="s">
        <v>277</v>
      </c>
      <c r="C236" s="49">
        <v>270771</v>
      </c>
      <c r="D236" s="49">
        <v>0</v>
      </c>
      <c r="E236" s="25" t="e">
        <f>C236/D236*100</f>
        <v>#DIV/0!</v>
      </c>
      <c r="F236" s="49">
        <v>54485</v>
      </c>
      <c r="G236" s="49">
        <v>0</v>
      </c>
      <c r="H236" s="25" t="e">
        <f>F236/G236*100</f>
        <v>#DIV/0!</v>
      </c>
      <c r="I236" s="49">
        <v>271111</v>
      </c>
      <c r="J236" s="49">
        <v>0</v>
      </c>
      <c r="K236" s="25" t="e">
        <f>I236/J236*100</f>
        <v>#DIV/0!</v>
      </c>
      <c r="L236" s="49">
        <v>89044</v>
      </c>
      <c r="M236" s="49">
        <v>0</v>
      </c>
      <c r="N236" s="25" t="e">
        <f t="shared" si="97"/>
        <v>#DIV/0!</v>
      </c>
      <c r="O236" s="49">
        <v>74428</v>
      </c>
      <c r="P236" s="49">
        <v>0</v>
      </c>
      <c r="Q236" s="25" t="e">
        <f t="shared" si="98"/>
        <v>#DIV/0!</v>
      </c>
      <c r="R236" s="49">
        <v>14616</v>
      </c>
      <c r="S236" s="49">
        <v>0</v>
      </c>
      <c r="T236" s="25" t="e">
        <f t="shared" si="99"/>
        <v>#DIV/0!</v>
      </c>
    </row>
    <row r="237" spans="1:20" s="23" customFormat="1" ht="18.75" customHeight="1">
      <c r="A237" s="63">
        <v>3</v>
      </c>
      <c r="B237" s="8" t="s">
        <v>234</v>
      </c>
      <c r="C237" s="49">
        <v>4783234</v>
      </c>
      <c r="D237" s="49">
        <v>0</v>
      </c>
      <c r="E237" s="1" t="e">
        <f>C237/D237*100</f>
        <v>#DIV/0!</v>
      </c>
      <c r="F237" s="49">
        <v>834594</v>
      </c>
      <c r="G237" s="49">
        <v>0</v>
      </c>
      <c r="H237" s="1" t="e">
        <f>F237/G237*100</f>
        <v>#DIV/0!</v>
      </c>
      <c r="I237" s="49">
        <v>4986093</v>
      </c>
      <c r="J237" s="49">
        <v>0</v>
      </c>
      <c r="K237" s="1" t="e">
        <f>I237/J237*100</f>
        <v>#DIV/0!</v>
      </c>
      <c r="L237" s="49">
        <v>0</v>
      </c>
      <c r="M237" s="49">
        <v>0</v>
      </c>
      <c r="N237" s="1" t="e">
        <f t="shared" si="97"/>
        <v>#DIV/0!</v>
      </c>
      <c r="O237" s="49">
        <v>4932376</v>
      </c>
      <c r="P237" s="49">
        <v>0</v>
      </c>
      <c r="Q237" s="1" t="e">
        <f t="shared" si="98"/>
        <v>#DIV/0!</v>
      </c>
      <c r="R237" s="49">
        <v>0</v>
      </c>
      <c r="S237" s="49">
        <v>0</v>
      </c>
      <c r="T237" s="1" t="e">
        <f t="shared" si="99"/>
        <v>#DIV/0!</v>
      </c>
    </row>
    <row r="238" spans="1:20" s="23" customFormat="1" ht="17.25">
      <c r="A238" s="64">
        <v>4</v>
      </c>
      <c r="B238" s="9" t="s">
        <v>115</v>
      </c>
      <c r="C238" s="49">
        <v>2509501</v>
      </c>
      <c r="D238" s="49">
        <v>3851897</v>
      </c>
      <c r="E238" s="1">
        <f t="shared" ref="E238:E239" si="100">C238/D238*100</f>
        <v>65.14974310060731</v>
      </c>
      <c r="F238" s="49">
        <v>463242</v>
      </c>
      <c r="G238" s="49">
        <v>470262</v>
      </c>
      <c r="H238" s="1">
        <f t="shared" ref="H238:H239" si="101">F238/G238*100</f>
        <v>98.50721512688672</v>
      </c>
      <c r="I238" s="49">
        <v>2312523</v>
      </c>
      <c r="J238" s="49">
        <v>3124220</v>
      </c>
      <c r="K238" s="1">
        <f t="shared" ref="K238:K239" si="102">I238/J238*100</f>
        <v>74.019211195114295</v>
      </c>
      <c r="L238" s="49">
        <v>1074614</v>
      </c>
      <c r="M238" s="49">
        <v>1522075</v>
      </c>
      <c r="N238" s="1">
        <f t="shared" si="97"/>
        <v>70.601908578749402</v>
      </c>
      <c r="O238" s="49">
        <v>1074614</v>
      </c>
      <c r="P238" s="49">
        <v>1522075</v>
      </c>
      <c r="Q238" s="1">
        <f t="shared" si="98"/>
        <v>70.601908578749402</v>
      </c>
      <c r="R238" s="49">
        <v>0</v>
      </c>
      <c r="S238" s="49">
        <v>0</v>
      </c>
      <c r="T238" s="1" t="e">
        <f t="shared" si="99"/>
        <v>#DIV/0!</v>
      </c>
    </row>
    <row r="239" spans="1:20" s="23" customFormat="1" ht="34.5">
      <c r="A239" s="63">
        <v>5</v>
      </c>
      <c r="B239" s="10" t="s">
        <v>116</v>
      </c>
      <c r="C239" s="49">
        <v>0</v>
      </c>
      <c r="D239" s="49">
        <v>817900</v>
      </c>
      <c r="E239" s="1">
        <f t="shared" si="100"/>
        <v>0</v>
      </c>
      <c r="F239" s="49">
        <v>0</v>
      </c>
      <c r="G239" s="49">
        <v>104647</v>
      </c>
      <c r="H239" s="1">
        <f t="shared" si="101"/>
        <v>0</v>
      </c>
      <c r="I239" s="49">
        <v>0</v>
      </c>
      <c r="J239" s="49">
        <v>311371</v>
      </c>
      <c r="K239" s="1">
        <f t="shared" si="102"/>
        <v>0</v>
      </c>
      <c r="L239" s="49">
        <v>0</v>
      </c>
      <c r="M239" s="49">
        <v>0</v>
      </c>
      <c r="N239" s="1" t="e">
        <f t="shared" si="97"/>
        <v>#DIV/0!</v>
      </c>
      <c r="O239" s="49">
        <v>0</v>
      </c>
      <c r="P239" s="49">
        <v>0</v>
      </c>
      <c r="Q239" s="1" t="e">
        <f t="shared" si="98"/>
        <v>#DIV/0!</v>
      </c>
      <c r="R239" s="49">
        <v>0</v>
      </c>
      <c r="S239" s="49">
        <v>0</v>
      </c>
      <c r="T239" s="1" t="e">
        <f t="shared" si="99"/>
        <v>#DIV/0!</v>
      </c>
    </row>
    <row r="240" spans="1:20" s="23" customFormat="1" ht="18.75" customHeight="1">
      <c r="A240" s="64">
        <v>6</v>
      </c>
      <c r="B240" s="158" t="s">
        <v>114</v>
      </c>
      <c r="C240" s="49">
        <v>1037695</v>
      </c>
      <c r="D240" s="49">
        <v>959494</v>
      </c>
      <c r="E240" s="1">
        <f>C240/D240*100</f>
        <v>108.1502333521627</v>
      </c>
      <c r="F240" s="49">
        <v>228995</v>
      </c>
      <c r="G240" s="49">
        <v>199046</v>
      </c>
      <c r="H240" s="1">
        <f>F240/G240*100</f>
        <v>115.04627071129288</v>
      </c>
      <c r="I240" s="49">
        <v>584024</v>
      </c>
      <c r="J240" s="49">
        <v>956794</v>
      </c>
      <c r="K240" s="1">
        <f>I240/J240*100</f>
        <v>61.039680432778631</v>
      </c>
      <c r="L240" s="49">
        <v>11300</v>
      </c>
      <c r="M240" s="49">
        <v>41656</v>
      </c>
      <c r="N240" s="1">
        <f t="shared" si="97"/>
        <v>27.126944497791435</v>
      </c>
      <c r="O240" s="49">
        <v>7340</v>
      </c>
      <c r="P240" s="49">
        <v>33858</v>
      </c>
      <c r="Q240" s="1">
        <f t="shared" si="98"/>
        <v>21.678776064740976</v>
      </c>
      <c r="R240" s="49">
        <v>3960</v>
      </c>
      <c r="S240" s="49">
        <v>7798</v>
      </c>
      <c r="T240" s="1">
        <f t="shared" si="99"/>
        <v>50.782251859451144</v>
      </c>
    </row>
    <row r="241" spans="1:20" s="23" customFormat="1" ht="17.25">
      <c r="A241" s="64">
        <v>7</v>
      </c>
      <c r="B241" s="16" t="s">
        <v>280</v>
      </c>
      <c r="C241" s="49">
        <v>14711</v>
      </c>
      <c r="D241" s="49">
        <v>0</v>
      </c>
      <c r="E241" s="1" t="e">
        <f>C241/D241*100</f>
        <v>#DIV/0!</v>
      </c>
      <c r="F241" s="49">
        <v>3692</v>
      </c>
      <c r="G241" s="49">
        <v>0</v>
      </c>
      <c r="H241" s="1" t="e">
        <f>F241/G241*100</f>
        <v>#DIV/0!</v>
      </c>
      <c r="I241" s="49">
        <v>21221</v>
      </c>
      <c r="J241" s="49">
        <v>0</v>
      </c>
      <c r="K241" s="1" t="e">
        <f>I241/J241*100</f>
        <v>#DIV/0!</v>
      </c>
      <c r="L241" s="49">
        <v>0</v>
      </c>
      <c r="M241" s="49">
        <v>0</v>
      </c>
      <c r="N241" s="1" t="e">
        <f t="shared" si="97"/>
        <v>#DIV/0!</v>
      </c>
      <c r="O241" s="49">
        <v>0</v>
      </c>
      <c r="P241" s="49">
        <v>0</v>
      </c>
      <c r="Q241" s="1" t="e">
        <f t="shared" si="98"/>
        <v>#DIV/0!</v>
      </c>
      <c r="R241" s="49">
        <v>0</v>
      </c>
      <c r="S241" s="49">
        <v>0</v>
      </c>
      <c r="T241" s="1" t="e">
        <f t="shared" si="99"/>
        <v>#DIV/0!</v>
      </c>
    </row>
    <row r="242" spans="1:20" s="23" customFormat="1" ht="17.25">
      <c r="A242" s="63">
        <v>8</v>
      </c>
      <c r="B242" s="10" t="s">
        <v>281</v>
      </c>
      <c r="C242" s="49">
        <v>0</v>
      </c>
      <c r="D242" s="49">
        <v>0</v>
      </c>
      <c r="E242" s="1" t="e">
        <f>C242/D242*100</f>
        <v>#DIV/0!</v>
      </c>
      <c r="F242" s="49">
        <v>0</v>
      </c>
      <c r="G242" s="49">
        <v>0</v>
      </c>
      <c r="H242" s="1" t="e">
        <f>F242/G242*100</f>
        <v>#DIV/0!</v>
      </c>
      <c r="I242" s="49">
        <v>0</v>
      </c>
      <c r="J242" s="49">
        <v>0</v>
      </c>
      <c r="K242" s="1" t="e">
        <f>I242/J242*100</f>
        <v>#DIV/0!</v>
      </c>
      <c r="L242" s="49">
        <v>0</v>
      </c>
      <c r="M242" s="49">
        <v>0</v>
      </c>
      <c r="N242" s="1" t="e">
        <f t="shared" si="97"/>
        <v>#DIV/0!</v>
      </c>
      <c r="O242" s="49">
        <v>0</v>
      </c>
      <c r="P242" s="49">
        <v>0</v>
      </c>
      <c r="Q242" s="1" t="e">
        <f t="shared" si="98"/>
        <v>#DIV/0!</v>
      </c>
      <c r="R242" s="49">
        <v>0</v>
      </c>
      <c r="S242" s="49">
        <v>0</v>
      </c>
      <c r="T242" s="1" t="e">
        <f t="shared" si="99"/>
        <v>#DIV/0!</v>
      </c>
    </row>
    <row r="243" spans="1:20" s="23" customFormat="1" ht="17.25">
      <c r="A243" s="63">
        <v>9</v>
      </c>
      <c r="B243" s="10" t="s">
        <v>290</v>
      </c>
      <c r="C243" s="49">
        <v>0</v>
      </c>
      <c r="D243" s="49">
        <v>0</v>
      </c>
      <c r="E243" s="1" t="e">
        <f>C243/D243*100</f>
        <v>#DIV/0!</v>
      </c>
      <c r="F243" s="49">
        <v>0</v>
      </c>
      <c r="G243" s="49">
        <v>0</v>
      </c>
      <c r="H243" s="1" t="e">
        <f>F243/G243*100</f>
        <v>#DIV/0!</v>
      </c>
      <c r="I243" s="49">
        <v>0</v>
      </c>
      <c r="J243" s="49">
        <v>0</v>
      </c>
      <c r="K243" s="1" t="e">
        <f>I243/J243*100</f>
        <v>#DIV/0!</v>
      </c>
      <c r="L243" s="49">
        <v>0</v>
      </c>
      <c r="M243" s="49">
        <v>0</v>
      </c>
      <c r="N243" s="1" t="e">
        <f t="shared" si="97"/>
        <v>#DIV/0!</v>
      </c>
      <c r="O243" s="49">
        <v>0</v>
      </c>
      <c r="P243" s="49">
        <v>0</v>
      </c>
      <c r="Q243" s="1" t="e">
        <f t="shared" si="98"/>
        <v>#DIV/0!</v>
      </c>
      <c r="R243" s="49">
        <v>0</v>
      </c>
      <c r="S243" s="49">
        <v>0</v>
      </c>
      <c r="T243" s="1" t="e">
        <f t="shared" si="99"/>
        <v>#DIV/0!</v>
      </c>
    </row>
    <row r="244" spans="1:20" s="23" customFormat="1" ht="17.25">
      <c r="A244" s="63">
        <v>10</v>
      </c>
      <c r="B244" s="10" t="s">
        <v>282</v>
      </c>
      <c r="C244" s="49">
        <v>203230</v>
      </c>
      <c r="D244" s="49">
        <v>0</v>
      </c>
      <c r="E244" s="1" t="e">
        <f>C244/D244*100</f>
        <v>#DIV/0!</v>
      </c>
      <c r="F244" s="49">
        <v>45942</v>
      </c>
      <c r="G244" s="49">
        <v>0</v>
      </c>
      <c r="H244" s="1" t="e">
        <f>F244/G244*100</f>
        <v>#DIV/0!</v>
      </c>
      <c r="I244" s="49">
        <v>203230</v>
      </c>
      <c r="J244" s="49">
        <v>0</v>
      </c>
      <c r="K244" s="1" t="e">
        <f>I244/J244*100</f>
        <v>#DIV/0!</v>
      </c>
      <c r="L244" s="49">
        <v>203230</v>
      </c>
      <c r="M244" s="49">
        <v>0</v>
      </c>
      <c r="N244" s="1" t="e">
        <f t="shared" si="97"/>
        <v>#DIV/0!</v>
      </c>
      <c r="O244" s="49">
        <v>203230</v>
      </c>
      <c r="P244" s="49">
        <v>0</v>
      </c>
      <c r="Q244" s="1" t="e">
        <f t="shared" si="98"/>
        <v>#DIV/0!</v>
      </c>
      <c r="R244" s="49">
        <v>0</v>
      </c>
      <c r="S244" s="49">
        <v>0</v>
      </c>
      <c r="T244" s="1" t="e">
        <f t="shared" si="99"/>
        <v>#DIV/0!</v>
      </c>
    </row>
    <row r="245" spans="1:20" s="23" customFormat="1" ht="17.25" customHeight="1">
      <c r="A245" s="385"/>
      <c r="B245" s="386"/>
      <c r="C245" s="386"/>
      <c r="D245" s="386"/>
      <c r="E245" s="386"/>
      <c r="F245" s="386"/>
      <c r="G245" s="386"/>
      <c r="H245" s="386"/>
      <c r="I245" s="386"/>
      <c r="J245" s="386"/>
      <c r="K245" s="386"/>
      <c r="L245" s="386"/>
      <c r="M245" s="386"/>
      <c r="N245" s="386"/>
      <c r="O245" s="386"/>
      <c r="P245" s="386"/>
      <c r="Q245" s="386"/>
      <c r="R245" s="386"/>
      <c r="S245" s="386"/>
      <c r="T245" s="387"/>
    </row>
    <row r="246" spans="1:20" s="23" customFormat="1" ht="52.5" customHeight="1">
      <c r="A246" s="383" t="s">
        <v>255</v>
      </c>
      <c r="B246" s="384"/>
      <c r="C246" s="42">
        <f>SUM(C247:C253)</f>
        <v>69709692</v>
      </c>
      <c r="D246" s="42">
        <f>SUM(D247:D253)</f>
        <v>84143349</v>
      </c>
      <c r="E246" s="51">
        <f>C246/D246*100</f>
        <v>82.846348319223665</v>
      </c>
      <c r="F246" s="42">
        <f>SUM(F247:F253)</f>
        <v>14252033</v>
      </c>
      <c r="G246" s="42">
        <f>SUM(G247:G253)</f>
        <v>12608784</v>
      </c>
      <c r="H246" s="51">
        <f>F246/G246*100</f>
        <v>113.03257316486666</v>
      </c>
      <c r="I246" s="42">
        <f>SUM(I247:I253)</f>
        <v>67986298</v>
      </c>
      <c r="J246" s="42">
        <f>SUM(J247:J253)</f>
        <v>68647125</v>
      </c>
      <c r="K246" s="51">
        <f>I246/J246*100</f>
        <v>99.037356626370013</v>
      </c>
      <c r="L246" s="36">
        <f>SUM(L247:L253)</f>
        <v>59856589</v>
      </c>
      <c r="M246" s="36">
        <f>SUM(M247:M253)</f>
        <v>63179077</v>
      </c>
      <c r="N246" s="6">
        <f t="shared" ref="N246:N253" si="103">L246/M246*100</f>
        <v>94.741157741193334</v>
      </c>
      <c r="O246" s="5">
        <f>SUM(O247:O253)</f>
        <v>0</v>
      </c>
      <c r="P246" s="5">
        <f>SUM(P247:P253)</f>
        <v>21510</v>
      </c>
      <c r="Q246" s="5">
        <f t="shared" ref="Q246:Q253" si="104">O246/P246*100</f>
        <v>0</v>
      </c>
      <c r="R246" s="5">
        <f>SUM(R247:R253)</f>
        <v>59856589</v>
      </c>
      <c r="S246" s="5">
        <f>SUM(S247:S253)</f>
        <v>63157567</v>
      </c>
      <c r="T246" s="6">
        <f t="shared" ref="T246:T253" si="105">R246/S246*100</f>
        <v>94.773424378428004</v>
      </c>
    </row>
    <row r="247" spans="1:20" s="23" customFormat="1" ht="19.5" customHeight="1">
      <c r="A247" s="64">
        <v>1</v>
      </c>
      <c r="B247" s="8" t="s">
        <v>106</v>
      </c>
      <c r="C247" s="45">
        <v>2251567</v>
      </c>
      <c r="D247" s="45">
        <v>6881457</v>
      </c>
      <c r="E247" s="46">
        <f t="shared" ref="E247:E253" si="106">C247/D247*100</f>
        <v>32.719335454686416</v>
      </c>
      <c r="F247" s="45">
        <v>544227</v>
      </c>
      <c r="G247" s="45">
        <v>421102</v>
      </c>
      <c r="H247" s="46">
        <f t="shared" ref="H247:H253" si="107">F247/G247*100</f>
        <v>129.23875925547731</v>
      </c>
      <c r="I247" s="45">
        <v>2251567</v>
      </c>
      <c r="J247" s="45">
        <v>6026017</v>
      </c>
      <c r="K247" s="46">
        <f t="shared" ref="K247:K253" si="108">I247/J247*100</f>
        <v>37.364099703004491</v>
      </c>
      <c r="L247" s="95">
        <v>0</v>
      </c>
      <c r="M247" s="246">
        <v>5121945</v>
      </c>
      <c r="N247" s="25">
        <f t="shared" si="103"/>
        <v>0</v>
      </c>
      <c r="O247" s="45">
        <v>0</v>
      </c>
      <c r="P247" s="248">
        <v>0</v>
      </c>
      <c r="Q247" s="25">
        <f>O247/S247*100</f>
        <v>0</v>
      </c>
      <c r="R247" s="65">
        <v>0</v>
      </c>
      <c r="S247" s="246">
        <v>5121945</v>
      </c>
      <c r="T247" s="46">
        <f t="shared" si="105"/>
        <v>0</v>
      </c>
    </row>
    <row r="248" spans="1:20" s="23" customFormat="1" ht="34.5">
      <c r="A248" s="63">
        <v>2</v>
      </c>
      <c r="B248" s="4" t="s">
        <v>107</v>
      </c>
      <c r="C248" s="45">
        <v>14946348</v>
      </c>
      <c r="D248" s="45">
        <v>13887019</v>
      </c>
      <c r="E248" s="46">
        <f t="shared" si="106"/>
        <v>107.62819579925684</v>
      </c>
      <c r="F248" s="45">
        <v>2282531</v>
      </c>
      <c r="G248" s="45">
        <v>1948387</v>
      </c>
      <c r="H248" s="46">
        <f t="shared" si="107"/>
        <v>117.14977568624714</v>
      </c>
      <c r="I248" s="45">
        <v>14842883</v>
      </c>
      <c r="J248" s="45">
        <v>13592740</v>
      </c>
      <c r="K248" s="46">
        <f t="shared" si="108"/>
        <v>109.19713758962506</v>
      </c>
      <c r="L248" s="95">
        <v>14832045</v>
      </c>
      <c r="M248" s="246">
        <v>13554513</v>
      </c>
      <c r="N248" s="25">
        <f t="shared" si="103"/>
        <v>109.42514127951333</v>
      </c>
      <c r="O248" s="45">
        <v>0</v>
      </c>
      <c r="P248" s="248">
        <v>0</v>
      </c>
      <c r="Q248" s="25" t="e">
        <f t="shared" si="104"/>
        <v>#DIV/0!</v>
      </c>
      <c r="R248" s="65">
        <v>14832045</v>
      </c>
      <c r="S248" s="248">
        <v>13554513</v>
      </c>
      <c r="T248" s="46">
        <f t="shared" si="105"/>
        <v>109.42514127951333</v>
      </c>
    </row>
    <row r="249" spans="1:20" s="23" customFormat="1" ht="18" customHeight="1">
      <c r="A249" s="63">
        <v>3</v>
      </c>
      <c r="B249" s="8" t="s">
        <v>108</v>
      </c>
      <c r="C249" s="45">
        <v>3541924</v>
      </c>
      <c r="D249" s="45">
        <v>11465804</v>
      </c>
      <c r="E249" s="46">
        <f t="shared" si="106"/>
        <v>30.891196116731106</v>
      </c>
      <c r="F249" s="45">
        <v>647099</v>
      </c>
      <c r="G249" s="45">
        <v>610916</v>
      </c>
      <c r="H249" s="46">
        <f t="shared" si="107"/>
        <v>105.92274551656857</v>
      </c>
      <c r="I249" s="45">
        <v>3524216</v>
      </c>
      <c r="J249" s="45">
        <v>607317</v>
      </c>
      <c r="K249" s="46">
        <f t="shared" si="108"/>
        <v>580.2926642922888</v>
      </c>
      <c r="L249" s="95">
        <v>0</v>
      </c>
      <c r="M249" s="246">
        <v>607317</v>
      </c>
      <c r="N249" s="25">
        <f t="shared" si="103"/>
        <v>0</v>
      </c>
      <c r="O249" s="45">
        <v>0</v>
      </c>
      <c r="P249" s="248">
        <v>0</v>
      </c>
      <c r="Q249" s="25" t="e">
        <f t="shared" si="104"/>
        <v>#DIV/0!</v>
      </c>
      <c r="R249" s="65">
        <v>0</v>
      </c>
      <c r="S249" s="248">
        <v>607317</v>
      </c>
      <c r="T249" s="46">
        <f t="shared" si="105"/>
        <v>0</v>
      </c>
    </row>
    <row r="250" spans="1:20" s="23" customFormat="1" ht="17.25" customHeight="1">
      <c r="A250" s="63">
        <v>4</v>
      </c>
      <c r="B250" s="4" t="s">
        <v>109</v>
      </c>
      <c r="C250" s="45">
        <v>1251065</v>
      </c>
      <c r="D250" s="49">
        <v>2396926</v>
      </c>
      <c r="E250" s="25">
        <f t="shared" si="106"/>
        <v>52.194560866710113</v>
      </c>
      <c r="F250" s="45">
        <v>212584</v>
      </c>
      <c r="G250" s="49">
        <v>356514</v>
      </c>
      <c r="H250" s="25">
        <f t="shared" si="107"/>
        <v>59.62851388725268</v>
      </c>
      <c r="I250" s="45">
        <v>1179156</v>
      </c>
      <c r="J250" s="49">
        <v>2791417</v>
      </c>
      <c r="K250" s="25">
        <f t="shared" si="108"/>
        <v>42.242201720488197</v>
      </c>
      <c r="L250" s="95">
        <v>0</v>
      </c>
      <c r="M250" s="247">
        <v>0</v>
      </c>
      <c r="N250" s="25" t="e">
        <f t="shared" si="103"/>
        <v>#DIV/0!</v>
      </c>
      <c r="O250" s="45">
        <v>0</v>
      </c>
      <c r="P250" s="249">
        <v>0</v>
      </c>
      <c r="Q250" s="25" t="e">
        <f t="shared" si="104"/>
        <v>#DIV/0!</v>
      </c>
      <c r="R250" s="65">
        <v>0</v>
      </c>
      <c r="S250" s="249">
        <v>0</v>
      </c>
      <c r="T250" s="25" t="e">
        <f t="shared" si="105"/>
        <v>#DIV/0!</v>
      </c>
    </row>
    <row r="251" spans="1:20" s="23" customFormat="1" ht="17.25" customHeight="1">
      <c r="A251" s="63">
        <v>5</v>
      </c>
      <c r="B251" s="4" t="s">
        <v>110</v>
      </c>
      <c r="C251" s="45">
        <v>27404695</v>
      </c>
      <c r="D251" s="45">
        <v>26161260</v>
      </c>
      <c r="E251" s="46">
        <f t="shared" si="106"/>
        <v>104.75296296890899</v>
      </c>
      <c r="F251" s="45">
        <v>7052257</v>
      </c>
      <c r="G251" s="45">
        <v>5749890</v>
      </c>
      <c r="H251" s="46">
        <f t="shared" si="107"/>
        <v>122.65029417954084</v>
      </c>
      <c r="I251" s="45">
        <v>25584247</v>
      </c>
      <c r="J251" s="45">
        <v>23404102</v>
      </c>
      <c r="K251" s="46">
        <f t="shared" si="108"/>
        <v>109.31522602319883</v>
      </c>
      <c r="L251" s="45">
        <v>25584247</v>
      </c>
      <c r="M251" s="246">
        <v>23404102</v>
      </c>
      <c r="N251" s="25">
        <f t="shared" si="103"/>
        <v>109.31522602319883</v>
      </c>
      <c r="O251" s="45">
        <v>0</v>
      </c>
      <c r="P251" s="248">
        <v>0</v>
      </c>
      <c r="Q251" s="25" t="e">
        <f t="shared" si="104"/>
        <v>#DIV/0!</v>
      </c>
      <c r="R251" s="45">
        <v>25584247</v>
      </c>
      <c r="S251" s="246">
        <v>23404102</v>
      </c>
      <c r="T251" s="46">
        <f t="shared" si="105"/>
        <v>109.31522602319883</v>
      </c>
    </row>
    <row r="252" spans="1:20" s="23" customFormat="1" ht="15" customHeight="1">
      <c r="A252" s="64">
        <v>6</v>
      </c>
      <c r="B252" s="8" t="s">
        <v>111</v>
      </c>
      <c r="C252" s="45">
        <v>19337867</v>
      </c>
      <c r="D252" s="45">
        <v>21404378</v>
      </c>
      <c r="E252" s="1">
        <f t="shared" si="106"/>
        <v>90.345381678458494</v>
      </c>
      <c r="F252" s="45">
        <v>3258069</v>
      </c>
      <c r="G252" s="45">
        <v>3188103</v>
      </c>
      <c r="H252" s="1">
        <f t="shared" si="107"/>
        <v>102.19459659866699</v>
      </c>
      <c r="I252" s="45">
        <v>19449329</v>
      </c>
      <c r="J252" s="45">
        <v>20506407</v>
      </c>
      <c r="K252" s="1">
        <f t="shared" si="108"/>
        <v>94.845133035738542</v>
      </c>
      <c r="L252" s="95">
        <v>19440297</v>
      </c>
      <c r="M252" s="246">
        <v>20491200</v>
      </c>
      <c r="N252" s="1">
        <f t="shared" si="103"/>
        <v>94.871442375263527</v>
      </c>
      <c r="O252" s="45">
        <v>0</v>
      </c>
      <c r="P252" s="248">
        <v>21510</v>
      </c>
      <c r="Q252" s="1">
        <f t="shared" si="104"/>
        <v>0</v>
      </c>
      <c r="R252" s="65">
        <v>19440297</v>
      </c>
      <c r="S252" s="248">
        <v>20469690</v>
      </c>
      <c r="T252" s="1">
        <f t="shared" si="105"/>
        <v>94.971135371371034</v>
      </c>
    </row>
    <row r="253" spans="1:20" s="23" customFormat="1" ht="19.5" customHeight="1">
      <c r="A253" s="64">
        <v>7</v>
      </c>
      <c r="B253" s="3" t="s">
        <v>112</v>
      </c>
      <c r="C253" s="45">
        <v>976226</v>
      </c>
      <c r="D253" s="45">
        <v>1946505</v>
      </c>
      <c r="E253" s="46">
        <f t="shared" si="106"/>
        <v>50.152760974156237</v>
      </c>
      <c r="F253" s="45">
        <v>255266</v>
      </c>
      <c r="G253" s="45">
        <v>333872</v>
      </c>
      <c r="H253" s="46">
        <f t="shared" si="107"/>
        <v>76.45624670532419</v>
      </c>
      <c r="I253" s="45">
        <v>1154900</v>
      </c>
      <c r="J253" s="45">
        <v>1719125</v>
      </c>
      <c r="K253" s="46">
        <f t="shared" si="108"/>
        <v>67.17952446738893</v>
      </c>
      <c r="L253" s="95">
        <v>0</v>
      </c>
      <c r="M253" s="246">
        <v>0</v>
      </c>
      <c r="N253" s="25" t="e">
        <f t="shared" si="103"/>
        <v>#DIV/0!</v>
      </c>
      <c r="O253" s="45">
        <v>0</v>
      </c>
      <c r="P253" s="248">
        <v>0</v>
      </c>
      <c r="Q253" s="25" t="e">
        <f t="shared" si="104"/>
        <v>#DIV/0!</v>
      </c>
      <c r="R253" s="65">
        <v>0</v>
      </c>
      <c r="S253" s="248">
        <v>0</v>
      </c>
      <c r="T253" s="46" t="e">
        <f t="shared" si="105"/>
        <v>#DIV/0!</v>
      </c>
    </row>
    <row r="254" spans="1:20" s="23" customFormat="1" ht="17.25" customHeight="1">
      <c r="A254" s="385"/>
      <c r="B254" s="386"/>
      <c r="C254" s="386"/>
      <c r="D254" s="386"/>
      <c r="E254" s="386"/>
      <c r="F254" s="386"/>
      <c r="G254" s="386"/>
      <c r="H254" s="386"/>
      <c r="I254" s="386"/>
      <c r="J254" s="386"/>
      <c r="K254" s="386"/>
      <c r="L254" s="386"/>
      <c r="M254" s="386"/>
      <c r="N254" s="386"/>
      <c r="O254" s="386"/>
      <c r="P254" s="386"/>
      <c r="Q254" s="386"/>
      <c r="R254" s="386"/>
      <c r="S254" s="386"/>
      <c r="T254" s="387"/>
    </row>
    <row r="255" spans="1:20" s="23" customFormat="1" ht="91.5" customHeight="1">
      <c r="A255" s="383" t="s">
        <v>256</v>
      </c>
      <c r="B255" s="384"/>
      <c r="C255" s="42">
        <f>SUM(C256:C259)</f>
        <v>2806723</v>
      </c>
      <c r="D255" s="42">
        <f>SUM(D256:D259)</f>
        <v>2910106</v>
      </c>
      <c r="E255" s="51">
        <f>C255/D255*100</f>
        <v>96.447448993266917</v>
      </c>
      <c r="F255" s="42">
        <f>SUM(F256:F259)</f>
        <v>361371</v>
      </c>
      <c r="G255" s="42">
        <f>SUM(G256:G259)</f>
        <v>316429</v>
      </c>
      <c r="H255" s="51">
        <f>F255/G255*100</f>
        <v>114.2028701541262</v>
      </c>
      <c r="I255" s="42">
        <f>SUM(I256:I259)</f>
        <v>3103075</v>
      </c>
      <c r="J255" s="42">
        <f>SUM(J256:J259)</f>
        <v>2809158</v>
      </c>
      <c r="K255" s="51">
        <f>I255/J255*100</f>
        <v>110.46281483633173</v>
      </c>
      <c r="L255" s="42">
        <f>SUM(L256:L259)</f>
        <v>0</v>
      </c>
      <c r="M255" s="42">
        <f>SUM(M256:M259)</f>
        <v>0</v>
      </c>
      <c r="N255" s="6" t="e">
        <f t="shared" ref="N255:N257" si="109">L255/M255*100</f>
        <v>#DIV/0!</v>
      </c>
      <c r="O255" s="42">
        <f>SUM(O256:O259)</f>
        <v>0</v>
      </c>
      <c r="P255" s="42">
        <f>SUM(P256:P259)</f>
        <v>0</v>
      </c>
      <c r="Q255" s="5" t="e">
        <f t="shared" ref="Q255:Q257" si="110">O255/P255*100</f>
        <v>#DIV/0!</v>
      </c>
      <c r="R255" s="42">
        <f>SUM(R256:R259)</f>
        <v>0</v>
      </c>
      <c r="S255" s="42">
        <f>SUM(S256:S259)</f>
        <v>0</v>
      </c>
      <c r="T255" s="6" t="e">
        <f t="shared" ref="T255:T257" si="111">R255/S255*100</f>
        <v>#DIV/0!</v>
      </c>
    </row>
    <row r="256" spans="1:20" s="23" customFormat="1" ht="42" customHeight="1">
      <c r="A256" s="57">
        <v>1</v>
      </c>
      <c r="B256" s="8" t="s">
        <v>89</v>
      </c>
      <c r="C256" s="47">
        <v>10514</v>
      </c>
      <c r="D256" s="45">
        <v>5380</v>
      </c>
      <c r="E256" s="1">
        <f t="shared" ref="E256:E257" si="112">C256/D256*100</f>
        <v>195.42750929368029</v>
      </c>
      <c r="F256" s="47">
        <v>5633</v>
      </c>
      <c r="G256" s="45">
        <v>759</v>
      </c>
      <c r="H256" s="1">
        <f t="shared" ref="H256:H257" si="113">F256/G256*100</f>
        <v>742.16073781291175</v>
      </c>
      <c r="I256" s="47">
        <v>10427</v>
      </c>
      <c r="J256" s="45">
        <v>5410</v>
      </c>
      <c r="K256" s="1">
        <f t="shared" ref="K256:K257" si="114">I256/J256*100</f>
        <v>192.73567467652495</v>
      </c>
      <c r="L256" s="95">
        <v>0</v>
      </c>
      <c r="M256" s="95">
        <v>0</v>
      </c>
      <c r="N256" s="1" t="e">
        <f t="shared" si="109"/>
        <v>#DIV/0!</v>
      </c>
      <c r="O256" s="47">
        <v>0</v>
      </c>
      <c r="P256" s="47">
        <v>0</v>
      </c>
      <c r="Q256" s="1" t="e">
        <f t="shared" si="110"/>
        <v>#DIV/0!</v>
      </c>
      <c r="R256" s="47">
        <v>0</v>
      </c>
      <c r="S256" s="47">
        <v>0</v>
      </c>
      <c r="T256" s="1" t="e">
        <f t="shared" si="111"/>
        <v>#DIV/0!</v>
      </c>
    </row>
    <row r="257" spans="1:20" s="23" customFormat="1" ht="17.25">
      <c r="A257" s="63">
        <v>2</v>
      </c>
      <c r="B257" s="4" t="s">
        <v>113</v>
      </c>
      <c r="C257" s="47">
        <v>2796209</v>
      </c>
      <c r="D257" s="49">
        <v>2904726</v>
      </c>
      <c r="E257" s="25">
        <f t="shared" si="112"/>
        <v>96.264122674565527</v>
      </c>
      <c r="F257" s="47">
        <v>355738</v>
      </c>
      <c r="G257" s="49">
        <v>315670</v>
      </c>
      <c r="H257" s="25">
        <f t="shared" si="113"/>
        <v>112.69300218582697</v>
      </c>
      <c r="I257" s="47">
        <v>3092648</v>
      </c>
      <c r="J257" s="49">
        <v>2803748</v>
      </c>
      <c r="K257" s="25">
        <f t="shared" si="114"/>
        <v>110.30406441663088</v>
      </c>
      <c r="L257" s="95">
        <v>0</v>
      </c>
      <c r="M257" s="95">
        <v>0</v>
      </c>
      <c r="N257" s="25" t="e">
        <f t="shared" si="109"/>
        <v>#DIV/0!</v>
      </c>
      <c r="O257" s="49">
        <v>0</v>
      </c>
      <c r="P257" s="49">
        <v>0</v>
      </c>
      <c r="Q257" s="25" t="e">
        <f t="shared" si="110"/>
        <v>#DIV/0!</v>
      </c>
      <c r="R257" s="49">
        <v>0</v>
      </c>
      <c r="S257" s="49">
        <v>0</v>
      </c>
      <c r="T257" s="25" t="e">
        <f t="shared" si="111"/>
        <v>#DIV/0!</v>
      </c>
    </row>
    <row r="258" spans="1:20" s="23" customFormat="1" ht="17.25">
      <c r="A258" s="63"/>
      <c r="B258" s="4"/>
      <c r="C258" s="49"/>
      <c r="D258" s="49"/>
      <c r="E258" s="25"/>
      <c r="F258" s="49"/>
      <c r="G258" s="49"/>
      <c r="H258" s="25"/>
      <c r="I258" s="49"/>
      <c r="J258" s="49"/>
      <c r="K258" s="25"/>
      <c r="L258" s="95"/>
      <c r="M258" s="47"/>
      <c r="N258" s="25"/>
      <c r="O258" s="49"/>
      <c r="P258" s="49"/>
      <c r="Q258" s="25"/>
      <c r="R258" s="49"/>
      <c r="S258" s="49"/>
      <c r="T258" s="25"/>
    </row>
    <row r="259" spans="1:20" s="23" customFormat="1" ht="17.25">
      <c r="A259" s="64"/>
      <c r="B259" s="16"/>
      <c r="C259" s="47"/>
      <c r="D259" s="47"/>
      <c r="E259" s="1"/>
      <c r="F259" s="47"/>
      <c r="G259" s="47"/>
      <c r="H259" s="1"/>
      <c r="I259" s="47"/>
      <c r="J259" s="47"/>
      <c r="K259" s="1"/>
      <c r="L259" s="47"/>
      <c r="M259" s="47"/>
      <c r="N259" s="1"/>
      <c r="O259" s="47"/>
      <c r="P259" s="47"/>
      <c r="Q259" s="1"/>
      <c r="R259" s="47"/>
      <c r="S259" s="47"/>
      <c r="T259" s="1"/>
    </row>
    <row r="260" spans="1:20" s="23" customFormat="1" ht="17.25" customHeight="1">
      <c r="A260" s="385"/>
      <c r="B260" s="386"/>
      <c r="C260" s="386"/>
      <c r="D260" s="386"/>
      <c r="E260" s="386"/>
      <c r="F260" s="386"/>
      <c r="G260" s="386"/>
      <c r="H260" s="386"/>
      <c r="I260" s="386"/>
      <c r="J260" s="386"/>
      <c r="K260" s="386"/>
      <c r="L260" s="386"/>
      <c r="M260" s="386"/>
      <c r="N260" s="386"/>
      <c r="O260" s="386"/>
      <c r="P260" s="386"/>
      <c r="Q260" s="386"/>
      <c r="R260" s="386"/>
      <c r="S260" s="386"/>
      <c r="T260" s="387"/>
    </row>
    <row r="261" spans="1:20" s="23" customFormat="1" ht="72.75" customHeight="1">
      <c r="A261" s="383" t="s">
        <v>257</v>
      </c>
      <c r="B261" s="384"/>
      <c r="C261" s="42">
        <f>SUM(C262:C273)</f>
        <v>1426295</v>
      </c>
      <c r="D261" s="42">
        <f>SUM(D262:D273)</f>
        <v>1193550</v>
      </c>
      <c r="E261" s="51">
        <f>C261/D261*100</f>
        <v>119.50023040509406</v>
      </c>
      <c r="F261" s="42">
        <f>SUM(F262:F273)</f>
        <v>435013</v>
      </c>
      <c r="G261" s="42">
        <f>SUM(G262:G273)</f>
        <v>318012</v>
      </c>
      <c r="H261" s="51">
        <f>F261/G261*100</f>
        <v>136.79137894167516</v>
      </c>
      <c r="I261" s="42">
        <f>SUM(I262:I273)</f>
        <v>1280141</v>
      </c>
      <c r="J261" s="42">
        <f>SUM(J262:J273)</f>
        <v>1242463</v>
      </c>
      <c r="K261" s="51">
        <f>I261/J261*100</f>
        <v>103.03252491221066</v>
      </c>
      <c r="L261" s="42">
        <f>SUM(L262:L273)</f>
        <v>389270</v>
      </c>
      <c r="M261" s="42">
        <f>SUM(M262:M273)</f>
        <v>439685</v>
      </c>
      <c r="N261" s="6">
        <f t="shared" ref="N261:N273" si="115">L261/M261*100</f>
        <v>88.533836724018329</v>
      </c>
      <c r="O261" s="42">
        <f>SUM(O262:O273)</f>
        <v>328544</v>
      </c>
      <c r="P261" s="42">
        <f>SUM(P262:P273)</f>
        <v>311546</v>
      </c>
      <c r="Q261" s="5">
        <f t="shared" ref="Q261:Q273" si="116">O261/P261*100</f>
        <v>105.45601612602955</v>
      </c>
      <c r="R261" s="42">
        <f>SUM(R262:R273)</f>
        <v>60726</v>
      </c>
      <c r="S261" s="42">
        <f>SUM(S262:S273)</f>
        <v>128139</v>
      </c>
      <c r="T261" s="6">
        <f t="shared" ref="T261:T273" si="117">R261/S261*100</f>
        <v>47.390724135509096</v>
      </c>
    </row>
    <row r="262" spans="1:20" s="23" customFormat="1" ht="17.25">
      <c r="A262" s="44">
        <v>1</v>
      </c>
      <c r="B262" s="3" t="s">
        <v>32</v>
      </c>
      <c r="C262" s="45">
        <v>28101</v>
      </c>
      <c r="D262" s="45">
        <v>82750</v>
      </c>
      <c r="E262" s="46">
        <f t="shared" ref="E262:E270" si="118">C262/D262*100</f>
        <v>33.958912386706949</v>
      </c>
      <c r="F262" s="45">
        <v>7619</v>
      </c>
      <c r="G262" s="45">
        <v>20120</v>
      </c>
      <c r="H262" s="46">
        <f t="shared" ref="H262:H273" si="119">F262/G262*100</f>
        <v>37.867793240556658</v>
      </c>
      <c r="I262" s="45">
        <v>25471</v>
      </c>
      <c r="J262" s="45">
        <v>84267</v>
      </c>
      <c r="K262" s="46">
        <f t="shared" ref="K262:K273" si="120">I262/J262*100</f>
        <v>30.226541825388349</v>
      </c>
      <c r="L262" s="95">
        <v>5658</v>
      </c>
      <c r="M262" s="246">
        <v>84267</v>
      </c>
      <c r="N262" s="25">
        <f t="shared" si="115"/>
        <v>6.7143721741607028</v>
      </c>
      <c r="O262" s="45">
        <v>5658</v>
      </c>
      <c r="P262" s="248">
        <v>84267</v>
      </c>
      <c r="Q262" s="25">
        <f t="shared" si="116"/>
        <v>6.7143721741607028</v>
      </c>
      <c r="R262" s="45">
        <v>0</v>
      </c>
      <c r="S262" s="248">
        <v>0</v>
      </c>
      <c r="T262" s="45" t="e">
        <f t="shared" si="117"/>
        <v>#DIV/0!</v>
      </c>
    </row>
    <row r="263" spans="1:20" s="23" customFormat="1" ht="17.25">
      <c r="A263" s="52">
        <v>2</v>
      </c>
      <c r="B263" s="8" t="s">
        <v>33</v>
      </c>
      <c r="C263" s="45">
        <v>10143</v>
      </c>
      <c r="D263" s="47">
        <v>29015</v>
      </c>
      <c r="E263" s="1">
        <f t="shared" si="118"/>
        <v>34.957780458383596</v>
      </c>
      <c r="F263" s="45">
        <v>2566</v>
      </c>
      <c r="G263" s="47">
        <v>16417</v>
      </c>
      <c r="H263" s="1">
        <f t="shared" si="119"/>
        <v>15.630139489553512</v>
      </c>
      <c r="I263" s="45">
        <v>8020</v>
      </c>
      <c r="J263" s="47">
        <v>31082</v>
      </c>
      <c r="K263" s="1">
        <f t="shared" si="120"/>
        <v>25.802715397979537</v>
      </c>
      <c r="L263" s="95">
        <v>0</v>
      </c>
      <c r="M263" s="35">
        <v>0</v>
      </c>
      <c r="N263" s="25" t="e">
        <f t="shared" si="115"/>
        <v>#DIV/0!</v>
      </c>
      <c r="O263" s="45">
        <v>0</v>
      </c>
      <c r="P263" s="253">
        <v>0</v>
      </c>
      <c r="Q263" s="25" t="e">
        <f t="shared" si="116"/>
        <v>#DIV/0!</v>
      </c>
      <c r="R263" s="45">
        <v>0</v>
      </c>
      <c r="S263" s="253">
        <v>0</v>
      </c>
      <c r="T263" s="47" t="e">
        <f t="shared" si="117"/>
        <v>#DIV/0!</v>
      </c>
    </row>
    <row r="264" spans="1:20" s="23" customFormat="1" ht="17.25">
      <c r="A264" s="44">
        <v>3</v>
      </c>
      <c r="B264" s="3" t="s">
        <v>34</v>
      </c>
      <c r="C264" s="45">
        <v>69974</v>
      </c>
      <c r="D264" s="45">
        <v>171588</v>
      </c>
      <c r="E264" s="46">
        <f t="shared" si="118"/>
        <v>40.780241042497146</v>
      </c>
      <c r="F264" s="45">
        <v>18467</v>
      </c>
      <c r="G264" s="45">
        <v>30474</v>
      </c>
      <c r="H264" s="46">
        <f t="shared" si="119"/>
        <v>60.599199317450946</v>
      </c>
      <c r="I264" s="45">
        <v>69974</v>
      </c>
      <c r="J264" s="45">
        <v>171588</v>
      </c>
      <c r="K264" s="46">
        <f t="shared" si="120"/>
        <v>40.780241042497146</v>
      </c>
      <c r="L264" s="95">
        <v>0</v>
      </c>
      <c r="M264" s="246">
        <v>0</v>
      </c>
      <c r="N264" s="25" t="e">
        <f t="shared" si="115"/>
        <v>#DIV/0!</v>
      </c>
      <c r="O264" s="45">
        <v>0</v>
      </c>
      <c r="P264" s="248">
        <v>0</v>
      </c>
      <c r="Q264" s="25" t="e">
        <f t="shared" si="116"/>
        <v>#DIV/0!</v>
      </c>
      <c r="R264" s="45">
        <v>0</v>
      </c>
      <c r="S264" s="248">
        <v>0</v>
      </c>
      <c r="T264" s="45" t="e">
        <f t="shared" si="117"/>
        <v>#DIV/0!</v>
      </c>
    </row>
    <row r="265" spans="1:20" s="23" customFormat="1" ht="17.25">
      <c r="A265" s="44">
        <v>4</v>
      </c>
      <c r="B265" s="3" t="s">
        <v>35</v>
      </c>
      <c r="C265" s="45">
        <v>261111</v>
      </c>
      <c r="D265" s="45">
        <v>132387</v>
      </c>
      <c r="E265" s="46">
        <f t="shared" si="118"/>
        <v>197.23311201250877</v>
      </c>
      <c r="F265" s="45">
        <v>102143</v>
      </c>
      <c r="G265" s="45">
        <v>44514</v>
      </c>
      <c r="H265" s="46">
        <f t="shared" si="119"/>
        <v>229.46264096688682</v>
      </c>
      <c r="I265" s="45">
        <v>260523</v>
      </c>
      <c r="J265" s="45">
        <v>133428</v>
      </c>
      <c r="K265" s="46">
        <f t="shared" si="120"/>
        <v>195.2536199298498</v>
      </c>
      <c r="L265" s="95">
        <v>117676</v>
      </c>
      <c r="M265" s="246">
        <v>21130</v>
      </c>
      <c r="N265" s="25">
        <f t="shared" si="115"/>
        <v>556.91433980123043</v>
      </c>
      <c r="O265" s="45">
        <v>111096</v>
      </c>
      <c r="P265" s="248">
        <v>21130</v>
      </c>
      <c r="Q265" s="25">
        <f t="shared" si="116"/>
        <v>525.77378135352569</v>
      </c>
      <c r="R265" s="45">
        <v>6580</v>
      </c>
      <c r="S265" s="248">
        <v>0</v>
      </c>
      <c r="T265" s="45" t="e">
        <f t="shared" si="117"/>
        <v>#DIV/0!</v>
      </c>
    </row>
    <row r="266" spans="1:20" s="23" customFormat="1" ht="17.25">
      <c r="A266" s="44">
        <v>5</v>
      </c>
      <c r="B266" s="3" t="s">
        <v>36</v>
      </c>
      <c r="C266" s="45">
        <v>0</v>
      </c>
      <c r="D266" s="45">
        <v>0</v>
      </c>
      <c r="E266" s="46" t="e">
        <f>C269/D266*100</f>
        <v>#DIV/0!</v>
      </c>
      <c r="F266" s="45">
        <v>0</v>
      </c>
      <c r="G266" s="45">
        <v>0</v>
      </c>
      <c r="H266" s="46" t="e">
        <f>F269/G266*100</f>
        <v>#DIV/0!</v>
      </c>
      <c r="I266" s="45">
        <v>0</v>
      </c>
      <c r="J266" s="45">
        <v>0</v>
      </c>
      <c r="K266" s="46" t="e">
        <f>I269/J266*100</f>
        <v>#DIV/0!</v>
      </c>
      <c r="L266" s="95">
        <v>0</v>
      </c>
      <c r="M266" s="246">
        <v>0</v>
      </c>
      <c r="N266" s="25" t="e">
        <f>L269/M266*100</f>
        <v>#DIV/0!</v>
      </c>
      <c r="O266" s="45">
        <v>0</v>
      </c>
      <c r="P266" s="248">
        <v>0</v>
      </c>
      <c r="Q266" s="25" t="e">
        <f>O269/P266*100</f>
        <v>#DIV/0!</v>
      </c>
      <c r="R266" s="45">
        <v>0</v>
      </c>
      <c r="S266" s="248">
        <v>0</v>
      </c>
      <c r="T266" s="45" t="e">
        <f t="shared" si="117"/>
        <v>#DIV/0!</v>
      </c>
    </row>
    <row r="267" spans="1:20" s="23" customFormat="1" ht="17.25">
      <c r="A267" s="50">
        <v>6</v>
      </c>
      <c r="B267" s="4" t="s">
        <v>37</v>
      </c>
      <c r="C267" s="45">
        <v>25624</v>
      </c>
      <c r="D267" s="45">
        <v>23728</v>
      </c>
      <c r="E267" s="46">
        <f t="shared" si="118"/>
        <v>107.99055967633176</v>
      </c>
      <c r="F267" s="45">
        <v>3804</v>
      </c>
      <c r="G267" s="45">
        <v>4930</v>
      </c>
      <c r="H267" s="46">
        <f t="shared" si="119"/>
        <v>77.16024340770791</v>
      </c>
      <c r="I267" s="45">
        <v>16637</v>
      </c>
      <c r="J267" s="45">
        <v>27763</v>
      </c>
      <c r="K267" s="46">
        <f t="shared" si="120"/>
        <v>59.925080142635878</v>
      </c>
      <c r="L267" s="95">
        <v>0</v>
      </c>
      <c r="M267" s="246">
        <v>27763</v>
      </c>
      <c r="N267" s="25">
        <f t="shared" si="115"/>
        <v>0</v>
      </c>
      <c r="O267" s="45">
        <v>0</v>
      </c>
      <c r="P267" s="248">
        <v>27763</v>
      </c>
      <c r="Q267" s="25">
        <f t="shared" si="116"/>
        <v>0</v>
      </c>
      <c r="R267" s="45">
        <v>0</v>
      </c>
      <c r="S267" s="248">
        <v>0</v>
      </c>
      <c r="T267" s="45" t="e">
        <f t="shared" si="117"/>
        <v>#DIV/0!</v>
      </c>
    </row>
    <row r="268" spans="1:20" s="23" customFormat="1" ht="17.25">
      <c r="A268" s="50">
        <v>7</v>
      </c>
      <c r="B268" s="4" t="s">
        <v>38</v>
      </c>
      <c r="C268" s="45">
        <v>74161</v>
      </c>
      <c r="D268" s="45">
        <v>65149</v>
      </c>
      <c r="E268" s="46">
        <f t="shared" si="118"/>
        <v>113.83290610753811</v>
      </c>
      <c r="F268" s="45">
        <v>11088</v>
      </c>
      <c r="G268" s="45">
        <v>13417</v>
      </c>
      <c r="H268" s="46">
        <f t="shared" si="119"/>
        <v>82.641425057762547</v>
      </c>
      <c r="I268" s="45">
        <v>81996</v>
      </c>
      <c r="J268" s="45">
        <v>79023</v>
      </c>
      <c r="K268" s="46">
        <f t="shared" si="120"/>
        <v>103.76219581640788</v>
      </c>
      <c r="L268" s="95">
        <v>0</v>
      </c>
      <c r="M268" s="246">
        <v>79023</v>
      </c>
      <c r="N268" s="25">
        <f t="shared" si="115"/>
        <v>0</v>
      </c>
      <c r="O268" s="45">
        <v>0</v>
      </c>
      <c r="P268" s="246">
        <v>79023</v>
      </c>
      <c r="Q268" s="25">
        <f t="shared" si="116"/>
        <v>0</v>
      </c>
      <c r="R268" s="45">
        <v>0</v>
      </c>
      <c r="S268" s="248">
        <v>0</v>
      </c>
      <c r="T268" s="45" t="e">
        <f t="shared" si="117"/>
        <v>#DIV/0!</v>
      </c>
    </row>
    <row r="269" spans="1:20" s="23" customFormat="1" ht="17.25">
      <c r="A269" s="44">
        <v>8</v>
      </c>
      <c r="B269" s="3" t="s">
        <v>39</v>
      </c>
      <c r="C269" s="45">
        <v>266000</v>
      </c>
      <c r="D269" s="45">
        <v>68200</v>
      </c>
      <c r="E269" s="46">
        <f t="shared" si="118"/>
        <v>390.02932551319651</v>
      </c>
      <c r="F269" s="45">
        <v>52500</v>
      </c>
      <c r="G269" s="45">
        <v>0</v>
      </c>
      <c r="H269" s="46" t="e">
        <f t="shared" si="119"/>
        <v>#DIV/0!</v>
      </c>
      <c r="I269" s="45">
        <v>125870</v>
      </c>
      <c r="J269" s="45">
        <v>91272</v>
      </c>
      <c r="K269" s="46">
        <f t="shared" si="120"/>
        <v>137.90647734244894</v>
      </c>
      <c r="L269" s="95">
        <v>125870</v>
      </c>
      <c r="M269" s="246">
        <v>91272</v>
      </c>
      <c r="N269" s="25">
        <f t="shared" si="115"/>
        <v>137.90647734244894</v>
      </c>
      <c r="O269" s="45">
        <v>125870</v>
      </c>
      <c r="P269" s="45">
        <v>91272</v>
      </c>
      <c r="Q269" s="25">
        <f t="shared" si="116"/>
        <v>137.90647734244894</v>
      </c>
      <c r="R269" s="45">
        <v>0</v>
      </c>
      <c r="S269" s="248">
        <v>0</v>
      </c>
      <c r="T269" s="45" t="e">
        <f t="shared" si="117"/>
        <v>#DIV/0!</v>
      </c>
    </row>
    <row r="270" spans="1:20" s="23" customFormat="1" ht="17.25">
      <c r="A270" s="44">
        <v>9</v>
      </c>
      <c r="B270" s="3" t="s">
        <v>40</v>
      </c>
      <c r="C270" s="45">
        <v>0</v>
      </c>
      <c r="D270" s="45">
        <v>0</v>
      </c>
      <c r="E270" s="46" t="e">
        <f t="shared" si="118"/>
        <v>#DIV/0!</v>
      </c>
      <c r="F270" s="45">
        <v>0</v>
      </c>
      <c r="G270" s="45">
        <v>0</v>
      </c>
      <c r="H270" s="46" t="e">
        <f t="shared" si="119"/>
        <v>#DIV/0!</v>
      </c>
      <c r="I270" s="45">
        <v>0</v>
      </c>
      <c r="J270" s="45">
        <v>0</v>
      </c>
      <c r="K270" s="46" t="e">
        <f t="shared" si="120"/>
        <v>#DIV/0!</v>
      </c>
      <c r="L270" s="95">
        <v>0</v>
      </c>
      <c r="M270" s="246">
        <v>0</v>
      </c>
      <c r="N270" s="25" t="e">
        <f t="shared" si="115"/>
        <v>#DIV/0!</v>
      </c>
      <c r="O270" s="45">
        <v>0</v>
      </c>
      <c r="P270" s="248">
        <v>0</v>
      </c>
      <c r="Q270" s="25" t="e">
        <f t="shared" si="116"/>
        <v>#DIV/0!</v>
      </c>
      <c r="R270" s="45">
        <v>0</v>
      </c>
      <c r="S270" s="248">
        <v>0</v>
      </c>
      <c r="T270" s="45" t="e">
        <f t="shared" si="117"/>
        <v>#DIV/0!</v>
      </c>
    </row>
    <row r="271" spans="1:20" s="23" customFormat="1" ht="17.25">
      <c r="A271" s="50">
        <v>10</v>
      </c>
      <c r="B271" s="4" t="s">
        <v>41</v>
      </c>
      <c r="C271" s="45">
        <v>515006</v>
      </c>
      <c r="D271" s="45">
        <v>477175</v>
      </c>
      <c r="E271" s="46">
        <f>C271/D271*100</f>
        <v>107.92811861476397</v>
      </c>
      <c r="F271" s="45">
        <v>184800</v>
      </c>
      <c r="G271" s="45">
        <v>180175</v>
      </c>
      <c r="H271" s="46">
        <f t="shared" si="119"/>
        <v>102.56694879977799</v>
      </c>
      <c r="I271" s="45">
        <v>515475</v>
      </c>
      <c r="J271" s="45">
        <v>480482</v>
      </c>
      <c r="K271" s="46">
        <f t="shared" si="120"/>
        <v>107.28289509284427</v>
      </c>
      <c r="L271" s="95">
        <v>0</v>
      </c>
      <c r="M271" s="246">
        <v>3307</v>
      </c>
      <c r="N271" s="25">
        <f t="shared" si="115"/>
        <v>0</v>
      </c>
      <c r="O271" s="45">
        <v>0</v>
      </c>
      <c r="P271" s="248">
        <v>3307</v>
      </c>
      <c r="Q271" s="25">
        <f t="shared" si="116"/>
        <v>0</v>
      </c>
      <c r="R271" s="45">
        <v>0</v>
      </c>
      <c r="S271" s="248">
        <v>0</v>
      </c>
      <c r="T271" s="45" t="e">
        <f t="shared" si="117"/>
        <v>#DIV/0!</v>
      </c>
    </row>
    <row r="272" spans="1:20" s="23" customFormat="1" ht="17.25">
      <c r="A272" s="52">
        <v>11</v>
      </c>
      <c r="B272" s="8" t="s">
        <v>42</v>
      </c>
      <c r="C272" s="45">
        <v>140066</v>
      </c>
      <c r="D272" s="49">
        <v>37885</v>
      </c>
      <c r="E272" s="25">
        <f>C272/D272*100</f>
        <v>369.71360696845721</v>
      </c>
      <c r="F272" s="45">
        <v>26075</v>
      </c>
      <c r="G272" s="49">
        <v>6091</v>
      </c>
      <c r="H272" s="25">
        <f t="shared" si="119"/>
        <v>428.09062551305203</v>
      </c>
      <c r="I272" s="45">
        <v>140066</v>
      </c>
      <c r="J272" s="49">
        <v>37885</v>
      </c>
      <c r="K272" s="25">
        <f t="shared" si="120"/>
        <v>369.71360696845721</v>
      </c>
      <c r="L272" s="95">
        <v>140066</v>
      </c>
      <c r="M272" s="247">
        <v>37885</v>
      </c>
      <c r="N272" s="25">
        <f t="shared" si="115"/>
        <v>369.71360696845721</v>
      </c>
      <c r="O272" s="45">
        <v>85920</v>
      </c>
      <c r="P272" s="249">
        <v>4784</v>
      </c>
      <c r="Q272" s="25">
        <f t="shared" si="116"/>
        <v>1795.9866220735787</v>
      </c>
      <c r="R272" s="45">
        <v>54146</v>
      </c>
      <c r="S272" s="249">
        <v>33101</v>
      </c>
      <c r="T272" s="49">
        <f t="shared" si="117"/>
        <v>163.57813963324369</v>
      </c>
    </row>
    <row r="273" spans="1:20" s="23" customFormat="1" ht="34.5">
      <c r="A273" s="52">
        <v>12</v>
      </c>
      <c r="B273" s="8" t="s">
        <v>43</v>
      </c>
      <c r="C273" s="45">
        <v>36109</v>
      </c>
      <c r="D273" s="49">
        <v>105673</v>
      </c>
      <c r="E273" s="1">
        <f>C273/D273*100</f>
        <v>34.170507130487451</v>
      </c>
      <c r="F273" s="45">
        <v>25951</v>
      </c>
      <c r="G273" s="49">
        <v>1874</v>
      </c>
      <c r="H273" s="1">
        <f t="shared" si="119"/>
        <v>1384.7918890074707</v>
      </c>
      <c r="I273" s="45">
        <v>36109</v>
      </c>
      <c r="J273" s="49">
        <v>105673</v>
      </c>
      <c r="K273" s="1">
        <f t="shared" si="120"/>
        <v>34.170507130487451</v>
      </c>
      <c r="L273" s="95">
        <v>0</v>
      </c>
      <c r="M273" s="247">
        <v>95038</v>
      </c>
      <c r="N273" s="1">
        <f t="shared" si="115"/>
        <v>0</v>
      </c>
      <c r="O273" s="45">
        <v>0</v>
      </c>
      <c r="P273" s="249">
        <v>0</v>
      </c>
      <c r="Q273" s="1" t="e">
        <f t="shared" si="116"/>
        <v>#DIV/0!</v>
      </c>
      <c r="R273" s="45">
        <v>0</v>
      </c>
      <c r="S273" s="249">
        <v>95038</v>
      </c>
      <c r="T273" s="47">
        <f t="shared" si="117"/>
        <v>0</v>
      </c>
    </row>
    <row r="274" spans="1:20" s="23" customFormat="1" ht="17.25" customHeight="1">
      <c r="A274" s="385"/>
      <c r="B274" s="386"/>
      <c r="C274" s="386"/>
      <c r="D274" s="386"/>
      <c r="E274" s="386"/>
      <c r="F274" s="386"/>
      <c r="G274" s="386"/>
      <c r="H274" s="386"/>
      <c r="I274" s="386"/>
      <c r="J274" s="386"/>
      <c r="K274" s="386"/>
      <c r="L274" s="386"/>
      <c r="M274" s="386"/>
      <c r="N274" s="386"/>
      <c r="O274" s="386"/>
      <c r="P274" s="386"/>
      <c r="Q274" s="386"/>
      <c r="R274" s="386"/>
      <c r="S274" s="386"/>
      <c r="T274" s="387"/>
    </row>
    <row r="275" spans="1:20" s="23" customFormat="1" ht="58.5" customHeight="1">
      <c r="A275" s="383" t="s">
        <v>258</v>
      </c>
      <c r="B275" s="384"/>
      <c r="C275" s="42">
        <f>SUM(C276:C283)</f>
        <v>329903</v>
      </c>
      <c r="D275" s="42">
        <f>SUM(D276:D283)</f>
        <v>551881</v>
      </c>
      <c r="E275" s="51">
        <f>C275/D275*100</f>
        <v>59.777923139227475</v>
      </c>
      <c r="F275" s="42">
        <f>SUM(F276:F283)</f>
        <v>45691</v>
      </c>
      <c r="G275" s="42">
        <f>SUM(G276:G283)</f>
        <v>77084</v>
      </c>
      <c r="H275" s="51">
        <f>F275/G275*100</f>
        <v>59.27429816823205</v>
      </c>
      <c r="I275" s="42">
        <f>SUM(I276:I283)</f>
        <v>350426</v>
      </c>
      <c r="J275" s="42">
        <f>SUM(J276:J283)</f>
        <v>566965</v>
      </c>
      <c r="K275" s="51">
        <f>I275/J275*100</f>
        <v>61.807342604922702</v>
      </c>
      <c r="L275" s="34">
        <f>SUM(L276:L283)</f>
        <v>119025</v>
      </c>
      <c r="M275" s="34">
        <f>SUM(M276:M283)</f>
        <v>270284</v>
      </c>
      <c r="N275" s="6">
        <f t="shared" ref="N275:N283" si="121">L275/M275*100</f>
        <v>44.037012919743681</v>
      </c>
      <c r="O275" s="5">
        <f>SUM(O276:O283)</f>
        <v>119025</v>
      </c>
      <c r="P275" s="5">
        <f>SUM(P276:P283)</f>
        <v>86994</v>
      </c>
      <c r="Q275" s="5">
        <f t="shared" ref="Q275:Q278" si="122">O275/P275*100</f>
        <v>136.81978067452926</v>
      </c>
      <c r="R275" s="5">
        <f>SUM(R276:R283)</f>
        <v>0</v>
      </c>
      <c r="S275" s="5">
        <f>SUM(S276:S283)</f>
        <v>183290</v>
      </c>
      <c r="T275" s="6">
        <f>R275/S275*100</f>
        <v>0</v>
      </c>
    </row>
    <row r="276" spans="1:20" s="23" customFormat="1" ht="17.25">
      <c r="A276" s="44">
        <v>1</v>
      </c>
      <c r="B276" s="4" t="s">
        <v>44</v>
      </c>
      <c r="C276" s="45">
        <v>8234</v>
      </c>
      <c r="D276" s="45">
        <v>4100</v>
      </c>
      <c r="E276" s="45">
        <f t="shared" ref="E276:E283" si="123">C276/D276*100</f>
        <v>200.82926829268294</v>
      </c>
      <c r="F276" s="45">
        <v>3605</v>
      </c>
      <c r="G276" s="45">
        <v>1708</v>
      </c>
      <c r="H276" s="45">
        <f t="shared" ref="H276:H283" si="124">F276/G276*100</f>
        <v>211.0655737704918</v>
      </c>
      <c r="I276" s="45">
        <v>8234</v>
      </c>
      <c r="J276" s="45">
        <v>4100</v>
      </c>
      <c r="K276" s="45">
        <f t="shared" ref="K276:K283" si="125">I276/J276*100</f>
        <v>200.82926829268294</v>
      </c>
      <c r="L276" s="45">
        <v>0</v>
      </c>
      <c r="M276" s="246">
        <v>0</v>
      </c>
      <c r="N276" s="45" t="e">
        <f t="shared" si="121"/>
        <v>#DIV/0!</v>
      </c>
      <c r="O276" s="45">
        <v>0</v>
      </c>
      <c r="P276" s="248">
        <v>0</v>
      </c>
      <c r="Q276" s="45" t="e">
        <f t="shared" si="122"/>
        <v>#DIV/0!</v>
      </c>
      <c r="R276" s="45">
        <v>0</v>
      </c>
      <c r="S276" s="248">
        <v>0</v>
      </c>
      <c r="T276" s="45" t="e">
        <f t="shared" ref="T276:T283" si="126">R276/S276*100</f>
        <v>#DIV/0!</v>
      </c>
    </row>
    <row r="277" spans="1:20" s="23" customFormat="1" ht="17.25">
      <c r="A277" s="50">
        <v>2</v>
      </c>
      <c r="B277" s="4" t="s">
        <v>45</v>
      </c>
      <c r="C277" s="45">
        <v>0</v>
      </c>
      <c r="D277" s="49">
        <v>800</v>
      </c>
      <c r="E277" s="45">
        <f t="shared" si="123"/>
        <v>0</v>
      </c>
      <c r="F277" s="45">
        <v>0</v>
      </c>
      <c r="G277" s="49">
        <v>0</v>
      </c>
      <c r="H277" s="45" t="e">
        <f t="shared" si="124"/>
        <v>#DIV/0!</v>
      </c>
      <c r="I277" s="45">
        <v>0</v>
      </c>
      <c r="J277" s="49">
        <v>271</v>
      </c>
      <c r="K277" s="45">
        <f t="shared" si="125"/>
        <v>0</v>
      </c>
      <c r="L277" s="45">
        <v>0</v>
      </c>
      <c r="M277" s="247">
        <v>271</v>
      </c>
      <c r="N277" s="45">
        <f t="shared" si="121"/>
        <v>0</v>
      </c>
      <c r="O277" s="45">
        <v>0</v>
      </c>
      <c r="P277" s="249">
        <v>0</v>
      </c>
      <c r="Q277" s="45" t="e">
        <f t="shared" si="122"/>
        <v>#DIV/0!</v>
      </c>
      <c r="R277" s="45">
        <v>0</v>
      </c>
      <c r="S277" s="249">
        <v>271</v>
      </c>
      <c r="T277" s="45">
        <f t="shared" si="126"/>
        <v>0</v>
      </c>
    </row>
    <row r="278" spans="1:20" s="23" customFormat="1" ht="17.25">
      <c r="A278" s="50">
        <v>3</v>
      </c>
      <c r="B278" s="4" t="s">
        <v>46</v>
      </c>
      <c r="C278" s="45">
        <v>5314</v>
      </c>
      <c r="D278" s="49">
        <v>491</v>
      </c>
      <c r="E278" s="45">
        <f t="shared" si="123"/>
        <v>1082.2810590631366</v>
      </c>
      <c r="F278" s="45">
        <v>1433</v>
      </c>
      <c r="G278" s="49">
        <v>36</v>
      </c>
      <c r="H278" s="45">
        <f t="shared" si="124"/>
        <v>3980.5555555555557</v>
      </c>
      <c r="I278" s="45">
        <v>5363</v>
      </c>
      <c r="J278" s="49">
        <v>606</v>
      </c>
      <c r="K278" s="45">
        <f t="shared" si="125"/>
        <v>884.98349834983492</v>
      </c>
      <c r="L278" s="45">
        <v>0</v>
      </c>
      <c r="M278" s="247">
        <v>0</v>
      </c>
      <c r="N278" s="45" t="e">
        <f t="shared" si="121"/>
        <v>#DIV/0!</v>
      </c>
      <c r="O278" s="45">
        <v>0</v>
      </c>
      <c r="P278" s="249">
        <v>0</v>
      </c>
      <c r="Q278" s="45" t="e">
        <f t="shared" si="122"/>
        <v>#DIV/0!</v>
      </c>
      <c r="R278" s="45">
        <v>0</v>
      </c>
      <c r="S278" s="249">
        <v>0</v>
      </c>
      <c r="T278" s="45" t="e">
        <f t="shared" si="126"/>
        <v>#DIV/0!</v>
      </c>
    </row>
    <row r="279" spans="1:20" s="23" customFormat="1" ht="17.25">
      <c r="A279" s="50">
        <v>4</v>
      </c>
      <c r="B279" s="4" t="s">
        <v>47</v>
      </c>
      <c r="C279" s="45">
        <v>2394</v>
      </c>
      <c r="D279" s="49">
        <v>1300</v>
      </c>
      <c r="E279" s="45">
        <f t="shared" si="123"/>
        <v>184.15384615384616</v>
      </c>
      <c r="F279" s="45">
        <v>1067</v>
      </c>
      <c r="G279" s="49">
        <v>425</v>
      </c>
      <c r="H279" s="45">
        <f t="shared" si="124"/>
        <v>251.05882352941177</v>
      </c>
      <c r="I279" s="45">
        <v>2590</v>
      </c>
      <c r="J279" s="49">
        <v>1558</v>
      </c>
      <c r="K279" s="45">
        <f t="shared" si="125"/>
        <v>166.2387676508344</v>
      </c>
      <c r="L279" s="45">
        <v>0</v>
      </c>
      <c r="M279" s="247">
        <v>0</v>
      </c>
      <c r="N279" s="45" t="e">
        <f t="shared" si="121"/>
        <v>#DIV/0!</v>
      </c>
      <c r="O279" s="45">
        <v>0</v>
      </c>
      <c r="P279" s="249">
        <v>0</v>
      </c>
      <c r="Q279" s="45" t="e">
        <f>O279/P279*100</f>
        <v>#DIV/0!</v>
      </c>
      <c r="R279" s="45">
        <v>0</v>
      </c>
      <c r="S279" s="249">
        <v>0</v>
      </c>
      <c r="T279" s="45" t="e">
        <f t="shared" si="126"/>
        <v>#DIV/0!</v>
      </c>
    </row>
    <row r="280" spans="1:20" s="23" customFormat="1" ht="17.25">
      <c r="A280" s="50">
        <v>5</v>
      </c>
      <c r="B280" s="4" t="s">
        <v>48</v>
      </c>
      <c r="C280" s="45">
        <v>119570</v>
      </c>
      <c r="D280" s="49">
        <v>92596</v>
      </c>
      <c r="E280" s="45">
        <f t="shared" si="123"/>
        <v>129.13084798479414</v>
      </c>
      <c r="F280" s="45">
        <v>219</v>
      </c>
      <c r="G280" s="49">
        <v>3162</v>
      </c>
      <c r="H280" s="45">
        <f t="shared" si="124"/>
        <v>6.9259962049335861</v>
      </c>
      <c r="I280" s="45">
        <v>119570</v>
      </c>
      <c r="J280" s="49">
        <v>92596</v>
      </c>
      <c r="K280" s="45">
        <f t="shared" si="125"/>
        <v>129.13084798479414</v>
      </c>
      <c r="L280" s="45">
        <v>118060</v>
      </c>
      <c r="M280" s="247">
        <v>86994</v>
      </c>
      <c r="N280" s="45">
        <f t="shared" si="121"/>
        <v>135.71050877071983</v>
      </c>
      <c r="O280" s="45">
        <v>118060</v>
      </c>
      <c r="P280" s="249">
        <v>86994</v>
      </c>
      <c r="Q280" s="45">
        <f t="shared" ref="Q280:Q283" si="127">O280/P280*100</f>
        <v>135.71050877071983</v>
      </c>
      <c r="R280" s="45">
        <v>0</v>
      </c>
      <c r="S280" s="249">
        <v>0</v>
      </c>
      <c r="T280" s="45" t="e">
        <f t="shared" si="126"/>
        <v>#DIV/0!</v>
      </c>
    </row>
    <row r="281" spans="1:20" s="23" customFormat="1" ht="17.25">
      <c r="A281" s="48">
        <v>6</v>
      </c>
      <c r="B281" s="4" t="s">
        <v>49</v>
      </c>
      <c r="C281" s="45">
        <v>966</v>
      </c>
      <c r="D281" s="49">
        <v>0</v>
      </c>
      <c r="E281" s="45" t="e">
        <f t="shared" si="123"/>
        <v>#DIV/0!</v>
      </c>
      <c r="F281" s="45">
        <v>0</v>
      </c>
      <c r="G281" s="49">
        <v>0</v>
      </c>
      <c r="H281" s="45" t="e">
        <f t="shared" si="124"/>
        <v>#DIV/0!</v>
      </c>
      <c r="I281" s="45">
        <v>1089</v>
      </c>
      <c r="J281" s="49">
        <v>656</v>
      </c>
      <c r="K281" s="45">
        <f t="shared" si="125"/>
        <v>166.0060975609756</v>
      </c>
      <c r="L281" s="45">
        <v>965</v>
      </c>
      <c r="M281" s="247">
        <v>0</v>
      </c>
      <c r="N281" s="45" t="e">
        <f t="shared" si="121"/>
        <v>#DIV/0!</v>
      </c>
      <c r="O281" s="45">
        <v>965</v>
      </c>
      <c r="P281" s="249">
        <v>0</v>
      </c>
      <c r="Q281" s="45" t="e">
        <f t="shared" si="127"/>
        <v>#DIV/0!</v>
      </c>
      <c r="R281" s="45">
        <v>0</v>
      </c>
      <c r="S281" s="249">
        <v>0</v>
      </c>
      <c r="T281" s="45" t="e">
        <f t="shared" si="126"/>
        <v>#DIV/0!</v>
      </c>
    </row>
    <row r="282" spans="1:20" s="23" customFormat="1" ht="17.25">
      <c r="A282" s="52">
        <v>7</v>
      </c>
      <c r="B282" s="4" t="s">
        <v>50</v>
      </c>
      <c r="C282" s="45">
        <v>192450</v>
      </c>
      <c r="D282" s="49">
        <v>386367</v>
      </c>
      <c r="E282" s="45">
        <f t="shared" si="123"/>
        <v>49.810154593948241</v>
      </c>
      <c r="F282" s="45">
        <v>39367</v>
      </c>
      <c r="G282" s="49">
        <v>58516</v>
      </c>
      <c r="H282" s="45">
        <f t="shared" si="124"/>
        <v>67.275616925285391</v>
      </c>
      <c r="I282" s="45">
        <v>212605</v>
      </c>
      <c r="J282" s="49">
        <v>400951</v>
      </c>
      <c r="K282" s="45">
        <f t="shared" si="125"/>
        <v>53.025182628301216</v>
      </c>
      <c r="L282" s="45">
        <v>0</v>
      </c>
      <c r="M282" s="247">
        <v>183019</v>
      </c>
      <c r="N282" s="45">
        <f t="shared" si="121"/>
        <v>0</v>
      </c>
      <c r="O282" s="45">
        <v>0</v>
      </c>
      <c r="P282" s="249">
        <v>0</v>
      </c>
      <c r="Q282" s="45" t="e">
        <f t="shared" si="127"/>
        <v>#DIV/0!</v>
      </c>
      <c r="R282" s="45">
        <v>0</v>
      </c>
      <c r="S282" s="249">
        <v>183019</v>
      </c>
      <c r="T282" s="45">
        <f t="shared" si="126"/>
        <v>0</v>
      </c>
    </row>
    <row r="283" spans="1:20" s="23" customFormat="1" ht="34.5">
      <c r="A283" s="44">
        <v>8</v>
      </c>
      <c r="B283" s="4" t="s">
        <v>51</v>
      </c>
      <c r="C283" s="45">
        <v>975</v>
      </c>
      <c r="D283" s="45">
        <v>66227</v>
      </c>
      <c r="E283" s="45">
        <f t="shared" si="123"/>
        <v>1.4722092198046113</v>
      </c>
      <c r="F283" s="45">
        <v>0</v>
      </c>
      <c r="G283" s="45">
        <v>13237</v>
      </c>
      <c r="H283" s="45">
        <f t="shared" si="124"/>
        <v>0</v>
      </c>
      <c r="I283" s="45">
        <v>975</v>
      </c>
      <c r="J283" s="45">
        <v>66227</v>
      </c>
      <c r="K283" s="45">
        <f t="shared" si="125"/>
        <v>1.4722092198046113</v>
      </c>
      <c r="L283" s="45">
        <v>0</v>
      </c>
      <c r="M283" s="246">
        <v>0</v>
      </c>
      <c r="N283" s="45" t="e">
        <f t="shared" si="121"/>
        <v>#DIV/0!</v>
      </c>
      <c r="O283" s="45">
        <v>0</v>
      </c>
      <c r="P283" s="248">
        <v>0</v>
      </c>
      <c r="Q283" s="45" t="e">
        <f t="shared" si="127"/>
        <v>#DIV/0!</v>
      </c>
      <c r="R283" s="45">
        <v>0</v>
      </c>
      <c r="S283" s="248">
        <v>0</v>
      </c>
      <c r="T283" s="45" t="e">
        <f t="shared" si="126"/>
        <v>#DIV/0!</v>
      </c>
    </row>
    <row r="284" spans="1:20" s="23" customFormat="1">
      <c r="A284" s="111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</row>
    <row r="285" spans="1:20" s="23" customFormat="1" ht="70.5" customHeight="1">
      <c r="A285" s="383" t="s">
        <v>259</v>
      </c>
      <c r="B285" s="384"/>
      <c r="C285" s="42">
        <f>SUM(C286:C304)</f>
        <v>595072</v>
      </c>
      <c r="D285" s="42">
        <f>SUM(D286:D304)</f>
        <v>691946</v>
      </c>
      <c r="E285" s="43">
        <f>C285/D285*100</f>
        <v>85.999774548880978</v>
      </c>
      <c r="F285" s="42">
        <f>SUM(F286:F304)</f>
        <v>194963</v>
      </c>
      <c r="G285" s="42">
        <f>SUM(G286:G304)</f>
        <v>182136</v>
      </c>
      <c r="H285" s="42">
        <f>F285/G285*100</f>
        <v>107.04253964070804</v>
      </c>
      <c r="I285" s="42">
        <f>SUM(I286:I304)</f>
        <v>609505</v>
      </c>
      <c r="J285" s="42">
        <f>SUM(J286:J304)</f>
        <v>665498</v>
      </c>
      <c r="K285" s="42">
        <f>I285/J285*100</f>
        <v>91.586300785276592</v>
      </c>
      <c r="L285" s="33">
        <f>SUM(L286:L304)</f>
        <v>291054</v>
      </c>
      <c r="M285" s="33">
        <f>SUM(M286:M304)</f>
        <v>387776</v>
      </c>
      <c r="N285" s="5">
        <f t="shared" ref="N285:N304" si="128">L285/M285*100</f>
        <v>75.057249546129725</v>
      </c>
      <c r="O285" s="5">
        <f>SUM(O286:O304)</f>
        <v>187150</v>
      </c>
      <c r="P285" s="5">
        <f>SUM(P286:P304)</f>
        <v>266069</v>
      </c>
      <c r="Q285" s="6" t="e">
        <f>A291O291/P285*100</f>
        <v>#NAME?</v>
      </c>
      <c r="R285" s="5">
        <f>SUM(R286:R304)</f>
        <v>103904</v>
      </c>
      <c r="S285" s="5">
        <f>SUM(S286:S304)</f>
        <v>121707</v>
      </c>
      <c r="T285" s="5">
        <f t="shared" ref="T285:T303" si="129">R285/S285*100</f>
        <v>85.372246460762327</v>
      </c>
    </row>
    <row r="286" spans="1:20" s="23" customFormat="1" ht="19.5" customHeight="1">
      <c r="A286" s="44">
        <v>1</v>
      </c>
      <c r="B286" s="4" t="s">
        <v>14</v>
      </c>
      <c r="C286" s="47">
        <v>33204</v>
      </c>
      <c r="D286" s="45">
        <v>48567</v>
      </c>
      <c r="E286" s="46">
        <f>C286/D286*100</f>
        <v>68.367409969732535</v>
      </c>
      <c r="F286" s="47">
        <v>1644</v>
      </c>
      <c r="G286" s="45">
        <v>5877</v>
      </c>
      <c r="H286" s="46">
        <f>F286/G286*100</f>
        <v>27.973455844818783</v>
      </c>
      <c r="I286" s="47">
        <v>52703</v>
      </c>
      <c r="J286" s="47">
        <v>48567</v>
      </c>
      <c r="K286" s="46">
        <f>I286/J286*100</f>
        <v>108.51607058290608</v>
      </c>
      <c r="L286" s="47">
        <v>11160</v>
      </c>
      <c r="M286" s="246">
        <v>615</v>
      </c>
      <c r="N286" s="25">
        <f t="shared" si="128"/>
        <v>1814.6341463414633</v>
      </c>
      <c r="O286" s="47">
        <v>11160</v>
      </c>
      <c r="P286" s="248">
        <v>615</v>
      </c>
      <c r="Q286" s="25">
        <f t="shared" ref="Q286:Q304" si="130">O286/P286*100</f>
        <v>1814.6341463414633</v>
      </c>
      <c r="R286" s="47">
        <v>0</v>
      </c>
      <c r="S286" s="248">
        <v>0</v>
      </c>
      <c r="T286" s="46" t="e">
        <f t="shared" si="129"/>
        <v>#DIV/0!</v>
      </c>
    </row>
    <row r="287" spans="1:20" s="23" customFormat="1" ht="17.25">
      <c r="A287" s="61">
        <v>2</v>
      </c>
      <c r="B287" s="4" t="s">
        <v>15</v>
      </c>
      <c r="C287" s="47">
        <v>160288</v>
      </c>
      <c r="D287" s="45">
        <v>57964</v>
      </c>
      <c r="E287" s="46">
        <f t="shared" ref="E287:E304" si="131">C287/D287*100</f>
        <v>276.53026016147953</v>
      </c>
      <c r="F287" s="47">
        <v>103904</v>
      </c>
      <c r="G287" s="49">
        <v>26085</v>
      </c>
      <c r="H287" s="25">
        <f t="shared" ref="H287:H296" si="132">F287/G287*100</f>
        <v>398.32854130726474</v>
      </c>
      <c r="I287" s="47">
        <v>160288</v>
      </c>
      <c r="J287" s="49">
        <v>31879</v>
      </c>
      <c r="K287" s="25">
        <f t="shared" ref="K287:K304" si="133">I287/J287*100</f>
        <v>502.80121710216753</v>
      </c>
      <c r="L287" s="47">
        <v>103904</v>
      </c>
      <c r="M287" s="256">
        <v>38558</v>
      </c>
      <c r="N287" s="25">
        <f t="shared" si="128"/>
        <v>269.47455780901498</v>
      </c>
      <c r="O287" s="47">
        <v>0</v>
      </c>
      <c r="P287" s="249">
        <v>38558</v>
      </c>
      <c r="Q287" s="25">
        <f t="shared" si="130"/>
        <v>0</v>
      </c>
      <c r="R287" s="47">
        <v>103904</v>
      </c>
      <c r="S287" s="249">
        <v>0</v>
      </c>
      <c r="T287" s="25" t="e">
        <f t="shared" si="129"/>
        <v>#DIV/0!</v>
      </c>
    </row>
    <row r="288" spans="1:20" s="23" customFormat="1" ht="17.25">
      <c r="A288" s="44">
        <v>3</v>
      </c>
      <c r="B288" s="3" t="s">
        <v>16</v>
      </c>
      <c r="C288" s="47">
        <v>8250</v>
      </c>
      <c r="D288" s="45">
        <v>37058</v>
      </c>
      <c r="E288" s="46">
        <f t="shared" si="131"/>
        <v>22.262399481893251</v>
      </c>
      <c r="F288" s="47">
        <v>0</v>
      </c>
      <c r="G288" s="45">
        <v>7892</v>
      </c>
      <c r="H288" s="46">
        <f t="shared" si="132"/>
        <v>0</v>
      </c>
      <c r="I288" s="47">
        <v>18425</v>
      </c>
      <c r="J288" s="45">
        <v>25723</v>
      </c>
      <c r="K288" s="46">
        <f t="shared" si="133"/>
        <v>71.628503673755006</v>
      </c>
      <c r="L288" s="47">
        <v>0</v>
      </c>
      <c r="M288" s="246">
        <v>0</v>
      </c>
      <c r="N288" s="25" t="e">
        <f t="shared" si="128"/>
        <v>#DIV/0!</v>
      </c>
      <c r="O288" s="47">
        <v>0</v>
      </c>
      <c r="P288" s="248">
        <v>0</v>
      </c>
      <c r="Q288" s="25" t="e">
        <f t="shared" si="130"/>
        <v>#DIV/0!</v>
      </c>
      <c r="R288" s="47">
        <v>0</v>
      </c>
      <c r="S288" s="248">
        <v>0</v>
      </c>
      <c r="T288" s="46" t="e">
        <f t="shared" si="129"/>
        <v>#DIV/0!</v>
      </c>
    </row>
    <row r="289" spans="1:20" s="23" customFormat="1" ht="34.5">
      <c r="A289" s="48">
        <v>4</v>
      </c>
      <c r="B289" s="3" t="s">
        <v>17</v>
      </c>
      <c r="C289" s="47">
        <v>2400</v>
      </c>
      <c r="D289" s="45">
        <v>1710</v>
      </c>
      <c r="E289" s="46">
        <f t="shared" si="131"/>
        <v>140.35087719298244</v>
      </c>
      <c r="F289" s="47">
        <v>1200</v>
      </c>
      <c r="G289" s="45">
        <v>0</v>
      </c>
      <c r="H289" s="46" t="e">
        <f t="shared" si="132"/>
        <v>#DIV/0!</v>
      </c>
      <c r="I289" s="47">
        <v>6360</v>
      </c>
      <c r="J289" s="45">
        <v>11565</v>
      </c>
      <c r="K289" s="46">
        <f t="shared" si="133"/>
        <v>54.993514915693908</v>
      </c>
      <c r="L289" s="47">
        <v>6360</v>
      </c>
      <c r="M289" s="246">
        <v>11565</v>
      </c>
      <c r="N289" s="25">
        <f t="shared" si="128"/>
        <v>54.993514915693908</v>
      </c>
      <c r="O289" s="47">
        <v>6360</v>
      </c>
      <c r="P289" s="246">
        <v>11565</v>
      </c>
      <c r="Q289" s="25">
        <f t="shared" si="130"/>
        <v>54.993514915693908</v>
      </c>
      <c r="R289" s="47">
        <v>0</v>
      </c>
      <c r="S289" s="248">
        <v>0</v>
      </c>
      <c r="T289" s="46" t="e">
        <f t="shared" si="129"/>
        <v>#DIV/0!</v>
      </c>
    </row>
    <row r="290" spans="1:20" s="47" customFormat="1" ht="33" customHeight="1">
      <c r="A290" s="49">
        <v>5</v>
      </c>
      <c r="B290" s="4" t="s">
        <v>18</v>
      </c>
      <c r="C290" s="47">
        <v>20497</v>
      </c>
      <c r="D290" s="45">
        <v>25811</v>
      </c>
      <c r="E290" s="46">
        <f t="shared" si="131"/>
        <v>79.411878656386818</v>
      </c>
      <c r="F290" s="47">
        <v>9257</v>
      </c>
      <c r="G290" s="45">
        <v>3560</v>
      </c>
      <c r="H290" s="47">
        <f t="shared" si="132"/>
        <v>260.02808988764048</v>
      </c>
      <c r="I290" s="47">
        <v>27629</v>
      </c>
      <c r="J290" s="45">
        <v>26616</v>
      </c>
      <c r="K290" s="47">
        <f t="shared" si="133"/>
        <v>103.80598136459274</v>
      </c>
      <c r="L290" s="47">
        <v>0</v>
      </c>
      <c r="M290" s="246">
        <v>2556</v>
      </c>
      <c r="N290" s="47">
        <f t="shared" si="128"/>
        <v>0</v>
      </c>
      <c r="O290" s="47">
        <v>0</v>
      </c>
      <c r="P290" s="248">
        <v>0</v>
      </c>
      <c r="Q290" s="47" t="e">
        <f t="shared" si="130"/>
        <v>#DIV/0!</v>
      </c>
      <c r="R290" s="47">
        <v>0</v>
      </c>
      <c r="S290" s="248">
        <v>2556</v>
      </c>
      <c r="T290" s="47">
        <f t="shared" si="129"/>
        <v>0</v>
      </c>
    </row>
    <row r="291" spans="1:20" s="235" customFormat="1" ht="33" customHeight="1">
      <c r="A291" s="49">
        <v>6</v>
      </c>
      <c r="B291" s="4" t="s">
        <v>335</v>
      </c>
      <c r="C291" s="47">
        <v>20497</v>
      </c>
      <c r="D291" s="47">
        <v>0</v>
      </c>
      <c r="E291" s="46" t="e">
        <f t="shared" si="131"/>
        <v>#DIV/0!</v>
      </c>
      <c r="F291" s="47">
        <v>9257</v>
      </c>
      <c r="G291" s="47">
        <v>0</v>
      </c>
      <c r="H291" s="47" t="e">
        <f t="shared" si="132"/>
        <v>#DIV/0!</v>
      </c>
      <c r="I291" s="47">
        <v>27629</v>
      </c>
      <c r="J291" s="47">
        <v>0</v>
      </c>
      <c r="K291" s="47" t="e">
        <f t="shared" si="133"/>
        <v>#DIV/0!</v>
      </c>
      <c r="L291" s="47">
        <v>0</v>
      </c>
      <c r="M291" s="47">
        <v>0</v>
      </c>
      <c r="N291" s="47" t="e">
        <f t="shared" si="128"/>
        <v>#DIV/0!</v>
      </c>
      <c r="O291" s="47">
        <v>0</v>
      </c>
      <c r="P291" s="47">
        <v>0</v>
      </c>
      <c r="Q291" s="47" t="e">
        <f t="shared" si="130"/>
        <v>#DIV/0!</v>
      </c>
      <c r="R291" s="47">
        <v>0</v>
      </c>
      <c r="S291" s="47">
        <v>0</v>
      </c>
      <c r="T291" s="47" t="e">
        <f t="shared" si="129"/>
        <v>#DIV/0!</v>
      </c>
    </row>
    <row r="292" spans="1:20" s="23" customFormat="1" ht="17.25">
      <c r="A292" s="48">
        <v>7</v>
      </c>
      <c r="B292" s="4" t="s">
        <v>371</v>
      </c>
      <c r="C292" s="47">
        <v>35879</v>
      </c>
      <c r="D292" s="45">
        <v>40843</v>
      </c>
      <c r="E292" s="46">
        <f t="shared" si="131"/>
        <v>87.846142545846277</v>
      </c>
      <c r="F292" s="47">
        <v>11858</v>
      </c>
      <c r="G292" s="45">
        <v>11751</v>
      </c>
      <c r="H292" s="46">
        <f t="shared" si="132"/>
        <v>100.9105608033359</v>
      </c>
      <c r="I292" s="47">
        <v>32404</v>
      </c>
      <c r="J292" s="45">
        <v>45184</v>
      </c>
      <c r="K292" s="46">
        <f t="shared" si="133"/>
        <v>71.71565155807366</v>
      </c>
      <c r="L292" s="47">
        <v>0</v>
      </c>
      <c r="M292" s="35">
        <v>116357</v>
      </c>
      <c r="N292" s="25">
        <f t="shared" si="128"/>
        <v>0</v>
      </c>
      <c r="O292" s="47">
        <v>0</v>
      </c>
      <c r="P292" s="248">
        <v>106</v>
      </c>
      <c r="Q292" s="25">
        <f t="shared" si="130"/>
        <v>0</v>
      </c>
      <c r="R292" s="47">
        <v>0</v>
      </c>
      <c r="S292" s="253">
        <v>116251</v>
      </c>
      <c r="T292" s="46">
        <f t="shared" si="129"/>
        <v>0</v>
      </c>
    </row>
    <row r="293" spans="1:20" s="23" customFormat="1" ht="22.5" customHeight="1">
      <c r="A293" s="44">
        <v>8</v>
      </c>
      <c r="B293" s="3" t="s">
        <v>20</v>
      </c>
      <c r="C293" s="47">
        <v>0</v>
      </c>
      <c r="D293" s="45">
        <v>0</v>
      </c>
      <c r="E293" s="46" t="e">
        <f t="shared" si="131"/>
        <v>#DIV/0!</v>
      </c>
      <c r="F293" s="47">
        <v>0</v>
      </c>
      <c r="G293" s="45">
        <v>0</v>
      </c>
      <c r="H293" s="46" t="e">
        <f t="shared" si="132"/>
        <v>#DIV/0!</v>
      </c>
      <c r="I293" s="47">
        <v>0</v>
      </c>
      <c r="J293" s="45">
        <v>0</v>
      </c>
      <c r="K293" s="46" t="e">
        <f t="shared" si="133"/>
        <v>#DIV/0!</v>
      </c>
      <c r="L293" s="47">
        <v>0</v>
      </c>
      <c r="M293" s="246">
        <v>0</v>
      </c>
      <c r="N293" s="25" t="e">
        <f t="shared" si="128"/>
        <v>#DIV/0!</v>
      </c>
      <c r="O293" s="47">
        <v>0</v>
      </c>
      <c r="P293" s="248">
        <v>0</v>
      </c>
      <c r="Q293" s="25" t="e">
        <f t="shared" si="130"/>
        <v>#DIV/0!</v>
      </c>
      <c r="R293" s="47">
        <v>0</v>
      </c>
      <c r="S293" s="248">
        <v>0</v>
      </c>
      <c r="T293" s="46" t="e">
        <f t="shared" si="129"/>
        <v>#DIV/0!</v>
      </c>
    </row>
    <row r="294" spans="1:20" s="23" customFormat="1" ht="34.5">
      <c r="A294" s="48">
        <v>9</v>
      </c>
      <c r="B294" s="3" t="s">
        <v>21</v>
      </c>
      <c r="C294" s="47">
        <v>60240</v>
      </c>
      <c r="D294" s="45">
        <v>71112</v>
      </c>
      <c r="E294" s="46">
        <f t="shared" si="131"/>
        <v>84.711441106986157</v>
      </c>
      <c r="F294" s="47">
        <v>15268</v>
      </c>
      <c r="G294" s="45">
        <v>10133</v>
      </c>
      <c r="H294" s="46">
        <f t="shared" si="132"/>
        <v>150.67600907924603</v>
      </c>
      <c r="I294" s="47">
        <v>60240</v>
      </c>
      <c r="J294" s="45">
        <v>71112</v>
      </c>
      <c r="K294" s="46">
        <f t="shared" si="133"/>
        <v>84.711441106986157</v>
      </c>
      <c r="L294" s="47">
        <v>0</v>
      </c>
      <c r="M294" s="246">
        <v>0</v>
      </c>
      <c r="N294" s="25" t="e">
        <f t="shared" si="128"/>
        <v>#DIV/0!</v>
      </c>
      <c r="O294" s="47">
        <v>0</v>
      </c>
      <c r="P294" s="248">
        <v>0</v>
      </c>
      <c r="Q294" s="25" t="e">
        <f t="shared" si="130"/>
        <v>#DIV/0!</v>
      </c>
      <c r="R294" s="47">
        <v>0</v>
      </c>
      <c r="S294" s="248">
        <v>0</v>
      </c>
      <c r="T294" s="46" t="e">
        <f t="shared" si="129"/>
        <v>#DIV/0!</v>
      </c>
    </row>
    <row r="295" spans="1:20" s="23" customFormat="1" ht="17.25">
      <c r="A295" s="44">
        <v>10</v>
      </c>
      <c r="B295" s="3" t="s">
        <v>22</v>
      </c>
      <c r="C295" s="47">
        <v>38274</v>
      </c>
      <c r="D295" s="45">
        <v>76776</v>
      </c>
      <c r="E295" s="46">
        <f t="shared" si="131"/>
        <v>49.85151609878087</v>
      </c>
      <c r="F295" s="47">
        <v>11435</v>
      </c>
      <c r="G295" s="45">
        <v>14001</v>
      </c>
      <c r="H295" s="46">
        <f t="shared" si="132"/>
        <v>81.67273766159559</v>
      </c>
      <c r="I295" s="47">
        <v>32130</v>
      </c>
      <c r="J295" s="45">
        <v>78016</v>
      </c>
      <c r="K295" s="46">
        <f t="shared" si="133"/>
        <v>41.183859721082854</v>
      </c>
      <c r="L295" s="47">
        <v>0</v>
      </c>
      <c r="M295" s="246">
        <v>0</v>
      </c>
      <c r="N295" s="25" t="e">
        <f t="shared" si="128"/>
        <v>#DIV/0!</v>
      </c>
      <c r="O295" s="47">
        <v>0</v>
      </c>
      <c r="P295" s="248">
        <v>0</v>
      </c>
      <c r="Q295" s="25" t="e">
        <f t="shared" si="130"/>
        <v>#DIV/0!</v>
      </c>
      <c r="R295" s="47">
        <v>0</v>
      </c>
      <c r="S295" s="248">
        <v>0</v>
      </c>
      <c r="T295" s="46" t="e">
        <f t="shared" si="129"/>
        <v>#DIV/0!</v>
      </c>
    </row>
    <row r="296" spans="1:20" s="23" customFormat="1" ht="17.25">
      <c r="A296" s="48">
        <v>11</v>
      </c>
      <c r="B296" s="3" t="s">
        <v>23</v>
      </c>
      <c r="C296" s="47">
        <v>190654</v>
      </c>
      <c r="D296" s="45">
        <v>183670</v>
      </c>
      <c r="E296" s="46">
        <f t="shared" si="131"/>
        <v>103.8024718244678</v>
      </c>
      <c r="F296" s="47">
        <v>27932</v>
      </c>
      <c r="G296" s="45">
        <v>80289</v>
      </c>
      <c r="H296" s="46">
        <f t="shared" si="132"/>
        <v>34.789323568608403</v>
      </c>
      <c r="I296" s="47">
        <v>169018</v>
      </c>
      <c r="J296" s="45">
        <v>191558</v>
      </c>
      <c r="K296" s="46">
        <f t="shared" si="133"/>
        <v>88.233328809029118</v>
      </c>
      <c r="L296" s="47">
        <v>168685</v>
      </c>
      <c r="M296" s="246">
        <v>191333</v>
      </c>
      <c r="N296" s="25">
        <f t="shared" si="128"/>
        <v>88.163045580218778</v>
      </c>
      <c r="O296" s="47">
        <v>168685</v>
      </c>
      <c r="P296" s="246">
        <v>191333</v>
      </c>
      <c r="Q296" s="25">
        <f t="shared" si="130"/>
        <v>88.163045580218778</v>
      </c>
      <c r="R296" s="47">
        <v>0</v>
      </c>
      <c r="S296" s="248">
        <v>0</v>
      </c>
      <c r="T296" s="46" t="e">
        <f t="shared" si="129"/>
        <v>#DIV/0!</v>
      </c>
    </row>
    <row r="297" spans="1:20" s="23" customFormat="1" ht="17.25">
      <c r="A297" s="50">
        <v>12</v>
      </c>
      <c r="B297" s="4" t="s">
        <v>24</v>
      </c>
      <c r="C297" s="47">
        <v>0</v>
      </c>
      <c r="D297" s="45">
        <v>0</v>
      </c>
      <c r="E297" s="46" t="e">
        <f t="shared" si="131"/>
        <v>#DIV/0!</v>
      </c>
      <c r="F297" s="47">
        <v>0</v>
      </c>
      <c r="G297" s="45">
        <v>0</v>
      </c>
      <c r="H297" s="46" t="e">
        <f>F297/G297*100</f>
        <v>#DIV/0!</v>
      </c>
      <c r="I297" s="47">
        <v>0</v>
      </c>
      <c r="J297" s="45">
        <v>0</v>
      </c>
      <c r="K297" s="46" t="e">
        <f t="shared" si="133"/>
        <v>#DIV/0!</v>
      </c>
      <c r="L297" s="47">
        <v>0</v>
      </c>
      <c r="M297" s="246">
        <v>0</v>
      </c>
      <c r="N297" s="25" t="e">
        <f t="shared" si="128"/>
        <v>#DIV/0!</v>
      </c>
      <c r="O297" s="47">
        <v>0</v>
      </c>
      <c r="P297" s="248">
        <v>0</v>
      </c>
      <c r="Q297" s="25" t="e">
        <f t="shared" si="130"/>
        <v>#DIV/0!</v>
      </c>
      <c r="R297" s="47">
        <v>0</v>
      </c>
      <c r="S297" s="248">
        <v>0</v>
      </c>
      <c r="T297" s="46" t="e">
        <f t="shared" si="129"/>
        <v>#DIV/0!</v>
      </c>
    </row>
    <row r="298" spans="1:20" s="23" customFormat="1" ht="17.25">
      <c r="A298" s="48">
        <v>13</v>
      </c>
      <c r="B298" s="4" t="s">
        <v>25</v>
      </c>
      <c r="C298" s="47">
        <v>210</v>
      </c>
      <c r="D298" s="45">
        <v>27929</v>
      </c>
      <c r="E298" s="46">
        <f t="shared" si="131"/>
        <v>0.75190662035876688</v>
      </c>
      <c r="F298" s="47">
        <v>0</v>
      </c>
      <c r="G298" s="45">
        <v>1444</v>
      </c>
      <c r="H298" s="46">
        <f>F298/G298*100</f>
        <v>0</v>
      </c>
      <c r="I298" s="47">
        <v>210</v>
      </c>
      <c r="J298" s="45">
        <v>27929</v>
      </c>
      <c r="K298" s="46">
        <f t="shared" si="133"/>
        <v>0.75190662035876688</v>
      </c>
      <c r="L298" s="47">
        <v>0</v>
      </c>
      <c r="M298" s="246">
        <v>23892</v>
      </c>
      <c r="N298" s="25">
        <f t="shared" si="128"/>
        <v>0</v>
      </c>
      <c r="O298" s="47">
        <v>0</v>
      </c>
      <c r="P298" s="246">
        <v>23892</v>
      </c>
      <c r="Q298" s="25">
        <f t="shared" si="130"/>
        <v>0</v>
      </c>
      <c r="R298" s="47">
        <v>0</v>
      </c>
      <c r="S298" s="248">
        <v>0</v>
      </c>
      <c r="T298" s="46" t="e">
        <f t="shared" si="129"/>
        <v>#DIV/0!</v>
      </c>
    </row>
    <row r="299" spans="1:20" s="23" customFormat="1" ht="31.5" customHeight="1">
      <c r="A299" s="44">
        <v>14</v>
      </c>
      <c r="B299" s="4" t="s">
        <v>26</v>
      </c>
      <c r="C299" s="47">
        <v>8801</v>
      </c>
      <c r="D299" s="49">
        <v>102441</v>
      </c>
      <c r="E299" s="46">
        <f t="shared" si="131"/>
        <v>8.5912866918518951</v>
      </c>
      <c r="F299" s="47">
        <v>540</v>
      </c>
      <c r="G299" s="49">
        <v>19793</v>
      </c>
      <c r="H299" s="25">
        <f>F299/G299*100</f>
        <v>2.7282372555954124</v>
      </c>
      <c r="I299" s="47">
        <v>8895</v>
      </c>
      <c r="J299" s="49">
        <v>90186</v>
      </c>
      <c r="K299" s="25">
        <f t="shared" si="133"/>
        <v>9.862949903532698</v>
      </c>
      <c r="L299" s="47">
        <v>0</v>
      </c>
      <c r="M299" s="247">
        <v>0</v>
      </c>
      <c r="N299" s="25" t="e">
        <f t="shared" si="128"/>
        <v>#DIV/0!</v>
      </c>
      <c r="O299" s="47">
        <v>0</v>
      </c>
      <c r="P299" s="249">
        <v>0</v>
      </c>
      <c r="Q299" s="25" t="e">
        <f t="shared" si="130"/>
        <v>#DIV/0!</v>
      </c>
      <c r="R299" s="47">
        <v>0</v>
      </c>
      <c r="S299" s="249">
        <v>0</v>
      </c>
      <c r="T299" s="25" t="e">
        <f t="shared" si="129"/>
        <v>#DIV/0!</v>
      </c>
    </row>
    <row r="300" spans="1:20" s="23" customFormat="1" ht="17.25">
      <c r="A300" s="48">
        <v>15</v>
      </c>
      <c r="B300" s="8" t="s">
        <v>27</v>
      </c>
      <c r="C300" s="47">
        <v>6893</v>
      </c>
      <c r="D300" s="45">
        <v>8242</v>
      </c>
      <c r="E300" s="46">
        <f t="shared" si="131"/>
        <v>83.632613443338997</v>
      </c>
      <c r="F300" s="47">
        <v>2668</v>
      </c>
      <c r="G300" s="45">
        <v>1311</v>
      </c>
      <c r="H300" s="1">
        <f t="shared" ref="H300:H304" si="134">F300/G300*100</f>
        <v>203.50877192982458</v>
      </c>
      <c r="I300" s="47">
        <v>4589</v>
      </c>
      <c r="J300" s="45">
        <v>7340</v>
      </c>
      <c r="K300" s="1">
        <f t="shared" si="133"/>
        <v>62.520435967302454</v>
      </c>
      <c r="L300" s="47">
        <v>945</v>
      </c>
      <c r="M300" s="246">
        <v>2900</v>
      </c>
      <c r="N300" s="1">
        <f t="shared" si="128"/>
        <v>32.586206896551722</v>
      </c>
      <c r="O300" s="47">
        <v>945</v>
      </c>
      <c r="P300" s="248">
        <v>0</v>
      </c>
      <c r="Q300" s="1" t="e">
        <f t="shared" si="130"/>
        <v>#DIV/0!</v>
      </c>
      <c r="R300" s="47">
        <v>0</v>
      </c>
      <c r="S300" s="248">
        <v>2900</v>
      </c>
      <c r="T300" s="1">
        <f t="shared" si="129"/>
        <v>0</v>
      </c>
    </row>
    <row r="301" spans="1:20" s="23" customFormat="1" ht="17.25">
      <c r="A301" s="50">
        <v>16</v>
      </c>
      <c r="B301" s="4" t="s">
        <v>28</v>
      </c>
      <c r="C301" s="47">
        <v>0</v>
      </c>
      <c r="D301" s="45">
        <v>0</v>
      </c>
      <c r="E301" s="46" t="e">
        <f t="shared" si="131"/>
        <v>#DIV/0!</v>
      </c>
      <c r="F301" s="47">
        <v>0</v>
      </c>
      <c r="G301" s="45">
        <v>0</v>
      </c>
      <c r="H301" s="46" t="e">
        <f t="shared" si="134"/>
        <v>#DIV/0!</v>
      </c>
      <c r="I301" s="47">
        <v>0</v>
      </c>
      <c r="J301" s="45">
        <v>0</v>
      </c>
      <c r="K301" s="46" t="e">
        <f t="shared" si="133"/>
        <v>#DIV/0!</v>
      </c>
      <c r="L301" s="47">
        <v>0</v>
      </c>
      <c r="M301" s="246">
        <v>0</v>
      </c>
      <c r="N301" s="25" t="e">
        <f t="shared" si="128"/>
        <v>#DIV/0!</v>
      </c>
      <c r="O301" s="47">
        <v>0</v>
      </c>
      <c r="P301" s="248">
        <v>0</v>
      </c>
      <c r="Q301" s="25" t="e">
        <f t="shared" si="130"/>
        <v>#DIV/0!</v>
      </c>
      <c r="R301" s="47">
        <v>0</v>
      </c>
      <c r="S301" s="248">
        <v>0</v>
      </c>
      <c r="T301" s="46" t="e">
        <f t="shared" si="129"/>
        <v>#DIV/0!</v>
      </c>
    </row>
    <row r="302" spans="1:20" s="23" customFormat="1" ht="17.25">
      <c r="A302" s="48">
        <v>17</v>
      </c>
      <c r="B302" s="3" t="s">
        <v>29</v>
      </c>
      <c r="C302" s="47">
        <v>2684</v>
      </c>
      <c r="D302" s="45">
        <v>0</v>
      </c>
      <c r="E302" s="46" t="e">
        <f t="shared" si="131"/>
        <v>#DIV/0!</v>
      </c>
      <c r="F302" s="47">
        <v>0</v>
      </c>
      <c r="G302" s="45">
        <v>0</v>
      </c>
      <c r="H302" s="46" t="e">
        <f t="shared" si="134"/>
        <v>#DIV/0!</v>
      </c>
      <c r="I302" s="47">
        <v>2684</v>
      </c>
      <c r="J302" s="45">
        <v>0</v>
      </c>
      <c r="K302" s="46" t="e">
        <f t="shared" si="133"/>
        <v>#DIV/0!</v>
      </c>
      <c r="L302" s="47">
        <v>0</v>
      </c>
      <c r="M302" s="246">
        <v>0</v>
      </c>
      <c r="N302" s="25" t="e">
        <f t="shared" si="128"/>
        <v>#DIV/0!</v>
      </c>
      <c r="O302" s="47">
        <v>0</v>
      </c>
      <c r="P302" s="248">
        <v>0</v>
      </c>
      <c r="Q302" s="25" t="e">
        <f t="shared" si="130"/>
        <v>#DIV/0!</v>
      </c>
      <c r="R302" s="47">
        <v>0</v>
      </c>
      <c r="S302" s="248">
        <v>0</v>
      </c>
      <c r="T302" s="46" t="e">
        <f t="shared" si="129"/>
        <v>#DIV/0!</v>
      </c>
    </row>
    <row r="303" spans="1:20" s="23" customFormat="1" ht="17.25">
      <c r="A303" s="44">
        <v>18</v>
      </c>
      <c r="B303" s="3" t="s">
        <v>30</v>
      </c>
      <c r="C303" s="47">
        <v>6301</v>
      </c>
      <c r="D303" s="45">
        <v>9823</v>
      </c>
      <c r="E303" s="46">
        <f t="shared" si="131"/>
        <v>64.145373103939733</v>
      </c>
      <c r="F303" s="47">
        <v>0</v>
      </c>
      <c r="G303" s="45">
        <v>0</v>
      </c>
      <c r="H303" s="46" t="e">
        <f t="shared" si="134"/>
        <v>#DIV/0!</v>
      </c>
      <c r="I303" s="47">
        <v>6301</v>
      </c>
      <c r="J303" s="45">
        <v>9823</v>
      </c>
      <c r="K303" s="46">
        <f t="shared" si="133"/>
        <v>64.145373103939733</v>
      </c>
      <c r="L303" s="47">
        <v>0</v>
      </c>
      <c r="M303" s="246">
        <v>0</v>
      </c>
      <c r="N303" s="25" t="e">
        <f t="shared" si="128"/>
        <v>#DIV/0!</v>
      </c>
      <c r="O303" s="47">
        <v>0</v>
      </c>
      <c r="P303" s="248">
        <v>0</v>
      </c>
      <c r="Q303" s="25" t="e">
        <f t="shared" si="130"/>
        <v>#DIV/0!</v>
      </c>
      <c r="R303" s="47">
        <v>0</v>
      </c>
      <c r="S303" s="248">
        <v>0</v>
      </c>
      <c r="T303" s="46" t="e">
        <f t="shared" si="129"/>
        <v>#DIV/0!</v>
      </c>
    </row>
    <row r="304" spans="1:20" s="23" customFormat="1" ht="17.25">
      <c r="A304" s="48">
        <v>19</v>
      </c>
      <c r="B304" s="4" t="s">
        <v>31</v>
      </c>
      <c r="C304" s="47">
        <v>0</v>
      </c>
      <c r="D304" s="49">
        <v>0</v>
      </c>
      <c r="E304" s="46" t="e">
        <f t="shared" si="131"/>
        <v>#DIV/0!</v>
      </c>
      <c r="F304" s="47">
        <v>0</v>
      </c>
      <c r="G304" s="49">
        <v>0</v>
      </c>
      <c r="H304" s="25" t="e">
        <f t="shared" si="134"/>
        <v>#DIV/0!</v>
      </c>
      <c r="I304" s="47">
        <v>0</v>
      </c>
      <c r="J304" s="49">
        <v>0</v>
      </c>
      <c r="K304" s="25" t="e">
        <f t="shared" si="133"/>
        <v>#DIV/0!</v>
      </c>
      <c r="L304" s="47">
        <v>0</v>
      </c>
      <c r="M304" s="247">
        <v>0</v>
      </c>
      <c r="N304" s="25" t="e">
        <f t="shared" si="128"/>
        <v>#DIV/0!</v>
      </c>
      <c r="O304" s="47">
        <v>0</v>
      </c>
      <c r="P304" s="249">
        <v>0</v>
      </c>
      <c r="Q304" s="25" t="e">
        <f t="shared" si="130"/>
        <v>#DIV/0!</v>
      </c>
      <c r="R304" s="47">
        <v>0</v>
      </c>
      <c r="S304" s="249">
        <v>0</v>
      </c>
      <c r="T304" s="25" t="e">
        <f>R304/S304*100</f>
        <v>#DIV/0!</v>
      </c>
    </row>
    <row r="305" spans="1:20" s="23" customFormat="1" ht="15.75" hidden="1" customHeight="1">
      <c r="A305" s="385"/>
      <c r="B305" s="386"/>
      <c r="C305" s="386"/>
      <c r="D305" s="386"/>
      <c r="E305" s="386"/>
      <c r="F305" s="386"/>
      <c r="G305" s="386"/>
      <c r="H305" s="386"/>
      <c r="I305" s="386"/>
      <c r="J305" s="386"/>
      <c r="K305" s="386"/>
      <c r="L305" s="386"/>
      <c r="M305" s="386"/>
      <c r="N305" s="386"/>
      <c r="O305" s="386"/>
      <c r="P305" s="386"/>
      <c r="Q305" s="386"/>
      <c r="R305" s="386"/>
      <c r="S305" s="386"/>
      <c r="T305" s="387"/>
    </row>
    <row r="306" spans="1:20" s="23" customFormat="1" ht="57.75" hidden="1" customHeight="1">
      <c r="A306" s="383" t="s">
        <v>260</v>
      </c>
      <c r="B306" s="384"/>
      <c r="C306" s="42">
        <f>SUM(C307:C312)</f>
        <v>0</v>
      </c>
      <c r="D306" s="42">
        <f>SUM(D307:D312)</f>
        <v>0</v>
      </c>
      <c r="E306" s="43" t="e">
        <f>C306/D306*100</f>
        <v>#DIV/0!</v>
      </c>
      <c r="F306" s="42">
        <f>SUM(F307:F312)</f>
        <v>0</v>
      </c>
      <c r="G306" s="42">
        <f>SUM(G307:G312)</f>
        <v>0</v>
      </c>
      <c r="H306" s="42" t="e">
        <f>F306/G306*100</f>
        <v>#DIV/0!</v>
      </c>
      <c r="I306" s="42">
        <f>SUM(I307:I312)</f>
        <v>0</v>
      </c>
      <c r="J306" s="42">
        <f>SUM(J307:J312)</f>
        <v>0</v>
      </c>
      <c r="K306" s="42" t="e">
        <f>I306/J306*100</f>
        <v>#DIV/0!</v>
      </c>
      <c r="L306" s="42">
        <f>SUM(L307:L312)</f>
        <v>0</v>
      </c>
      <c r="M306" s="42">
        <f>SUM(M307:M312)</f>
        <v>0</v>
      </c>
      <c r="N306" s="5" t="e">
        <f t="shared" ref="N306" si="135">L306/M306*100</f>
        <v>#DIV/0!</v>
      </c>
      <c r="O306" s="42">
        <f>SUM(O307:O312)</f>
        <v>0</v>
      </c>
      <c r="P306" s="42">
        <f>SUM(P307:P312)</f>
        <v>0</v>
      </c>
      <c r="Q306" s="6" t="e">
        <f>A291O291/P306*100</f>
        <v>#NAME?</v>
      </c>
      <c r="R306" s="42">
        <f>SUM(R307:R312)</f>
        <v>0</v>
      </c>
      <c r="S306" s="42">
        <f>SUM(S307:S312)</f>
        <v>0</v>
      </c>
      <c r="T306" s="5" t="e">
        <f t="shared" ref="T306" si="136">R306/S306*100</f>
        <v>#DIV/0!</v>
      </c>
    </row>
    <row r="307" spans="1:20" s="23" customFormat="1" ht="17.25" hidden="1">
      <c r="A307" s="64">
        <v>1</v>
      </c>
      <c r="B307" s="4"/>
      <c r="C307" s="47"/>
      <c r="D307" s="47"/>
      <c r="E307" s="25"/>
      <c r="F307" s="47"/>
      <c r="G307" s="47"/>
      <c r="H307" s="25"/>
      <c r="I307" s="47"/>
      <c r="J307" s="47"/>
      <c r="K307" s="25"/>
      <c r="L307" s="47"/>
      <c r="M307" s="47"/>
      <c r="N307" s="25"/>
      <c r="O307" s="47"/>
      <c r="P307" s="47"/>
      <c r="Q307" s="25"/>
      <c r="R307" s="47"/>
      <c r="S307" s="47"/>
      <c r="T307" s="25"/>
    </row>
    <row r="308" spans="1:20" s="23" customFormat="1" ht="17.25" hidden="1">
      <c r="A308" s="64">
        <v>2</v>
      </c>
      <c r="B308" s="4"/>
      <c r="C308" s="47"/>
      <c r="D308" s="47"/>
      <c r="E308" s="25"/>
      <c r="F308" s="47"/>
      <c r="G308" s="47"/>
      <c r="H308" s="25"/>
      <c r="I308" s="47"/>
      <c r="J308" s="47"/>
      <c r="K308" s="25"/>
      <c r="L308" s="47"/>
      <c r="M308" s="47"/>
      <c r="N308" s="25"/>
      <c r="O308" s="47"/>
      <c r="P308" s="47"/>
      <c r="Q308" s="25"/>
      <c r="R308" s="47"/>
      <c r="S308" s="47"/>
      <c r="T308" s="25"/>
    </row>
    <row r="309" spans="1:20" s="23" customFormat="1" ht="17.25" hidden="1">
      <c r="A309" s="64">
        <v>3</v>
      </c>
      <c r="B309" s="4"/>
      <c r="C309" s="47"/>
      <c r="D309" s="47"/>
      <c r="E309" s="25"/>
      <c r="F309" s="47"/>
      <c r="G309" s="47"/>
      <c r="H309" s="25"/>
      <c r="I309" s="47"/>
      <c r="J309" s="47"/>
      <c r="K309" s="25"/>
      <c r="L309" s="47"/>
      <c r="M309" s="47"/>
      <c r="N309" s="25"/>
      <c r="O309" s="47"/>
      <c r="P309" s="47"/>
      <c r="Q309" s="25"/>
      <c r="R309" s="47"/>
      <c r="S309" s="47"/>
      <c r="T309" s="25"/>
    </row>
    <row r="310" spans="1:20" s="23" customFormat="1" ht="17.25" hidden="1">
      <c r="A310" s="64">
        <v>4</v>
      </c>
      <c r="B310" s="4"/>
      <c r="C310" s="47"/>
      <c r="D310" s="47"/>
      <c r="E310" s="25"/>
      <c r="F310" s="47"/>
      <c r="G310" s="47"/>
      <c r="H310" s="25"/>
      <c r="I310" s="47"/>
      <c r="J310" s="47"/>
      <c r="K310" s="25"/>
      <c r="L310" s="47"/>
      <c r="M310" s="47"/>
      <c r="N310" s="25"/>
      <c r="O310" s="47"/>
      <c r="P310" s="47"/>
      <c r="Q310" s="25"/>
      <c r="R310" s="47"/>
      <c r="S310" s="47"/>
      <c r="T310" s="25"/>
    </row>
    <row r="311" spans="1:20" s="23" customFormat="1" ht="17.25" hidden="1">
      <c r="A311" s="64"/>
      <c r="B311" s="16"/>
      <c r="C311" s="47"/>
      <c r="D311" s="47"/>
      <c r="E311" s="25"/>
      <c r="F311" s="47"/>
      <c r="G311" s="47"/>
      <c r="H311" s="1"/>
      <c r="I311" s="47"/>
      <c r="J311" s="47"/>
      <c r="K311" s="1"/>
      <c r="L311" s="47"/>
      <c r="M311" s="47"/>
      <c r="N311" s="1"/>
      <c r="O311" s="47"/>
      <c r="P311" s="47"/>
      <c r="Q311" s="1"/>
      <c r="R311" s="47"/>
      <c r="S311" s="47"/>
      <c r="T311" s="1"/>
    </row>
    <row r="312" spans="1:20" s="23" customFormat="1" ht="17.25" hidden="1">
      <c r="A312" s="64"/>
      <c r="B312" s="16"/>
      <c r="C312" s="47"/>
      <c r="D312" s="47"/>
      <c r="E312" s="25"/>
      <c r="F312" s="47"/>
      <c r="G312" s="47"/>
      <c r="H312" s="1"/>
      <c r="I312" s="47"/>
      <c r="J312" s="47"/>
      <c r="K312" s="1"/>
      <c r="L312" s="47"/>
      <c r="M312" s="47"/>
      <c r="N312" s="1"/>
      <c r="O312" s="47"/>
      <c r="P312" s="47"/>
      <c r="Q312" s="1"/>
      <c r="R312" s="47"/>
      <c r="S312" s="47"/>
      <c r="T312" s="1"/>
    </row>
    <row r="313" spans="1:20" s="23" customFormat="1">
      <c r="A313" s="385"/>
      <c r="B313" s="386"/>
      <c r="C313" s="386"/>
      <c r="D313" s="386"/>
      <c r="E313" s="386"/>
      <c r="F313" s="386"/>
      <c r="G313" s="386"/>
      <c r="H313" s="386"/>
      <c r="I313" s="386"/>
      <c r="J313" s="386"/>
      <c r="K313" s="386"/>
      <c r="L313" s="386"/>
      <c r="M313" s="386"/>
      <c r="N313" s="386"/>
      <c r="O313" s="386"/>
      <c r="P313" s="386"/>
      <c r="Q313" s="386"/>
      <c r="R313" s="386"/>
      <c r="S313" s="386"/>
      <c r="T313" s="387"/>
    </row>
    <row r="314" spans="1:20" s="23" customFormat="1" ht="17.25">
      <c r="A314" s="383" t="s">
        <v>261</v>
      </c>
      <c r="B314" s="384"/>
      <c r="C314" s="59">
        <f>SUM(C315:C320)</f>
        <v>46712</v>
      </c>
      <c r="D314" s="60">
        <f>SUM(D315:D320)</f>
        <v>92403</v>
      </c>
      <c r="E314" s="51">
        <f>C314/D314*100</f>
        <v>50.552471240111252</v>
      </c>
      <c r="F314" s="60">
        <f>SUM(F315:F320)</f>
        <v>15771</v>
      </c>
      <c r="G314" s="60">
        <f>SUM(G315:G320)</f>
        <v>25850</v>
      </c>
      <c r="H314" s="51">
        <f>F314/G314*100</f>
        <v>61.009671179883952</v>
      </c>
      <c r="I314" s="60">
        <f>SUM(I315:I320)</f>
        <v>24123</v>
      </c>
      <c r="J314" s="60">
        <f>SUM(J315:J320)</f>
        <v>78867</v>
      </c>
      <c r="K314" s="51">
        <f>I314/J314*100</f>
        <v>30.58693750237742</v>
      </c>
      <c r="L314" s="36">
        <f>SUM(L315:L320)</f>
        <v>5882</v>
      </c>
      <c r="M314" s="36">
        <f>SUM(M315:M320)</f>
        <v>38666</v>
      </c>
      <c r="N314" s="6">
        <f t="shared" ref="N314:N320" si="137">L314/M314*100</f>
        <v>15.212331247090466</v>
      </c>
      <c r="O314" s="7">
        <f>SUM(O315:O320)</f>
        <v>5882</v>
      </c>
      <c r="P314" s="7">
        <f>SUM(P315:P320)</f>
        <v>38666</v>
      </c>
      <c r="Q314" s="7">
        <f t="shared" ref="Q314:Q320" si="138">O314/P314*100</f>
        <v>15.212331247090466</v>
      </c>
      <c r="R314" s="7">
        <f>SUM(R315:R320)</f>
        <v>0</v>
      </c>
      <c r="S314" s="7">
        <f>SUM(S315:S320)</f>
        <v>0</v>
      </c>
      <c r="T314" s="6" t="e">
        <f t="shared" ref="T314:T320" si="139">R314/S314*100</f>
        <v>#DIV/0!</v>
      </c>
    </row>
    <row r="315" spans="1:20" s="23" customFormat="1" ht="17.25">
      <c r="A315" s="61">
        <v>1</v>
      </c>
      <c r="B315" s="8" t="s">
        <v>92</v>
      </c>
      <c r="C315" s="47">
        <v>42620</v>
      </c>
      <c r="D315" s="47">
        <v>76757</v>
      </c>
      <c r="E315" s="1">
        <f t="shared" ref="E315:E320" si="140">C315/D315*100</f>
        <v>55.525880375731205</v>
      </c>
      <c r="F315" s="47">
        <v>14751</v>
      </c>
      <c r="G315" s="47">
        <v>24867</v>
      </c>
      <c r="H315" s="1">
        <f t="shared" ref="H315:H320" si="141">F315/G315*100</f>
        <v>59.319580166485707</v>
      </c>
      <c r="I315" s="45">
        <v>19342</v>
      </c>
      <c r="J315" s="47">
        <v>60924</v>
      </c>
      <c r="K315" s="1">
        <f t="shared" ref="K315:K320" si="142">I315/J315*100</f>
        <v>31.747751296697523</v>
      </c>
      <c r="L315" s="49">
        <v>5882</v>
      </c>
      <c r="M315" s="35">
        <v>38666</v>
      </c>
      <c r="N315" s="1">
        <f t="shared" si="137"/>
        <v>15.212331247090466</v>
      </c>
      <c r="O315" s="49">
        <v>5882</v>
      </c>
      <c r="P315" s="35">
        <v>38666</v>
      </c>
      <c r="Q315" s="1">
        <f t="shared" si="138"/>
        <v>15.212331247090466</v>
      </c>
      <c r="R315" s="49">
        <v>0</v>
      </c>
      <c r="S315" s="49">
        <v>0</v>
      </c>
      <c r="T315" s="1" t="e">
        <f t="shared" si="139"/>
        <v>#DIV/0!</v>
      </c>
    </row>
    <row r="316" spans="1:20" s="23" customFormat="1" ht="17.25">
      <c r="A316" s="62">
        <v>2</v>
      </c>
      <c r="B316" s="3" t="s">
        <v>93</v>
      </c>
      <c r="C316" s="47">
        <v>0</v>
      </c>
      <c r="D316" s="45">
        <v>0</v>
      </c>
      <c r="E316" s="46" t="e">
        <f t="shared" si="140"/>
        <v>#DIV/0!</v>
      </c>
      <c r="F316" s="47">
        <v>0</v>
      </c>
      <c r="G316" s="45">
        <v>0</v>
      </c>
      <c r="H316" s="46" t="e">
        <f t="shared" si="141"/>
        <v>#DIV/0!</v>
      </c>
      <c r="I316" s="45">
        <v>0</v>
      </c>
      <c r="J316" s="45">
        <v>0</v>
      </c>
      <c r="K316" s="46" t="e">
        <f t="shared" si="142"/>
        <v>#DIV/0!</v>
      </c>
      <c r="L316" s="49">
        <v>0</v>
      </c>
      <c r="M316" s="246">
        <v>0</v>
      </c>
      <c r="N316" s="25" t="e">
        <f t="shared" si="137"/>
        <v>#DIV/0!</v>
      </c>
      <c r="O316" s="49">
        <v>0</v>
      </c>
      <c r="P316" s="246">
        <v>0</v>
      </c>
      <c r="Q316" s="25" t="e">
        <f t="shared" si="138"/>
        <v>#DIV/0!</v>
      </c>
      <c r="R316" s="49">
        <v>0</v>
      </c>
      <c r="S316" s="49">
        <v>0</v>
      </c>
      <c r="T316" s="1" t="e">
        <f t="shared" si="139"/>
        <v>#DIV/0!</v>
      </c>
    </row>
    <row r="317" spans="1:20" s="23" customFormat="1" ht="17.25">
      <c r="A317" s="62">
        <v>3</v>
      </c>
      <c r="B317" s="3" t="s">
        <v>94</v>
      </c>
      <c r="C317" s="47">
        <v>0</v>
      </c>
      <c r="D317" s="45">
        <v>0</v>
      </c>
      <c r="E317" s="46" t="e">
        <f t="shared" si="140"/>
        <v>#DIV/0!</v>
      </c>
      <c r="F317" s="47">
        <v>0</v>
      </c>
      <c r="G317" s="45">
        <v>0</v>
      </c>
      <c r="H317" s="46" t="e">
        <f t="shared" si="141"/>
        <v>#DIV/0!</v>
      </c>
      <c r="I317" s="45">
        <v>0</v>
      </c>
      <c r="J317" s="45">
        <v>0</v>
      </c>
      <c r="K317" s="46" t="e">
        <f t="shared" si="142"/>
        <v>#DIV/0!</v>
      </c>
      <c r="L317" s="49">
        <v>0</v>
      </c>
      <c r="M317" s="246">
        <v>0</v>
      </c>
      <c r="N317" s="25" t="e">
        <f t="shared" si="137"/>
        <v>#DIV/0!</v>
      </c>
      <c r="O317" s="49">
        <v>0</v>
      </c>
      <c r="P317" s="246">
        <v>0</v>
      </c>
      <c r="Q317" s="25" t="e">
        <f t="shared" si="138"/>
        <v>#DIV/0!</v>
      </c>
      <c r="R317" s="49">
        <v>0</v>
      </c>
      <c r="S317" s="49">
        <v>0</v>
      </c>
      <c r="T317" s="1" t="e">
        <f t="shared" si="139"/>
        <v>#DIV/0!</v>
      </c>
    </row>
    <row r="318" spans="1:20" s="23" customFormat="1" ht="17.25">
      <c r="A318" s="61">
        <v>4</v>
      </c>
      <c r="B318" s="8" t="s">
        <v>95</v>
      </c>
      <c r="C318" s="47">
        <v>4092</v>
      </c>
      <c r="D318" s="49">
        <v>1458</v>
      </c>
      <c r="E318" s="1">
        <f t="shared" si="140"/>
        <v>280.65843621399176</v>
      </c>
      <c r="F318" s="47">
        <v>1020</v>
      </c>
      <c r="G318" s="49">
        <v>0</v>
      </c>
      <c r="H318" s="1" t="e">
        <f t="shared" si="141"/>
        <v>#DIV/0!</v>
      </c>
      <c r="I318" s="45">
        <v>4781</v>
      </c>
      <c r="J318" s="49">
        <v>3755</v>
      </c>
      <c r="K318" s="1">
        <f t="shared" si="142"/>
        <v>127.32356857523301</v>
      </c>
      <c r="L318" s="49">
        <v>0</v>
      </c>
      <c r="M318" s="246">
        <v>0</v>
      </c>
      <c r="N318" s="1" t="e">
        <f t="shared" si="137"/>
        <v>#DIV/0!</v>
      </c>
      <c r="O318" s="49">
        <v>0</v>
      </c>
      <c r="P318" s="246">
        <v>0</v>
      </c>
      <c r="Q318" s="1" t="e">
        <f t="shared" si="138"/>
        <v>#DIV/0!</v>
      </c>
      <c r="R318" s="47">
        <v>0</v>
      </c>
      <c r="S318" s="47">
        <v>0</v>
      </c>
      <c r="T318" s="1" t="e">
        <f t="shared" si="139"/>
        <v>#DIV/0!</v>
      </c>
    </row>
    <row r="319" spans="1:20" s="23" customFormat="1" ht="17.25">
      <c r="A319" s="62">
        <v>5</v>
      </c>
      <c r="B319" s="3" t="s">
        <v>96</v>
      </c>
      <c r="C319" s="47">
        <v>0</v>
      </c>
      <c r="D319" s="45">
        <v>0</v>
      </c>
      <c r="E319" s="46" t="e">
        <f t="shared" si="140"/>
        <v>#DIV/0!</v>
      </c>
      <c r="F319" s="47">
        <v>0</v>
      </c>
      <c r="G319" s="45">
        <v>0</v>
      </c>
      <c r="H319" s="46" t="e">
        <f t="shared" si="141"/>
        <v>#DIV/0!</v>
      </c>
      <c r="I319" s="45">
        <v>0</v>
      </c>
      <c r="J319" s="45">
        <v>0</v>
      </c>
      <c r="K319" s="46" t="e">
        <f t="shared" si="142"/>
        <v>#DIV/0!</v>
      </c>
      <c r="L319" s="49">
        <v>0</v>
      </c>
      <c r="M319" s="246">
        <v>0</v>
      </c>
      <c r="N319" s="25" t="e">
        <f t="shared" si="137"/>
        <v>#DIV/0!</v>
      </c>
      <c r="O319" s="49">
        <v>0</v>
      </c>
      <c r="P319" s="246">
        <v>0</v>
      </c>
      <c r="Q319" s="25" t="e">
        <f t="shared" si="138"/>
        <v>#DIV/0!</v>
      </c>
      <c r="R319" s="49">
        <v>0</v>
      </c>
      <c r="S319" s="49">
        <v>0</v>
      </c>
      <c r="T319" s="1" t="e">
        <f t="shared" si="139"/>
        <v>#DIV/0!</v>
      </c>
    </row>
    <row r="320" spans="1:20" s="23" customFormat="1" ht="17.25">
      <c r="A320" s="48">
        <v>6</v>
      </c>
      <c r="B320" s="4" t="s">
        <v>97</v>
      </c>
      <c r="C320" s="47">
        <v>0</v>
      </c>
      <c r="D320" s="49">
        <v>14188</v>
      </c>
      <c r="E320" s="25">
        <f t="shared" si="140"/>
        <v>0</v>
      </c>
      <c r="F320" s="47">
        <v>0</v>
      </c>
      <c r="G320" s="49">
        <v>983</v>
      </c>
      <c r="H320" s="25">
        <f t="shared" si="141"/>
        <v>0</v>
      </c>
      <c r="I320" s="45">
        <v>0</v>
      </c>
      <c r="J320" s="49">
        <v>14188</v>
      </c>
      <c r="K320" s="25">
        <f t="shared" si="142"/>
        <v>0</v>
      </c>
      <c r="L320" s="49">
        <v>0</v>
      </c>
      <c r="M320" s="246">
        <v>0</v>
      </c>
      <c r="N320" s="25" t="e">
        <f t="shared" si="137"/>
        <v>#DIV/0!</v>
      </c>
      <c r="O320" s="49">
        <v>0</v>
      </c>
      <c r="P320" s="246">
        <v>0</v>
      </c>
      <c r="Q320" s="25" t="e">
        <f t="shared" si="138"/>
        <v>#DIV/0!</v>
      </c>
      <c r="R320" s="49">
        <v>0</v>
      </c>
      <c r="S320" s="49">
        <v>0</v>
      </c>
      <c r="T320" s="25" t="e">
        <f t="shared" si="139"/>
        <v>#DIV/0!</v>
      </c>
    </row>
    <row r="321" spans="1:20" s="23" customFormat="1" ht="17.25" customHeight="1">
      <c r="A321" s="385"/>
      <c r="B321" s="386"/>
      <c r="C321" s="386"/>
      <c r="D321" s="386"/>
      <c r="E321" s="386"/>
      <c r="F321" s="386"/>
      <c r="G321" s="386"/>
      <c r="H321" s="386"/>
      <c r="I321" s="386"/>
      <c r="J321" s="386"/>
      <c r="K321" s="386"/>
      <c r="L321" s="386"/>
      <c r="M321" s="386"/>
      <c r="N321" s="386"/>
      <c r="O321" s="386"/>
      <c r="P321" s="386"/>
      <c r="Q321" s="386"/>
      <c r="R321" s="386"/>
      <c r="S321" s="386"/>
      <c r="T321" s="387"/>
    </row>
    <row r="322" spans="1:20" s="23" customFormat="1" ht="67.5" customHeight="1">
      <c r="A322" s="383" t="s">
        <v>262</v>
      </c>
      <c r="B322" s="384"/>
      <c r="C322" s="141">
        <f>C323+C331+C344</f>
        <v>13921301</v>
      </c>
      <c r="D322" s="141">
        <f>D323+D331+D344</f>
        <v>5251615.5</v>
      </c>
      <c r="E322" s="51">
        <f>C322/D322*100</f>
        <v>265.08606732537828</v>
      </c>
      <c r="F322" s="141">
        <f>F323+F331+F344</f>
        <v>2966852</v>
      </c>
      <c r="G322" s="141">
        <f>G323+G331+G344</f>
        <v>363471.5</v>
      </c>
      <c r="H322" s="51">
        <f>F322/G322*100</f>
        <v>816.25436932469256</v>
      </c>
      <c r="I322" s="141">
        <f>I323+I331+I344</f>
        <v>13973797</v>
      </c>
      <c r="J322" s="141">
        <f>J323+J331+J344</f>
        <v>5070752.5</v>
      </c>
      <c r="K322" s="51">
        <f>I322/J322*100</f>
        <v>275.57639620549412</v>
      </c>
      <c r="L322" s="141">
        <f>L323+L331+L344</f>
        <v>11029107</v>
      </c>
      <c r="M322" s="141">
        <f>M323+M331+M344</f>
        <v>4302885</v>
      </c>
      <c r="N322" s="6">
        <f t="shared" ref="N322:N329" si="143">L322/M322*100</f>
        <v>256.31888837373066</v>
      </c>
      <c r="O322" s="141">
        <f>O323+O331+O344</f>
        <v>2218912</v>
      </c>
      <c r="P322" s="141">
        <f>P323+P331+P344</f>
        <v>895790</v>
      </c>
      <c r="Q322" s="7">
        <f t="shared" ref="Q322:Q329" si="144">O322/P322*100</f>
        <v>247.70448430993869</v>
      </c>
      <c r="R322" s="141">
        <f>R323+R331+R344</f>
        <v>8810195</v>
      </c>
      <c r="S322" s="141">
        <f>S323+S331+S344</f>
        <v>3407095</v>
      </c>
      <c r="T322" s="6">
        <f t="shared" ref="T322:T329" si="145">R322/S322*100</f>
        <v>258.5837788497239</v>
      </c>
    </row>
    <row r="323" spans="1:20" s="23" customFormat="1" ht="66.75" customHeight="1">
      <c r="A323" s="393" t="s">
        <v>263</v>
      </c>
      <c r="B323" s="394" t="s">
        <v>145</v>
      </c>
      <c r="C323" s="133">
        <f>SUM(C324:C329)</f>
        <v>847681</v>
      </c>
      <c r="D323" s="133">
        <f>SUM(D324:D329)</f>
        <v>1285083</v>
      </c>
      <c r="E323" s="134">
        <f>C323/D323*100</f>
        <v>65.963132342424586</v>
      </c>
      <c r="F323" s="133">
        <f>SUM(F324:F329)</f>
        <v>124245</v>
      </c>
      <c r="G323" s="133">
        <f>SUM(G324:G329)</f>
        <v>114728</v>
      </c>
      <c r="H323" s="134">
        <f>F323/G323*100</f>
        <v>108.29527229621365</v>
      </c>
      <c r="I323" s="133">
        <f>SUM(I324:I329)</f>
        <v>981483</v>
      </c>
      <c r="J323" s="133">
        <f>SUM(J324:J329)</f>
        <v>1351661</v>
      </c>
      <c r="K323" s="134">
        <f>I323/J323*100</f>
        <v>72.613103433479253</v>
      </c>
      <c r="L323" s="135">
        <f>SUM(L324:L329)</f>
        <v>728145</v>
      </c>
      <c r="M323" s="135">
        <f>SUM(M324:M329)</f>
        <v>1031733</v>
      </c>
      <c r="N323" s="136">
        <f t="shared" si="143"/>
        <v>70.574945262000924</v>
      </c>
      <c r="O323" s="137">
        <f>SUM(O324:O329)</f>
        <v>429197</v>
      </c>
      <c r="P323" s="137">
        <f>SUM(P324:P329)</f>
        <v>895790</v>
      </c>
      <c r="Q323" s="138">
        <f t="shared" si="144"/>
        <v>47.912680427332297</v>
      </c>
      <c r="R323" s="137">
        <f>SUM(R324:R329)</f>
        <v>298948</v>
      </c>
      <c r="S323" s="137">
        <f>SUM(S324:S329)</f>
        <v>135943</v>
      </c>
      <c r="T323" s="138">
        <f t="shared" si="145"/>
        <v>219.90687273342502</v>
      </c>
    </row>
    <row r="324" spans="1:20" s="23" customFormat="1" ht="17.25">
      <c r="A324" s="67">
        <v>1</v>
      </c>
      <c r="B324" s="16" t="s">
        <v>194</v>
      </c>
      <c r="C324" s="45">
        <v>362270</v>
      </c>
      <c r="D324" s="45">
        <v>820231</v>
      </c>
      <c r="E324" s="46">
        <f t="shared" ref="E324:E329" si="146">C324/D324*100</f>
        <v>44.16682617457765</v>
      </c>
      <c r="F324" s="69">
        <v>27947</v>
      </c>
      <c r="G324" s="45">
        <v>83936</v>
      </c>
      <c r="H324" s="46">
        <f t="shared" ref="H324:H329" si="147">F324/G324*100</f>
        <v>33.295606176134193</v>
      </c>
      <c r="I324" s="45">
        <v>449252</v>
      </c>
      <c r="J324" s="45">
        <v>845915</v>
      </c>
      <c r="K324" s="46">
        <f t="shared" ref="K324:K329" si="148">I324/J324*100</f>
        <v>53.108409237334719</v>
      </c>
      <c r="L324" s="95">
        <v>290699</v>
      </c>
      <c r="M324" s="246">
        <v>628210</v>
      </c>
      <c r="N324" s="25">
        <f t="shared" si="143"/>
        <v>46.274175832922111</v>
      </c>
      <c r="O324" s="47">
        <v>241980</v>
      </c>
      <c r="P324" s="248">
        <v>615003</v>
      </c>
      <c r="Q324" s="25">
        <f t="shared" si="144"/>
        <v>39.346149530977897</v>
      </c>
      <c r="R324" s="95">
        <v>48719</v>
      </c>
      <c r="S324" s="248">
        <v>13207</v>
      </c>
      <c r="T324" s="46">
        <f t="shared" si="145"/>
        <v>368.88771106231542</v>
      </c>
    </row>
    <row r="325" spans="1:20" s="23" customFormat="1" ht="17.25">
      <c r="A325" s="67">
        <v>2</v>
      </c>
      <c r="B325" s="11" t="s">
        <v>195</v>
      </c>
      <c r="C325" s="45">
        <v>0</v>
      </c>
      <c r="D325" s="45">
        <v>0</v>
      </c>
      <c r="E325" s="46" t="e">
        <f t="shared" si="146"/>
        <v>#DIV/0!</v>
      </c>
      <c r="F325" s="69">
        <v>0</v>
      </c>
      <c r="G325" s="45">
        <v>0</v>
      </c>
      <c r="H325" s="46" t="e">
        <f t="shared" si="147"/>
        <v>#DIV/0!</v>
      </c>
      <c r="I325" s="45">
        <v>20843</v>
      </c>
      <c r="J325" s="45">
        <v>21907</v>
      </c>
      <c r="K325" s="46">
        <f t="shared" si="148"/>
        <v>95.143104943625318</v>
      </c>
      <c r="L325" s="95">
        <v>0</v>
      </c>
      <c r="M325" s="246">
        <v>0</v>
      </c>
      <c r="N325" s="25" t="e">
        <f t="shared" si="143"/>
        <v>#DIV/0!</v>
      </c>
      <c r="O325" s="47">
        <v>0</v>
      </c>
      <c r="P325" s="248">
        <v>0</v>
      </c>
      <c r="Q325" s="25" t="e">
        <f t="shared" si="144"/>
        <v>#DIV/0!</v>
      </c>
      <c r="R325" s="95">
        <v>0</v>
      </c>
      <c r="S325" s="248">
        <v>0</v>
      </c>
      <c r="T325" s="46" t="e">
        <f t="shared" si="145"/>
        <v>#DIV/0!</v>
      </c>
    </row>
    <row r="326" spans="1:20" s="23" customFormat="1" ht="17.25">
      <c r="A326" s="68">
        <v>3</v>
      </c>
      <c r="B326" s="10" t="s">
        <v>196</v>
      </c>
      <c r="C326" s="45">
        <v>0</v>
      </c>
      <c r="D326" s="45">
        <v>0</v>
      </c>
      <c r="E326" s="46" t="e">
        <f t="shared" si="146"/>
        <v>#DIV/0!</v>
      </c>
      <c r="F326" s="69">
        <v>0</v>
      </c>
      <c r="G326" s="45">
        <v>0</v>
      </c>
      <c r="H326" s="46" t="e">
        <f t="shared" si="147"/>
        <v>#DIV/0!</v>
      </c>
      <c r="I326" s="45">
        <v>0</v>
      </c>
      <c r="J326" s="45">
        <v>0</v>
      </c>
      <c r="K326" s="46" t="e">
        <f t="shared" si="148"/>
        <v>#DIV/0!</v>
      </c>
      <c r="L326" s="95">
        <v>0</v>
      </c>
      <c r="M326" s="246">
        <v>0</v>
      </c>
      <c r="N326" s="25" t="e">
        <f t="shared" si="143"/>
        <v>#DIV/0!</v>
      </c>
      <c r="O326" s="47">
        <v>0</v>
      </c>
      <c r="P326" s="248">
        <v>0</v>
      </c>
      <c r="Q326" s="25" t="e">
        <f t="shared" si="144"/>
        <v>#DIV/0!</v>
      </c>
      <c r="R326" s="95">
        <v>0</v>
      </c>
      <c r="S326" s="248">
        <v>0</v>
      </c>
      <c r="T326" s="46" t="e">
        <f t="shared" si="145"/>
        <v>#DIV/0!</v>
      </c>
    </row>
    <row r="327" spans="1:20" s="23" customFormat="1" ht="17.25">
      <c r="A327" s="67">
        <v>4</v>
      </c>
      <c r="B327" s="16" t="s">
        <v>197</v>
      </c>
      <c r="C327" s="45">
        <v>323924</v>
      </c>
      <c r="D327" s="49">
        <v>325693</v>
      </c>
      <c r="E327" s="1">
        <f t="shared" si="146"/>
        <v>99.456850469614025</v>
      </c>
      <c r="F327" s="69">
        <v>43179</v>
      </c>
      <c r="G327" s="49">
        <v>18175</v>
      </c>
      <c r="H327" s="1">
        <f t="shared" si="147"/>
        <v>237.5735900962861</v>
      </c>
      <c r="I327" s="45">
        <v>323924</v>
      </c>
      <c r="J327" s="49">
        <v>325693</v>
      </c>
      <c r="K327" s="1">
        <f t="shared" si="148"/>
        <v>99.456850469614025</v>
      </c>
      <c r="L327" s="45">
        <v>323924</v>
      </c>
      <c r="M327" s="247">
        <v>325693</v>
      </c>
      <c r="N327" s="1">
        <f t="shared" si="143"/>
        <v>99.456850469614025</v>
      </c>
      <c r="O327" s="47">
        <v>187217</v>
      </c>
      <c r="P327" s="249">
        <v>280787</v>
      </c>
      <c r="Q327" s="1">
        <f t="shared" si="144"/>
        <v>66.675807640667131</v>
      </c>
      <c r="R327" s="95">
        <v>136707</v>
      </c>
      <c r="S327" s="249">
        <v>44906</v>
      </c>
      <c r="T327" s="1">
        <f t="shared" si="145"/>
        <v>304.42925221573955</v>
      </c>
    </row>
    <row r="328" spans="1:20" s="23" customFormat="1" ht="34.5">
      <c r="A328" s="67">
        <v>5</v>
      </c>
      <c r="B328" s="16" t="s">
        <v>278</v>
      </c>
      <c r="C328" s="45">
        <v>47965</v>
      </c>
      <c r="D328" s="45">
        <v>64546</v>
      </c>
      <c r="E328" s="1">
        <f t="shared" si="146"/>
        <v>74.311343847798469</v>
      </c>
      <c r="F328" s="69">
        <v>5074</v>
      </c>
      <c r="G328" s="69">
        <v>4907</v>
      </c>
      <c r="H328" s="1">
        <f t="shared" si="147"/>
        <v>103.40330140615448</v>
      </c>
      <c r="I328" s="45">
        <v>73942</v>
      </c>
      <c r="J328" s="45">
        <v>83533</v>
      </c>
      <c r="K328" s="1">
        <f t="shared" si="148"/>
        <v>88.518310128931077</v>
      </c>
      <c r="L328" s="95">
        <v>0</v>
      </c>
      <c r="M328" s="95">
        <v>3217</v>
      </c>
      <c r="N328" s="1">
        <f t="shared" si="143"/>
        <v>0</v>
      </c>
      <c r="O328" s="47">
        <v>0</v>
      </c>
      <c r="P328" s="47">
        <v>0</v>
      </c>
      <c r="Q328" s="1" t="e">
        <f t="shared" si="144"/>
        <v>#DIV/0!</v>
      </c>
      <c r="R328" s="95">
        <v>0</v>
      </c>
      <c r="S328" s="95">
        <v>3217</v>
      </c>
      <c r="T328" s="1">
        <f t="shared" si="145"/>
        <v>0</v>
      </c>
    </row>
    <row r="329" spans="1:20" s="23" customFormat="1" ht="17.25">
      <c r="A329" s="67">
        <v>6</v>
      </c>
      <c r="B329" s="29" t="s">
        <v>198</v>
      </c>
      <c r="C329" s="45">
        <v>113522</v>
      </c>
      <c r="D329" s="69">
        <v>74613</v>
      </c>
      <c r="E329" s="1">
        <f t="shared" si="146"/>
        <v>152.14774905177381</v>
      </c>
      <c r="F329" s="69">
        <v>48045</v>
      </c>
      <c r="G329" s="69">
        <v>7710</v>
      </c>
      <c r="H329" s="1">
        <f t="shared" si="147"/>
        <v>623.15175097276267</v>
      </c>
      <c r="I329" s="45">
        <v>113522</v>
      </c>
      <c r="J329" s="69">
        <v>74613</v>
      </c>
      <c r="K329" s="1">
        <f t="shared" si="148"/>
        <v>152.14774905177381</v>
      </c>
      <c r="L329" s="95">
        <v>113522</v>
      </c>
      <c r="M329" s="35">
        <v>74613</v>
      </c>
      <c r="N329" s="1">
        <f t="shared" si="143"/>
        <v>152.14774905177381</v>
      </c>
      <c r="O329" s="47">
        <v>0</v>
      </c>
      <c r="P329" s="47">
        <v>0</v>
      </c>
      <c r="Q329" s="1" t="e">
        <f t="shared" si="144"/>
        <v>#DIV/0!</v>
      </c>
      <c r="R329" s="95">
        <v>113522</v>
      </c>
      <c r="S329" s="35">
        <v>74613</v>
      </c>
      <c r="T329" s="1">
        <f t="shared" si="145"/>
        <v>152.14774905177381</v>
      </c>
    </row>
    <row r="330" spans="1:20" s="23" customFormat="1" ht="17.25" customHeight="1">
      <c r="A330" s="385"/>
      <c r="B330" s="386"/>
      <c r="C330" s="386"/>
      <c r="D330" s="386"/>
      <c r="E330" s="386"/>
      <c r="F330" s="386"/>
      <c r="G330" s="386"/>
      <c r="H330" s="386"/>
      <c r="I330" s="386"/>
      <c r="J330" s="386"/>
      <c r="K330" s="386"/>
      <c r="L330" s="386"/>
      <c r="M330" s="386"/>
      <c r="N330" s="386"/>
      <c r="O330" s="386"/>
      <c r="P330" s="386"/>
      <c r="Q330" s="386"/>
      <c r="R330" s="386"/>
      <c r="S330" s="386"/>
      <c r="T330" s="387"/>
    </row>
    <row r="331" spans="1:20" s="23" customFormat="1" ht="17.25">
      <c r="A331" s="402" t="s">
        <v>264</v>
      </c>
      <c r="B331" s="403" t="s">
        <v>145</v>
      </c>
      <c r="C331" s="133">
        <f>SUM(C332:C341)</f>
        <v>12635402</v>
      </c>
      <c r="D331" s="133">
        <f>SUM(D332:D341)</f>
        <v>3474158</v>
      </c>
      <c r="E331" s="133">
        <f>C331/D331*100</f>
        <v>363.69681517075503</v>
      </c>
      <c r="F331" s="133">
        <f>SUM(F332:F341)</f>
        <v>2739725</v>
      </c>
      <c r="G331" s="133">
        <f>SUM(G332:G341)</f>
        <v>124369</v>
      </c>
      <c r="H331" s="133">
        <f>F331/G331*100</f>
        <v>2202.9002404136081</v>
      </c>
      <c r="I331" s="133">
        <f>SUM(I332:I341)</f>
        <v>12709233</v>
      </c>
      <c r="J331" s="133">
        <f>SUM(J332:J341)</f>
        <v>3343147</v>
      </c>
      <c r="K331" s="133">
        <f>I331/J331*100</f>
        <v>380.15776751665425</v>
      </c>
      <c r="L331" s="135">
        <f>SUM(L332:L341)</f>
        <v>10300962</v>
      </c>
      <c r="M331" s="135">
        <f>SUM(M332:M341)</f>
        <v>3271152</v>
      </c>
      <c r="N331" s="137">
        <f t="shared" ref="N331:N342" si="149">L331/M331*100</f>
        <v>314.90319006881975</v>
      </c>
      <c r="O331" s="137">
        <f>SUM(O332:O341)</f>
        <v>1789715</v>
      </c>
      <c r="P331" s="137">
        <f>SUM(P332:P341)</f>
        <v>0</v>
      </c>
      <c r="Q331" s="137" t="e">
        <f t="shared" ref="Q331:Q342" si="150">O331/P331*100</f>
        <v>#DIV/0!</v>
      </c>
      <c r="R331" s="137">
        <f>SUM(R332:R341)</f>
        <v>8511247</v>
      </c>
      <c r="S331" s="137">
        <f>SUM(S332:S341)</f>
        <v>3271152</v>
      </c>
      <c r="T331" s="137">
        <f t="shared" ref="T331:T340" si="151">R331/S331*100</f>
        <v>260.19111921427071</v>
      </c>
    </row>
    <row r="332" spans="1:20" s="23" customFormat="1" ht="17.25">
      <c r="A332" s="264">
        <v>1</v>
      </c>
      <c r="B332" s="10" t="s">
        <v>187</v>
      </c>
      <c r="C332" s="49">
        <v>377488</v>
      </c>
      <c r="D332" s="49">
        <v>332940</v>
      </c>
      <c r="E332" s="25">
        <f t="shared" ref="E332:E342" si="152">C332/D332*100</f>
        <v>113.38018862257464</v>
      </c>
      <c r="F332" s="49">
        <v>20653</v>
      </c>
      <c r="G332" s="49">
        <v>37573</v>
      </c>
      <c r="H332" s="25">
        <f t="shared" ref="H332:H335" si="153">F332/G332*100</f>
        <v>54.967662949458386</v>
      </c>
      <c r="I332" s="49">
        <v>377488</v>
      </c>
      <c r="J332" s="49">
        <v>332940</v>
      </c>
      <c r="K332" s="25">
        <f t="shared" ref="K332:K342" si="154">I332/J332*100</f>
        <v>113.38018862257464</v>
      </c>
      <c r="L332" s="95">
        <v>377488</v>
      </c>
      <c r="M332" s="247">
        <v>332940</v>
      </c>
      <c r="N332" s="25">
        <f t="shared" si="149"/>
        <v>113.38018862257464</v>
      </c>
      <c r="O332" s="49">
        <v>1988</v>
      </c>
      <c r="P332" s="249">
        <v>0</v>
      </c>
      <c r="Q332" s="25" t="e">
        <f t="shared" si="150"/>
        <v>#DIV/0!</v>
      </c>
      <c r="R332" s="49">
        <v>375500</v>
      </c>
      <c r="S332" s="249">
        <v>332940</v>
      </c>
      <c r="T332" s="25">
        <f t="shared" si="151"/>
        <v>112.78308403916621</v>
      </c>
    </row>
    <row r="333" spans="1:20" s="23" customFormat="1" ht="17.25">
      <c r="A333" s="264">
        <v>2</v>
      </c>
      <c r="B333" s="10" t="s">
        <v>188</v>
      </c>
      <c r="C333" s="49">
        <v>0</v>
      </c>
      <c r="D333" s="49">
        <v>0</v>
      </c>
      <c r="E333" s="25" t="e">
        <f t="shared" si="152"/>
        <v>#DIV/0!</v>
      </c>
      <c r="F333" s="49">
        <v>0</v>
      </c>
      <c r="G333" s="49">
        <v>0</v>
      </c>
      <c r="H333" s="25" t="e">
        <f t="shared" si="153"/>
        <v>#DIV/0!</v>
      </c>
      <c r="I333" s="49">
        <v>0</v>
      </c>
      <c r="J333" s="49">
        <v>0</v>
      </c>
      <c r="K333" s="25" t="e">
        <f t="shared" si="154"/>
        <v>#DIV/0!</v>
      </c>
      <c r="L333" s="95">
        <v>0</v>
      </c>
      <c r="M333" s="247">
        <v>0</v>
      </c>
      <c r="N333" s="25" t="e">
        <f t="shared" si="149"/>
        <v>#DIV/0!</v>
      </c>
      <c r="O333" s="49">
        <v>0</v>
      </c>
      <c r="P333" s="249">
        <v>0</v>
      </c>
      <c r="Q333" s="25" t="e">
        <f t="shared" si="150"/>
        <v>#DIV/0!</v>
      </c>
      <c r="R333" s="49">
        <v>0</v>
      </c>
      <c r="S333" s="249">
        <v>0</v>
      </c>
      <c r="T333" s="25" t="e">
        <f t="shared" si="151"/>
        <v>#DIV/0!</v>
      </c>
    </row>
    <row r="334" spans="1:20" s="23" customFormat="1" ht="17.25">
      <c r="A334" s="265">
        <v>3</v>
      </c>
      <c r="B334" s="16" t="s">
        <v>189</v>
      </c>
      <c r="C334" s="49">
        <v>177930</v>
      </c>
      <c r="D334" s="45">
        <v>129900</v>
      </c>
      <c r="E334" s="1">
        <f t="shared" si="152"/>
        <v>136.97459584295612</v>
      </c>
      <c r="F334" s="49">
        <v>51287</v>
      </c>
      <c r="G334" s="45">
        <v>24062</v>
      </c>
      <c r="H334" s="1">
        <f t="shared" si="153"/>
        <v>213.14520821211872</v>
      </c>
      <c r="I334" s="49">
        <v>177930</v>
      </c>
      <c r="J334" s="45">
        <v>129900</v>
      </c>
      <c r="K334" s="1">
        <f t="shared" si="154"/>
        <v>136.97459584295612</v>
      </c>
      <c r="L334" s="49">
        <v>177930</v>
      </c>
      <c r="M334" s="45">
        <v>129900</v>
      </c>
      <c r="N334" s="1">
        <f t="shared" si="149"/>
        <v>136.97459584295612</v>
      </c>
      <c r="O334" s="49">
        <v>0</v>
      </c>
      <c r="P334" s="248">
        <v>0</v>
      </c>
      <c r="Q334" s="1" t="e">
        <f t="shared" si="150"/>
        <v>#DIV/0!</v>
      </c>
      <c r="R334" s="49">
        <v>177930</v>
      </c>
      <c r="S334" s="45">
        <v>129900</v>
      </c>
      <c r="T334" s="1">
        <f t="shared" si="151"/>
        <v>136.97459584295612</v>
      </c>
    </row>
    <row r="335" spans="1:20" s="23" customFormat="1" ht="17.25">
      <c r="A335" s="265">
        <v>4</v>
      </c>
      <c r="B335" s="16" t="s">
        <v>190</v>
      </c>
      <c r="C335" s="49">
        <v>696133</v>
      </c>
      <c r="D335" s="45">
        <v>628557</v>
      </c>
      <c r="E335" s="1">
        <f t="shared" si="152"/>
        <v>110.75097405644993</v>
      </c>
      <c r="F335" s="49">
        <v>174354</v>
      </c>
      <c r="G335" s="45">
        <v>62066</v>
      </c>
      <c r="H335" s="1">
        <f t="shared" si="153"/>
        <v>280.91708826088359</v>
      </c>
      <c r="I335" s="49">
        <v>686424</v>
      </c>
      <c r="J335" s="45">
        <v>621389</v>
      </c>
      <c r="K335" s="1">
        <f t="shared" si="154"/>
        <v>110.4660687588612</v>
      </c>
      <c r="L335" s="49">
        <v>686424</v>
      </c>
      <c r="M335" s="45">
        <v>621389</v>
      </c>
      <c r="N335" s="1">
        <f t="shared" si="149"/>
        <v>110.4660687588612</v>
      </c>
      <c r="O335" s="49">
        <v>0</v>
      </c>
      <c r="P335" s="248">
        <v>0</v>
      </c>
      <c r="Q335" s="1" t="e">
        <f t="shared" si="150"/>
        <v>#DIV/0!</v>
      </c>
      <c r="R335" s="49">
        <v>686424</v>
      </c>
      <c r="S335" s="45">
        <v>621389</v>
      </c>
      <c r="T335" s="1">
        <f t="shared" si="151"/>
        <v>110.4660687588612</v>
      </c>
    </row>
    <row r="336" spans="1:20" s="23" customFormat="1" ht="17.25">
      <c r="A336" s="265">
        <v>5</v>
      </c>
      <c r="B336" s="11" t="s">
        <v>191</v>
      </c>
      <c r="C336" s="49">
        <v>9018761</v>
      </c>
      <c r="D336" s="45">
        <v>1826748</v>
      </c>
      <c r="E336" s="46">
        <f t="shared" si="152"/>
        <v>493.70580944936029</v>
      </c>
      <c r="F336" s="49">
        <v>1986072</v>
      </c>
      <c r="G336" s="45">
        <v>668</v>
      </c>
      <c r="H336" s="46">
        <f>F336/G336*100</f>
        <v>297316.16766467062</v>
      </c>
      <c r="I336" s="245">
        <v>9032167</v>
      </c>
      <c r="J336" s="45">
        <v>1814490</v>
      </c>
      <c r="K336" s="1">
        <f t="shared" si="154"/>
        <v>497.77992714206192</v>
      </c>
      <c r="L336" s="95">
        <v>6628656</v>
      </c>
      <c r="M336" s="246">
        <v>1766134</v>
      </c>
      <c r="N336" s="25">
        <f t="shared" si="149"/>
        <v>375.32010594892574</v>
      </c>
      <c r="O336" s="49">
        <v>0</v>
      </c>
      <c r="P336" s="248">
        <v>0</v>
      </c>
      <c r="Q336" s="25" t="e">
        <f t="shared" si="150"/>
        <v>#DIV/0!</v>
      </c>
      <c r="R336" s="95">
        <v>6628656</v>
      </c>
      <c r="S336" s="246">
        <v>1766134</v>
      </c>
      <c r="T336" s="46">
        <f t="shared" si="151"/>
        <v>375.32010594892574</v>
      </c>
    </row>
    <row r="337" spans="1:20" s="23" customFormat="1" ht="17.25">
      <c r="A337" s="265">
        <v>6</v>
      </c>
      <c r="B337" s="11" t="s">
        <v>192</v>
      </c>
      <c r="C337" s="49">
        <v>0</v>
      </c>
      <c r="D337" s="45">
        <v>0</v>
      </c>
      <c r="E337" s="46" t="e">
        <f t="shared" si="152"/>
        <v>#DIV/0!</v>
      </c>
      <c r="F337" s="49">
        <v>0</v>
      </c>
      <c r="G337" s="45">
        <v>0</v>
      </c>
      <c r="H337" s="46" t="e">
        <f t="shared" ref="H337:H340" si="155">F337/G337*100</f>
        <v>#DIV/0!</v>
      </c>
      <c r="I337" s="49">
        <v>0</v>
      </c>
      <c r="J337" s="45">
        <v>0</v>
      </c>
      <c r="K337" s="46" t="e">
        <f t="shared" si="154"/>
        <v>#DIV/0!</v>
      </c>
      <c r="L337" s="95">
        <v>0</v>
      </c>
      <c r="M337" s="246">
        <v>0</v>
      </c>
      <c r="N337" s="25" t="e">
        <f t="shared" si="149"/>
        <v>#DIV/0!</v>
      </c>
      <c r="O337" s="49">
        <v>0</v>
      </c>
      <c r="P337" s="248">
        <v>0</v>
      </c>
      <c r="Q337" s="25" t="e">
        <f t="shared" si="150"/>
        <v>#DIV/0!</v>
      </c>
      <c r="R337" s="45">
        <v>0</v>
      </c>
      <c r="S337" s="248">
        <v>0</v>
      </c>
      <c r="T337" s="46" t="e">
        <f t="shared" si="151"/>
        <v>#DIV/0!</v>
      </c>
    </row>
    <row r="338" spans="1:20" s="23" customFormat="1" ht="17.25">
      <c r="A338" s="265">
        <v>7</v>
      </c>
      <c r="B338" s="16" t="s">
        <v>292</v>
      </c>
      <c r="C338" s="49">
        <v>1406884</v>
      </c>
      <c r="D338" s="49">
        <v>238115</v>
      </c>
      <c r="E338" s="1">
        <f t="shared" si="152"/>
        <v>590.84224009407217</v>
      </c>
      <c r="F338" s="49">
        <v>288401</v>
      </c>
      <c r="G338" s="49">
        <v>0</v>
      </c>
      <c r="H338" s="1" t="e">
        <f t="shared" si="155"/>
        <v>#DIV/0!</v>
      </c>
      <c r="I338" s="49">
        <v>1477018</v>
      </c>
      <c r="J338" s="49">
        <v>126530</v>
      </c>
      <c r="K338" s="1">
        <f t="shared" si="154"/>
        <v>1167.3263257725441</v>
      </c>
      <c r="L338" s="95">
        <v>1472258</v>
      </c>
      <c r="M338" s="247">
        <v>102891</v>
      </c>
      <c r="N338" s="1">
        <f t="shared" si="149"/>
        <v>1430.8909428424254</v>
      </c>
      <c r="O338" s="49">
        <v>1392771</v>
      </c>
      <c r="P338" s="249">
        <v>0</v>
      </c>
      <c r="Q338" s="1" t="e">
        <f t="shared" si="150"/>
        <v>#DIV/0!</v>
      </c>
      <c r="R338" s="47">
        <v>79487</v>
      </c>
      <c r="S338" s="249">
        <v>102891</v>
      </c>
      <c r="T338" s="1">
        <f t="shared" si="151"/>
        <v>77.253598468281965</v>
      </c>
    </row>
    <row r="339" spans="1:20" s="23" customFormat="1" ht="17.25">
      <c r="A339" s="265">
        <v>8</v>
      </c>
      <c r="B339" s="16" t="s">
        <v>293</v>
      </c>
      <c r="C339" s="49">
        <v>394956</v>
      </c>
      <c r="D339" s="49">
        <v>0</v>
      </c>
      <c r="E339" s="1" t="e">
        <f t="shared" si="152"/>
        <v>#DIV/0!</v>
      </c>
      <c r="F339" s="49">
        <v>17128</v>
      </c>
      <c r="G339" s="49">
        <v>0</v>
      </c>
      <c r="H339" s="1" t="e">
        <f t="shared" si="155"/>
        <v>#DIV/0!</v>
      </c>
      <c r="I339" s="49">
        <v>394956</v>
      </c>
      <c r="J339" s="49">
        <v>0</v>
      </c>
      <c r="K339" s="1" t="e">
        <f t="shared" si="154"/>
        <v>#DIV/0!</v>
      </c>
      <c r="L339" s="49">
        <v>394956</v>
      </c>
      <c r="M339" s="95">
        <v>0</v>
      </c>
      <c r="N339" s="1" t="e">
        <f t="shared" si="149"/>
        <v>#DIV/0!</v>
      </c>
      <c r="O339" s="49">
        <v>394956</v>
      </c>
      <c r="P339" s="49">
        <v>0</v>
      </c>
      <c r="Q339" s="1" t="e">
        <f t="shared" si="150"/>
        <v>#DIV/0!</v>
      </c>
      <c r="R339" s="47">
        <v>0</v>
      </c>
      <c r="S339" s="47">
        <v>0</v>
      </c>
      <c r="T339" s="1" t="e">
        <f t="shared" si="151"/>
        <v>#DIV/0!</v>
      </c>
    </row>
    <row r="340" spans="1:20" s="23" customFormat="1" ht="34.5">
      <c r="A340" s="264">
        <v>9</v>
      </c>
      <c r="B340" s="10" t="s">
        <v>297</v>
      </c>
      <c r="C340" s="47">
        <v>563250</v>
      </c>
      <c r="D340" s="49">
        <v>317898</v>
      </c>
      <c r="E340" s="1">
        <f t="shared" si="152"/>
        <v>177.17947266104221</v>
      </c>
      <c r="F340" s="47">
        <v>201830</v>
      </c>
      <c r="G340" s="49">
        <v>0</v>
      </c>
      <c r="H340" s="1" t="e">
        <f t="shared" si="155"/>
        <v>#DIV/0!</v>
      </c>
      <c r="I340" s="47">
        <v>563250</v>
      </c>
      <c r="J340" s="49">
        <v>317898</v>
      </c>
      <c r="K340" s="1">
        <f t="shared" si="154"/>
        <v>177.17947266104221</v>
      </c>
      <c r="L340" s="47">
        <v>563250</v>
      </c>
      <c r="M340" s="49">
        <v>317898</v>
      </c>
      <c r="N340" s="1">
        <f t="shared" si="149"/>
        <v>177.17947266104221</v>
      </c>
      <c r="O340" s="49">
        <v>0</v>
      </c>
      <c r="P340" s="49">
        <v>0</v>
      </c>
      <c r="Q340" s="1" t="e">
        <f t="shared" si="150"/>
        <v>#DIV/0!</v>
      </c>
      <c r="R340" s="47">
        <v>563250</v>
      </c>
      <c r="S340" s="49">
        <v>317898</v>
      </c>
      <c r="T340" s="1">
        <f t="shared" si="151"/>
        <v>177.17947266104221</v>
      </c>
    </row>
    <row r="341" spans="1:20" s="23" customFormat="1" ht="17.25">
      <c r="A341" s="264">
        <v>10</v>
      </c>
      <c r="B341" s="10" t="s">
        <v>193</v>
      </c>
      <c r="C341" s="49">
        <v>0</v>
      </c>
      <c r="D341" s="49">
        <v>0</v>
      </c>
      <c r="E341" s="25" t="e">
        <f t="shared" si="152"/>
        <v>#DIV/0!</v>
      </c>
      <c r="F341" s="49">
        <v>0</v>
      </c>
      <c r="G341" s="49">
        <v>0</v>
      </c>
      <c r="H341" s="25" t="e">
        <f>F341/G341*100</f>
        <v>#DIV/0!</v>
      </c>
      <c r="I341" s="49">
        <v>0</v>
      </c>
      <c r="J341" s="49">
        <v>0</v>
      </c>
      <c r="K341" s="25" t="e">
        <f t="shared" si="154"/>
        <v>#DIV/0!</v>
      </c>
      <c r="L341" s="95">
        <v>0</v>
      </c>
      <c r="M341" s="95">
        <v>0</v>
      </c>
      <c r="N341" s="25" t="e">
        <f t="shared" si="149"/>
        <v>#DIV/0!</v>
      </c>
      <c r="O341" s="49">
        <v>0</v>
      </c>
      <c r="P341" s="49">
        <v>0</v>
      </c>
      <c r="Q341" s="25" t="e">
        <f t="shared" si="150"/>
        <v>#DIV/0!</v>
      </c>
      <c r="R341" s="49">
        <v>0</v>
      </c>
      <c r="S341" s="49">
        <v>0</v>
      </c>
      <c r="T341" s="25" t="e">
        <f>R341/S341*100</f>
        <v>#DIV/0!</v>
      </c>
    </row>
    <row r="342" spans="1:20" s="23" customFormat="1" ht="17.25">
      <c r="A342" s="64">
        <v>11</v>
      </c>
      <c r="B342" s="16" t="s">
        <v>320</v>
      </c>
      <c r="C342" s="49">
        <v>359976</v>
      </c>
      <c r="D342" s="49">
        <v>0</v>
      </c>
      <c r="E342" s="25" t="e">
        <f t="shared" si="152"/>
        <v>#DIV/0!</v>
      </c>
      <c r="F342" s="49">
        <v>115922</v>
      </c>
      <c r="G342" s="49">
        <v>0</v>
      </c>
      <c r="H342" s="25" t="e">
        <f>F342/G342*100</f>
        <v>#DIV/0!</v>
      </c>
      <c r="I342" s="49">
        <v>307042</v>
      </c>
      <c r="J342" s="49">
        <v>0</v>
      </c>
      <c r="K342" s="25" t="e">
        <f t="shared" si="154"/>
        <v>#DIV/0!</v>
      </c>
      <c r="L342" s="95">
        <v>267569</v>
      </c>
      <c r="M342" s="95">
        <v>0</v>
      </c>
      <c r="N342" s="25" t="e">
        <f t="shared" si="149"/>
        <v>#DIV/0!</v>
      </c>
      <c r="O342" s="49">
        <v>0</v>
      </c>
      <c r="P342" s="49">
        <v>0</v>
      </c>
      <c r="Q342" s="25" t="e">
        <f t="shared" si="150"/>
        <v>#DIV/0!</v>
      </c>
      <c r="R342" s="49">
        <v>267569</v>
      </c>
      <c r="S342" s="49">
        <v>0</v>
      </c>
      <c r="T342" s="25" t="e">
        <f>R342/S342*100</f>
        <v>#DIV/0!</v>
      </c>
    </row>
    <row r="343" spans="1:20" s="23" customFormat="1" ht="17.25">
      <c r="A343" s="111"/>
      <c r="B343" s="112"/>
      <c r="C343" s="113"/>
      <c r="D343" s="113"/>
      <c r="E343" s="114"/>
      <c r="F343" s="113"/>
      <c r="G343" s="113"/>
      <c r="H343" s="114"/>
      <c r="I343" s="113"/>
      <c r="J343" s="113"/>
      <c r="K343" s="114"/>
      <c r="L343" s="115"/>
      <c r="M343" s="115"/>
      <c r="N343" s="114"/>
      <c r="O343" s="113"/>
      <c r="P343" s="113"/>
      <c r="Q343" s="114"/>
      <c r="R343" s="113"/>
      <c r="S343" s="113"/>
      <c r="T343" s="114"/>
    </row>
    <row r="344" spans="1:20" s="23" customFormat="1" ht="17.25">
      <c r="A344" s="402" t="s">
        <v>265</v>
      </c>
      <c r="B344" s="403"/>
      <c r="C344" s="133">
        <f>SUM(C345:C353)</f>
        <v>438218</v>
      </c>
      <c r="D344" s="133">
        <f>SUM(D345:D353)</f>
        <v>492374.5</v>
      </c>
      <c r="E344" s="133">
        <f>C344/D344*100</f>
        <v>89.000953542476296</v>
      </c>
      <c r="F344" s="133">
        <f>SUM(F345:F353)</f>
        <v>102882</v>
      </c>
      <c r="G344" s="133">
        <f>SUM(G345:G353)</f>
        <v>124374.5</v>
      </c>
      <c r="H344" s="133">
        <f>F344/G344*100</f>
        <v>82.71952852071766</v>
      </c>
      <c r="I344" s="133">
        <f>SUM(I345:I353)</f>
        <v>283081</v>
      </c>
      <c r="J344" s="133">
        <f>SUM(J345:J353)</f>
        <v>375944.5</v>
      </c>
      <c r="K344" s="133">
        <f>I344/J344*100</f>
        <v>75.298614556137949</v>
      </c>
      <c r="L344" s="133">
        <f>SUM(L345:L353)</f>
        <v>0</v>
      </c>
      <c r="M344" s="133">
        <f>SUM(M345:M353)</f>
        <v>0</v>
      </c>
      <c r="N344" s="137" t="e">
        <f t="shared" ref="N344:N353" si="156">L344/M344*100</f>
        <v>#DIV/0!</v>
      </c>
      <c r="O344" s="133">
        <f>SUM(O345:O353)</f>
        <v>0</v>
      </c>
      <c r="P344" s="133">
        <f>SUM(P345:P353)</f>
        <v>0</v>
      </c>
      <c r="Q344" s="137" t="e">
        <f t="shared" ref="Q344:Q353" si="157">O344/P344*100</f>
        <v>#DIV/0!</v>
      </c>
      <c r="R344" s="133">
        <f>SUM(R345:R353)</f>
        <v>0</v>
      </c>
      <c r="S344" s="133">
        <f>SUM(S345:S353)</f>
        <v>0</v>
      </c>
      <c r="T344" s="137" t="e">
        <f t="shared" ref="T344:T353" si="158">R344/S344*100</f>
        <v>#DIV/0!</v>
      </c>
    </row>
    <row r="345" spans="1:20" s="23" customFormat="1" ht="17.25">
      <c r="A345" s="2">
        <v>1</v>
      </c>
      <c r="B345" s="11" t="s">
        <v>199</v>
      </c>
      <c r="C345" s="49">
        <v>315777</v>
      </c>
      <c r="D345" s="49">
        <v>374363</v>
      </c>
      <c r="E345" s="1">
        <f>C345/D345*100</f>
        <v>84.350483354391329</v>
      </c>
      <c r="F345" s="49">
        <v>77890</v>
      </c>
      <c r="G345" s="49">
        <v>95902</v>
      </c>
      <c r="H345" s="1">
        <f t="shared" ref="H345:H353" si="159">F345/G345*100</f>
        <v>81.218327042188903</v>
      </c>
      <c r="I345" s="49">
        <v>239234</v>
      </c>
      <c r="J345" s="49">
        <v>353377</v>
      </c>
      <c r="K345" s="45">
        <f t="shared" ref="K345:K353" si="160">I345/J345*100</f>
        <v>67.699369228897183</v>
      </c>
      <c r="L345" s="45">
        <v>0</v>
      </c>
      <c r="M345" s="45">
        <v>0</v>
      </c>
      <c r="N345" s="45" t="e">
        <f t="shared" si="156"/>
        <v>#DIV/0!</v>
      </c>
      <c r="O345" s="45">
        <v>0</v>
      </c>
      <c r="P345" s="45">
        <v>0</v>
      </c>
      <c r="Q345" s="45" t="e">
        <f t="shared" si="157"/>
        <v>#DIV/0!</v>
      </c>
      <c r="R345" s="45">
        <v>0</v>
      </c>
      <c r="S345" s="45">
        <v>0</v>
      </c>
      <c r="T345" s="46" t="e">
        <f t="shared" si="158"/>
        <v>#DIV/0!</v>
      </c>
    </row>
    <row r="346" spans="1:20" s="23" customFormat="1" ht="34.5">
      <c r="A346" s="70">
        <v>2</v>
      </c>
      <c r="B346" s="11" t="s">
        <v>200</v>
      </c>
      <c r="C346" s="49">
        <v>66744</v>
      </c>
      <c r="D346" s="49">
        <v>65868</v>
      </c>
      <c r="E346" s="1">
        <f t="shared" ref="E346:E353" si="161">C346/D346*100</f>
        <v>101.32993259245764</v>
      </c>
      <c r="F346" s="49">
        <v>12828</v>
      </c>
      <c r="G346" s="49">
        <v>12625</v>
      </c>
      <c r="H346" s="1">
        <f t="shared" si="159"/>
        <v>101.60792079207921</v>
      </c>
      <c r="I346" s="49">
        <v>0</v>
      </c>
      <c r="J346" s="49">
        <v>0</v>
      </c>
      <c r="K346" s="45" t="e">
        <f t="shared" si="160"/>
        <v>#DIV/0!</v>
      </c>
      <c r="L346" s="45">
        <v>0</v>
      </c>
      <c r="M346" s="45">
        <v>0</v>
      </c>
      <c r="N346" s="45" t="e">
        <f t="shared" si="156"/>
        <v>#DIV/0!</v>
      </c>
      <c r="O346" s="45">
        <v>0</v>
      </c>
      <c r="P346" s="45">
        <v>0</v>
      </c>
      <c r="Q346" s="45" t="e">
        <f t="shared" si="157"/>
        <v>#DIV/0!</v>
      </c>
      <c r="R346" s="45">
        <v>0</v>
      </c>
      <c r="S346" s="45">
        <v>0</v>
      </c>
      <c r="T346" s="46" t="e">
        <f t="shared" si="158"/>
        <v>#DIV/0!</v>
      </c>
    </row>
    <row r="347" spans="1:20" s="23" customFormat="1" ht="34.5">
      <c r="A347" s="2">
        <v>3</v>
      </c>
      <c r="B347" s="11" t="s">
        <v>201</v>
      </c>
      <c r="C347" s="49">
        <v>0</v>
      </c>
      <c r="D347" s="49">
        <v>0</v>
      </c>
      <c r="E347" s="1" t="e">
        <f t="shared" si="161"/>
        <v>#DIV/0!</v>
      </c>
      <c r="F347" s="49">
        <v>0</v>
      </c>
      <c r="G347" s="49">
        <v>0</v>
      </c>
      <c r="H347" s="1" t="e">
        <f t="shared" si="159"/>
        <v>#DIV/0!</v>
      </c>
      <c r="I347" s="49">
        <v>0</v>
      </c>
      <c r="J347" s="49">
        <v>0</v>
      </c>
      <c r="K347" s="45" t="e">
        <f t="shared" si="160"/>
        <v>#DIV/0!</v>
      </c>
      <c r="L347" s="45">
        <v>0</v>
      </c>
      <c r="M347" s="45">
        <v>0</v>
      </c>
      <c r="N347" s="45" t="e">
        <f t="shared" si="156"/>
        <v>#DIV/0!</v>
      </c>
      <c r="O347" s="45">
        <v>0</v>
      </c>
      <c r="P347" s="45">
        <v>0</v>
      </c>
      <c r="Q347" s="45" t="e">
        <f t="shared" si="157"/>
        <v>#DIV/0!</v>
      </c>
      <c r="R347" s="45">
        <v>0</v>
      </c>
      <c r="S347" s="45">
        <v>0</v>
      </c>
      <c r="T347" s="46" t="e">
        <f t="shared" si="158"/>
        <v>#DIV/0!</v>
      </c>
    </row>
    <row r="348" spans="1:20" s="23" customFormat="1" ht="17.25">
      <c r="A348" s="70">
        <v>4</v>
      </c>
      <c r="B348" s="11" t="s">
        <v>202</v>
      </c>
      <c r="C348" s="49">
        <v>19568</v>
      </c>
      <c r="D348" s="49">
        <v>15672</v>
      </c>
      <c r="E348" s="1">
        <f t="shared" si="161"/>
        <v>124.8596222562532</v>
      </c>
      <c r="F348" s="49">
        <v>905</v>
      </c>
      <c r="G348" s="49">
        <v>5047</v>
      </c>
      <c r="H348" s="1">
        <f t="shared" si="159"/>
        <v>17.931444422429166</v>
      </c>
      <c r="I348" s="49">
        <v>0</v>
      </c>
      <c r="J348" s="49">
        <v>0</v>
      </c>
      <c r="K348" s="45" t="e">
        <f t="shared" si="160"/>
        <v>#DIV/0!</v>
      </c>
      <c r="L348" s="45">
        <v>0</v>
      </c>
      <c r="M348" s="45">
        <v>0</v>
      </c>
      <c r="N348" s="45" t="e">
        <f t="shared" si="156"/>
        <v>#DIV/0!</v>
      </c>
      <c r="O348" s="45">
        <v>0</v>
      </c>
      <c r="P348" s="45">
        <v>0</v>
      </c>
      <c r="Q348" s="45" t="e">
        <f t="shared" si="157"/>
        <v>#DIV/0!</v>
      </c>
      <c r="R348" s="45">
        <v>0</v>
      </c>
      <c r="S348" s="45">
        <v>0</v>
      </c>
      <c r="T348" s="46" t="e">
        <f t="shared" si="158"/>
        <v>#DIV/0!</v>
      </c>
    </row>
    <row r="349" spans="1:20" s="23" customFormat="1" ht="17.25">
      <c r="A349" s="2">
        <v>5</v>
      </c>
      <c r="B349" s="11" t="s">
        <v>203</v>
      </c>
      <c r="C349" s="49">
        <v>0</v>
      </c>
      <c r="D349" s="49">
        <v>0</v>
      </c>
      <c r="E349" s="1" t="e">
        <f t="shared" si="161"/>
        <v>#DIV/0!</v>
      </c>
      <c r="F349" s="49">
        <v>0</v>
      </c>
      <c r="G349" s="49">
        <v>0</v>
      </c>
      <c r="H349" s="1" t="e">
        <f t="shared" si="159"/>
        <v>#DIV/0!</v>
      </c>
      <c r="I349" s="49">
        <v>0</v>
      </c>
      <c r="J349" s="49">
        <v>0</v>
      </c>
      <c r="K349" s="45" t="e">
        <f t="shared" si="160"/>
        <v>#DIV/0!</v>
      </c>
      <c r="L349" s="45">
        <v>0</v>
      </c>
      <c r="M349" s="45">
        <v>0</v>
      </c>
      <c r="N349" s="45" t="e">
        <f t="shared" si="156"/>
        <v>#DIV/0!</v>
      </c>
      <c r="O349" s="45">
        <v>0</v>
      </c>
      <c r="P349" s="45">
        <v>0</v>
      </c>
      <c r="Q349" s="45" t="e">
        <f t="shared" si="157"/>
        <v>#DIV/0!</v>
      </c>
      <c r="R349" s="45">
        <v>0</v>
      </c>
      <c r="S349" s="45">
        <v>0</v>
      </c>
      <c r="T349" s="46" t="e">
        <f t="shared" si="158"/>
        <v>#DIV/0!</v>
      </c>
    </row>
    <row r="350" spans="1:20" s="23" customFormat="1" ht="17.25" customHeight="1">
      <c r="A350" s="70">
        <v>6</v>
      </c>
      <c r="B350" s="11" t="s">
        <v>204</v>
      </c>
      <c r="C350" s="49">
        <v>27910</v>
      </c>
      <c r="D350" s="49">
        <v>23000</v>
      </c>
      <c r="E350" s="1">
        <f t="shared" si="161"/>
        <v>121.34782608695652</v>
      </c>
      <c r="F350" s="49">
        <v>10000</v>
      </c>
      <c r="G350" s="49">
        <v>6000</v>
      </c>
      <c r="H350" s="1">
        <f t="shared" si="159"/>
        <v>166.66666666666669</v>
      </c>
      <c r="I350" s="49">
        <v>34931</v>
      </c>
      <c r="J350" s="49">
        <v>9424</v>
      </c>
      <c r="K350" s="45">
        <f t="shared" si="160"/>
        <v>370.66001697792871</v>
      </c>
      <c r="L350" s="45">
        <v>0</v>
      </c>
      <c r="M350" s="45">
        <v>0</v>
      </c>
      <c r="N350" s="45" t="e">
        <f t="shared" si="156"/>
        <v>#DIV/0!</v>
      </c>
      <c r="O350" s="45">
        <v>0</v>
      </c>
      <c r="P350" s="45">
        <v>0</v>
      </c>
      <c r="Q350" s="45" t="e">
        <f t="shared" si="157"/>
        <v>#DIV/0!</v>
      </c>
      <c r="R350" s="45">
        <v>0</v>
      </c>
      <c r="S350" s="45">
        <v>0</v>
      </c>
      <c r="T350" s="46" t="e">
        <f t="shared" si="158"/>
        <v>#DIV/0!</v>
      </c>
    </row>
    <row r="351" spans="1:20" s="23" customFormat="1" ht="52.5" customHeight="1">
      <c r="A351" s="2">
        <v>7</v>
      </c>
      <c r="B351" s="11" t="s">
        <v>276</v>
      </c>
      <c r="C351" s="49">
        <v>0</v>
      </c>
      <c r="D351" s="49">
        <v>4251</v>
      </c>
      <c r="E351" s="1">
        <f t="shared" si="161"/>
        <v>0</v>
      </c>
      <c r="F351" s="49">
        <v>0</v>
      </c>
      <c r="G351" s="49">
        <v>2137</v>
      </c>
      <c r="H351" s="1">
        <f t="shared" si="159"/>
        <v>0</v>
      </c>
      <c r="I351" s="49">
        <v>0</v>
      </c>
      <c r="J351" s="49">
        <v>2137</v>
      </c>
      <c r="K351" s="45">
        <f t="shared" si="160"/>
        <v>0</v>
      </c>
      <c r="L351" s="45">
        <v>0</v>
      </c>
      <c r="M351" s="45">
        <v>0</v>
      </c>
      <c r="N351" s="45" t="e">
        <f t="shared" si="156"/>
        <v>#DIV/0!</v>
      </c>
      <c r="O351" s="45">
        <v>0</v>
      </c>
      <c r="P351" s="45">
        <v>0</v>
      </c>
      <c r="Q351" s="45" t="e">
        <f t="shared" si="157"/>
        <v>#DIV/0!</v>
      </c>
      <c r="R351" s="45">
        <v>0</v>
      </c>
      <c r="S351" s="45">
        <v>0</v>
      </c>
      <c r="T351" s="46" t="e">
        <f t="shared" si="158"/>
        <v>#DIV/0!</v>
      </c>
    </row>
    <row r="352" spans="1:20" s="23" customFormat="1" ht="17.25">
      <c r="A352" s="70">
        <v>8</v>
      </c>
      <c r="B352" s="11" t="s">
        <v>205</v>
      </c>
      <c r="C352" s="49">
        <v>2105</v>
      </c>
      <c r="D352" s="49">
        <v>1120</v>
      </c>
      <c r="E352" s="1">
        <f t="shared" si="161"/>
        <v>187.94642857142858</v>
      </c>
      <c r="F352" s="49">
        <v>255</v>
      </c>
      <c r="G352" s="49">
        <v>840</v>
      </c>
      <c r="H352" s="1">
        <f t="shared" si="159"/>
        <v>30.357142857142854</v>
      </c>
      <c r="I352" s="49">
        <v>2802</v>
      </c>
      <c r="J352" s="49">
        <v>2906</v>
      </c>
      <c r="K352" s="45">
        <f t="shared" si="160"/>
        <v>96.421197522367521</v>
      </c>
      <c r="L352" s="45">
        <v>0</v>
      </c>
      <c r="M352" s="45">
        <v>0</v>
      </c>
      <c r="N352" s="45" t="e">
        <f t="shared" si="156"/>
        <v>#DIV/0!</v>
      </c>
      <c r="O352" s="45">
        <v>0</v>
      </c>
      <c r="P352" s="45">
        <v>0</v>
      </c>
      <c r="Q352" s="45" t="e">
        <f t="shared" si="157"/>
        <v>#DIV/0!</v>
      </c>
      <c r="R352" s="45">
        <v>0</v>
      </c>
      <c r="S352" s="45">
        <v>0</v>
      </c>
      <c r="T352" s="46" t="e">
        <f t="shared" si="158"/>
        <v>#DIV/0!</v>
      </c>
    </row>
    <row r="353" spans="1:20" s="23" customFormat="1" ht="17.25">
      <c r="A353" s="2">
        <v>9</v>
      </c>
      <c r="B353" s="11" t="s">
        <v>206</v>
      </c>
      <c r="C353" s="49">
        <v>6114</v>
      </c>
      <c r="D353" s="49">
        <v>8100.5</v>
      </c>
      <c r="E353" s="1">
        <f t="shared" si="161"/>
        <v>75.476822418369238</v>
      </c>
      <c r="F353" s="49">
        <v>1004</v>
      </c>
      <c r="G353" s="49">
        <v>1823.5</v>
      </c>
      <c r="H353" s="1">
        <f t="shared" si="159"/>
        <v>55.058952563751028</v>
      </c>
      <c r="I353" s="49">
        <v>6114</v>
      </c>
      <c r="J353" s="49">
        <v>8100.5</v>
      </c>
      <c r="K353" s="45">
        <f t="shared" si="160"/>
        <v>75.476822418369238</v>
      </c>
      <c r="L353" s="45">
        <v>0</v>
      </c>
      <c r="M353" s="45">
        <v>0</v>
      </c>
      <c r="N353" s="45" t="e">
        <f t="shared" si="156"/>
        <v>#DIV/0!</v>
      </c>
      <c r="O353" s="45">
        <v>0</v>
      </c>
      <c r="P353" s="45">
        <v>0</v>
      </c>
      <c r="Q353" s="45" t="e">
        <f t="shared" si="157"/>
        <v>#DIV/0!</v>
      </c>
      <c r="R353" s="45">
        <v>0</v>
      </c>
      <c r="S353" s="45">
        <v>0</v>
      </c>
      <c r="T353" s="46" t="e">
        <f t="shared" si="158"/>
        <v>#DIV/0!</v>
      </c>
    </row>
    <row r="354" spans="1:20" s="23" customFormat="1" ht="17.25" customHeight="1">
      <c r="A354" s="385"/>
      <c r="B354" s="386"/>
      <c r="C354" s="386"/>
      <c r="D354" s="386"/>
      <c r="E354" s="386"/>
      <c r="F354" s="386"/>
      <c r="G354" s="386"/>
      <c r="H354" s="386"/>
      <c r="I354" s="386"/>
      <c r="J354" s="386"/>
      <c r="K354" s="386"/>
      <c r="L354" s="386"/>
      <c r="M354" s="386"/>
      <c r="N354" s="386"/>
      <c r="O354" s="386"/>
      <c r="P354" s="386"/>
      <c r="Q354" s="386"/>
      <c r="R354" s="386"/>
      <c r="S354" s="386"/>
      <c r="T354" s="387"/>
    </row>
    <row r="355" spans="1:20" ht="57.75" customHeight="1">
      <c r="A355" s="369" t="s">
        <v>267</v>
      </c>
      <c r="B355" s="370"/>
      <c r="C355" s="128">
        <f>C356+C373+C381</f>
        <v>133325571.91600001</v>
      </c>
      <c r="D355" s="128">
        <f>D356+D373+D381</f>
        <v>121687944.597</v>
      </c>
      <c r="E355" s="139">
        <f t="shared" ref="E355:E371" si="162">C355/D355*100</f>
        <v>109.56350060603037</v>
      </c>
      <c r="F355" s="128">
        <f>F356+F373+F381</f>
        <v>17501455.915999997</v>
      </c>
      <c r="G355" s="128">
        <f>G356+G373+G381</f>
        <v>18793576.597000003</v>
      </c>
      <c r="H355" s="139">
        <f t="shared" ref="H355" si="163">F355/G355*100</f>
        <v>93.124668557201261</v>
      </c>
      <c r="I355" s="128">
        <f>I356+I373+I381</f>
        <v>133325571.91600001</v>
      </c>
      <c r="J355" s="128">
        <f>J356+J373+J381</f>
        <v>121687944.597</v>
      </c>
      <c r="K355" s="139">
        <f t="shared" ref="K355:K371" si="164">I355/J355*100</f>
        <v>109.56350060603037</v>
      </c>
      <c r="L355" s="128">
        <f>L356+L373+L381</f>
        <v>12143638</v>
      </c>
      <c r="M355" s="128">
        <f>M356+M373+M381</f>
        <v>13834327.403000001</v>
      </c>
      <c r="N355" s="140">
        <f t="shared" ref="N355:N375" si="165">L355/M355*100</f>
        <v>87.779027098683727</v>
      </c>
      <c r="O355" s="128">
        <f>O356+O373+O381</f>
        <v>0</v>
      </c>
      <c r="P355" s="128">
        <f>P356+P373+P381</f>
        <v>0</v>
      </c>
      <c r="Q355" s="140" t="e">
        <f t="shared" ref="Q355:Q375" si="166">O355/P355*100</f>
        <v>#DIV/0!</v>
      </c>
      <c r="R355" s="128">
        <f>R356+R373+R381</f>
        <v>0</v>
      </c>
      <c r="S355" s="128">
        <f>S356+S373+S381</f>
        <v>0</v>
      </c>
      <c r="T355" s="140" t="e">
        <f t="shared" ref="T355:T359" si="167">R355/S355*100</f>
        <v>#DIV/0!</v>
      </c>
    </row>
    <row r="356" spans="1:20" ht="75" customHeight="1">
      <c r="A356" s="383" t="s">
        <v>268</v>
      </c>
      <c r="B356" s="384"/>
      <c r="C356" s="42">
        <f>SUM(C357:C371)</f>
        <v>108368182.91600001</v>
      </c>
      <c r="D356" s="42">
        <f>SUM(D357:D371)</f>
        <v>96962502.597000003</v>
      </c>
      <c r="E356" s="42">
        <f>C356/D356*100</f>
        <v>111.76298054765029</v>
      </c>
      <c r="F356" s="42">
        <f>SUM(F357:F371)</f>
        <v>15504050.915999997</v>
      </c>
      <c r="G356" s="42">
        <f>SUM(G357:G371)</f>
        <v>16919804.597000003</v>
      </c>
      <c r="H356" s="42">
        <f>F356/G356*100</f>
        <v>91.632564827308769</v>
      </c>
      <c r="I356" s="42">
        <f>SUM(I357:I371)</f>
        <v>108368182.91600001</v>
      </c>
      <c r="J356" s="42">
        <f>SUM(J357:J371)</f>
        <v>96962502.597000003</v>
      </c>
      <c r="K356" s="42">
        <f>I356/J356*100</f>
        <v>111.76298054765029</v>
      </c>
      <c r="L356" s="42">
        <f>SUM(L357:L371)</f>
        <v>12143638</v>
      </c>
      <c r="M356" s="42">
        <f>SUM(M357:M371)</f>
        <v>13834327.403000001</v>
      </c>
      <c r="N356" s="167">
        <f t="shared" si="165"/>
        <v>87.779027098683727</v>
      </c>
      <c r="O356" s="42">
        <f>SUM(O357:O371)</f>
        <v>0</v>
      </c>
      <c r="P356" s="42">
        <f>SUM(P357:P371)</f>
        <v>0</v>
      </c>
      <c r="Q356" s="5" t="e">
        <f t="shared" si="166"/>
        <v>#DIV/0!</v>
      </c>
      <c r="R356" s="42">
        <f>SUM(R357:R371)</f>
        <v>0</v>
      </c>
      <c r="S356" s="42">
        <f>SUM(S357:S371)</f>
        <v>0</v>
      </c>
      <c r="T356" s="5" t="e">
        <f t="shared" si="167"/>
        <v>#DIV/0!</v>
      </c>
    </row>
    <row r="357" spans="1:20" ht="17.25">
      <c r="A357" s="63">
        <v>1</v>
      </c>
      <c r="B357" s="12" t="s">
        <v>207</v>
      </c>
      <c r="C357" s="49">
        <v>14181961</v>
      </c>
      <c r="D357" s="49">
        <v>15530471</v>
      </c>
      <c r="E357" s="164">
        <f t="shared" si="162"/>
        <v>91.317005131396215</v>
      </c>
      <c r="F357" s="49">
        <v>2495531</v>
      </c>
      <c r="G357" s="49">
        <v>2717813</v>
      </c>
      <c r="H357" s="164">
        <f t="shared" ref="H357:H370" si="168">F357/G357*100</f>
        <v>91.821291604683623</v>
      </c>
      <c r="I357" s="49">
        <f>C357</f>
        <v>14181961</v>
      </c>
      <c r="J357" s="49">
        <f>D357</f>
        <v>15530471</v>
      </c>
      <c r="K357" s="164">
        <f t="shared" si="164"/>
        <v>91.317005131396215</v>
      </c>
      <c r="L357" s="49"/>
      <c r="M357" s="49"/>
      <c r="N357" s="69" t="e">
        <f t="shared" si="165"/>
        <v>#DIV/0!</v>
      </c>
      <c r="O357" s="166">
        <v>0</v>
      </c>
      <c r="P357" s="166">
        <v>0</v>
      </c>
      <c r="Q357" s="69" t="e">
        <f t="shared" si="166"/>
        <v>#DIV/0!</v>
      </c>
      <c r="R357" s="69">
        <v>0</v>
      </c>
      <c r="S357" s="69">
        <v>0</v>
      </c>
      <c r="T357" s="69" t="e">
        <f t="shared" si="167"/>
        <v>#DIV/0!</v>
      </c>
    </row>
    <row r="358" spans="1:20" s="23" customFormat="1" ht="17.25">
      <c r="A358" s="64">
        <v>2</v>
      </c>
      <c r="B358" s="9" t="s">
        <v>208</v>
      </c>
      <c r="C358" s="49">
        <v>19752182.145</v>
      </c>
      <c r="D358" s="49">
        <v>26317614.318</v>
      </c>
      <c r="E358" s="164">
        <f t="shared" si="162"/>
        <v>75.053087663384616</v>
      </c>
      <c r="F358" s="49">
        <v>832964.14499999955</v>
      </c>
      <c r="G358" s="49">
        <v>5025617.318</v>
      </c>
      <c r="H358" s="164">
        <f t="shared" si="168"/>
        <v>16.574364745533128</v>
      </c>
      <c r="I358" s="49">
        <f t="shared" ref="I358:J367" si="169">C358</f>
        <v>19752182.145</v>
      </c>
      <c r="J358" s="49">
        <f t="shared" si="169"/>
        <v>26317614.318</v>
      </c>
      <c r="K358" s="164">
        <f t="shared" si="164"/>
        <v>75.053087663384616</v>
      </c>
      <c r="L358" s="49">
        <v>11944888</v>
      </c>
      <c r="M358" s="49">
        <v>13774304</v>
      </c>
      <c r="N358" s="164">
        <f t="shared" si="165"/>
        <v>86.718632026707127</v>
      </c>
      <c r="O358" s="166">
        <v>0</v>
      </c>
      <c r="P358" s="166">
        <v>0</v>
      </c>
      <c r="Q358" s="69" t="e">
        <f t="shared" si="166"/>
        <v>#DIV/0!</v>
      </c>
      <c r="R358" s="69">
        <v>0</v>
      </c>
      <c r="S358" s="69">
        <v>0</v>
      </c>
      <c r="T358" s="69" t="e">
        <f t="shared" si="167"/>
        <v>#DIV/0!</v>
      </c>
    </row>
    <row r="359" spans="1:20" ht="17.25">
      <c r="A359" s="63">
        <v>3</v>
      </c>
      <c r="B359" s="12" t="s">
        <v>271</v>
      </c>
      <c r="C359" s="49">
        <v>7413109</v>
      </c>
      <c r="D359" s="49">
        <v>7873026</v>
      </c>
      <c r="E359" s="164">
        <f t="shared" si="162"/>
        <v>94.158319812483796</v>
      </c>
      <c r="F359" s="49">
        <v>383080</v>
      </c>
      <c r="G359" s="49">
        <v>345068</v>
      </c>
      <c r="H359" s="164">
        <f t="shared" si="168"/>
        <v>111.01579978439031</v>
      </c>
      <c r="I359" s="49">
        <f t="shared" si="169"/>
        <v>7413109</v>
      </c>
      <c r="J359" s="49">
        <f t="shared" si="169"/>
        <v>7873026</v>
      </c>
      <c r="K359" s="164">
        <f t="shared" si="164"/>
        <v>94.158319812483796</v>
      </c>
      <c r="L359" s="49"/>
      <c r="M359" s="49"/>
      <c r="N359" s="69" t="e">
        <f t="shared" si="165"/>
        <v>#DIV/0!</v>
      </c>
      <c r="O359" s="166">
        <v>0</v>
      </c>
      <c r="P359" s="166">
        <v>0</v>
      </c>
      <c r="Q359" s="69" t="e">
        <f t="shared" si="166"/>
        <v>#DIV/0!</v>
      </c>
      <c r="R359" s="69">
        <v>0</v>
      </c>
      <c r="S359" s="69">
        <v>0</v>
      </c>
      <c r="T359" s="69" t="e">
        <f t="shared" si="167"/>
        <v>#DIV/0!</v>
      </c>
    </row>
    <row r="360" spans="1:20" ht="86.25">
      <c r="A360" s="63">
        <v>4</v>
      </c>
      <c r="B360" s="10" t="s">
        <v>289</v>
      </c>
      <c r="C360" s="49">
        <v>6100830.5999999996</v>
      </c>
      <c r="D360" s="49">
        <v>3185269</v>
      </c>
      <c r="E360" s="164">
        <f t="shared" si="162"/>
        <v>191.53266490208517</v>
      </c>
      <c r="F360" s="49">
        <v>954100.59999999963</v>
      </c>
      <c r="G360" s="49">
        <v>392663</v>
      </c>
      <c r="H360" s="164">
        <f t="shared" si="168"/>
        <v>242.98204821946547</v>
      </c>
      <c r="I360" s="49">
        <f t="shared" si="169"/>
        <v>6100830.5999999996</v>
      </c>
      <c r="J360" s="49">
        <f t="shared" si="169"/>
        <v>3185269</v>
      </c>
      <c r="K360" s="164">
        <f t="shared" si="164"/>
        <v>191.53266490208517</v>
      </c>
      <c r="L360" s="49">
        <v>0</v>
      </c>
      <c r="M360" s="49">
        <v>0</v>
      </c>
      <c r="N360" s="69" t="e">
        <f t="shared" si="165"/>
        <v>#DIV/0!</v>
      </c>
      <c r="O360" s="166">
        <v>0</v>
      </c>
      <c r="P360" s="166">
        <v>0</v>
      </c>
      <c r="Q360" s="69" t="e">
        <f t="shared" si="166"/>
        <v>#DIV/0!</v>
      </c>
      <c r="R360" s="69">
        <v>0</v>
      </c>
      <c r="S360" s="69">
        <v>0</v>
      </c>
      <c r="T360" s="69"/>
    </row>
    <row r="361" spans="1:20" ht="34.5">
      <c r="A361" s="63">
        <v>5</v>
      </c>
      <c r="B361" s="10" t="s">
        <v>209</v>
      </c>
      <c r="C361" s="49">
        <v>2310074</v>
      </c>
      <c r="D361" s="49">
        <v>1954404</v>
      </c>
      <c r="E361" s="164">
        <f t="shared" si="162"/>
        <v>118.19838682278588</v>
      </c>
      <c r="F361" s="49">
        <v>509953</v>
      </c>
      <c r="G361" s="49">
        <v>445597</v>
      </c>
      <c r="H361" s="164">
        <f t="shared" si="168"/>
        <v>114.44264660668722</v>
      </c>
      <c r="I361" s="49">
        <f t="shared" si="169"/>
        <v>2310074</v>
      </c>
      <c r="J361" s="49">
        <f t="shared" si="169"/>
        <v>1954404</v>
      </c>
      <c r="K361" s="164">
        <f t="shared" si="164"/>
        <v>118.19838682278588</v>
      </c>
      <c r="L361" s="49">
        <v>0</v>
      </c>
      <c r="M361" s="49">
        <v>0</v>
      </c>
      <c r="N361" s="69" t="e">
        <f t="shared" si="165"/>
        <v>#DIV/0!</v>
      </c>
      <c r="O361" s="166">
        <v>0</v>
      </c>
      <c r="P361" s="166">
        <v>0</v>
      </c>
      <c r="Q361" s="69" t="e">
        <f t="shared" si="166"/>
        <v>#DIV/0!</v>
      </c>
      <c r="R361" s="69">
        <v>0</v>
      </c>
      <c r="S361" s="69">
        <v>0</v>
      </c>
      <c r="T361" s="69" t="e">
        <f t="shared" ref="T361:T375" si="170">R361/S361*100</f>
        <v>#DIV/0!</v>
      </c>
    </row>
    <row r="362" spans="1:20" s="23" customFormat="1" ht="34.5">
      <c r="A362" s="64">
        <v>6</v>
      </c>
      <c r="B362" s="16" t="s">
        <v>210</v>
      </c>
      <c r="C362" s="49">
        <v>198749.685</v>
      </c>
      <c r="D362" s="49">
        <v>60023.402999999998</v>
      </c>
      <c r="E362" s="164">
        <f t="shared" si="162"/>
        <v>331.12032151859171</v>
      </c>
      <c r="F362" s="49">
        <v>2240.6849999999977</v>
      </c>
      <c r="G362" s="49">
        <v>0.40299999999842839</v>
      </c>
      <c r="H362" s="164">
        <f t="shared" si="168"/>
        <v>556001.24069695675</v>
      </c>
      <c r="I362" s="49">
        <f t="shared" si="169"/>
        <v>198749.685</v>
      </c>
      <c r="J362" s="49">
        <f t="shared" si="169"/>
        <v>60023.402999999998</v>
      </c>
      <c r="K362" s="164">
        <f t="shared" si="164"/>
        <v>331.12032151859171</v>
      </c>
      <c r="L362" s="49">
        <v>198750</v>
      </c>
      <c r="M362" s="49">
        <v>60023.402999999998</v>
      </c>
      <c r="N362" s="164">
        <f t="shared" si="165"/>
        <v>331.12084631389524</v>
      </c>
      <c r="O362" s="166">
        <v>0</v>
      </c>
      <c r="P362" s="166">
        <v>0</v>
      </c>
      <c r="Q362" s="69" t="e">
        <f t="shared" si="166"/>
        <v>#DIV/0!</v>
      </c>
      <c r="R362" s="69">
        <v>0</v>
      </c>
      <c r="S362" s="69">
        <v>0</v>
      </c>
      <c r="T362" s="69" t="e">
        <f t="shared" si="170"/>
        <v>#DIV/0!</v>
      </c>
    </row>
    <row r="363" spans="1:20" ht="21.75" customHeight="1">
      <c r="A363" s="63">
        <v>7</v>
      </c>
      <c r="B363" s="12" t="s">
        <v>211</v>
      </c>
      <c r="C363" s="49">
        <v>12545411.585999999</v>
      </c>
      <c r="D363" s="49">
        <v>9946501.7760000005</v>
      </c>
      <c r="E363" s="164">
        <f t="shared" si="162"/>
        <v>126.12888298347194</v>
      </c>
      <c r="F363" s="49">
        <v>2820420.5859999992</v>
      </c>
      <c r="G363" s="49">
        <v>2134977.7760000005</v>
      </c>
      <c r="H363" s="164">
        <f t="shared" si="168"/>
        <v>132.10538384545686</v>
      </c>
      <c r="I363" s="49">
        <f t="shared" si="169"/>
        <v>12545411.585999999</v>
      </c>
      <c r="J363" s="49">
        <f t="shared" si="169"/>
        <v>9946501.7760000005</v>
      </c>
      <c r="K363" s="164">
        <f t="shared" si="164"/>
        <v>126.12888298347194</v>
      </c>
      <c r="L363" s="49">
        <v>0</v>
      </c>
      <c r="M363" s="49">
        <v>0</v>
      </c>
      <c r="N363" s="69" t="e">
        <f t="shared" si="165"/>
        <v>#DIV/0!</v>
      </c>
      <c r="O363" s="166">
        <v>0</v>
      </c>
      <c r="P363" s="166">
        <v>0</v>
      </c>
      <c r="Q363" s="69" t="e">
        <f t="shared" si="166"/>
        <v>#DIV/0!</v>
      </c>
      <c r="R363" s="69">
        <v>0</v>
      </c>
      <c r="S363" s="69">
        <v>0</v>
      </c>
      <c r="T363" s="69" t="e">
        <f t="shared" si="170"/>
        <v>#DIV/0!</v>
      </c>
    </row>
    <row r="364" spans="1:20" ht="27" customHeight="1">
      <c r="A364" s="63">
        <v>8</v>
      </c>
      <c r="B364" s="12" t="s">
        <v>212</v>
      </c>
      <c r="C364" s="49">
        <v>2474054</v>
      </c>
      <c r="D364" s="49">
        <v>4456096</v>
      </c>
      <c r="E364" s="164">
        <f t="shared" si="162"/>
        <v>55.520662032415821</v>
      </c>
      <c r="F364" s="49">
        <v>336753</v>
      </c>
      <c r="G364" s="49">
        <v>727569</v>
      </c>
      <c r="H364" s="164">
        <f t="shared" si="168"/>
        <v>46.284682277557181</v>
      </c>
      <c r="I364" s="49">
        <f>C364</f>
        <v>2474054</v>
      </c>
      <c r="J364" s="49">
        <f t="shared" si="169"/>
        <v>4456096</v>
      </c>
      <c r="K364" s="164">
        <f t="shared" si="164"/>
        <v>55.520662032415821</v>
      </c>
      <c r="L364" s="49">
        <v>0</v>
      </c>
      <c r="M364" s="49">
        <v>0</v>
      </c>
      <c r="N364" s="69" t="e">
        <f t="shared" si="165"/>
        <v>#DIV/0!</v>
      </c>
      <c r="O364" s="166">
        <v>0</v>
      </c>
      <c r="P364" s="166">
        <v>0</v>
      </c>
      <c r="Q364" s="69" t="e">
        <f t="shared" si="166"/>
        <v>#DIV/0!</v>
      </c>
      <c r="R364" s="69">
        <v>0</v>
      </c>
      <c r="S364" s="69">
        <v>0</v>
      </c>
      <c r="T364" s="69" t="e">
        <f t="shared" si="170"/>
        <v>#DIV/0!</v>
      </c>
    </row>
    <row r="365" spans="1:20" s="23" customFormat="1" ht="34.5">
      <c r="A365" s="64">
        <v>9</v>
      </c>
      <c r="B365" s="16" t="s">
        <v>213</v>
      </c>
      <c r="C365" s="49">
        <v>42489820.899999999</v>
      </c>
      <c r="D365" s="49">
        <v>26797806.100000001</v>
      </c>
      <c r="E365" s="164">
        <f t="shared" si="162"/>
        <v>158.55708762666208</v>
      </c>
      <c r="F365" s="49">
        <v>7045446.8999999985</v>
      </c>
      <c r="G365" s="49">
        <v>4976581.1000000015</v>
      </c>
      <c r="H365" s="164">
        <f t="shared" si="168"/>
        <v>141.57203024381531</v>
      </c>
      <c r="I365" s="49">
        <f t="shared" si="169"/>
        <v>42489820.899999999</v>
      </c>
      <c r="J365" s="49">
        <f t="shared" si="169"/>
        <v>26797806.100000001</v>
      </c>
      <c r="K365" s="164">
        <f t="shared" si="164"/>
        <v>158.55708762666208</v>
      </c>
      <c r="L365" s="49">
        <v>0</v>
      </c>
      <c r="M365" s="49">
        <v>0</v>
      </c>
      <c r="N365" s="69" t="e">
        <f t="shared" si="165"/>
        <v>#DIV/0!</v>
      </c>
      <c r="O365" s="166">
        <v>0</v>
      </c>
      <c r="P365" s="166">
        <v>0</v>
      </c>
      <c r="Q365" s="69" t="e">
        <f t="shared" si="166"/>
        <v>#DIV/0!</v>
      </c>
      <c r="R365" s="69">
        <v>0</v>
      </c>
      <c r="S365" s="69">
        <v>0</v>
      </c>
      <c r="T365" s="69" t="e">
        <f t="shared" si="170"/>
        <v>#DIV/0!</v>
      </c>
    </row>
    <row r="366" spans="1:20" ht="33" customHeight="1">
      <c r="A366" s="63">
        <v>10</v>
      </c>
      <c r="B366" s="10" t="s">
        <v>215</v>
      </c>
      <c r="C366" s="49">
        <v>170260</v>
      </c>
      <c r="D366" s="49">
        <v>95302</v>
      </c>
      <c r="E366" s="164">
        <f t="shared" si="162"/>
        <v>178.6531237539611</v>
      </c>
      <c r="F366" s="49">
        <v>980</v>
      </c>
      <c r="G366" s="49">
        <v>17435</v>
      </c>
      <c r="H366" s="164">
        <f t="shared" si="168"/>
        <v>5.6208775451677662</v>
      </c>
      <c r="I366" s="49">
        <f t="shared" si="169"/>
        <v>170260</v>
      </c>
      <c r="J366" s="49">
        <f t="shared" si="169"/>
        <v>95302</v>
      </c>
      <c r="K366" s="164">
        <f t="shared" si="164"/>
        <v>178.6531237539611</v>
      </c>
      <c r="L366" s="49">
        <v>0</v>
      </c>
      <c r="M366" s="49">
        <v>0</v>
      </c>
      <c r="N366" s="69" t="e">
        <f t="shared" si="165"/>
        <v>#DIV/0!</v>
      </c>
      <c r="O366" s="166">
        <v>0</v>
      </c>
      <c r="P366" s="166">
        <v>0</v>
      </c>
      <c r="Q366" s="69" t="e">
        <f t="shared" si="166"/>
        <v>#DIV/0!</v>
      </c>
      <c r="R366" s="69">
        <v>0</v>
      </c>
      <c r="S366" s="69">
        <v>0</v>
      </c>
      <c r="T366" s="69" t="e">
        <f t="shared" si="170"/>
        <v>#DIV/0!</v>
      </c>
    </row>
    <row r="367" spans="1:20" ht="34.5">
      <c r="A367" s="142">
        <v>11</v>
      </c>
      <c r="B367" s="143" t="s">
        <v>216</v>
      </c>
      <c r="C367" s="49">
        <v>731730</v>
      </c>
      <c r="D367" s="49">
        <v>745989</v>
      </c>
      <c r="E367" s="164">
        <f t="shared" si="162"/>
        <v>98.088577713612395</v>
      </c>
      <c r="F367" s="49">
        <v>122581</v>
      </c>
      <c r="G367" s="49">
        <v>136483</v>
      </c>
      <c r="H367" s="164">
        <f t="shared" si="168"/>
        <v>89.814116043756371</v>
      </c>
      <c r="I367" s="49">
        <f t="shared" si="169"/>
        <v>731730</v>
      </c>
      <c r="J367" s="49">
        <f t="shared" si="169"/>
        <v>745989</v>
      </c>
      <c r="K367" s="164">
        <f t="shared" si="164"/>
        <v>98.088577713612395</v>
      </c>
      <c r="L367" s="49">
        <v>0</v>
      </c>
      <c r="M367" s="49">
        <v>0</v>
      </c>
      <c r="N367" s="69" t="e">
        <f t="shared" si="165"/>
        <v>#DIV/0!</v>
      </c>
      <c r="O367" s="166">
        <v>0</v>
      </c>
      <c r="P367" s="166">
        <v>0</v>
      </c>
      <c r="Q367" s="69" t="e">
        <f t="shared" si="166"/>
        <v>#DIV/0!</v>
      </c>
      <c r="R367" s="69">
        <v>0</v>
      </c>
      <c r="S367" s="69">
        <v>0</v>
      </c>
      <c r="T367" s="69" t="e">
        <f t="shared" si="170"/>
        <v>#DIV/0!</v>
      </c>
    </row>
    <row r="368" spans="1:20" s="146" customFormat="1" ht="33.75" customHeight="1">
      <c r="A368" s="63">
        <v>13</v>
      </c>
      <c r="B368" s="10" t="s">
        <v>217</v>
      </c>
      <c r="C368" s="69"/>
      <c r="D368" s="165"/>
      <c r="E368" s="164" t="e">
        <f t="shared" si="162"/>
        <v>#DIV/0!</v>
      </c>
      <c r="F368" s="69"/>
      <c r="G368" s="69"/>
      <c r="H368" s="69" t="e">
        <f t="shared" si="168"/>
        <v>#DIV/0!</v>
      </c>
      <c r="I368" s="69"/>
      <c r="J368" s="69"/>
      <c r="K368" s="164" t="e">
        <f t="shared" si="164"/>
        <v>#DIV/0!</v>
      </c>
      <c r="L368" s="165"/>
      <c r="M368" s="165"/>
      <c r="N368" s="69" t="e">
        <f t="shared" si="165"/>
        <v>#DIV/0!</v>
      </c>
      <c r="O368" s="69"/>
      <c r="P368" s="69"/>
      <c r="Q368" s="69" t="e">
        <f t="shared" si="166"/>
        <v>#DIV/0!</v>
      </c>
      <c r="R368" s="69"/>
      <c r="S368" s="69"/>
      <c r="T368" s="69"/>
    </row>
    <row r="369" spans="1:20" s="146" customFormat="1" ht="17.25">
      <c r="A369" s="63">
        <v>14</v>
      </c>
      <c r="B369" s="12" t="s">
        <v>218</v>
      </c>
      <c r="C369" s="69"/>
      <c r="D369" s="165"/>
      <c r="E369" s="164" t="e">
        <f t="shared" si="162"/>
        <v>#DIV/0!</v>
      </c>
      <c r="F369" s="69"/>
      <c r="G369" s="69"/>
      <c r="H369" s="69" t="e">
        <f t="shared" si="168"/>
        <v>#DIV/0!</v>
      </c>
      <c r="I369" s="69"/>
      <c r="J369" s="69"/>
      <c r="K369" s="164" t="e">
        <f t="shared" si="164"/>
        <v>#DIV/0!</v>
      </c>
      <c r="L369" s="165"/>
      <c r="M369" s="165"/>
      <c r="N369" s="69" t="e">
        <f t="shared" si="165"/>
        <v>#DIV/0!</v>
      </c>
      <c r="O369" s="69"/>
      <c r="P369" s="69"/>
      <c r="Q369" s="69" t="e">
        <f t="shared" si="166"/>
        <v>#DIV/0!</v>
      </c>
      <c r="R369" s="69"/>
      <c r="S369" s="69"/>
      <c r="T369" s="69" t="e">
        <f t="shared" si="170"/>
        <v>#DIV/0!</v>
      </c>
    </row>
    <row r="370" spans="1:20" s="146" customFormat="1" ht="17.25">
      <c r="A370" s="63">
        <v>15</v>
      </c>
      <c r="B370" s="12" t="s">
        <v>219</v>
      </c>
      <c r="C370" s="69"/>
      <c r="D370" s="165"/>
      <c r="E370" s="164" t="e">
        <f t="shared" si="162"/>
        <v>#DIV/0!</v>
      </c>
      <c r="F370" s="69"/>
      <c r="G370" s="69"/>
      <c r="H370" s="69" t="e">
        <f t="shared" si="168"/>
        <v>#DIV/0!</v>
      </c>
      <c r="I370" s="69"/>
      <c r="J370" s="69"/>
      <c r="K370" s="164" t="e">
        <f t="shared" si="164"/>
        <v>#DIV/0!</v>
      </c>
      <c r="L370" s="165"/>
      <c r="M370" s="165"/>
      <c r="N370" s="69" t="e">
        <f t="shared" si="165"/>
        <v>#DIV/0!</v>
      </c>
      <c r="O370" s="69"/>
      <c r="P370" s="69"/>
      <c r="Q370" s="69" t="e">
        <f t="shared" si="166"/>
        <v>#DIV/0!</v>
      </c>
      <c r="R370" s="69"/>
      <c r="S370" s="69"/>
      <c r="T370" s="69" t="e">
        <f t="shared" si="170"/>
        <v>#DIV/0!</v>
      </c>
    </row>
    <row r="371" spans="1:20" s="146" customFormat="1" ht="51.75">
      <c r="A371" s="63">
        <v>16</v>
      </c>
      <c r="B371" s="10" t="s">
        <v>220</v>
      </c>
      <c r="C371" s="69"/>
      <c r="D371" s="69"/>
      <c r="E371" s="164" t="e">
        <f t="shared" si="162"/>
        <v>#DIV/0!</v>
      </c>
      <c r="F371" s="69"/>
      <c r="G371" s="69"/>
      <c r="H371" s="69" t="e">
        <f>F371/G371*100</f>
        <v>#DIV/0!</v>
      </c>
      <c r="I371" s="69"/>
      <c r="J371" s="69"/>
      <c r="K371" s="164" t="e">
        <f t="shared" si="164"/>
        <v>#DIV/0!</v>
      </c>
      <c r="L371" s="69"/>
      <c r="M371" s="69"/>
      <c r="N371" s="69" t="e">
        <f t="shared" si="165"/>
        <v>#DIV/0!</v>
      </c>
      <c r="O371" s="69"/>
      <c r="P371" s="69"/>
      <c r="Q371" s="69" t="e">
        <f t="shared" si="166"/>
        <v>#DIV/0!</v>
      </c>
      <c r="R371" s="69"/>
      <c r="S371" s="69"/>
      <c r="T371" s="69" t="e">
        <f t="shared" si="170"/>
        <v>#DIV/0!</v>
      </c>
    </row>
    <row r="372" spans="1:20" s="222" customFormat="1" ht="17.25" customHeight="1">
      <c r="A372" s="397"/>
      <c r="B372" s="398"/>
      <c r="C372" s="398"/>
      <c r="D372" s="398"/>
      <c r="E372" s="398"/>
      <c r="F372" s="398"/>
      <c r="G372" s="398"/>
      <c r="H372" s="398"/>
      <c r="I372" s="398"/>
      <c r="J372" s="398"/>
      <c r="K372" s="399"/>
      <c r="L372" s="221"/>
      <c r="M372" s="221"/>
      <c r="N372" s="221"/>
      <c r="O372" s="221"/>
      <c r="P372" s="221"/>
      <c r="Q372" s="221"/>
      <c r="R372" s="221"/>
      <c r="S372" s="221"/>
      <c r="T372" s="221"/>
    </row>
    <row r="373" spans="1:20" ht="84.75" customHeight="1">
      <c r="A373" s="400" t="s">
        <v>269</v>
      </c>
      <c r="B373" s="401"/>
      <c r="C373" s="144">
        <f>SUM(C374:C375)</f>
        <v>24957389</v>
      </c>
      <c r="D373" s="144">
        <f>SUM(D374:D375)</f>
        <v>24725442</v>
      </c>
      <c r="E373" s="144">
        <f>C373/D373*100</f>
        <v>100.93809040906123</v>
      </c>
      <c r="F373" s="144">
        <f>SUM(F374:F375)</f>
        <v>1997405</v>
      </c>
      <c r="G373" s="144">
        <f>SUM(G374:G375)</f>
        <v>1873772</v>
      </c>
      <c r="H373" s="144">
        <f>F373/G373*100</f>
        <v>106.59808130338162</v>
      </c>
      <c r="I373" s="144">
        <f>SUM(I374:I375)</f>
        <v>24957389</v>
      </c>
      <c r="J373" s="144">
        <f>SUM(J374:J375)</f>
        <v>24725442</v>
      </c>
      <c r="K373" s="144">
        <f>I373/J373*100</f>
        <v>100.93809040906123</v>
      </c>
      <c r="L373" s="144">
        <f>SUM(L374:L375)</f>
        <v>0</v>
      </c>
      <c r="M373" s="144">
        <f>SUM(M374:M375)</f>
        <v>0</v>
      </c>
      <c r="N373" s="145" t="e">
        <f t="shared" si="165"/>
        <v>#DIV/0!</v>
      </c>
      <c r="O373" s="144">
        <f>SUM(O374:O375)</f>
        <v>0</v>
      </c>
      <c r="P373" s="144">
        <f>SUM(P374:P375)</f>
        <v>0</v>
      </c>
      <c r="Q373" s="145" t="e">
        <f t="shared" si="166"/>
        <v>#DIV/0!</v>
      </c>
      <c r="R373" s="144">
        <f>SUM(R374:R375)</f>
        <v>0</v>
      </c>
      <c r="S373" s="144">
        <f>SUM(S374:S375)</f>
        <v>0</v>
      </c>
      <c r="T373" s="145" t="e">
        <f t="shared" si="170"/>
        <v>#DIV/0!</v>
      </c>
    </row>
    <row r="374" spans="1:20" ht="75" customHeight="1">
      <c r="A374" s="63">
        <v>1</v>
      </c>
      <c r="B374" s="10" t="s">
        <v>214</v>
      </c>
      <c r="C374" s="49">
        <v>24957389</v>
      </c>
      <c r="D374" s="49">
        <v>24725442</v>
      </c>
      <c r="E374" s="164">
        <f t="shared" ref="E374:E375" si="171">C374/D374*100</f>
        <v>100.93809040906123</v>
      </c>
      <c r="F374" s="49">
        <v>1997405</v>
      </c>
      <c r="G374" s="49">
        <v>1873772</v>
      </c>
      <c r="H374" s="69">
        <f t="shared" ref="H374:H375" si="172">F374/G374*100</f>
        <v>106.59808130338162</v>
      </c>
      <c r="I374" s="49">
        <f t="shared" ref="I374:J374" si="173">C374</f>
        <v>24957389</v>
      </c>
      <c r="J374" s="49">
        <f t="shared" si="173"/>
        <v>24725442</v>
      </c>
      <c r="K374" s="164">
        <f t="shared" ref="K374:K375" si="174">I374/J374*100</f>
        <v>100.93809040906123</v>
      </c>
      <c r="L374" s="49">
        <v>0</v>
      </c>
      <c r="M374" s="49">
        <v>0</v>
      </c>
      <c r="N374" s="69" t="e">
        <f t="shared" si="165"/>
        <v>#DIV/0!</v>
      </c>
      <c r="O374" s="166">
        <v>0</v>
      </c>
      <c r="P374" s="166">
        <v>0</v>
      </c>
      <c r="Q374" s="69" t="e">
        <f t="shared" si="166"/>
        <v>#DIV/0!</v>
      </c>
      <c r="R374" s="69">
        <v>0</v>
      </c>
      <c r="S374" s="69">
        <v>0</v>
      </c>
      <c r="T374" s="69" t="e">
        <f t="shared" si="170"/>
        <v>#DIV/0!</v>
      </c>
    </row>
    <row r="375" spans="1:20" ht="17.25">
      <c r="A375" s="63">
        <v>2</v>
      </c>
      <c r="B375" s="12" t="s">
        <v>221</v>
      </c>
      <c r="C375" s="20"/>
      <c r="D375" s="20"/>
      <c r="E375" s="25" t="e">
        <f t="shared" si="171"/>
        <v>#DIV/0!</v>
      </c>
      <c r="F375" s="20"/>
      <c r="G375" s="20"/>
      <c r="H375" s="20" t="e">
        <f t="shared" si="172"/>
        <v>#DIV/0!</v>
      </c>
      <c r="I375" s="20"/>
      <c r="J375" s="20"/>
      <c r="K375" s="25" t="e">
        <f t="shared" si="174"/>
        <v>#DIV/0!</v>
      </c>
      <c r="L375" s="35"/>
      <c r="M375" s="35"/>
      <c r="N375" s="31" t="e">
        <f t="shared" si="165"/>
        <v>#DIV/0!</v>
      </c>
      <c r="O375" s="20"/>
      <c r="P375" s="20"/>
      <c r="Q375" s="31" t="e">
        <f t="shared" si="166"/>
        <v>#DIV/0!</v>
      </c>
      <c r="R375" s="20"/>
      <c r="S375" s="20"/>
      <c r="T375" s="20" t="e">
        <f t="shared" si="170"/>
        <v>#DIV/0!</v>
      </c>
    </row>
    <row r="376" spans="1:20" s="23" customFormat="1" ht="17.25">
      <c r="A376" s="64"/>
      <c r="B376" s="16"/>
      <c r="C376" s="47"/>
      <c r="D376" s="47"/>
      <c r="E376" s="1"/>
      <c r="F376" s="47"/>
      <c r="G376" s="47"/>
      <c r="H376" s="1"/>
      <c r="I376" s="47"/>
      <c r="J376" s="47"/>
      <c r="K376" s="1"/>
      <c r="L376" s="47"/>
      <c r="M376" s="47"/>
      <c r="N376" s="1"/>
      <c r="O376" s="47"/>
      <c r="P376" s="47"/>
      <c r="Q376" s="1"/>
      <c r="R376" s="47"/>
      <c r="S376" s="47"/>
      <c r="T376" s="1"/>
    </row>
    <row r="377" spans="1:20" s="23" customFormat="1" ht="17.25">
      <c r="A377" s="64"/>
      <c r="B377" s="16"/>
      <c r="C377" s="47"/>
      <c r="D377" s="47"/>
      <c r="E377" s="1"/>
      <c r="F377" s="47"/>
      <c r="G377" s="47"/>
      <c r="H377" s="1"/>
      <c r="I377" s="47"/>
      <c r="J377" s="47"/>
      <c r="K377" s="1"/>
      <c r="L377" s="47"/>
      <c r="M377" s="47"/>
      <c r="N377" s="1"/>
      <c r="O377" s="47"/>
      <c r="P377" s="47"/>
      <c r="Q377" s="1"/>
      <c r="R377" s="47"/>
      <c r="S377" s="47"/>
      <c r="T377" s="1"/>
    </row>
    <row r="378" spans="1:20" s="23" customFormat="1" ht="17.25">
      <c r="A378" s="64"/>
      <c r="B378" s="16"/>
      <c r="C378" s="47"/>
      <c r="D378" s="47"/>
      <c r="E378" s="1"/>
      <c r="F378" s="47"/>
      <c r="G378" s="47"/>
      <c r="H378" s="1"/>
      <c r="I378" s="47"/>
      <c r="J378" s="47"/>
      <c r="K378" s="1"/>
      <c r="L378" s="47"/>
      <c r="M378" s="47"/>
      <c r="N378" s="1"/>
      <c r="O378" s="47"/>
      <c r="P378" s="47"/>
      <c r="Q378" s="1"/>
      <c r="R378" s="47"/>
      <c r="S378" s="47"/>
      <c r="T378" s="1"/>
    </row>
    <row r="379" spans="1:20" s="23" customFormat="1" ht="17.25">
      <c r="A379" s="64"/>
      <c r="B379" s="16"/>
      <c r="C379" s="47"/>
      <c r="D379" s="47"/>
      <c r="E379" s="1"/>
      <c r="F379" s="47"/>
      <c r="G379" s="47"/>
      <c r="H379" s="1"/>
      <c r="I379" s="47"/>
      <c r="J379" s="47"/>
      <c r="K379" s="1"/>
      <c r="L379" s="47"/>
      <c r="M379" s="47"/>
      <c r="N379" s="1"/>
      <c r="O379" s="47"/>
      <c r="P379" s="47"/>
      <c r="Q379" s="1"/>
      <c r="R379" s="47"/>
      <c r="S379" s="47"/>
      <c r="T379" s="1"/>
    </row>
    <row r="380" spans="1:20" s="23" customFormat="1">
      <c r="A380" s="385"/>
      <c r="B380" s="386"/>
      <c r="C380" s="386"/>
      <c r="D380" s="386"/>
      <c r="E380" s="386"/>
      <c r="F380" s="386"/>
      <c r="G380" s="386"/>
      <c r="H380" s="386"/>
      <c r="I380" s="386"/>
      <c r="J380" s="386"/>
      <c r="K380" s="386"/>
      <c r="L380" s="386"/>
      <c r="M380" s="386"/>
      <c r="N380" s="386"/>
      <c r="O380" s="386"/>
      <c r="P380" s="386"/>
      <c r="Q380" s="386"/>
      <c r="R380" s="386"/>
      <c r="S380" s="386"/>
      <c r="T380" s="387"/>
    </row>
    <row r="381" spans="1:20" s="23" customFormat="1" ht="17.25" customHeight="1">
      <c r="A381" s="383" t="s">
        <v>270</v>
      </c>
      <c r="B381" s="384"/>
      <c r="C381" s="42">
        <f>SUM(C382:C389)</f>
        <v>0</v>
      </c>
      <c r="D381" s="42">
        <f>SUM(D382:D389)</f>
        <v>0</v>
      </c>
      <c r="E381" s="42" t="e">
        <f>C381/D381*100</f>
        <v>#DIV/0!</v>
      </c>
      <c r="F381" s="42">
        <f>SUM(F382:F389)</f>
        <v>0</v>
      </c>
      <c r="G381" s="42">
        <f>SUM(G382:G389)</f>
        <v>0</v>
      </c>
      <c r="H381" s="42" t="e">
        <f>F381/G381*100</f>
        <v>#DIV/0!</v>
      </c>
      <c r="I381" s="42">
        <f>SUM(I382:I389)</f>
        <v>0</v>
      </c>
      <c r="J381" s="42">
        <f>SUM(J382:J389)</f>
        <v>0</v>
      </c>
      <c r="K381" s="42" t="e">
        <f>I381/J381*100</f>
        <v>#DIV/0!</v>
      </c>
      <c r="L381" s="36">
        <f>SUM(L382:L389)</f>
        <v>0</v>
      </c>
      <c r="M381" s="36">
        <f>SUM(M382:M389)</f>
        <v>0</v>
      </c>
      <c r="N381" s="5" t="e">
        <f t="shared" ref="N381" si="175">L381/M381*100</f>
        <v>#DIV/0!</v>
      </c>
      <c r="O381" s="5">
        <f>SUM(O382:O389)</f>
        <v>0</v>
      </c>
      <c r="P381" s="5">
        <f>SUM(P382:P389)</f>
        <v>0</v>
      </c>
      <c r="Q381" s="5" t="e">
        <f t="shared" ref="Q381" si="176">O381/P381*100</f>
        <v>#DIV/0!</v>
      </c>
      <c r="R381" s="5">
        <f>SUM(R382:R389)</f>
        <v>0</v>
      </c>
      <c r="S381" s="5">
        <f>SUM(S382:S389)</f>
        <v>0</v>
      </c>
      <c r="T381" s="5" t="e">
        <f t="shared" ref="T381" si="177">R381/S381*100</f>
        <v>#DIV/0!</v>
      </c>
    </row>
    <row r="382" spans="1:20" s="23" customFormat="1" ht="18" customHeight="1">
      <c r="A382" s="147"/>
      <c r="B382" s="147"/>
      <c r="C382" s="147"/>
      <c r="D382" s="147"/>
      <c r="E382" s="147"/>
      <c r="F382" s="147"/>
      <c r="G382" s="147"/>
      <c r="H382" s="147"/>
      <c r="I382" s="147"/>
      <c r="J382" s="147"/>
      <c r="K382" s="147"/>
      <c r="L382" s="148"/>
      <c r="M382" s="148"/>
      <c r="N382" s="148"/>
      <c r="O382" s="148"/>
      <c r="P382" s="148"/>
      <c r="Q382" s="148"/>
      <c r="R382" s="148"/>
      <c r="S382" s="148"/>
      <c r="T382" s="148"/>
    </row>
    <row r="383" spans="1:20" ht="18" customHeight="1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8"/>
      <c r="M383" s="148"/>
      <c r="N383" s="148"/>
      <c r="O383" s="148"/>
      <c r="P383" s="148"/>
      <c r="Q383" s="148"/>
      <c r="R383" s="148"/>
      <c r="S383" s="148"/>
      <c r="T383" s="148"/>
    </row>
    <row r="384" spans="1:20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8"/>
      <c r="M384" s="148"/>
      <c r="N384" s="148"/>
      <c r="O384" s="148"/>
      <c r="P384" s="148"/>
      <c r="Q384" s="148"/>
      <c r="R384" s="148"/>
      <c r="S384" s="148"/>
      <c r="T384" s="148"/>
    </row>
    <row r="385" spans="1:20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8"/>
      <c r="M385" s="148"/>
      <c r="N385" s="148"/>
      <c r="O385" s="148"/>
      <c r="P385" s="148"/>
      <c r="Q385" s="148"/>
      <c r="R385" s="148"/>
      <c r="S385" s="148"/>
      <c r="T385" s="148"/>
    </row>
    <row r="386" spans="1:20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  <row r="393" spans="1:20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8"/>
      <c r="M393" s="148"/>
      <c r="N393" s="148"/>
      <c r="O393" s="148"/>
      <c r="P393" s="148"/>
      <c r="Q393" s="148"/>
      <c r="R393" s="148"/>
      <c r="S393" s="148"/>
      <c r="T393" s="148"/>
    </row>
  </sheetData>
  <mergeCells count="115">
    <mergeCell ref="A373:B373"/>
    <mergeCell ref="A380:T380"/>
    <mergeCell ref="A381:B381"/>
    <mergeCell ref="A331:B331"/>
    <mergeCell ref="A344:B344"/>
    <mergeCell ref="A354:T354"/>
    <mergeCell ref="A355:B355"/>
    <mergeCell ref="A356:B356"/>
    <mergeCell ref="A372:K372"/>
    <mergeCell ref="A313:T313"/>
    <mergeCell ref="A314:B314"/>
    <mergeCell ref="A321:T321"/>
    <mergeCell ref="A322:B322"/>
    <mergeCell ref="A323:B323"/>
    <mergeCell ref="A330:T330"/>
    <mergeCell ref="A261:B261"/>
    <mergeCell ref="A274:T274"/>
    <mergeCell ref="A275:B275"/>
    <mergeCell ref="A285:B285"/>
    <mergeCell ref="A305:T305"/>
    <mergeCell ref="A306:B306"/>
    <mergeCell ref="A234:B234"/>
    <mergeCell ref="A245:T245"/>
    <mergeCell ref="A246:B246"/>
    <mergeCell ref="A254:T254"/>
    <mergeCell ref="A255:B255"/>
    <mergeCell ref="A260:T260"/>
    <mergeCell ref="A210:B210"/>
    <mergeCell ref="A217:T217"/>
    <mergeCell ref="A218:B218"/>
    <mergeCell ref="A226:T226"/>
    <mergeCell ref="A227:B227"/>
    <mergeCell ref="A233:T233"/>
    <mergeCell ref="A187:B187"/>
    <mergeCell ref="A195:T195"/>
    <mergeCell ref="A196:B196"/>
    <mergeCell ref="A201:T201"/>
    <mergeCell ref="A202:B202"/>
    <mergeCell ref="A209:T209"/>
    <mergeCell ref="A148:T148"/>
    <mergeCell ref="A149:B149"/>
    <mergeCell ref="A161:T161"/>
    <mergeCell ref="A162:B162"/>
    <mergeCell ref="A177:T177"/>
    <mergeCell ref="A178:B178"/>
    <mergeCell ref="A68:B68"/>
    <mergeCell ref="A69:B69"/>
    <mergeCell ref="A112:T112"/>
    <mergeCell ref="A113:B113"/>
    <mergeCell ref="A142:T142"/>
    <mergeCell ref="A143:B143"/>
    <mergeCell ref="I43:K43"/>
    <mergeCell ref="L43:T43"/>
    <mergeCell ref="A46:B46"/>
    <mergeCell ref="A47:B47"/>
    <mergeCell ref="A55:B55"/>
    <mergeCell ref="A67:T67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scale="78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4"/>
  <sheetViews>
    <sheetView topLeftCell="A149" zoomScale="80" zoomScaleNormal="80" workbookViewId="0">
      <selection activeCell="B279" sqref="B279"/>
    </sheetView>
  </sheetViews>
  <sheetFormatPr defaultColWidth="15.140625" defaultRowHeight="15"/>
  <cols>
    <col min="1" max="1" width="4.140625" customWidth="1"/>
    <col min="2" max="2" width="32.85546875" customWidth="1"/>
    <col min="3" max="3" width="14.7109375" customWidth="1"/>
    <col min="4" max="4" width="15.28515625" customWidth="1"/>
    <col min="5" max="5" width="10.140625" customWidth="1"/>
    <col min="6" max="6" width="14" customWidth="1"/>
    <col min="7" max="7" width="14.140625" customWidth="1"/>
    <col min="8" max="8" width="10.42578125" customWidth="1"/>
    <col min="9" max="10" width="15" customWidth="1"/>
    <col min="11" max="11" width="10.42578125" customWidth="1"/>
    <col min="12" max="12" width="15.140625" customWidth="1"/>
    <col min="13" max="13" width="14.7109375" customWidth="1"/>
    <col min="14" max="14" width="10.42578125" customWidth="1"/>
    <col min="15" max="15" width="13.28515625" customWidth="1"/>
    <col min="16" max="16" width="13.85546875" customWidth="1"/>
    <col min="17" max="17" width="10.85546875" customWidth="1"/>
    <col min="18" max="19" width="15.28515625" customWidth="1"/>
    <col min="20" max="20" width="9.85546875" customWidth="1"/>
  </cols>
  <sheetData>
    <row r="1" spans="1:20">
      <c r="A1" s="329" t="s">
        <v>373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39.7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375</v>
      </c>
      <c r="D4" s="344" t="s">
        <v>376</v>
      </c>
      <c r="E4" s="344" t="s">
        <v>5</v>
      </c>
      <c r="F4" s="344" t="s">
        <v>383</v>
      </c>
      <c r="G4" s="366" t="s">
        <v>295</v>
      </c>
      <c r="H4" s="344" t="s">
        <v>5</v>
      </c>
      <c r="I4" s="344" t="s">
        <v>375</v>
      </c>
      <c r="J4" s="344" t="s">
        <v>376</v>
      </c>
      <c r="K4" s="344" t="s">
        <v>5</v>
      </c>
      <c r="L4" s="344" t="s">
        <v>375</v>
      </c>
      <c r="M4" s="344" t="s">
        <v>376</v>
      </c>
      <c r="N4" s="347" t="s">
        <v>5</v>
      </c>
      <c r="O4" s="354" t="s">
        <v>379</v>
      </c>
      <c r="P4" s="354" t="s">
        <v>384</v>
      </c>
      <c r="Q4" s="364" t="s">
        <v>5</v>
      </c>
      <c r="R4" s="354" t="s">
        <v>381</v>
      </c>
      <c r="S4" s="354" t="s">
        <v>382</v>
      </c>
      <c r="T4" s="356" t="s">
        <v>5</v>
      </c>
    </row>
    <row r="5" spans="1:20" ht="13.5" customHeight="1">
      <c r="A5" s="332"/>
      <c r="B5" s="335"/>
      <c r="C5" s="345"/>
      <c r="D5" s="345"/>
      <c r="E5" s="345"/>
      <c r="F5" s="345"/>
      <c r="G5" s="367"/>
      <c r="H5" s="345"/>
      <c r="I5" s="345"/>
      <c r="J5" s="345"/>
      <c r="K5" s="345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5"/>
      <c r="F6" s="345"/>
      <c r="G6" s="367"/>
      <c r="H6" s="345"/>
      <c r="I6" s="345"/>
      <c r="J6" s="345"/>
      <c r="K6" s="345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5"/>
      <c r="F7" s="345"/>
      <c r="G7" s="367"/>
      <c r="H7" s="345"/>
      <c r="I7" s="345"/>
      <c r="J7" s="345"/>
      <c r="K7" s="345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6"/>
      <c r="F8" s="346"/>
      <c r="G8" s="368"/>
      <c r="H8" s="346"/>
      <c r="I8" s="346"/>
      <c r="J8" s="346"/>
      <c r="K8" s="346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23" customFormat="1" ht="43.5" customHeight="1" thickBot="1">
      <c r="A10" s="358" t="s">
        <v>6</v>
      </c>
      <c r="B10" s="359"/>
      <c r="C10" s="118">
        <f>C11+C38</f>
        <v>592.1403393569999</v>
      </c>
      <c r="D10" s="118">
        <f>D11+D38</f>
        <v>534.01425379000011</v>
      </c>
      <c r="E10" s="119">
        <f>C10/D10*100</f>
        <v>110.88474420944159</v>
      </c>
      <c r="F10" s="118">
        <f>F11+F38</f>
        <v>86.419603625999997</v>
      </c>
      <c r="G10" s="118">
        <f>G11+G38</f>
        <v>73.757930192999993</v>
      </c>
      <c r="H10" s="119">
        <f>F10/G10*100</f>
        <v>117.16652487382524</v>
      </c>
      <c r="I10" s="118">
        <f>I11+I38</f>
        <v>574.73178635700015</v>
      </c>
      <c r="J10" s="118">
        <f>J11+J38</f>
        <v>534.39771678999989</v>
      </c>
      <c r="K10" s="120">
        <f>I10/J10*100</f>
        <v>107.54757520471409</v>
      </c>
      <c r="L10" s="282">
        <f>L11+L38</f>
        <v>287.83313900000002</v>
      </c>
      <c r="M10" s="280">
        <f>M11+M38</f>
        <v>257.49748999999997</v>
      </c>
      <c r="N10" s="281">
        <f>L10/M10*100</f>
        <v>111.78094939876893</v>
      </c>
      <c r="O10" s="281">
        <f>O11+O38</f>
        <v>36.011006000000002</v>
      </c>
      <c r="P10" s="281">
        <f>P11+P38</f>
        <v>28.958311000000002</v>
      </c>
      <c r="Q10" s="281">
        <f>O10/P10*100</f>
        <v>124.35464899869334</v>
      </c>
      <c r="R10" s="280">
        <f>R11+R38</f>
        <v>251.82213299999998</v>
      </c>
      <c r="S10" s="280">
        <f>S11+S38</f>
        <v>228.53917900000002</v>
      </c>
      <c r="T10" s="283">
        <f t="shared" ref="T10:T40" si="0">R10/S10*100</f>
        <v>110.18772978089677</v>
      </c>
    </row>
    <row r="11" spans="1:20" ht="38.25" customHeight="1" thickBot="1">
      <c r="A11" s="360" t="s">
        <v>7</v>
      </c>
      <c r="B11" s="361"/>
      <c r="C11" s="98">
        <f>C12+C13</f>
        <v>439.37274399999995</v>
      </c>
      <c r="D11" s="98">
        <f>D12+D13</f>
        <v>395.03611200000006</v>
      </c>
      <c r="E11" s="98">
        <f>C11/D11*100</f>
        <v>111.22343771953686</v>
      </c>
      <c r="F11" s="98">
        <f>F12+F13</f>
        <v>66.999041000000005</v>
      </c>
      <c r="G11" s="98">
        <f>G12+G13</f>
        <v>56.467733999999993</v>
      </c>
      <c r="H11" s="98">
        <f>F11/G11*100</f>
        <v>118.65013212678237</v>
      </c>
      <c r="I11" s="98">
        <f>I12+I13</f>
        <v>421.96419100000008</v>
      </c>
      <c r="J11" s="98">
        <f>J12+J13</f>
        <v>395.4195749999999</v>
      </c>
      <c r="K11" s="99">
        <f>I11/J11*100</f>
        <v>106.71302527195326</v>
      </c>
      <c r="L11" s="100">
        <f>L12+L13</f>
        <v>287.83313900000002</v>
      </c>
      <c r="M11" s="100">
        <f>M12+M13</f>
        <v>257.49748999999997</v>
      </c>
      <c r="N11" s="101">
        <f t="shared" ref="N11:N13" si="1">L11/M11*100</f>
        <v>111.78094939876893</v>
      </c>
      <c r="O11" s="98">
        <f>O12+O13</f>
        <v>36.011006000000002</v>
      </c>
      <c r="P11" s="98">
        <f>P12+P13</f>
        <v>28.958311000000002</v>
      </c>
      <c r="Q11" s="101">
        <f>O11/P11*100</f>
        <v>124.35464899869334</v>
      </c>
      <c r="R11" s="98">
        <f>R12+R13</f>
        <v>251.82213299999998</v>
      </c>
      <c r="S11" s="98">
        <f>S12+S13</f>
        <v>228.53917900000002</v>
      </c>
      <c r="T11" s="102">
        <f t="shared" si="0"/>
        <v>110.18772978089677</v>
      </c>
    </row>
    <row r="12" spans="1:20" ht="54.75" customHeight="1" thickBot="1">
      <c r="A12" s="362" t="s">
        <v>272</v>
      </c>
      <c r="B12" s="363"/>
      <c r="C12" s="125">
        <f>C46/1000000</f>
        <v>131.46022199999999</v>
      </c>
      <c r="D12" s="125">
        <f>D46/1000000</f>
        <v>117.903441</v>
      </c>
      <c r="E12" s="125">
        <f>C12/D12*100</f>
        <v>111.49820640094804</v>
      </c>
      <c r="F12" s="124">
        <f>F46/1000000</f>
        <v>19.875440999999999</v>
      </c>
      <c r="G12" s="124">
        <f>G46/1000000</f>
        <v>13.196382</v>
      </c>
      <c r="H12" s="125">
        <f>F12/G12*100</f>
        <v>150.61280432773162</v>
      </c>
      <c r="I12" s="124">
        <f>I46/1000000</f>
        <v>124.295596</v>
      </c>
      <c r="J12" s="124">
        <f>J46/1000000</f>
        <v>115.18214500000001</v>
      </c>
      <c r="K12" s="125">
        <f>I12/J12*100</f>
        <v>107.9122080944056</v>
      </c>
      <c r="L12" s="124">
        <f>L46/1000000</f>
        <v>116.140232</v>
      </c>
      <c r="M12" s="124">
        <f>M46/1000000</f>
        <v>95.062261000000007</v>
      </c>
      <c r="N12" s="125">
        <f t="shared" si="1"/>
        <v>122.17280630428094</v>
      </c>
      <c r="O12" s="124">
        <f>O46/1000000</f>
        <v>0</v>
      </c>
      <c r="P12" s="124">
        <f>P46/1000000</f>
        <v>0</v>
      </c>
      <c r="Q12" s="125" t="e">
        <f>O12/P12*100</f>
        <v>#DIV/0!</v>
      </c>
      <c r="R12" s="124">
        <f>R46/1000000</f>
        <v>116.140232</v>
      </c>
      <c r="S12" s="124">
        <f>S46/1000000</f>
        <v>95.062261000000007</v>
      </c>
      <c r="T12" s="126">
        <f t="shared" si="0"/>
        <v>122.17280630428094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307.91252199999997</v>
      </c>
      <c r="D13" s="127">
        <f>D14+D15+D16+D17+D18+D19+D20+D21+D22+D23+D24+D25+D26+D27+D28+D29+D30+D31+D32+D33+D34+D37</f>
        <v>277.13267100000007</v>
      </c>
      <c r="E13" s="125">
        <f t="shared" ref="E13:E40" si="2">C13/D13*100</f>
        <v>111.1065400152694</v>
      </c>
      <c r="F13" s="127">
        <f>F14+F15+F16+F17+F18+F19+F20+F21+F22+F23+F24+F25+F26+F27+F28+F29+F30+F31+F32+F33+F34+F37</f>
        <v>47.12360000000001</v>
      </c>
      <c r="G13" s="127">
        <f>G14+G15+G16+G17+G18+G19+G20+G21+G22+G23+G24+G25+G26+G27+G28+G29+G30+G31+G32+G33+G34+G37</f>
        <v>43.271351999999993</v>
      </c>
      <c r="H13" s="125">
        <f t="shared" ref="H13:H40" si="3">F13/G13*100</f>
        <v>108.90253671759555</v>
      </c>
      <c r="I13" s="127">
        <f>I14+I15+I16+I17+I18+I19+I20+I21+I22+I23+I24+I25+I26+I27+I28+I29+I30+I31+I32+I33+I34+I37</f>
        <v>297.6685950000001</v>
      </c>
      <c r="J13" s="127">
        <f>J14+J15+J16+J17+J18+J19+J20+J21+J22+J23+J24+J25+J26+J27+J28+J29+J30+J31+J32+J33+J34+J37</f>
        <v>280.2374299999999</v>
      </c>
      <c r="K13" s="125">
        <f t="shared" ref="K13:K40" si="4">I13/J13*100</f>
        <v>106.22014161348832</v>
      </c>
      <c r="L13" s="127">
        <f>L14+L15+L16+L17+L18+L19+L20+L21+L22+L23+L24+L25+L26+L27+L28+L29+L30+L31+L32+L33+L34+L37</f>
        <v>171.69290700000002</v>
      </c>
      <c r="M13" s="127">
        <f>M14+M15+M16+M17+M18+M19+M20+M21+M22+M23+M24+M25+M26+M27+M28+M29+M30+M31+M32+M33+M34+M37</f>
        <v>162.43522899999999</v>
      </c>
      <c r="N13" s="125">
        <f t="shared" si="1"/>
        <v>105.69930430547183</v>
      </c>
      <c r="O13" s="127">
        <f>O14+O15+O16+O17+O18+O19+O20+O21+O22+O23+O24+O25+O26+O27+O28+O29+O30+O31+O32+O33+O34+O37</f>
        <v>36.011006000000002</v>
      </c>
      <c r="P13" s="127">
        <f>P14+P15+P16+P17+P18+P19+P20+P21+P22+P23+P24+P25+P26+P27+P28+P29+P30+P31+P32+P33+P34+P37</f>
        <v>28.958311000000002</v>
      </c>
      <c r="Q13" s="125">
        <f t="shared" ref="Q13:Q40" si="5">O13/P13*100</f>
        <v>124.35464899869334</v>
      </c>
      <c r="R13" s="127">
        <f>R14+R15+R16+R17+R18+R19+R20+R21+R22+R23+R24+R25+R26+R27+R28+R29+R30+R31+R32+R33+R34+R37</f>
        <v>135.68190099999998</v>
      </c>
      <c r="S13" s="127">
        <f>S14+S15+S16+S17+S18+S19+S20+S21+S22+S23+S24+S25+S26+S27+S28+S29+S30+S31+S32+S33+S34+S37</f>
        <v>133.47691800000001</v>
      </c>
      <c r="T13" s="126">
        <f t="shared" si="0"/>
        <v>101.65195828090665</v>
      </c>
    </row>
    <row r="14" spans="1:20" ht="40.5" customHeight="1" thickBot="1">
      <c r="A14" s="350" t="s">
        <v>241</v>
      </c>
      <c r="B14" s="351" t="s">
        <v>117</v>
      </c>
      <c r="C14" s="103">
        <f>C70/1000000</f>
        <v>70.021444000000002</v>
      </c>
      <c r="D14" s="103">
        <f>D70/1000000</f>
        <v>63.022210000000001</v>
      </c>
      <c r="E14" s="103">
        <f t="shared" si="2"/>
        <v>111.10597993945311</v>
      </c>
      <c r="F14" s="103">
        <f>F70/1000000</f>
        <v>14.185699</v>
      </c>
      <c r="G14" s="103">
        <f>G70/1000000</f>
        <v>11.059896999999999</v>
      </c>
      <c r="H14" s="103">
        <f t="shared" si="3"/>
        <v>128.26248743546165</v>
      </c>
      <c r="I14" s="103">
        <f>I70/1000000</f>
        <v>66.245458999999997</v>
      </c>
      <c r="J14" s="103">
        <f>J70/1000000</f>
        <v>67.495845000000003</v>
      </c>
      <c r="K14" s="104">
        <f t="shared" si="4"/>
        <v>98.147462262306647</v>
      </c>
      <c r="L14" s="103">
        <f>L70/1000000</f>
        <v>5.077636</v>
      </c>
      <c r="M14" s="103">
        <f>M70/1000000</f>
        <v>5.5803880000000001</v>
      </c>
      <c r="N14" s="103">
        <f>L14/M14*100</f>
        <v>90.99073397763739</v>
      </c>
      <c r="O14" s="103">
        <f>O70/1000000</f>
        <v>3.1419630000000001</v>
      </c>
      <c r="P14" s="103">
        <f>P70/1000000</f>
        <v>3.8345120000000001</v>
      </c>
      <c r="Q14" s="103">
        <f t="shared" si="5"/>
        <v>81.939057694955707</v>
      </c>
      <c r="R14" s="103">
        <f>R70/1000000</f>
        <v>1.935673</v>
      </c>
      <c r="S14" s="103">
        <f>S70/1000000</f>
        <v>1.745876</v>
      </c>
      <c r="T14" s="104">
        <f t="shared" si="0"/>
        <v>110.8711615257899</v>
      </c>
    </row>
    <row r="15" spans="1:20" ht="19.5" customHeight="1" thickBot="1">
      <c r="A15" s="352" t="s">
        <v>242</v>
      </c>
      <c r="B15" s="353" t="s">
        <v>117</v>
      </c>
      <c r="C15" s="103">
        <f>C114/1000000</f>
        <v>42.510117999999999</v>
      </c>
      <c r="D15" s="103">
        <f>D114/1000000</f>
        <v>37.122140999999999</v>
      </c>
      <c r="E15" s="103">
        <f t="shared" si="2"/>
        <v>114.51418709928396</v>
      </c>
      <c r="F15" s="103">
        <f>F114/1000000</f>
        <v>5.3985099999999999</v>
      </c>
      <c r="G15" s="103">
        <f>G114/1000000</f>
        <v>7.5421389999999997</v>
      </c>
      <c r="H15" s="103">
        <f t="shared" si="3"/>
        <v>71.577970122269036</v>
      </c>
      <c r="I15" s="103">
        <f>I114/1000000</f>
        <v>41.359282</v>
      </c>
      <c r="J15" s="103">
        <f>J114/1000000</f>
        <v>37.009819</v>
      </c>
      <c r="K15" s="104">
        <f t="shared" si="4"/>
        <v>111.75218662917537</v>
      </c>
      <c r="L15" s="103">
        <f>L114/1000000</f>
        <v>27.821660999999999</v>
      </c>
      <c r="M15" s="103">
        <f>M114/1000000</f>
        <v>21.611124</v>
      </c>
      <c r="N15" s="103">
        <f t="shared" ref="N15:N40" si="6">L15/M15*100</f>
        <v>128.7376862027167</v>
      </c>
      <c r="O15" s="103">
        <f>O114/1000000</f>
        <v>23.066305</v>
      </c>
      <c r="P15" s="103">
        <f>P114/1000000</f>
        <v>17.007895000000001</v>
      </c>
      <c r="Q15" s="103">
        <f t="shared" si="5"/>
        <v>135.62116299518544</v>
      </c>
      <c r="R15" s="103">
        <f>R114/1000000</f>
        <v>4.7553559999999999</v>
      </c>
      <c r="S15" s="103">
        <f>S114/1000000</f>
        <v>4.6032289999999998</v>
      </c>
      <c r="T15" s="104">
        <f t="shared" si="0"/>
        <v>103.30478887754661</v>
      </c>
    </row>
    <row r="16" spans="1:20" ht="19.5" customHeight="1" thickBot="1">
      <c r="A16" s="350" t="s">
        <v>243</v>
      </c>
      <c r="B16" s="351" t="s">
        <v>145</v>
      </c>
      <c r="C16" s="103">
        <f>C144/1000000</f>
        <v>66.324534999999997</v>
      </c>
      <c r="D16" s="103">
        <f>D144/1000000</f>
        <v>49.833713000000003</v>
      </c>
      <c r="E16" s="103">
        <f t="shared" si="2"/>
        <v>133.09169838498687</v>
      </c>
      <c r="F16" s="103">
        <f>F144/1000000</f>
        <v>7.49838</v>
      </c>
      <c r="G16" s="103">
        <f>G144/1000000</f>
        <v>8.3296119999999991</v>
      </c>
      <c r="H16" s="103">
        <f t="shared" si="3"/>
        <v>90.020759670438437</v>
      </c>
      <c r="I16" s="103">
        <f>I144/1000000</f>
        <v>64.437273000000005</v>
      </c>
      <c r="J16" s="103">
        <f>J144/1000000</f>
        <v>57.563845999999998</v>
      </c>
      <c r="K16" s="104">
        <f t="shared" si="4"/>
        <v>111.94052774027642</v>
      </c>
      <c r="L16" s="103">
        <f>L144/1000000</f>
        <v>46.540050999999998</v>
      </c>
      <c r="M16" s="103">
        <f>M144/1000000</f>
        <v>41.630859000000001</v>
      </c>
      <c r="N16" s="103">
        <f t="shared" si="6"/>
        <v>111.79219482355624</v>
      </c>
      <c r="O16" s="103">
        <f>O144/1000000</f>
        <v>2.6455690000000001</v>
      </c>
      <c r="P16" s="103">
        <f>P144/1000000</f>
        <v>3.631062</v>
      </c>
      <c r="Q16" s="103">
        <f t="shared" si="5"/>
        <v>72.859372822606716</v>
      </c>
      <c r="R16" s="103">
        <f>R144/1000000</f>
        <v>43.894481999999996</v>
      </c>
      <c r="S16" s="103">
        <f>S144/1000000</f>
        <v>37.999797000000001</v>
      </c>
      <c r="T16" s="104">
        <f t="shared" si="0"/>
        <v>115.51241181630523</v>
      </c>
    </row>
    <row r="17" spans="1:20" ht="56.25" customHeight="1" thickBot="1">
      <c r="A17" s="350" t="s">
        <v>244</v>
      </c>
      <c r="B17" s="351"/>
      <c r="C17" s="154">
        <f>C150/1000000</f>
        <v>9.1227000000000003E-2</v>
      </c>
      <c r="D17" s="154">
        <f>D150/1000000</f>
        <v>0.127023</v>
      </c>
      <c r="E17" s="103">
        <f t="shared" si="2"/>
        <v>71.819276823882291</v>
      </c>
      <c r="F17" s="154">
        <f>F150/1000000</f>
        <v>1.9732E-2</v>
      </c>
      <c r="G17" s="154">
        <f>G150/1000000</f>
        <v>2.2946999999999999E-2</v>
      </c>
      <c r="H17" s="103">
        <f t="shared" si="3"/>
        <v>85.989453959123196</v>
      </c>
      <c r="I17" s="154">
        <f>I150/1000000</f>
        <v>0.186365</v>
      </c>
      <c r="J17" s="154">
        <f>J150/1000000</f>
        <v>0.245977</v>
      </c>
      <c r="K17" s="104">
        <f t="shared" si="4"/>
        <v>75.765213820804391</v>
      </c>
      <c r="L17" s="103">
        <f>L150/1000000</f>
        <v>5.9649999999999998E-3</v>
      </c>
      <c r="M17" s="103">
        <f>M150/1000000</f>
        <v>0</v>
      </c>
      <c r="N17" s="103" t="e">
        <f t="shared" si="6"/>
        <v>#DIV/0!</v>
      </c>
      <c r="O17" s="103">
        <f>O150/1000000</f>
        <v>5.9649999999999998E-3</v>
      </c>
      <c r="P17" s="103">
        <f>P150/1000000</f>
        <v>0</v>
      </c>
      <c r="Q17" s="103" t="e">
        <f t="shared" si="5"/>
        <v>#DIV/0!</v>
      </c>
      <c r="R17" s="103">
        <f>R150/1000000</f>
        <v>0</v>
      </c>
      <c r="S17" s="103">
        <f>S150/1000000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C162/1000000</f>
        <v>3.8884089999999998</v>
      </c>
      <c r="D18" s="103">
        <f>D162/1000000</f>
        <v>2.1955070000000001</v>
      </c>
      <c r="E18" s="103">
        <f t="shared" si="2"/>
        <v>177.10756558735633</v>
      </c>
      <c r="F18" s="103">
        <f>F162/1000000</f>
        <v>0.61813099999999999</v>
      </c>
      <c r="G18" s="103">
        <f>G162/1000000</f>
        <v>0.46762799999999999</v>
      </c>
      <c r="H18" s="103">
        <f t="shared" si="3"/>
        <v>132.18434311033556</v>
      </c>
      <c r="I18" s="153">
        <f>I162/1000000</f>
        <v>3.7098239999999998</v>
      </c>
      <c r="J18" s="153">
        <f>J162/1000000</f>
        <v>2.1670539999999998</v>
      </c>
      <c r="K18" s="104">
        <f t="shared" si="4"/>
        <v>171.19204228413321</v>
      </c>
      <c r="L18" s="153">
        <f>L162/1000000</f>
        <v>2.7707410000000001</v>
      </c>
      <c r="M18" s="153">
        <f>M162/1000000</f>
        <v>1.313199</v>
      </c>
      <c r="N18" s="103">
        <f t="shared" si="6"/>
        <v>210.99170803511123</v>
      </c>
      <c r="O18" s="103">
        <f>O162/1000000</f>
        <v>0.533748</v>
      </c>
      <c r="P18" s="103">
        <f>P162/1000000</f>
        <v>0</v>
      </c>
      <c r="Q18" s="103" t="e">
        <f t="shared" si="5"/>
        <v>#DIV/0!</v>
      </c>
      <c r="R18" s="103">
        <f>R162/1000000</f>
        <v>2.236993</v>
      </c>
      <c r="S18" s="103">
        <f>S162/1000000</f>
        <v>1.313199</v>
      </c>
      <c r="T18" s="104">
        <f t="shared" si="0"/>
        <v>170.34684004480661</v>
      </c>
    </row>
    <row r="19" spans="1:20" ht="63" customHeight="1" thickBot="1">
      <c r="A19" s="350" t="s">
        <v>246</v>
      </c>
      <c r="B19" s="351"/>
      <c r="C19" s="155">
        <f>C178/1000000</f>
        <v>0.109276</v>
      </c>
      <c r="D19" s="155">
        <f>D178/1000000</f>
        <v>8.8847999999999996E-2</v>
      </c>
      <c r="E19" s="103">
        <f t="shared" si="2"/>
        <v>122.99207635512337</v>
      </c>
      <c r="F19" s="155">
        <f>F178/1000000</f>
        <v>2.1500999999999999E-2</v>
      </c>
      <c r="G19" s="155">
        <f>G178/1000000</f>
        <v>2.8500000000000001E-3</v>
      </c>
      <c r="H19" s="103">
        <f t="shared" si="3"/>
        <v>754.42105263157885</v>
      </c>
      <c r="I19" s="154">
        <f>I178/1000000</f>
        <v>0.21973200000000001</v>
      </c>
      <c r="J19" s="154">
        <f>J178/1000000</f>
        <v>9.6817E-2</v>
      </c>
      <c r="K19" s="104">
        <f t="shared" si="4"/>
        <v>226.95600979166883</v>
      </c>
      <c r="L19" s="155">
        <f>L178/1000000</f>
        <v>5.0273999999999999E-2</v>
      </c>
      <c r="M19" s="155">
        <f>M178/1000000</f>
        <v>3.4493999999999997E-2</v>
      </c>
      <c r="N19" s="103">
        <f t="shared" si="6"/>
        <v>145.74708644981737</v>
      </c>
      <c r="O19" s="154">
        <f>O178/1000000</f>
        <v>4.6240000000000003E-2</v>
      </c>
      <c r="P19" s="154">
        <f>P178/1000000</f>
        <v>3.4493999999999997E-2</v>
      </c>
      <c r="Q19" s="103">
        <f t="shared" si="5"/>
        <v>134.05229895054214</v>
      </c>
      <c r="R19" s="154">
        <f>R178/1000000</f>
        <v>4.0340000000000003E-3</v>
      </c>
      <c r="S19" s="154">
        <f>S178/1000000</f>
        <v>0</v>
      </c>
      <c r="T19" s="104" t="e">
        <f t="shared" si="0"/>
        <v>#DIV/0!</v>
      </c>
    </row>
    <row r="20" spans="1:20" ht="88.5" hidden="1" customHeight="1" thickBot="1">
      <c r="A20" s="350" t="s">
        <v>248</v>
      </c>
      <c r="B20" s="351"/>
      <c r="C20" s="103">
        <f>C187/1000000</f>
        <v>0</v>
      </c>
      <c r="D20" s="103">
        <f>D187/1000000</f>
        <v>0</v>
      </c>
      <c r="E20" s="103" t="e">
        <f t="shared" si="2"/>
        <v>#DIV/0!</v>
      </c>
      <c r="F20" s="103">
        <f>F187/1000000</f>
        <v>0</v>
      </c>
      <c r="G20" s="103">
        <f>G187/1000000</f>
        <v>0</v>
      </c>
      <c r="H20" s="103" t="e">
        <f t="shared" si="3"/>
        <v>#DIV/0!</v>
      </c>
      <c r="I20" s="103">
        <f>I187/1000000</f>
        <v>0</v>
      </c>
      <c r="J20" s="103">
        <f>J187/1000000</f>
        <v>0</v>
      </c>
      <c r="K20" s="104" t="e">
        <f t="shared" si="4"/>
        <v>#DIV/0!</v>
      </c>
      <c r="L20" s="103">
        <f>L187/1000000</f>
        <v>0</v>
      </c>
      <c r="M20" s="103">
        <f>M187/1000000</f>
        <v>0</v>
      </c>
      <c r="N20" s="103" t="e">
        <f t="shared" si="6"/>
        <v>#DIV/0!</v>
      </c>
      <c r="O20" s="103">
        <f>O187/1000000</f>
        <v>0</v>
      </c>
      <c r="P20" s="103">
        <f>P187/1000000</f>
        <v>0</v>
      </c>
      <c r="Q20" s="103" t="e">
        <f t="shared" si="5"/>
        <v>#DIV/0!</v>
      </c>
      <c r="R20" s="103">
        <f>R187/1000000</f>
        <v>0</v>
      </c>
      <c r="S20" s="103">
        <f>S187/1000000</f>
        <v>0</v>
      </c>
      <c r="T20" s="104" t="e">
        <f t="shared" si="0"/>
        <v>#DIV/0!</v>
      </c>
    </row>
    <row r="21" spans="1:20" ht="60" hidden="1" customHeight="1" thickBot="1">
      <c r="A21" s="350" t="s">
        <v>249</v>
      </c>
      <c r="B21" s="351"/>
      <c r="C21" s="103">
        <f>C196/1000000</f>
        <v>0</v>
      </c>
      <c r="D21" s="103">
        <f>D196/1000000</f>
        <v>0</v>
      </c>
      <c r="E21" s="103" t="e">
        <f t="shared" si="2"/>
        <v>#DIV/0!</v>
      </c>
      <c r="F21" s="103">
        <f>F196/1000000</f>
        <v>0</v>
      </c>
      <c r="G21" s="103">
        <f>G196/1000000</f>
        <v>0</v>
      </c>
      <c r="H21" s="103" t="e">
        <f t="shared" si="3"/>
        <v>#DIV/0!</v>
      </c>
      <c r="I21" s="103">
        <f>I196/1000000</f>
        <v>0</v>
      </c>
      <c r="J21" s="103">
        <f>J196/1000000</f>
        <v>0</v>
      </c>
      <c r="K21" s="104" t="e">
        <f t="shared" si="4"/>
        <v>#DIV/0!</v>
      </c>
      <c r="L21" s="103">
        <f>L196/1000000</f>
        <v>0</v>
      </c>
      <c r="M21" s="103">
        <f>M196/1000000</f>
        <v>0</v>
      </c>
      <c r="N21" s="103" t="e">
        <f t="shared" si="6"/>
        <v>#DIV/0!</v>
      </c>
      <c r="O21" s="103">
        <f>O196/1000000</f>
        <v>0</v>
      </c>
      <c r="P21" s="103">
        <f>P196/1000000</f>
        <v>0</v>
      </c>
      <c r="Q21" s="103" t="e">
        <f t="shared" si="5"/>
        <v>#DIV/0!</v>
      </c>
      <c r="R21" s="103">
        <f>R196/1000000</f>
        <v>0</v>
      </c>
      <c r="S21" s="103">
        <f>S196/1000000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C202/1000000</f>
        <v>0.282082</v>
      </c>
      <c r="D22" s="154">
        <f>D202/1000000</f>
        <v>0</v>
      </c>
      <c r="E22" s="103" t="e">
        <f t="shared" si="2"/>
        <v>#DIV/0!</v>
      </c>
      <c r="F22" s="154">
        <f>F202/1000000</f>
        <v>3.3284000000000001E-2</v>
      </c>
      <c r="G22" s="154">
        <f>G202/1000000</f>
        <v>0</v>
      </c>
      <c r="H22" s="103" t="e">
        <f t="shared" si="3"/>
        <v>#DIV/0!</v>
      </c>
      <c r="I22" s="154">
        <f>I202/1000000</f>
        <v>0.319073</v>
      </c>
      <c r="J22" s="154">
        <f>J202/1000000</f>
        <v>0</v>
      </c>
      <c r="K22" s="104" t="e">
        <f t="shared" si="4"/>
        <v>#DIV/0!</v>
      </c>
      <c r="L22" s="103">
        <f>L202/1000000</f>
        <v>0</v>
      </c>
      <c r="M22" s="103">
        <f>M202/1000000</f>
        <v>0</v>
      </c>
      <c r="N22" s="103" t="e">
        <f t="shared" si="6"/>
        <v>#DIV/0!</v>
      </c>
      <c r="O22" s="103">
        <f>O202/1000000</f>
        <v>0</v>
      </c>
      <c r="P22" s="103">
        <f>P202/1000000</f>
        <v>0</v>
      </c>
      <c r="Q22" s="103" t="e">
        <f t="shared" si="5"/>
        <v>#DIV/0!</v>
      </c>
      <c r="R22" s="103">
        <f>R202/1000000</f>
        <v>0</v>
      </c>
      <c r="S22" s="103">
        <f>S202/1000000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C210/1000000</f>
        <v>0.213452</v>
      </c>
      <c r="D23" s="153">
        <f>D210/1000000</f>
        <v>0.26257900000000001</v>
      </c>
      <c r="E23" s="103">
        <f t="shared" si="2"/>
        <v>81.290583024537383</v>
      </c>
      <c r="F23" s="153">
        <f>F210/1000000</f>
        <v>3.2875000000000001E-2</v>
      </c>
      <c r="G23" s="153">
        <f>G210/1000000</f>
        <v>5.3356000000000001E-2</v>
      </c>
      <c r="H23" s="103">
        <f t="shared" si="3"/>
        <v>61.614438863483024</v>
      </c>
      <c r="I23" s="153">
        <f>I210/1000000</f>
        <v>0.21202399999999999</v>
      </c>
      <c r="J23" s="153">
        <f>J210/1000000</f>
        <v>0.26488800000000001</v>
      </c>
      <c r="K23" s="104">
        <f t="shared" si="4"/>
        <v>80.042886049953182</v>
      </c>
      <c r="L23" s="154">
        <f>L210/1000000</f>
        <v>7.3356000000000005E-2</v>
      </c>
      <c r="M23" s="154">
        <f>M210/1000000</f>
        <v>0.12259200000000001</v>
      </c>
      <c r="N23" s="103">
        <f t="shared" si="6"/>
        <v>59.837509788566955</v>
      </c>
      <c r="O23" s="154">
        <f>O210/1000000</f>
        <v>0</v>
      </c>
      <c r="P23" s="154">
        <f>P210/1000000</f>
        <v>2.1263000000000001E-2</v>
      </c>
      <c r="Q23" s="103">
        <f t="shared" si="5"/>
        <v>0</v>
      </c>
      <c r="R23" s="154">
        <f>R210/1000000</f>
        <v>7.3356000000000005E-2</v>
      </c>
      <c r="S23" s="154">
        <f>S210/1000000</f>
        <v>0.101329</v>
      </c>
      <c r="T23" s="104">
        <f t="shared" si="0"/>
        <v>72.393885264830402</v>
      </c>
    </row>
    <row r="24" spans="1:20" ht="47.25" customHeight="1" thickBot="1">
      <c r="A24" s="350" t="s">
        <v>252</v>
      </c>
      <c r="B24" s="351"/>
      <c r="C24" s="153">
        <f>C218/1000000</f>
        <v>3.7390509999999999</v>
      </c>
      <c r="D24" s="153">
        <f>D218/1000000</f>
        <v>3.6704759999999998</v>
      </c>
      <c r="E24" s="103">
        <f t="shared" si="2"/>
        <v>101.86828629311293</v>
      </c>
      <c r="F24" s="153">
        <f>F218/1000000</f>
        <v>0.54532400000000003</v>
      </c>
      <c r="G24" s="153">
        <f>G218/1000000</f>
        <v>0.50225799999999998</v>
      </c>
      <c r="H24" s="103">
        <f t="shared" si="3"/>
        <v>108.57447765889245</v>
      </c>
      <c r="I24" s="153">
        <f>I218/1000000</f>
        <v>3.488699</v>
      </c>
      <c r="J24" s="153">
        <f>J218/1000000</f>
        <v>3.3648229999999999</v>
      </c>
      <c r="K24" s="104">
        <f t="shared" si="4"/>
        <v>103.68150122606747</v>
      </c>
      <c r="L24" s="153">
        <f>L218/1000000</f>
        <v>1.9673369999999999</v>
      </c>
      <c r="M24" s="153">
        <f>M218/1000000</f>
        <v>1.7423059999999999</v>
      </c>
      <c r="N24" s="103">
        <f t="shared" si="6"/>
        <v>112.91569907926622</v>
      </c>
      <c r="O24" s="153">
        <f>O218/1000000</f>
        <v>1.154833</v>
      </c>
      <c r="P24" s="153">
        <f>P218/1000000</f>
        <v>0.99967200000000001</v>
      </c>
      <c r="Q24" s="103">
        <f t="shared" si="5"/>
        <v>115.52119095063181</v>
      </c>
      <c r="R24" s="154">
        <f>R218/1000000</f>
        <v>0.812504</v>
      </c>
      <c r="S24" s="154">
        <f>S218/1000000</f>
        <v>0.74263400000000002</v>
      </c>
      <c r="T24" s="104">
        <f t="shared" si="0"/>
        <v>109.40840306261225</v>
      </c>
    </row>
    <row r="25" spans="1:20" ht="58.5" customHeight="1" thickBot="1">
      <c r="A25" s="350" t="s">
        <v>253</v>
      </c>
      <c r="B25" s="351"/>
      <c r="C25" s="154">
        <f>C227/1000000</f>
        <v>1.8978889999999999</v>
      </c>
      <c r="D25" s="154">
        <f>D227/1000000</f>
        <v>1.9609939999999999</v>
      </c>
      <c r="E25" s="103">
        <f t="shared" si="2"/>
        <v>96.781989134081996</v>
      </c>
      <c r="F25" s="154">
        <f>F227/1000000</f>
        <v>0.37449700000000002</v>
      </c>
      <c r="G25" s="154">
        <f>G227/1000000</f>
        <v>0.68181999999999998</v>
      </c>
      <c r="H25" s="103">
        <f t="shared" si="3"/>
        <v>54.926080197119475</v>
      </c>
      <c r="I25" s="153">
        <f>I227/1000000</f>
        <v>2.0609190000000002</v>
      </c>
      <c r="J25" s="153">
        <f>J227/1000000</f>
        <v>1.959271</v>
      </c>
      <c r="K25" s="104">
        <f t="shared" si="4"/>
        <v>105.18805208672002</v>
      </c>
      <c r="L25" s="103">
        <f>L227/1000000</f>
        <v>8.7148000000000003E-2</v>
      </c>
      <c r="M25" s="103">
        <f>M227/1000000</f>
        <v>7.3058999999999999E-2</v>
      </c>
      <c r="N25" s="103">
        <f t="shared" si="6"/>
        <v>119.28441396679396</v>
      </c>
      <c r="O25" s="103">
        <f>O227/1000000</f>
        <v>0</v>
      </c>
      <c r="P25" s="103">
        <f>P227/1000000</f>
        <v>0</v>
      </c>
      <c r="Q25" s="103" t="e">
        <f t="shared" si="5"/>
        <v>#DIV/0!</v>
      </c>
      <c r="R25" s="103">
        <f>R227/1000000</f>
        <v>8.7148000000000003E-2</v>
      </c>
      <c r="S25" s="103">
        <f>S227/1000000</f>
        <v>7.3058999999999999E-2</v>
      </c>
      <c r="T25" s="104">
        <f t="shared" si="0"/>
        <v>119.28441396679396</v>
      </c>
    </row>
    <row r="26" spans="1:20" ht="69" customHeight="1" thickBot="1">
      <c r="A26" s="350" t="s">
        <v>254</v>
      </c>
      <c r="B26" s="351"/>
      <c r="C26" s="103">
        <f>C234/1000000</f>
        <v>11.659383</v>
      </c>
      <c r="D26" s="103">
        <f>D234/1000000</f>
        <v>8.4596610000000005</v>
      </c>
      <c r="E26" s="103">
        <f t="shared" si="2"/>
        <v>137.82328866369465</v>
      </c>
      <c r="F26" s="103">
        <f>F234/1000000</f>
        <v>1.9820599999999999</v>
      </c>
      <c r="G26" s="103">
        <f>G234/1000000</f>
        <v>1.229662</v>
      </c>
      <c r="H26" s="103">
        <f t="shared" si="3"/>
        <v>161.18738319961093</v>
      </c>
      <c r="I26" s="103">
        <f>I234/1000000</f>
        <v>10.954639999999999</v>
      </c>
      <c r="J26" s="103">
        <f>J234/1000000</f>
        <v>7.3788780000000003</v>
      </c>
      <c r="K26" s="104">
        <f t="shared" si="4"/>
        <v>148.45942702942099</v>
      </c>
      <c r="L26" s="153">
        <f>L234/1000000</f>
        <v>1.7148330000000001</v>
      </c>
      <c r="M26" s="153">
        <f>M234/1000000</f>
        <v>1.868582</v>
      </c>
      <c r="N26" s="103">
        <f t="shared" si="6"/>
        <v>91.77188905812001</v>
      </c>
      <c r="O26" s="103">
        <f>O234/1000000</f>
        <v>1.697392</v>
      </c>
      <c r="P26" s="103">
        <f>P234/1000000</f>
        <v>1.8504050000000001</v>
      </c>
      <c r="Q26" s="103">
        <f t="shared" si="5"/>
        <v>91.73083730318497</v>
      </c>
      <c r="R26" s="103">
        <f>R234/1000000</f>
        <v>1.7441000000000002E-2</v>
      </c>
      <c r="S26" s="103">
        <f>S234/1000000</f>
        <v>1.8176999999999999E-2</v>
      </c>
      <c r="T26" s="104">
        <f t="shared" si="0"/>
        <v>95.950926995653859</v>
      </c>
    </row>
    <row r="27" spans="1:20" ht="37.5" customHeight="1" thickBot="1">
      <c r="A27" s="350" t="s">
        <v>255</v>
      </c>
      <c r="B27" s="351"/>
      <c r="C27" s="103">
        <f>C246/1000000</f>
        <v>82.790577999999996</v>
      </c>
      <c r="D27" s="103">
        <f>D246/1000000</f>
        <v>94.704831999999996</v>
      </c>
      <c r="E27" s="103">
        <f t="shared" si="2"/>
        <v>87.419592275925268</v>
      </c>
      <c r="F27" s="103">
        <f>F246/1000000</f>
        <v>13.080886</v>
      </c>
      <c r="G27" s="103">
        <f>G246/1000000</f>
        <v>10.519640000000001</v>
      </c>
      <c r="H27" s="103">
        <f t="shared" si="3"/>
        <v>124.34727804373533</v>
      </c>
      <c r="I27" s="103">
        <f>I246/1000000</f>
        <v>79.495282000000003</v>
      </c>
      <c r="J27" s="103">
        <f>J246/1000000</f>
        <v>87.793713999999994</v>
      </c>
      <c r="K27" s="104">
        <f t="shared" si="4"/>
        <v>90.54780619031564</v>
      </c>
      <c r="L27" s="103">
        <f>L246/1000000</f>
        <v>69.900779999999997</v>
      </c>
      <c r="M27" s="103">
        <f>M246/1000000</f>
        <v>79.88382</v>
      </c>
      <c r="N27" s="103">
        <f t="shared" si="6"/>
        <v>87.503051306259522</v>
      </c>
      <c r="O27" s="103">
        <f>O246/1000000</f>
        <v>0</v>
      </c>
      <c r="P27" s="103">
        <f>P246/1000000</f>
        <v>2.1510000000000001E-2</v>
      </c>
      <c r="Q27" s="103">
        <f t="shared" si="5"/>
        <v>0</v>
      </c>
      <c r="R27" s="103">
        <f>R246/1000000</f>
        <v>69.900779999999997</v>
      </c>
      <c r="S27" s="103">
        <f>S246/1000000</f>
        <v>79.862309999999994</v>
      </c>
      <c r="T27" s="104">
        <f t="shared" si="0"/>
        <v>87.526619252561062</v>
      </c>
    </row>
    <row r="28" spans="1:20" ht="83.25" customHeight="1" thickBot="1">
      <c r="A28" s="350" t="s">
        <v>256</v>
      </c>
      <c r="B28" s="351"/>
      <c r="C28" s="103">
        <f>C255/1000000</f>
        <v>3.1876180000000001</v>
      </c>
      <c r="D28" s="103">
        <f>D255/1000000</f>
        <v>3.6277110000000001</v>
      </c>
      <c r="E28" s="103">
        <f t="shared" si="2"/>
        <v>87.868576080068124</v>
      </c>
      <c r="F28" s="103">
        <f>F255/1000000</f>
        <v>0.38089499999999998</v>
      </c>
      <c r="G28" s="103">
        <f>G255/1000000</f>
        <v>0.71760500000000005</v>
      </c>
      <c r="H28" s="103">
        <f t="shared" si="3"/>
        <v>53.078643543453566</v>
      </c>
      <c r="I28" s="103">
        <f>I255/1000000</f>
        <v>3.7030699999999999</v>
      </c>
      <c r="J28" s="103">
        <f>J255/1000000</f>
        <v>3.5338729999999998</v>
      </c>
      <c r="K28" s="104">
        <f t="shared" si="4"/>
        <v>104.78786306129282</v>
      </c>
      <c r="L28" s="103">
        <f>L255/1000000</f>
        <v>0</v>
      </c>
      <c r="M28" s="103">
        <f>M255/1000000</f>
        <v>0</v>
      </c>
      <c r="N28" s="103" t="e">
        <f t="shared" si="6"/>
        <v>#DIV/0!</v>
      </c>
      <c r="O28" s="103">
        <f>O255/1000000</f>
        <v>0</v>
      </c>
      <c r="P28" s="103">
        <f>P255/1000000</f>
        <v>0</v>
      </c>
      <c r="Q28" s="103" t="e">
        <f t="shared" si="5"/>
        <v>#DIV/0!</v>
      </c>
      <c r="R28" s="103">
        <f>R255/1000000</f>
        <v>0</v>
      </c>
      <c r="S28" s="103">
        <f>S255/1000000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C261/1000000</f>
        <v>1.7352050000000001</v>
      </c>
      <c r="D29" s="103">
        <f>D261/1000000</f>
        <v>1.4342250000000001</v>
      </c>
      <c r="E29" s="103">
        <f t="shared" si="2"/>
        <v>120.98554968711326</v>
      </c>
      <c r="F29" s="103">
        <f>F261/1000000</f>
        <v>0.30791000000000002</v>
      </c>
      <c r="G29" s="103">
        <f>G261/1000000</f>
        <v>0.240675</v>
      </c>
      <c r="H29" s="103">
        <f t="shared" si="3"/>
        <v>127.93601329593851</v>
      </c>
      <c r="I29" s="103">
        <f>I261/1000000</f>
        <v>1.8284320000000001</v>
      </c>
      <c r="J29" s="103">
        <f>J261/1000000</f>
        <v>1.4724699999999999</v>
      </c>
      <c r="K29" s="104">
        <f t="shared" si="4"/>
        <v>124.17448233240746</v>
      </c>
      <c r="L29" s="153">
        <f>L261/1000000</f>
        <v>0.78991900000000004</v>
      </c>
      <c r="M29" s="153">
        <f>M261/1000000</f>
        <v>0.54336399999999996</v>
      </c>
      <c r="N29" s="103">
        <f t="shared" si="6"/>
        <v>145.37565977871191</v>
      </c>
      <c r="O29" s="103">
        <f>O261/1000000</f>
        <v>0.64886699999999997</v>
      </c>
      <c r="P29" s="103">
        <f>P261/1000000</f>
        <v>0.38530999999999999</v>
      </c>
      <c r="Q29" s="103">
        <f t="shared" si="5"/>
        <v>168.40128727518103</v>
      </c>
      <c r="R29" s="103">
        <f>R261/1000000</f>
        <v>0.14105200000000001</v>
      </c>
      <c r="S29" s="103">
        <f>S261/1000000</f>
        <v>0.158054</v>
      </c>
      <c r="T29" s="104">
        <f t="shared" si="0"/>
        <v>89.2429169777418</v>
      </c>
    </row>
    <row r="30" spans="1:20" ht="33" customHeight="1" thickBot="1">
      <c r="A30" s="350" t="s">
        <v>258</v>
      </c>
      <c r="B30" s="351"/>
      <c r="C30" s="153">
        <f>C275/1000000</f>
        <v>0.37991599999999998</v>
      </c>
      <c r="D30" s="153">
        <f>D275/1000000</f>
        <v>0.59697800000000001</v>
      </c>
      <c r="E30" s="103">
        <f t="shared" si="2"/>
        <v>63.63986612571987</v>
      </c>
      <c r="F30" s="153">
        <f>F275/1000000</f>
        <v>5.0013000000000002E-2</v>
      </c>
      <c r="G30" s="153">
        <f>G275/1000000</f>
        <v>4.5225000000000001E-2</v>
      </c>
      <c r="H30" s="103">
        <f t="shared" si="3"/>
        <v>110.58706467661692</v>
      </c>
      <c r="I30" s="153">
        <f>I275/1000000</f>
        <v>0.396538</v>
      </c>
      <c r="J30" s="153">
        <f>J275/1000000</f>
        <v>0.625031</v>
      </c>
      <c r="K30" s="104">
        <f t="shared" si="4"/>
        <v>63.44293323051177</v>
      </c>
      <c r="L30" s="155">
        <f>L275/1000000</f>
        <v>0.13572999999999999</v>
      </c>
      <c r="M30" s="154">
        <f>M275/1000000</f>
        <v>0.27028400000000002</v>
      </c>
      <c r="N30" s="103">
        <f t="shared" si="6"/>
        <v>50.217548948513404</v>
      </c>
      <c r="O30" s="153">
        <f>O275/1000000</f>
        <v>0.11902500000000001</v>
      </c>
      <c r="P30" s="153">
        <f>P275/1000000</f>
        <v>8.6994000000000002E-2</v>
      </c>
      <c r="Q30" s="103">
        <f t="shared" si="5"/>
        <v>136.81978067452928</v>
      </c>
      <c r="R30" s="153">
        <f>R275/1000000</f>
        <v>1.6705000000000001E-2</v>
      </c>
      <c r="S30" s="153">
        <f>S275/1000000</f>
        <v>0.18329000000000001</v>
      </c>
      <c r="T30" s="104">
        <f t="shared" si="0"/>
        <v>9.1139723934748211</v>
      </c>
    </row>
    <row r="31" spans="1:20" ht="71.25" customHeight="1" thickBot="1">
      <c r="A31" s="350" t="s">
        <v>259</v>
      </c>
      <c r="B31" s="351"/>
      <c r="C31" s="153">
        <f>C285/1000000</f>
        <v>0.88837200000000005</v>
      </c>
      <c r="D31" s="153">
        <f>D285/1000000</f>
        <v>0.79394200000000004</v>
      </c>
      <c r="E31" s="103">
        <f t="shared" si="2"/>
        <v>111.89381592106224</v>
      </c>
      <c r="F31" s="153">
        <f>F285/1000000</f>
        <v>0.151952</v>
      </c>
      <c r="G31" s="153">
        <f>G285/1000000</f>
        <v>0.138242</v>
      </c>
      <c r="H31" s="103">
        <f t="shared" si="3"/>
        <v>109.91739124144615</v>
      </c>
      <c r="I31" s="153">
        <f>I285/1000000</f>
        <v>0.96144600000000002</v>
      </c>
      <c r="J31" s="153">
        <f>J285/1000000</f>
        <v>0.58485699999999996</v>
      </c>
      <c r="K31" s="104">
        <f t="shared" si="4"/>
        <v>164.38992779431553</v>
      </c>
      <c r="L31" s="154">
        <f>L285/1000000</f>
        <v>0.39304600000000001</v>
      </c>
      <c r="M31" s="154">
        <f>M285/1000000</f>
        <v>0.13189000000000001</v>
      </c>
      <c r="N31" s="103">
        <f t="shared" si="6"/>
        <v>298.01046326484186</v>
      </c>
      <c r="O31" s="153">
        <f>O285/1000000</f>
        <v>0.28914200000000001</v>
      </c>
      <c r="P31" s="153">
        <f>P285/1000000</f>
        <v>0.112404</v>
      </c>
      <c r="Q31" s="103">
        <f t="shared" si="5"/>
        <v>257.23461798512506</v>
      </c>
      <c r="R31" s="154">
        <f>R285/1000000</f>
        <v>0.103904</v>
      </c>
      <c r="S31" s="154">
        <f>S285/1000000</f>
        <v>1.9486E-2</v>
      </c>
      <c r="T31" s="104">
        <f t="shared" si="0"/>
        <v>533.22385302268299</v>
      </c>
    </row>
    <row r="32" spans="1:20" ht="53.25" customHeight="1" thickBot="1">
      <c r="A32" s="350" t="s">
        <v>260</v>
      </c>
      <c r="B32" s="351"/>
      <c r="C32" s="103">
        <f>C307/1000000</f>
        <v>0</v>
      </c>
      <c r="D32" s="103">
        <f>D307/1000000</f>
        <v>0</v>
      </c>
      <c r="E32" s="103" t="e">
        <f t="shared" si="2"/>
        <v>#DIV/0!</v>
      </c>
      <c r="F32" s="103">
        <f>F307/1000000</f>
        <v>0</v>
      </c>
      <c r="G32" s="103">
        <f>G307/1000000</f>
        <v>0</v>
      </c>
      <c r="H32" s="103" t="e">
        <f t="shared" si="3"/>
        <v>#DIV/0!</v>
      </c>
      <c r="I32" s="103">
        <f>I307/1000000</f>
        <v>0</v>
      </c>
      <c r="J32" s="103">
        <f>J307/1000000</f>
        <v>0</v>
      </c>
      <c r="K32" s="104" t="e">
        <f t="shared" si="4"/>
        <v>#DIV/0!</v>
      </c>
      <c r="L32" s="103">
        <f>L307/1000000</f>
        <v>0</v>
      </c>
      <c r="M32" s="103">
        <f>M307/1000000</f>
        <v>0</v>
      </c>
      <c r="N32" s="103" t="e">
        <f t="shared" si="6"/>
        <v>#DIV/0!</v>
      </c>
      <c r="O32" s="103">
        <f>O307/1000000</f>
        <v>0</v>
      </c>
      <c r="P32" s="103">
        <f>P307/1000000</f>
        <v>0</v>
      </c>
      <c r="Q32" s="103" t="e">
        <f t="shared" si="5"/>
        <v>#DIV/0!</v>
      </c>
      <c r="R32" s="103">
        <f>R307/1000000</f>
        <v>0</v>
      </c>
      <c r="S32" s="103">
        <f>S307/1000000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C315/1000000</f>
        <v>8.5861999999999994E-2</v>
      </c>
      <c r="D33" s="154">
        <f>D315/1000000</f>
        <v>0.11702</v>
      </c>
      <c r="E33" s="103">
        <f t="shared" si="2"/>
        <v>73.37378225944282</v>
      </c>
      <c r="F33" s="154">
        <f>F315/1000000</f>
        <v>3.9149999999999997E-2</v>
      </c>
      <c r="G33" s="154">
        <f>G315/1000000</f>
        <v>2.4617E-2</v>
      </c>
      <c r="H33" s="103">
        <f t="shared" si="3"/>
        <v>159.03643823374091</v>
      </c>
      <c r="I33" s="154">
        <f>I315/1000000</f>
        <v>6.1573999999999997E-2</v>
      </c>
      <c r="J33" s="103">
        <f>J315/1000000</f>
        <v>0.11977699999999999</v>
      </c>
      <c r="K33" s="104">
        <f t="shared" si="4"/>
        <v>51.407198376983899</v>
      </c>
      <c r="L33" s="103">
        <f>L315/1000000</f>
        <v>5.8820000000000001E-3</v>
      </c>
      <c r="M33" s="103">
        <f>M315/1000000</f>
        <v>3.8665999999999999E-2</v>
      </c>
      <c r="N33" s="103">
        <f t="shared" si="6"/>
        <v>15.212331247090468</v>
      </c>
      <c r="O33" s="103">
        <f>O315/1000000</f>
        <v>5.8820000000000001E-3</v>
      </c>
      <c r="P33" s="103">
        <f>P315/1000000</f>
        <v>3.8665999999999999E-2</v>
      </c>
      <c r="Q33" s="103">
        <f t="shared" si="5"/>
        <v>15.212331247090468</v>
      </c>
      <c r="R33" s="103">
        <f>R315/1000000</f>
        <v>0</v>
      </c>
      <c r="S33" s="103">
        <f>S315/1000000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C323/1000000</f>
        <v>18.108104999999998</v>
      </c>
      <c r="D34" s="153">
        <f>D323/1000000</f>
        <v>9.1105599999999995</v>
      </c>
      <c r="E34" s="103">
        <f t="shared" si="2"/>
        <v>198.75951642928644</v>
      </c>
      <c r="F34" s="153">
        <f>F323/1000000</f>
        <v>2.4028010000000002</v>
      </c>
      <c r="G34" s="153">
        <f>G323/1000000</f>
        <v>1.688928</v>
      </c>
      <c r="H34" s="103">
        <f t="shared" si="3"/>
        <v>142.2678172189697</v>
      </c>
      <c r="I34" s="103">
        <f>I323/1000000</f>
        <v>18.028963000000001</v>
      </c>
      <c r="J34" s="103">
        <f>J323/1000000</f>
        <v>8.5562389999999997</v>
      </c>
      <c r="K34" s="104">
        <f t="shared" si="4"/>
        <v>210.71130668509846</v>
      </c>
      <c r="L34" s="153">
        <f>L323/1000000</f>
        <v>14.358548000000001</v>
      </c>
      <c r="M34" s="153">
        <f>M323/1000000</f>
        <v>7.5906019999999996</v>
      </c>
      <c r="N34" s="103">
        <f t="shared" si="6"/>
        <v>189.16217712376437</v>
      </c>
      <c r="O34" s="103">
        <f>O323/1000000</f>
        <v>2.656075</v>
      </c>
      <c r="P34" s="103">
        <f>P323/1000000</f>
        <v>0.93412399999999995</v>
      </c>
      <c r="Q34" s="103">
        <f t="shared" si="5"/>
        <v>284.33858888113355</v>
      </c>
      <c r="R34" s="103">
        <f>R323/1000000</f>
        <v>11.702472999999999</v>
      </c>
      <c r="S34" s="103">
        <f>S323/1000000</f>
        <v>6.6564779999999999</v>
      </c>
      <c r="T34" s="104">
        <f t="shared" si="0"/>
        <v>175.80577897200291</v>
      </c>
    </row>
    <row r="35" spans="1:21" ht="39" customHeight="1" thickBot="1">
      <c r="A35" s="379" t="s">
        <v>263</v>
      </c>
      <c r="B35" s="380" t="s">
        <v>145</v>
      </c>
      <c r="C35" s="230">
        <f>C324/1000000</f>
        <v>0.94257999999999997</v>
      </c>
      <c r="D35" s="230">
        <f>D324/1000000</f>
        <v>1.4180219999999999</v>
      </c>
      <c r="E35" s="151">
        <f t="shared" si="2"/>
        <v>66.471465181781383</v>
      </c>
      <c r="F35" s="230">
        <f>F324/1000000</f>
        <v>9.7874000000000003E-2</v>
      </c>
      <c r="G35" s="230">
        <f>G324/1000000</f>
        <v>0.132939</v>
      </c>
      <c r="H35" s="151">
        <f t="shared" si="3"/>
        <v>73.623240734472205</v>
      </c>
      <c r="I35" s="230">
        <f>I324/1000000</f>
        <v>1.1343749999999999</v>
      </c>
      <c r="J35" s="230">
        <f>J324/1000000</f>
        <v>1.433584</v>
      </c>
      <c r="K35" s="152">
        <f t="shared" si="4"/>
        <v>79.128603555843256</v>
      </c>
      <c r="L35" s="230">
        <f>L324/1000000</f>
        <v>0.83537300000000003</v>
      </c>
      <c r="M35" s="230">
        <f>M324/1000000</f>
        <v>1.0700670000000001</v>
      </c>
      <c r="N35" s="151">
        <f t="shared" si="6"/>
        <v>78.067354660969826</v>
      </c>
      <c r="O35" s="151">
        <f>O324/1000000</f>
        <v>0.46159299999999998</v>
      </c>
      <c r="P35" s="151">
        <f>P324/1000000</f>
        <v>0.93412399999999995</v>
      </c>
      <c r="Q35" s="151">
        <f t="shared" si="5"/>
        <v>49.414531689582972</v>
      </c>
      <c r="R35" s="151">
        <f>R324/1000000</f>
        <v>0.37378</v>
      </c>
      <c r="S35" s="151">
        <f>S324/1000000</f>
        <v>0.13594300000000001</v>
      </c>
      <c r="T35" s="152">
        <f t="shared" si="0"/>
        <v>274.95347314683357</v>
      </c>
    </row>
    <row r="36" spans="1:21" ht="21.75" customHeight="1" thickBot="1">
      <c r="A36" s="381" t="s">
        <v>264</v>
      </c>
      <c r="B36" s="382" t="s">
        <v>145</v>
      </c>
      <c r="C36" s="230">
        <f>C332/1000000</f>
        <v>16.632114999999999</v>
      </c>
      <c r="D36" s="230">
        <f>D332/1000000</f>
        <v>7.0791339999999998</v>
      </c>
      <c r="E36" s="151">
        <f t="shared" si="2"/>
        <v>234.94561622932974</v>
      </c>
      <c r="F36" s="230">
        <f>F332/1000000</f>
        <v>2.2097349999999998</v>
      </c>
      <c r="G36" s="230">
        <f>G332/1000000</f>
        <v>1.430709</v>
      </c>
      <c r="H36" s="151">
        <f t="shared" si="3"/>
        <v>154.45034594735895</v>
      </c>
      <c r="I36" s="151">
        <f>I332/1000000</f>
        <v>16.488994999999999</v>
      </c>
      <c r="J36" s="151">
        <f>J332/1000000</f>
        <v>6.6513359999999997</v>
      </c>
      <c r="K36" s="152">
        <f t="shared" si="4"/>
        <v>247.90500735491335</v>
      </c>
      <c r="L36" s="151">
        <f>L332/1000000</f>
        <v>13.523175</v>
      </c>
      <c r="M36" s="151">
        <f>M332/1000000</f>
        <v>6.5205349999999997</v>
      </c>
      <c r="N36" s="151">
        <f t="shared" si="6"/>
        <v>207.39364177939387</v>
      </c>
      <c r="O36" s="151">
        <f>O332/1000000</f>
        <v>2.1944819999999998</v>
      </c>
      <c r="P36" s="151">
        <f>P332/1000000</f>
        <v>0</v>
      </c>
      <c r="Q36" s="151" t="e">
        <f t="shared" si="5"/>
        <v>#DIV/0!</v>
      </c>
      <c r="R36" s="151">
        <f>R332/1000000</f>
        <v>11.328692999999999</v>
      </c>
      <c r="S36" s="151">
        <f>S332/1000000</f>
        <v>6.5205349999999997</v>
      </c>
      <c r="T36" s="152">
        <f t="shared" si="0"/>
        <v>173.73870395604041</v>
      </c>
    </row>
    <row r="37" spans="1:21" ht="58.5" customHeight="1" thickBot="1">
      <c r="A37" s="350" t="s">
        <v>266</v>
      </c>
      <c r="B37" s="351"/>
      <c r="C37" s="153">
        <f>C352/1000000</f>
        <v>0</v>
      </c>
      <c r="D37" s="153">
        <f>D352/1000000</f>
        <v>4.2509999999999996E-3</v>
      </c>
      <c r="E37" s="103">
        <f t="shared" si="2"/>
        <v>0</v>
      </c>
      <c r="F37" s="103">
        <f>F352/1000000</f>
        <v>0</v>
      </c>
      <c r="G37" s="103">
        <f>G352/1000000</f>
        <v>4.2509999999999996E-3</v>
      </c>
      <c r="H37" s="103">
        <f t="shared" si="3"/>
        <v>0</v>
      </c>
      <c r="I37" s="103">
        <f>I352/1000000</f>
        <v>0</v>
      </c>
      <c r="J37" s="103">
        <f>J352/1000000</f>
        <v>4.2509999999999996E-3</v>
      </c>
      <c r="K37" s="104">
        <f t="shared" si="4"/>
        <v>0</v>
      </c>
      <c r="L37" s="103">
        <f>L352/1000000</f>
        <v>0</v>
      </c>
      <c r="M37" s="103">
        <f>M352/1000000</f>
        <v>0</v>
      </c>
      <c r="N37" s="103" t="e">
        <f t="shared" si="6"/>
        <v>#DIV/0!</v>
      </c>
      <c r="O37" s="103">
        <f>O352/1000000</f>
        <v>0</v>
      </c>
      <c r="P37" s="103">
        <f>P352/1000000</f>
        <v>0</v>
      </c>
      <c r="Q37" s="103" t="e">
        <f t="shared" si="5"/>
        <v>#DIV/0!</v>
      </c>
      <c r="R37" s="103">
        <f>R352/1000000</f>
        <v>0</v>
      </c>
      <c r="S37" s="103">
        <f>S352/1000000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C356/1000000</f>
        <v>152.767595357</v>
      </c>
      <c r="D38" s="149">
        <f>D356/1000000</f>
        <v>138.97814179</v>
      </c>
      <c r="E38" s="149">
        <f t="shared" si="2"/>
        <v>109.92203046421234</v>
      </c>
      <c r="F38" s="149">
        <f>F356/1000000</f>
        <v>19.420562625999999</v>
      </c>
      <c r="G38" s="149">
        <f>G356/1000000</f>
        <v>17.290196192999996</v>
      </c>
      <c r="H38" s="149">
        <f t="shared" si="3"/>
        <v>112.32123921105355</v>
      </c>
      <c r="I38" s="149">
        <f>I356/1000000</f>
        <v>152.767595357</v>
      </c>
      <c r="J38" s="149">
        <f>J356/1000000</f>
        <v>138.97814179</v>
      </c>
      <c r="K38" s="150">
        <f t="shared" si="4"/>
        <v>109.92203046421234</v>
      </c>
      <c r="L38" s="149">
        <f>L356/1000000</f>
        <v>0</v>
      </c>
      <c r="M38" s="149">
        <f>M356/1000000</f>
        <v>0</v>
      </c>
      <c r="N38" s="149" t="e">
        <f t="shared" si="6"/>
        <v>#DIV/0!</v>
      </c>
      <c r="O38" s="149">
        <f>O356/1000000</f>
        <v>0</v>
      </c>
      <c r="P38" s="149">
        <f>P356/1000000</f>
        <v>0</v>
      </c>
      <c r="Q38" s="149" t="e">
        <f t="shared" si="5"/>
        <v>#DIV/0!</v>
      </c>
      <c r="R38" s="149">
        <f>R356/1000000</f>
        <v>0</v>
      </c>
      <c r="S38" s="149">
        <f>S356/1000000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C357/1000000</f>
        <v>125.343240357</v>
      </c>
      <c r="D39" s="103">
        <f>D357/1000000</f>
        <v>111.88146979</v>
      </c>
      <c r="E39" s="103">
        <f t="shared" si="2"/>
        <v>112.03217171911271</v>
      </c>
      <c r="F39" s="103">
        <f>F357/1000000</f>
        <v>16.953595625999998</v>
      </c>
      <c r="G39" s="103">
        <f>G357/1000000</f>
        <v>14.918966192999997</v>
      </c>
      <c r="H39" s="103">
        <f t="shared" si="3"/>
        <v>113.63787146293456</v>
      </c>
      <c r="I39" s="103">
        <f>I357/1000000</f>
        <v>125.343240357</v>
      </c>
      <c r="J39" s="103">
        <f>J357/1000000</f>
        <v>111.88146979</v>
      </c>
      <c r="K39" s="104">
        <f t="shared" si="4"/>
        <v>112.03217171911271</v>
      </c>
      <c r="L39" s="103">
        <f>L357/1000000</f>
        <v>0</v>
      </c>
      <c r="M39" s="103">
        <f>M357/1000000</f>
        <v>0</v>
      </c>
      <c r="N39" s="103" t="e">
        <f t="shared" si="6"/>
        <v>#DIV/0!</v>
      </c>
      <c r="O39" s="103">
        <f>O357/1000000</f>
        <v>0</v>
      </c>
      <c r="P39" s="103">
        <f>P357/1000000</f>
        <v>0</v>
      </c>
      <c r="Q39" s="103" t="e">
        <f t="shared" si="5"/>
        <v>#DIV/0!</v>
      </c>
      <c r="R39" s="103">
        <f>R357/1000000</f>
        <v>0</v>
      </c>
      <c r="S39" s="103">
        <f>S357/1000000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C374/1000000</f>
        <v>27.424354999999998</v>
      </c>
      <c r="D40" s="103">
        <f>D374/1000000</f>
        <v>27.096672000000002</v>
      </c>
      <c r="E40" s="103">
        <f t="shared" si="2"/>
        <v>101.20931087035336</v>
      </c>
      <c r="F40" s="103">
        <f>F374/1000000</f>
        <v>2.4669669999999999</v>
      </c>
      <c r="G40" s="103">
        <f>G374/1000000</f>
        <v>2.3712300000000002</v>
      </c>
      <c r="H40" s="103">
        <f t="shared" si="3"/>
        <v>104.0374404844743</v>
      </c>
      <c r="I40" s="103">
        <f>I374/1000000</f>
        <v>27.424354999999998</v>
      </c>
      <c r="J40" s="103">
        <f>J374/1000000</f>
        <v>27.096672000000002</v>
      </c>
      <c r="K40" s="104">
        <f t="shared" si="4"/>
        <v>101.20931087035336</v>
      </c>
      <c r="L40" s="103">
        <f>L374/1000000</f>
        <v>0</v>
      </c>
      <c r="M40" s="103">
        <f>M374/1000000</f>
        <v>0</v>
      </c>
      <c r="N40" s="103" t="e">
        <f t="shared" si="6"/>
        <v>#DIV/0!</v>
      </c>
      <c r="O40" s="103">
        <f>O374/1000000</f>
        <v>0</v>
      </c>
      <c r="P40" s="103">
        <f>P374/1000000</f>
        <v>0</v>
      </c>
      <c r="Q40" s="103" t="e">
        <f t="shared" si="5"/>
        <v>#DIV/0!</v>
      </c>
      <c r="R40" s="103">
        <f>R374/1000000</f>
        <v>0</v>
      </c>
      <c r="S40" s="103">
        <f>S374/1000000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375</v>
      </c>
      <c r="D44" s="39" t="s">
        <v>376</v>
      </c>
      <c r="E44" s="39" t="s">
        <v>12</v>
      </c>
      <c r="F44" s="39" t="s">
        <v>377</v>
      </c>
      <c r="G44" s="39" t="s">
        <v>378</v>
      </c>
      <c r="H44" s="39" t="s">
        <v>12</v>
      </c>
      <c r="I44" s="39" t="s">
        <v>375</v>
      </c>
      <c r="J44" s="39" t="s">
        <v>376</v>
      </c>
      <c r="K44" s="39" t="s">
        <v>12</v>
      </c>
      <c r="L44" s="39" t="s">
        <v>375</v>
      </c>
      <c r="M44" s="39" t="s">
        <v>376</v>
      </c>
      <c r="N44" s="231" t="s">
        <v>12</v>
      </c>
      <c r="O44" s="232" t="s">
        <v>379</v>
      </c>
      <c r="P44" s="232" t="s">
        <v>380</v>
      </c>
      <c r="Q44" s="232" t="s">
        <v>5</v>
      </c>
      <c r="R44" s="232" t="s">
        <v>381</v>
      </c>
      <c r="S44" s="232" t="s">
        <v>382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131460222</v>
      </c>
      <c r="D46" s="128">
        <f>D47+D55</f>
        <v>117903441</v>
      </c>
      <c r="E46" s="129">
        <f>C46/D46*100</f>
        <v>111.49820640094805</v>
      </c>
      <c r="F46" s="128">
        <f>F47+F55</f>
        <v>19875441</v>
      </c>
      <c r="G46" s="128">
        <f>G47+G55</f>
        <v>13196382</v>
      </c>
      <c r="H46" s="129">
        <f>F46/G46*100</f>
        <v>150.61280432773165</v>
      </c>
      <c r="I46" s="128">
        <f>I47+I55</f>
        <v>124295596</v>
      </c>
      <c r="J46" s="128">
        <f>J47+J55</f>
        <v>115182145</v>
      </c>
      <c r="K46" s="129">
        <f>I46/J46*100</f>
        <v>107.9122080944056</v>
      </c>
      <c r="L46" s="130">
        <f>L47+L55</f>
        <v>116140232</v>
      </c>
      <c r="M46" s="130">
        <f>M47+M55</f>
        <v>95062261</v>
      </c>
      <c r="N46" s="131">
        <f t="shared" ref="N46:N53" si="7">L46/M46*100</f>
        <v>122.17280630428094</v>
      </c>
      <c r="O46" s="132">
        <f>O47+O55</f>
        <v>0</v>
      </c>
      <c r="P46" s="132">
        <f>P47+P55</f>
        <v>0</v>
      </c>
      <c r="Q46" s="132" t="e">
        <f t="shared" ref="Q46:Q53" si="8">O46/P46*100</f>
        <v>#DIV/0!</v>
      </c>
      <c r="R46" s="132">
        <f>R47+R55</f>
        <v>116140232</v>
      </c>
      <c r="S46" s="132">
        <f>S47+S55</f>
        <v>95062261</v>
      </c>
      <c r="T46" s="131">
        <f t="shared" ref="T46:T53" si="9">R46/S46*100</f>
        <v>122.17280630428094</v>
      </c>
    </row>
    <row r="47" spans="1:21" ht="36.75" customHeight="1">
      <c r="A47" s="383" t="s">
        <v>291</v>
      </c>
      <c r="B47" s="384" t="s">
        <v>98</v>
      </c>
      <c r="C47" s="42">
        <f>SUM(C48:C53)</f>
        <v>131435303</v>
      </c>
      <c r="D47" s="42">
        <f>SUM(D48:D53)</f>
        <v>117799519</v>
      </c>
      <c r="E47" s="51">
        <f>C47/D47*100</f>
        <v>111.57541568569562</v>
      </c>
      <c r="F47" s="42">
        <f>SUM(F48:F53)</f>
        <v>19866049</v>
      </c>
      <c r="G47" s="42">
        <f>SUM(G48:G53)</f>
        <v>13136766</v>
      </c>
      <c r="H47" s="51">
        <f>F47/G47*100</f>
        <v>151.22480677512257</v>
      </c>
      <c r="I47" s="42">
        <f>SUM(I48:I53)</f>
        <v>124270677</v>
      </c>
      <c r="J47" s="42">
        <f>SUM(J48:J53)</f>
        <v>115078223</v>
      </c>
      <c r="K47" s="51">
        <f>I47/J47*100</f>
        <v>107.988004819991</v>
      </c>
      <c r="L47" s="42">
        <f>SUM(L48:L53)</f>
        <v>116140232</v>
      </c>
      <c r="M47" s="42">
        <f>SUM(M48:M53)</f>
        <v>95062261</v>
      </c>
      <c r="N47" s="6">
        <f t="shared" si="7"/>
        <v>122.17280630428094</v>
      </c>
      <c r="O47" s="42">
        <f>SUM(O48:O53)</f>
        <v>0</v>
      </c>
      <c r="P47" s="42">
        <f>SUM(P48:P53)</f>
        <v>0</v>
      </c>
      <c r="Q47" s="5" t="e">
        <f t="shared" si="8"/>
        <v>#DIV/0!</v>
      </c>
      <c r="R47" s="42">
        <f>SUM(R48:R53)</f>
        <v>116140232</v>
      </c>
      <c r="S47" s="42">
        <f>SUM(S48:S53)</f>
        <v>95062261</v>
      </c>
      <c r="T47" s="6">
        <f t="shared" si="9"/>
        <v>122.17280630428094</v>
      </c>
    </row>
    <row r="48" spans="1:21" ht="18.75" customHeight="1">
      <c r="A48" s="63">
        <v>1</v>
      </c>
      <c r="B48" s="4" t="s">
        <v>99</v>
      </c>
      <c r="C48" s="45">
        <v>74050719</v>
      </c>
      <c r="D48" s="45">
        <v>59776570</v>
      </c>
      <c r="E48" s="46">
        <f t="shared" ref="E48:E53" si="10">C48/D48*100</f>
        <v>123.87917038398155</v>
      </c>
      <c r="F48" s="45">
        <v>11094850</v>
      </c>
      <c r="G48" s="45">
        <v>5770956</v>
      </c>
      <c r="H48" s="46">
        <f t="shared" ref="H48:H53" si="11">F48/G48*100</f>
        <v>192.25324192386842</v>
      </c>
      <c r="I48" s="45">
        <v>71443281</v>
      </c>
      <c r="J48" s="45">
        <v>59315282</v>
      </c>
      <c r="K48" s="46">
        <f t="shared" ref="K48:K53" si="12">I48/J48*100</f>
        <v>120.44666836448657</v>
      </c>
      <c r="L48" s="45">
        <v>71443281</v>
      </c>
      <c r="M48" s="45">
        <v>47268966</v>
      </c>
      <c r="N48" s="25">
        <f t="shared" si="7"/>
        <v>151.14204317479675</v>
      </c>
      <c r="O48" s="248">
        <v>0</v>
      </c>
      <c r="P48" s="45">
        <v>0</v>
      </c>
      <c r="Q48" s="25" t="e">
        <f t="shared" si="8"/>
        <v>#DIV/0!</v>
      </c>
      <c r="R48" s="45">
        <v>71443281</v>
      </c>
      <c r="S48" s="45">
        <v>47268966</v>
      </c>
      <c r="T48" s="46">
        <f t="shared" si="9"/>
        <v>151.14204317479675</v>
      </c>
    </row>
    <row r="49" spans="1:20" ht="27.75" customHeight="1">
      <c r="A49" s="63">
        <v>2</v>
      </c>
      <c r="B49" s="4" t="s">
        <v>100</v>
      </c>
      <c r="C49" s="45">
        <v>9378214</v>
      </c>
      <c r="D49" s="45">
        <v>14875521</v>
      </c>
      <c r="E49" s="46">
        <f t="shared" si="10"/>
        <v>63.044608656059843</v>
      </c>
      <c r="F49" s="45">
        <v>1324910</v>
      </c>
      <c r="G49" s="45">
        <v>2137469</v>
      </c>
      <c r="H49" s="46">
        <f t="shared" si="11"/>
        <v>61.984992530885833</v>
      </c>
      <c r="I49" s="45">
        <v>6787256</v>
      </c>
      <c r="J49" s="45">
        <v>11994756</v>
      </c>
      <c r="K49" s="46">
        <f t="shared" si="12"/>
        <v>56.585194396617986</v>
      </c>
      <c r="L49" s="45">
        <v>6787256</v>
      </c>
      <c r="M49" s="45">
        <v>11994756</v>
      </c>
      <c r="N49" s="25">
        <f t="shared" si="7"/>
        <v>56.585194396617986</v>
      </c>
      <c r="O49" s="248">
        <v>0</v>
      </c>
      <c r="P49" s="45">
        <v>0</v>
      </c>
      <c r="Q49" s="25" t="e">
        <f t="shared" si="8"/>
        <v>#DIV/0!</v>
      </c>
      <c r="R49" s="45">
        <v>6787256</v>
      </c>
      <c r="S49" s="45">
        <v>11994756</v>
      </c>
      <c r="T49" s="46">
        <f t="shared" si="9"/>
        <v>56.585194396617986</v>
      </c>
    </row>
    <row r="50" spans="1:20" ht="47.25" customHeight="1">
      <c r="A50" s="63">
        <v>3</v>
      </c>
      <c r="B50" s="4" t="s">
        <v>374</v>
      </c>
      <c r="C50" s="45">
        <v>10597716</v>
      </c>
      <c r="D50" s="45">
        <v>12300276</v>
      </c>
      <c r="E50" s="46">
        <f t="shared" si="10"/>
        <v>86.158359373399435</v>
      </c>
      <c r="F50" s="45">
        <v>2314968</v>
      </c>
      <c r="G50" s="45">
        <v>1973669</v>
      </c>
      <c r="H50" s="46">
        <f t="shared" si="11"/>
        <v>117.29261593509348</v>
      </c>
      <c r="I50" s="45">
        <v>9862061</v>
      </c>
      <c r="J50" s="45">
        <v>8156682</v>
      </c>
      <c r="K50" s="46">
        <f t="shared" si="12"/>
        <v>120.90775391268164</v>
      </c>
      <c r="L50" s="45">
        <v>9862061</v>
      </c>
      <c r="M50" s="45">
        <v>8156682</v>
      </c>
      <c r="N50" s="25">
        <f t="shared" si="7"/>
        <v>120.90775391268164</v>
      </c>
      <c r="O50" s="248">
        <v>0</v>
      </c>
      <c r="P50" s="45">
        <v>0</v>
      </c>
      <c r="Q50" s="25" t="e">
        <f t="shared" si="8"/>
        <v>#DIV/0!</v>
      </c>
      <c r="R50" s="45">
        <v>9862061</v>
      </c>
      <c r="S50" s="45">
        <v>8156682</v>
      </c>
      <c r="T50" s="46">
        <f t="shared" si="9"/>
        <v>120.90775391268164</v>
      </c>
    </row>
    <row r="51" spans="1:20" ht="21.75" customHeight="1">
      <c r="A51" s="63">
        <v>4</v>
      </c>
      <c r="B51" s="3" t="s">
        <v>102</v>
      </c>
      <c r="C51" s="45">
        <v>1633435</v>
      </c>
      <c r="D51" s="45">
        <v>3716410</v>
      </c>
      <c r="E51" s="46">
        <f t="shared" si="10"/>
        <v>43.951959014209955</v>
      </c>
      <c r="F51" s="45">
        <v>211104</v>
      </c>
      <c r="G51" s="45">
        <v>388067</v>
      </c>
      <c r="H51" s="46">
        <f t="shared" si="11"/>
        <v>54.398853806172639</v>
      </c>
      <c r="I51" s="45">
        <v>1441594</v>
      </c>
      <c r="J51" s="45">
        <v>3220336</v>
      </c>
      <c r="K51" s="46">
        <f t="shared" si="12"/>
        <v>44.765328835251971</v>
      </c>
      <c r="L51" s="45">
        <v>1441594</v>
      </c>
      <c r="M51" s="45">
        <v>3220336</v>
      </c>
      <c r="N51" s="25">
        <f t="shared" si="7"/>
        <v>44.765328835251971</v>
      </c>
      <c r="O51" s="248">
        <v>0</v>
      </c>
      <c r="P51" s="45">
        <v>0</v>
      </c>
      <c r="Q51" s="25" t="e">
        <f t="shared" si="8"/>
        <v>#DIV/0!</v>
      </c>
      <c r="R51" s="45">
        <v>1441594</v>
      </c>
      <c r="S51" s="45">
        <v>3220336</v>
      </c>
      <c r="T51" s="46">
        <f t="shared" si="9"/>
        <v>44.765328835251971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2462359</v>
      </c>
      <c r="E52" s="46">
        <f t="shared" si="10"/>
        <v>0</v>
      </c>
      <c r="F52" s="45">
        <v>0</v>
      </c>
      <c r="G52" s="45">
        <v>0</v>
      </c>
      <c r="H52" s="46" t="e">
        <f t="shared" si="11"/>
        <v>#DIV/0!</v>
      </c>
      <c r="I52" s="45">
        <v>0</v>
      </c>
      <c r="J52" s="45">
        <v>1943475</v>
      </c>
      <c r="K52" s="46">
        <f t="shared" si="12"/>
        <v>0</v>
      </c>
      <c r="L52" s="45">
        <v>0</v>
      </c>
      <c r="M52" s="45">
        <v>1943475</v>
      </c>
      <c r="N52" s="25">
        <f t="shared" si="7"/>
        <v>0</v>
      </c>
      <c r="O52" s="248">
        <v>0</v>
      </c>
      <c r="P52" s="248"/>
      <c r="Q52" s="25" t="e">
        <f t="shared" si="8"/>
        <v>#DIV/0!</v>
      </c>
      <c r="R52" s="45">
        <v>0</v>
      </c>
      <c r="S52" s="45">
        <v>1943475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35775219</v>
      </c>
      <c r="D53" s="45">
        <v>24668383</v>
      </c>
      <c r="E53" s="25">
        <f t="shared" si="10"/>
        <v>145.02458065451634</v>
      </c>
      <c r="F53" s="45">
        <v>4920217</v>
      </c>
      <c r="G53" s="45">
        <v>2866605</v>
      </c>
      <c r="H53" s="25">
        <f t="shared" si="11"/>
        <v>171.63916898212346</v>
      </c>
      <c r="I53" s="45">
        <v>34736485</v>
      </c>
      <c r="J53" s="45">
        <v>30447692</v>
      </c>
      <c r="K53" s="25">
        <f t="shared" si="12"/>
        <v>114.08577372629756</v>
      </c>
      <c r="L53" s="45">
        <v>26606040</v>
      </c>
      <c r="M53" s="45">
        <v>22478046</v>
      </c>
      <c r="N53" s="25">
        <f t="shared" si="7"/>
        <v>118.36455891228267</v>
      </c>
      <c r="O53" s="45">
        <v>0</v>
      </c>
      <c r="P53" s="45">
        <v>0</v>
      </c>
      <c r="Q53" s="49" t="e">
        <f t="shared" si="8"/>
        <v>#DIV/0!</v>
      </c>
      <c r="R53" s="45">
        <v>26606040</v>
      </c>
      <c r="S53" s="45">
        <v>22478046</v>
      </c>
      <c r="T53" s="25">
        <f t="shared" si="9"/>
        <v>118.36455891228267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SUM(C56:C67)</f>
        <v>24919</v>
      </c>
      <c r="D55" s="42">
        <f>SUM(D56:D67)</f>
        <v>103922</v>
      </c>
      <c r="E55" s="51">
        <f>C55/D55*100</f>
        <v>23.978560843709708</v>
      </c>
      <c r="F55" s="42">
        <f>SUM(F56:F67)</f>
        <v>9392</v>
      </c>
      <c r="G55" s="42">
        <f>SUM(G56:G67)</f>
        <v>59616</v>
      </c>
      <c r="H55" s="51">
        <f>F55/G55*100</f>
        <v>15.754159957058508</v>
      </c>
      <c r="I55" s="42">
        <f>SUM(I56:I67)</f>
        <v>24919</v>
      </c>
      <c r="J55" s="42">
        <f>SUM(J56:J67)</f>
        <v>103922</v>
      </c>
      <c r="K55" s="51">
        <f>I55/J55*100</f>
        <v>23.978560843709708</v>
      </c>
      <c r="L55" s="42">
        <f>SUM(L56:L67)</f>
        <v>0</v>
      </c>
      <c r="M55" s="42">
        <f>SUM(M56:M67)</f>
        <v>0</v>
      </c>
      <c r="N55" s="6" t="e">
        <f t="shared" ref="N55" si="13">L55/M55*100</f>
        <v>#DIV/0!</v>
      </c>
      <c r="O55" s="42">
        <f>SUM(O56:O67)</f>
        <v>0</v>
      </c>
      <c r="P55" s="42">
        <f>SUM(P56:P67)</f>
        <v>0</v>
      </c>
      <c r="Q55" s="5" t="e">
        <f t="shared" ref="Q55" si="14">O55/P55*100</f>
        <v>#DIV/0!</v>
      </c>
      <c r="R55" s="42">
        <f>SUM(R56:R67)</f>
        <v>0</v>
      </c>
      <c r="S55" s="42">
        <f>SUM(S56:S67)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16919</v>
      </c>
      <c r="D56" s="45">
        <v>48922</v>
      </c>
      <c r="E56" s="45">
        <f>C56/D56*100</f>
        <v>34.583622909938263</v>
      </c>
      <c r="F56" s="47">
        <v>1392</v>
      </c>
      <c r="G56" s="45">
        <v>4616</v>
      </c>
      <c r="H56" s="45">
        <f>F56/G56*100</f>
        <v>30.155979202772965</v>
      </c>
      <c r="I56" s="47">
        <v>16919</v>
      </c>
      <c r="J56" s="45">
        <v>48922</v>
      </c>
      <c r="K56" s="45">
        <f>I56/J56*100</f>
        <v>34.583622909938263</v>
      </c>
      <c r="L56" s="47">
        <v>0</v>
      </c>
      <c r="M56" s="47"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s="267" customFormat="1" ht="18.75" customHeight="1">
      <c r="A57" s="269">
        <v>2</v>
      </c>
      <c r="B57" s="4" t="s">
        <v>397</v>
      </c>
      <c r="C57" s="47">
        <v>8000</v>
      </c>
      <c r="D57" s="45">
        <v>55000</v>
      </c>
      <c r="E57" s="45">
        <f>C57/D57*100</f>
        <v>14.545454545454545</v>
      </c>
      <c r="F57" s="47">
        <v>8000</v>
      </c>
      <c r="G57" s="45">
        <v>55000</v>
      </c>
      <c r="H57" s="45">
        <f>F57/G57*100</f>
        <v>14.545454545454545</v>
      </c>
      <c r="I57" s="47">
        <v>8000</v>
      </c>
      <c r="J57" s="45">
        <v>55000</v>
      </c>
      <c r="K57" s="45">
        <f>I57/J57*100</f>
        <v>14.545454545454545</v>
      </c>
      <c r="L57" s="47">
        <v>0</v>
      </c>
      <c r="M57" s="47">
        <v>0</v>
      </c>
      <c r="N57" s="45" t="e">
        <f>L57/M57*100</f>
        <v>#DIV/0!</v>
      </c>
      <c r="O57" s="47">
        <v>0</v>
      </c>
      <c r="P57" s="47">
        <v>0</v>
      </c>
      <c r="Q57" s="45" t="e">
        <f>O57/P57*100</f>
        <v>#DIV/0!</v>
      </c>
      <c r="R57" s="47">
        <v>0</v>
      </c>
      <c r="S57" s="47">
        <v>0</v>
      </c>
      <c r="T57" s="45" t="e">
        <f>R57/S57*100</f>
        <v>#DIV/0!</v>
      </c>
    </row>
    <row r="58" spans="1:20" ht="17.25">
      <c r="A58" s="64">
        <v>3</v>
      </c>
      <c r="B58" s="8" t="s">
        <v>105</v>
      </c>
      <c r="C58" s="47">
        <v>0</v>
      </c>
      <c r="D58" s="47">
        <v>0</v>
      </c>
      <c r="E58" s="1" t="e">
        <f t="shared" ref="E58" si="16">C58/D58*100</f>
        <v>#DIV/0!</v>
      </c>
      <c r="F58" s="47">
        <v>0</v>
      </c>
      <c r="G58" s="47">
        <v>0</v>
      </c>
      <c r="H58" s="1" t="e">
        <f t="shared" ref="H58" si="17">F58/G58*100</f>
        <v>#DIV/0!</v>
      </c>
      <c r="I58" s="47">
        <v>0</v>
      </c>
      <c r="J58" s="47">
        <v>0</v>
      </c>
      <c r="K58" s="1" t="e">
        <f t="shared" ref="K58" si="18">I58/J58*100</f>
        <v>#DIV/0!</v>
      </c>
      <c r="L58" s="47">
        <v>0</v>
      </c>
      <c r="M58" s="47">
        <v>0</v>
      </c>
      <c r="N58" s="1" t="e">
        <f t="shared" ref="N58" si="19">L58/M58*100</f>
        <v>#DIV/0!</v>
      </c>
      <c r="O58" s="47">
        <v>0</v>
      </c>
      <c r="P58" s="47">
        <v>0</v>
      </c>
      <c r="Q58" s="1" t="e">
        <f t="shared" ref="Q58" si="20">O58/P58*100</f>
        <v>#DIV/0!</v>
      </c>
      <c r="R58" s="47">
        <v>0</v>
      </c>
      <c r="S58" s="47">
        <v>0</v>
      </c>
      <c r="T58" s="1" t="e">
        <f t="shared" ref="T58" si="21">R58/S58*100</f>
        <v>#DIV/0!</v>
      </c>
    </row>
    <row r="59" spans="1:20" hidden="1">
      <c r="A59" s="64">
        <v>3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 hidden="1">
      <c r="A60" s="64">
        <v>4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 hidden="1">
      <c r="A61" s="64">
        <v>5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 hidden="1">
      <c r="A62" s="64">
        <v>6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 hidden="1">
      <c r="A63" s="64">
        <v>7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 hidden="1">
      <c r="A64" s="64">
        <v>8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 hidden="1">
      <c r="A65" s="64">
        <v>9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 hidden="1">
      <c r="A66" s="64">
        <v>10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 hidden="1">
      <c r="A67" s="64">
        <v>11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8"/>
      <c r="M67" s="148"/>
      <c r="N67" s="148"/>
      <c r="O67" s="148"/>
      <c r="P67" s="148"/>
      <c r="Q67" s="148"/>
      <c r="R67" s="148"/>
      <c r="S67" s="148"/>
      <c r="T67" s="148"/>
    </row>
    <row r="68" spans="1:20">
      <c r="A68" s="376"/>
      <c r="B68" s="377"/>
      <c r="C68" s="377"/>
      <c r="D68" s="377"/>
      <c r="E68" s="377"/>
      <c r="F68" s="377"/>
      <c r="G68" s="377"/>
      <c r="H68" s="377"/>
      <c r="I68" s="377"/>
      <c r="J68" s="377"/>
      <c r="K68" s="377"/>
      <c r="L68" s="377"/>
      <c r="M68" s="377"/>
      <c r="N68" s="377"/>
      <c r="O68" s="377"/>
      <c r="P68" s="377"/>
      <c r="Q68" s="377"/>
      <c r="R68" s="377"/>
      <c r="S68" s="377"/>
      <c r="T68" s="378"/>
    </row>
    <row r="69" spans="1:20" ht="59.25" customHeight="1">
      <c r="A69" s="369" t="s">
        <v>240</v>
      </c>
      <c r="B69" s="370" t="s">
        <v>13</v>
      </c>
      <c r="C69" s="128">
        <f>C70+C114+C144+C150+C162+C178+C187+C196+C202+C210+C218+C227+C234+C246+C255+C261+C275+C285+C307+C315+C323+C352</f>
        <v>307912522</v>
      </c>
      <c r="D69" s="128">
        <f>D70+D114+D144+D150+D162+D178+D187+D196+D202+D210+D218+D227+D234+D246+D255+D261+D275+D285+D307+D315+D323+D352</f>
        <v>277132671</v>
      </c>
      <c r="E69" s="129">
        <f>C69/D69*100</f>
        <v>111.10654001526943</v>
      </c>
      <c r="F69" s="128">
        <f>F70+F114+F144+F150+F162+F178+F187+F196+F202+F210+F218+F227+F234+F246+F255+F261+F275+F285+F307+F315+F323+F352</f>
        <v>47123600</v>
      </c>
      <c r="G69" s="128">
        <f>G70+G114+G144+G150+G162+G178+G187+G196+G202+G210+G218+G227+G234+G246+G255+G261+G275+G285+G307+G315+G323+G352</f>
        <v>43271352</v>
      </c>
      <c r="H69" s="129">
        <f>F69/G69*100</f>
        <v>108.90253671759551</v>
      </c>
      <c r="I69" s="128">
        <f>I70+I114+I144+I150+I162+I178+I187+I196+I202+I210+I218+I227+I234+I246+I255+I261+I275+I285+I307+I315+I323+I352</f>
        <v>297668595</v>
      </c>
      <c r="J69" s="128">
        <f>J70+J114+J144+J150+J162+J178+J187+J196+J202+J210+J218+J227+J234+J246+J255+J261+J275+J285+J307+J315+J323+J352</f>
        <v>280237430</v>
      </c>
      <c r="K69" s="129">
        <f>I69/J69*100</f>
        <v>106.22014161348825</v>
      </c>
      <c r="L69" s="128">
        <f>L70+L114+L144+L150+L162+L178+L187+L196+L202+L210+L218+L227+L234+L246+L255+L261+L275+L285+L307+L315+L323+L352</f>
        <v>171692907</v>
      </c>
      <c r="M69" s="128">
        <f>M70+M114+M144+M150+M162+M178+M187+M196+M202+M210+M218+M227+M234+M246+M255+M261+M275+M285+M307+M315+M323+M352</f>
        <v>162435229</v>
      </c>
      <c r="N69" s="131">
        <f t="shared" ref="N69:N135" si="22">L69/M69*100</f>
        <v>105.69930430547181</v>
      </c>
      <c r="O69" s="128">
        <f>O70+O114+O144+O150+O162+O178+O187+O196+O202+O210+O218+O227+O234+O246+O255+O261+O275+O285+O307+O315+O323+O352</f>
        <v>36011006</v>
      </c>
      <c r="P69" s="128">
        <f>P70+P114+P144+P150+P162+P178+P187+P196+P202+P210+P218+P227+P234+P246+P255+P261+P275+P285+P307+P315+P323+P352</f>
        <v>28958311</v>
      </c>
      <c r="Q69" s="132">
        <f t="shared" ref="Q69:Q135" si="23">O69/P69*100</f>
        <v>124.35464899869334</v>
      </c>
      <c r="R69" s="128">
        <f>R70+R114+R144+R150+R162+R178+R187+R196+R202+R210+R218+R227+R234+R246+R255+R261+R275+R285+R307+R315+R323+R352</f>
        <v>135681901</v>
      </c>
      <c r="S69" s="128">
        <f>S70+S114+S144+S150+S162+S178+S187+S196+S202+S210+S218+S227+S234+S246+S255+S261+S275+S285+S307+S315+S323+S352</f>
        <v>133476918</v>
      </c>
      <c r="T69" s="131">
        <f t="shared" ref="T69:T133" si="24">R69/S69*100</f>
        <v>101.65195828090667</v>
      </c>
    </row>
    <row r="70" spans="1:20" ht="39.75" customHeight="1">
      <c r="A70" s="383" t="s">
        <v>241</v>
      </c>
      <c r="B70" s="384" t="s">
        <v>117</v>
      </c>
      <c r="C70" s="42">
        <f>SUM(C71:C112)</f>
        <v>70021444</v>
      </c>
      <c r="D70" s="42">
        <f>SUM(D71:D112)</f>
        <v>63022210</v>
      </c>
      <c r="E70" s="51">
        <f>C70/D70*100</f>
        <v>111.10597993945308</v>
      </c>
      <c r="F70" s="42">
        <f>SUM(F71:F112)</f>
        <v>14185699</v>
      </c>
      <c r="G70" s="42">
        <f>SUM(G71:G112)</f>
        <v>11059897</v>
      </c>
      <c r="H70" s="51">
        <f>F70/G70*100</f>
        <v>128.26248743546165</v>
      </c>
      <c r="I70" s="42">
        <f>SUM(I71:I112)</f>
        <v>66245459</v>
      </c>
      <c r="J70" s="42">
        <f>SUM(J71:J112)</f>
        <v>67495845</v>
      </c>
      <c r="K70" s="51">
        <f>I70/J70*100</f>
        <v>98.147462262306661</v>
      </c>
      <c r="L70" s="36">
        <f>SUM(L71:L112)</f>
        <v>5077636</v>
      </c>
      <c r="M70" s="36">
        <f>SUM(M71:M112)</f>
        <v>5580388</v>
      </c>
      <c r="N70" s="6">
        <f t="shared" si="22"/>
        <v>90.99073397763739</v>
      </c>
      <c r="O70" s="5">
        <f>SUM(O71:O112)</f>
        <v>3141963</v>
      </c>
      <c r="P70" s="5">
        <f>SUM(P71:P112)</f>
        <v>3834512</v>
      </c>
      <c r="Q70" s="5">
        <f t="shared" si="23"/>
        <v>81.939057694955707</v>
      </c>
      <c r="R70" s="5">
        <f>SUM(R71:R112)</f>
        <v>1935673</v>
      </c>
      <c r="S70" s="5">
        <f>SUM(S71:S112)</f>
        <v>1745876</v>
      </c>
      <c r="T70" s="6">
        <f t="shared" si="24"/>
        <v>110.87116152578993</v>
      </c>
    </row>
    <row r="71" spans="1:20" ht="17.25">
      <c r="A71" s="66">
        <v>1</v>
      </c>
      <c r="B71" s="10" t="s">
        <v>150</v>
      </c>
      <c r="C71" s="47">
        <v>14211</v>
      </c>
      <c r="D71" s="45">
        <v>61828</v>
      </c>
      <c r="E71" s="46">
        <f t="shared" ref="E71:E105" si="25">C71/D71*100</f>
        <v>22.984731836708288</v>
      </c>
      <c r="F71" s="47">
        <v>7959</v>
      </c>
      <c r="G71" s="45">
        <v>49392</v>
      </c>
      <c r="H71" s="46">
        <f t="shared" ref="H71:H74" si="26">F71/G71*100</f>
        <v>16.113945578231291</v>
      </c>
      <c r="I71" s="47">
        <v>15032</v>
      </c>
      <c r="J71" s="45">
        <v>54197</v>
      </c>
      <c r="K71" s="46">
        <f t="shared" ref="K71:K92" si="27">I71/J71*100</f>
        <v>27.735852537963357</v>
      </c>
      <c r="L71" s="47">
        <v>14499</v>
      </c>
      <c r="M71" s="47">
        <v>54013</v>
      </c>
      <c r="N71" s="25">
        <f t="shared" si="22"/>
        <v>26.84353766685798</v>
      </c>
      <c r="O71" s="47">
        <v>14499</v>
      </c>
      <c r="P71" s="47">
        <v>54013</v>
      </c>
      <c r="Q71" s="25">
        <f t="shared" si="23"/>
        <v>26.84353766685798</v>
      </c>
      <c r="R71" s="47">
        <v>0</v>
      </c>
      <c r="S71" s="47">
        <v>0</v>
      </c>
      <c r="T71" s="46" t="e">
        <f t="shared" si="24"/>
        <v>#DIV/0!</v>
      </c>
    </row>
    <row r="72" spans="1:20" s="24" customFormat="1" ht="34.5">
      <c r="A72" s="64">
        <v>2</v>
      </c>
      <c r="B72" s="16" t="s">
        <v>151</v>
      </c>
      <c r="C72" s="47">
        <v>1185784</v>
      </c>
      <c r="D72" s="49">
        <v>1129786</v>
      </c>
      <c r="E72" s="25">
        <f t="shared" si="25"/>
        <v>104.95651388847091</v>
      </c>
      <c r="F72" s="47">
        <v>154362</v>
      </c>
      <c r="G72" s="49">
        <v>171461</v>
      </c>
      <c r="H72" s="25">
        <f t="shared" si="26"/>
        <v>90.027469803628819</v>
      </c>
      <c r="I72" s="47">
        <v>889820</v>
      </c>
      <c r="J72" s="49">
        <v>1013665</v>
      </c>
      <c r="K72" s="25">
        <f t="shared" si="27"/>
        <v>87.782452782724079</v>
      </c>
      <c r="L72" s="47">
        <v>549480</v>
      </c>
      <c r="M72" s="47">
        <v>637772</v>
      </c>
      <c r="N72" s="25">
        <f t="shared" si="22"/>
        <v>86.156181205822762</v>
      </c>
      <c r="O72" s="65">
        <v>505208</v>
      </c>
      <c r="P72" s="65">
        <v>556019</v>
      </c>
      <c r="Q72" s="25">
        <f t="shared" si="23"/>
        <v>90.861643217228178</v>
      </c>
      <c r="R72" s="45">
        <v>44272</v>
      </c>
      <c r="S72" s="45">
        <v>81753</v>
      </c>
      <c r="T72" s="25">
        <f t="shared" si="24"/>
        <v>54.153364402529569</v>
      </c>
    </row>
    <row r="73" spans="1:20" s="23" customFormat="1" ht="17.25">
      <c r="A73" s="64">
        <v>3</v>
      </c>
      <c r="B73" s="10" t="s">
        <v>152</v>
      </c>
      <c r="C73" s="47">
        <v>294441</v>
      </c>
      <c r="D73" s="45">
        <v>223484</v>
      </c>
      <c r="E73" s="25">
        <f t="shared" si="25"/>
        <v>131.75037139124052</v>
      </c>
      <c r="F73" s="47">
        <v>89258</v>
      </c>
      <c r="G73" s="45">
        <v>65765</v>
      </c>
      <c r="H73" s="1">
        <f t="shared" si="26"/>
        <v>135.72264882536305</v>
      </c>
      <c r="I73" s="47">
        <v>496486</v>
      </c>
      <c r="J73" s="45">
        <v>426603</v>
      </c>
      <c r="K73" s="1">
        <f t="shared" si="27"/>
        <v>116.38127251800854</v>
      </c>
      <c r="L73" s="47">
        <v>451164</v>
      </c>
      <c r="M73" s="47">
        <v>264815</v>
      </c>
      <c r="N73" s="1">
        <f t="shared" si="22"/>
        <v>170.36950323810962</v>
      </c>
      <c r="O73" s="47">
        <v>102547</v>
      </c>
      <c r="P73" s="47">
        <v>176682</v>
      </c>
      <c r="Q73" s="1">
        <f t="shared" si="23"/>
        <v>58.040434226463368</v>
      </c>
      <c r="R73" s="47">
        <v>348617</v>
      </c>
      <c r="S73" s="47">
        <v>88133</v>
      </c>
      <c r="T73" s="1">
        <f t="shared" si="24"/>
        <v>395.55785006751159</v>
      </c>
    </row>
    <row r="74" spans="1:20" s="23" customFormat="1" ht="17.25">
      <c r="A74" s="63">
        <v>4</v>
      </c>
      <c r="B74" s="10" t="s">
        <v>153</v>
      </c>
      <c r="C74" s="47">
        <v>1220980</v>
      </c>
      <c r="D74" s="45">
        <v>1552729</v>
      </c>
      <c r="E74" s="1">
        <f t="shared" si="25"/>
        <v>78.634455851600634</v>
      </c>
      <c r="F74" s="47">
        <v>164771</v>
      </c>
      <c r="G74" s="45">
        <v>152360</v>
      </c>
      <c r="H74" s="1">
        <f t="shared" si="26"/>
        <v>108.14583880283539</v>
      </c>
      <c r="I74" s="47">
        <v>1244535</v>
      </c>
      <c r="J74" s="45">
        <v>1583483</v>
      </c>
      <c r="K74" s="1">
        <f t="shared" si="27"/>
        <v>78.594781251203841</v>
      </c>
      <c r="L74" s="47">
        <v>910323</v>
      </c>
      <c r="M74" s="47">
        <v>1155100</v>
      </c>
      <c r="N74" s="1">
        <f t="shared" si="22"/>
        <v>78.809020863994462</v>
      </c>
      <c r="O74" s="47">
        <v>681919</v>
      </c>
      <c r="P74" s="47">
        <v>1063400</v>
      </c>
      <c r="Q74" s="1">
        <f t="shared" si="23"/>
        <v>64.126293022381049</v>
      </c>
      <c r="R74" s="47">
        <v>228404</v>
      </c>
      <c r="S74" s="47">
        <v>91700</v>
      </c>
      <c r="T74" s="1">
        <f t="shared" si="24"/>
        <v>249.0774263904035</v>
      </c>
    </row>
    <row r="75" spans="1:20" s="24" customFormat="1" ht="17.25">
      <c r="A75" s="64">
        <v>5</v>
      </c>
      <c r="B75" s="10" t="s">
        <v>154</v>
      </c>
      <c r="C75" s="47">
        <v>28840934</v>
      </c>
      <c r="D75" s="45">
        <v>19181220</v>
      </c>
      <c r="E75" s="25">
        <f t="shared" si="25"/>
        <v>150.36026905483592</v>
      </c>
      <c r="F75" s="47">
        <v>5507892</v>
      </c>
      <c r="G75" s="45">
        <v>3895629</v>
      </c>
      <c r="H75" s="25">
        <f>F75/G75*100</f>
        <v>141.38646159580389</v>
      </c>
      <c r="I75" s="47">
        <v>22619693</v>
      </c>
      <c r="J75" s="45">
        <v>20921458</v>
      </c>
      <c r="K75" s="25">
        <f t="shared" si="27"/>
        <v>108.11719240599771</v>
      </c>
      <c r="L75" s="47">
        <v>150490</v>
      </c>
      <c r="M75" s="47">
        <v>149309</v>
      </c>
      <c r="N75" s="25">
        <f t="shared" si="22"/>
        <v>100.79097710117944</v>
      </c>
      <c r="O75" s="47">
        <v>0</v>
      </c>
      <c r="P75" s="47">
        <v>0</v>
      </c>
      <c r="Q75" s="1" t="e">
        <f t="shared" si="23"/>
        <v>#DIV/0!</v>
      </c>
      <c r="R75" s="47">
        <v>150490</v>
      </c>
      <c r="S75" s="47">
        <v>149309</v>
      </c>
      <c r="T75" s="25">
        <f t="shared" si="24"/>
        <v>100.79097710117944</v>
      </c>
    </row>
    <row r="76" spans="1:20" ht="17.25">
      <c r="A76" s="63">
        <v>6</v>
      </c>
      <c r="B76" s="10" t="s">
        <v>155</v>
      </c>
      <c r="C76" s="47">
        <v>3122670</v>
      </c>
      <c r="D76" s="45">
        <v>4078957</v>
      </c>
      <c r="E76" s="46">
        <f t="shared" si="25"/>
        <v>76.555599875164177</v>
      </c>
      <c r="F76" s="47">
        <v>628482</v>
      </c>
      <c r="G76" s="45">
        <v>709814</v>
      </c>
      <c r="H76" s="46">
        <f t="shared" ref="H76:H88" si="28">F76/G76*100</f>
        <v>88.541787003355807</v>
      </c>
      <c r="I76" s="47">
        <v>2936708</v>
      </c>
      <c r="J76" s="45">
        <v>3600345</v>
      </c>
      <c r="K76" s="46">
        <f t="shared" si="27"/>
        <v>81.56740534587658</v>
      </c>
      <c r="L76" s="47">
        <v>17811</v>
      </c>
      <c r="M76" s="47">
        <v>48977</v>
      </c>
      <c r="N76" s="25">
        <f t="shared" si="22"/>
        <v>36.366049370112499</v>
      </c>
      <c r="O76" s="47">
        <v>12199</v>
      </c>
      <c r="P76" s="47">
        <v>44637</v>
      </c>
      <c r="Q76" s="25">
        <f t="shared" si="23"/>
        <v>27.329345610144053</v>
      </c>
      <c r="R76" s="47">
        <v>5612</v>
      </c>
      <c r="S76" s="47">
        <v>4340</v>
      </c>
      <c r="T76" s="46">
        <f t="shared" si="24"/>
        <v>129.30875576036865</v>
      </c>
    </row>
    <row r="77" spans="1:20" s="24" customFormat="1" ht="17.25">
      <c r="A77" s="66">
        <v>7</v>
      </c>
      <c r="B77" s="10" t="s">
        <v>156</v>
      </c>
      <c r="C77" s="47">
        <v>739467</v>
      </c>
      <c r="D77" s="45">
        <v>1027292</v>
      </c>
      <c r="E77" s="25">
        <f t="shared" si="25"/>
        <v>71.982162812520684</v>
      </c>
      <c r="F77" s="47">
        <v>141669</v>
      </c>
      <c r="G77" s="45">
        <v>78749</v>
      </c>
      <c r="H77" s="25">
        <f t="shared" si="28"/>
        <v>179.89942729431485</v>
      </c>
      <c r="I77" s="47">
        <v>957025</v>
      </c>
      <c r="J77" s="45">
        <v>958709</v>
      </c>
      <c r="K77" s="25">
        <f t="shared" si="27"/>
        <v>99.824347116799785</v>
      </c>
      <c r="L77" s="47">
        <v>188809</v>
      </c>
      <c r="M77" s="47">
        <v>70293</v>
      </c>
      <c r="N77" s="25">
        <f t="shared" si="22"/>
        <v>268.6028480787561</v>
      </c>
      <c r="O77" s="47">
        <v>142196</v>
      </c>
      <c r="P77" s="47">
        <v>67202</v>
      </c>
      <c r="Q77" s="25">
        <f t="shared" si="23"/>
        <v>211.59489300913665</v>
      </c>
      <c r="R77" s="47">
        <v>46613</v>
      </c>
      <c r="S77" s="47">
        <v>3091</v>
      </c>
      <c r="T77" s="25">
        <f t="shared" si="24"/>
        <v>1508.0232934325461</v>
      </c>
    </row>
    <row r="78" spans="1:20" s="23" customFormat="1" ht="17.25">
      <c r="A78" s="63">
        <v>8</v>
      </c>
      <c r="B78" s="10" t="s">
        <v>157</v>
      </c>
      <c r="C78" s="47">
        <v>27946</v>
      </c>
      <c r="D78" s="45">
        <v>49158</v>
      </c>
      <c r="E78" s="1">
        <f t="shared" si="25"/>
        <v>56.849342935025838</v>
      </c>
      <c r="F78" s="47">
        <v>9513</v>
      </c>
      <c r="G78" s="45">
        <v>5123</v>
      </c>
      <c r="H78" s="1">
        <f t="shared" si="28"/>
        <v>185.69197735701738</v>
      </c>
      <c r="I78" s="47">
        <v>68325</v>
      </c>
      <c r="J78" s="45">
        <v>133737</v>
      </c>
      <c r="K78" s="1">
        <f t="shared" si="27"/>
        <v>51.08907781690931</v>
      </c>
      <c r="L78" s="47">
        <v>18762</v>
      </c>
      <c r="M78" s="47">
        <v>16685</v>
      </c>
      <c r="N78" s="1">
        <f t="shared" si="22"/>
        <v>112.4483068624513</v>
      </c>
      <c r="O78" s="47">
        <v>0</v>
      </c>
      <c r="P78" s="47">
        <v>0</v>
      </c>
      <c r="Q78" s="1" t="e">
        <f t="shared" si="23"/>
        <v>#DIV/0!</v>
      </c>
      <c r="R78" s="47">
        <v>18762</v>
      </c>
      <c r="S78" s="47">
        <v>16685</v>
      </c>
      <c r="T78" s="1">
        <f t="shared" si="24"/>
        <v>112.4483068624513</v>
      </c>
    </row>
    <row r="79" spans="1:20" s="24" customFormat="1" ht="17.25">
      <c r="A79" s="63">
        <v>9</v>
      </c>
      <c r="B79" s="10" t="s">
        <v>158</v>
      </c>
      <c r="C79" s="47">
        <v>1807220</v>
      </c>
      <c r="D79" s="45">
        <v>1575156</v>
      </c>
      <c r="E79" s="25">
        <f t="shared" si="25"/>
        <v>114.73276297712734</v>
      </c>
      <c r="F79" s="47">
        <v>346706</v>
      </c>
      <c r="G79" s="45">
        <v>303049</v>
      </c>
      <c r="H79" s="25">
        <f t="shared" si="28"/>
        <v>114.40592115466475</v>
      </c>
      <c r="I79" s="47">
        <v>1804108</v>
      </c>
      <c r="J79" s="45">
        <v>1571700</v>
      </c>
      <c r="K79" s="25">
        <f t="shared" si="27"/>
        <v>114.7870458738945</v>
      </c>
      <c r="L79" s="47">
        <v>74396</v>
      </c>
      <c r="M79" s="47">
        <v>70069</v>
      </c>
      <c r="N79" s="25">
        <f t="shared" si="22"/>
        <v>106.17534144914298</v>
      </c>
      <c r="O79" s="47">
        <v>0</v>
      </c>
      <c r="P79" s="47">
        <v>0</v>
      </c>
      <c r="Q79" s="25" t="e">
        <f t="shared" si="23"/>
        <v>#DIV/0!</v>
      </c>
      <c r="R79" s="47">
        <v>74396</v>
      </c>
      <c r="S79" s="47">
        <v>70069</v>
      </c>
      <c r="T79" s="25">
        <f t="shared" si="24"/>
        <v>106.17534144914298</v>
      </c>
    </row>
    <row r="80" spans="1:20" s="23" customFormat="1" ht="17.25">
      <c r="A80" s="63">
        <v>10</v>
      </c>
      <c r="B80" s="10" t="s">
        <v>159</v>
      </c>
      <c r="C80" s="47">
        <v>1006217</v>
      </c>
      <c r="D80" s="45">
        <v>1378074</v>
      </c>
      <c r="E80" s="1">
        <f t="shared" si="25"/>
        <v>73.016180553439085</v>
      </c>
      <c r="F80" s="47">
        <v>144038</v>
      </c>
      <c r="G80" s="45">
        <v>214567</v>
      </c>
      <c r="H80" s="1">
        <f t="shared" si="28"/>
        <v>67.129614525998875</v>
      </c>
      <c r="I80" s="47">
        <v>1006217</v>
      </c>
      <c r="J80" s="45">
        <v>1378074</v>
      </c>
      <c r="K80" s="1">
        <f t="shared" si="27"/>
        <v>73.016180553439085</v>
      </c>
      <c r="L80" s="47">
        <v>424547</v>
      </c>
      <c r="M80" s="47">
        <v>879242</v>
      </c>
      <c r="N80" s="1">
        <f t="shared" si="22"/>
        <v>48.285568705771567</v>
      </c>
      <c r="O80" s="47">
        <v>255951</v>
      </c>
      <c r="P80" s="47">
        <v>725712</v>
      </c>
      <c r="Q80" s="1">
        <f t="shared" si="23"/>
        <v>35.2689496659832</v>
      </c>
      <c r="R80" s="47">
        <v>168596</v>
      </c>
      <c r="S80" s="47">
        <v>153530</v>
      </c>
      <c r="T80" s="1">
        <f t="shared" si="24"/>
        <v>109.81306585032242</v>
      </c>
    </row>
    <row r="81" spans="1:636" s="24" customFormat="1" ht="17.25">
      <c r="A81" s="63">
        <v>11</v>
      </c>
      <c r="B81" s="10" t="s">
        <v>160</v>
      </c>
      <c r="C81" s="47">
        <v>140782</v>
      </c>
      <c r="D81" s="45">
        <v>137820</v>
      </c>
      <c r="E81" s="25">
        <f t="shared" si="25"/>
        <v>102.14918008997242</v>
      </c>
      <c r="F81" s="47">
        <v>25928</v>
      </c>
      <c r="G81" s="45">
        <v>24824</v>
      </c>
      <c r="H81" s="25">
        <f t="shared" si="28"/>
        <v>104.4473090557525</v>
      </c>
      <c r="I81" s="47">
        <v>140782</v>
      </c>
      <c r="J81" s="45">
        <v>137820</v>
      </c>
      <c r="K81" s="25">
        <f t="shared" si="27"/>
        <v>102.14918008997242</v>
      </c>
      <c r="L81" s="47">
        <v>0</v>
      </c>
      <c r="M81" s="47">
        <v>0</v>
      </c>
      <c r="N81" s="25" t="e">
        <f t="shared" si="22"/>
        <v>#DIV/0!</v>
      </c>
      <c r="O81" s="47">
        <v>0</v>
      </c>
      <c r="P81" s="47">
        <v>0</v>
      </c>
      <c r="Q81" s="25" t="e">
        <f t="shared" si="23"/>
        <v>#DIV/0!</v>
      </c>
      <c r="R81" s="47">
        <v>0</v>
      </c>
      <c r="S81" s="47">
        <v>0</v>
      </c>
      <c r="T81" s="25" t="e">
        <f t="shared" si="24"/>
        <v>#DIV/0!</v>
      </c>
    </row>
    <row r="82" spans="1:636" s="24" customFormat="1" ht="24" customHeight="1">
      <c r="A82" s="63">
        <v>12</v>
      </c>
      <c r="B82" s="10" t="s">
        <v>161</v>
      </c>
      <c r="C82" s="47">
        <v>816884</v>
      </c>
      <c r="D82" s="45">
        <v>909152</v>
      </c>
      <c r="E82" s="25">
        <f t="shared" si="25"/>
        <v>89.851201999225651</v>
      </c>
      <c r="F82" s="47">
        <v>117229</v>
      </c>
      <c r="G82" s="45">
        <v>141074</v>
      </c>
      <c r="H82" s="25">
        <f t="shared" si="28"/>
        <v>83.097523285651505</v>
      </c>
      <c r="I82" s="47">
        <v>1302152</v>
      </c>
      <c r="J82" s="45">
        <v>1143717</v>
      </c>
      <c r="K82" s="25">
        <f t="shared" si="27"/>
        <v>113.8526401198898</v>
      </c>
      <c r="L82" s="47">
        <v>77589</v>
      </c>
      <c r="M82" s="47">
        <v>132143</v>
      </c>
      <c r="N82" s="25">
        <f t="shared" si="22"/>
        <v>58.715936523311861</v>
      </c>
      <c r="O82" s="47">
        <v>77589</v>
      </c>
      <c r="P82" s="47">
        <v>132143</v>
      </c>
      <c r="Q82" s="25">
        <f t="shared" si="23"/>
        <v>58.715936523311861</v>
      </c>
      <c r="R82" s="47">
        <v>0</v>
      </c>
      <c r="S82" s="47">
        <v>0</v>
      </c>
      <c r="T82" s="25" t="e">
        <f t="shared" si="24"/>
        <v>#DIV/0!</v>
      </c>
    </row>
    <row r="83" spans="1:636" s="24" customFormat="1" ht="17.25">
      <c r="A83" s="63">
        <v>13</v>
      </c>
      <c r="B83" s="10" t="s">
        <v>162</v>
      </c>
      <c r="C83" s="47">
        <v>621511</v>
      </c>
      <c r="D83" s="45">
        <v>429118</v>
      </c>
      <c r="E83" s="25">
        <f t="shared" si="25"/>
        <v>144.83452104083258</v>
      </c>
      <c r="F83" s="47">
        <v>75052</v>
      </c>
      <c r="G83" s="45">
        <v>84677</v>
      </c>
      <c r="H83" s="25">
        <f t="shared" si="28"/>
        <v>88.633277040991061</v>
      </c>
      <c r="I83" s="47">
        <v>567783</v>
      </c>
      <c r="J83" s="45">
        <v>424875</v>
      </c>
      <c r="K83" s="25">
        <f t="shared" si="27"/>
        <v>133.63530450132393</v>
      </c>
      <c r="L83" s="47">
        <v>0</v>
      </c>
      <c r="M83" s="47">
        <v>0</v>
      </c>
      <c r="N83" s="25" t="e">
        <f t="shared" si="22"/>
        <v>#DIV/0!</v>
      </c>
      <c r="O83" s="47">
        <v>0</v>
      </c>
      <c r="P83" s="47">
        <v>0</v>
      </c>
      <c r="Q83" s="25" t="e">
        <f t="shared" si="23"/>
        <v>#DIV/0!</v>
      </c>
      <c r="R83" s="47">
        <v>0</v>
      </c>
      <c r="S83" s="47">
        <v>0</v>
      </c>
      <c r="T83" s="25" t="e">
        <f t="shared" si="24"/>
        <v>#DIV/0!</v>
      </c>
    </row>
    <row r="84" spans="1:636" s="24" customFormat="1" ht="17.25">
      <c r="A84" s="63">
        <v>14</v>
      </c>
      <c r="B84" s="10" t="s">
        <v>163</v>
      </c>
      <c r="C84" s="47">
        <v>16455</v>
      </c>
      <c r="D84" s="45">
        <v>53702</v>
      </c>
      <c r="E84" s="25">
        <f t="shared" si="25"/>
        <v>30.641316896949832</v>
      </c>
      <c r="F84" s="47">
        <v>0</v>
      </c>
      <c r="G84" s="45">
        <v>312</v>
      </c>
      <c r="H84" s="25">
        <f t="shared" si="28"/>
        <v>0</v>
      </c>
      <c r="I84" s="47">
        <v>29500</v>
      </c>
      <c r="J84" s="45">
        <v>67322</v>
      </c>
      <c r="K84" s="25">
        <f t="shared" si="27"/>
        <v>43.819256706574372</v>
      </c>
      <c r="L84" s="47">
        <v>0</v>
      </c>
      <c r="M84" s="47">
        <v>0</v>
      </c>
      <c r="N84" s="25" t="e">
        <f t="shared" si="22"/>
        <v>#DIV/0!</v>
      </c>
      <c r="O84" s="47">
        <v>0</v>
      </c>
      <c r="P84" s="47">
        <v>0</v>
      </c>
      <c r="Q84" s="25" t="e">
        <f t="shared" si="23"/>
        <v>#DIV/0!</v>
      </c>
      <c r="R84" s="47">
        <v>0</v>
      </c>
      <c r="S84" s="47">
        <v>0</v>
      </c>
      <c r="T84" s="25" t="e">
        <f t="shared" si="24"/>
        <v>#DIV/0!</v>
      </c>
    </row>
    <row r="85" spans="1:636" s="23" customFormat="1" ht="30.75" customHeight="1">
      <c r="A85" s="64">
        <v>15</v>
      </c>
      <c r="B85" s="16" t="s">
        <v>164</v>
      </c>
      <c r="C85" s="47">
        <v>1150199</v>
      </c>
      <c r="D85" s="45">
        <v>992679</v>
      </c>
      <c r="E85" s="1">
        <f t="shared" si="25"/>
        <v>115.86817087900521</v>
      </c>
      <c r="F85" s="47">
        <v>143774</v>
      </c>
      <c r="G85" s="45">
        <v>172497</v>
      </c>
      <c r="H85" s="1">
        <f t="shared" si="28"/>
        <v>83.348695919349325</v>
      </c>
      <c r="I85" s="47">
        <v>1068115</v>
      </c>
      <c r="J85" s="45">
        <v>1118378</v>
      </c>
      <c r="K85" s="1">
        <f t="shared" si="27"/>
        <v>95.505723467378644</v>
      </c>
      <c r="L85" s="47">
        <v>0</v>
      </c>
      <c r="M85" s="47">
        <v>0</v>
      </c>
      <c r="N85" s="1" t="e">
        <f t="shared" si="22"/>
        <v>#DIV/0!</v>
      </c>
      <c r="O85" s="47">
        <v>0</v>
      </c>
      <c r="P85" s="47">
        <v>0</v>
      </c>
      <c r="Q85" s="25" t="e">
        <f t="shared" si="23"/>
        <v>#DIV/0!</v>
      </c>
      <c r="R85" s="47">
        <v>0</v>
      </c>
      <c r="S85" s="47">
        <v>0</v>
      </c>
      <c r="T85" s="1" t="e">
        <f t="shared" si="24"/>
        <v>#DIV/0!</v>
      </c>
    </row>
    <row r="86" spans="1:636" ht="17.25">
      <c r="A86" s="63">
        <v>16</v>
      </c>
      <c r="B86" s="10" t="s">
        <v>165</v>
      </c>
      <c r="C86" s="47">
        <v>11339925</v>
      </c>
      <c r="D86" s="45">
        <v>11979731</v>
      </c>
      <c r="E86" s="46">
        <f t="shared" si="25"/>
        <v>94.659262382435799</v>
      </c>
      <c r="F86" s="47">
        <v>2376711</v>
      </c>
      <c r="G86" s="45">
        <v>2388243</v>
      </c>
      <c r="H86" s="46">
        <f t="shared" si="28"/>
        <v>99.5171345629402</v>
      </c>
      <c r="I86" s="47">
        <v>11230190</v>
      </c>
      <c r="J86" s="45">
        <v>12200446</v>
      </c>
      <c r="K86" s="46">
        <f t="shared" si="27"/>
        <v>92.047372694408054</v>
      </c>
      <c r="L86" s="47">
        <v>769028</v>
      </c>
      <c r="M86" s="47">
        <v>747153</v>
      </c>
      <c r="N86" s="25">
        <f t="shared" si="22"/>
        <v>102.92778052152639</v>
      </c>
      <c r="O86" s="47">
        <v>88264</v>
      </c>
      <c r="P86" s="47">
        <v>0</v>
      </c>
      <c r="Q86" s="25" t="e">
        <f t="shared" si="23"/>
        <v>#DIV/0!</v>
      </c>
      <c r="R86" s="47">
        <v>680764</v>
      </c>
      <c r="S86" s="47">
        <v>747153</v>
      </c>
      <c r="T86" s="46">
        <f t="shared" si="24"/>
        <v>91.114403609434746</v>
      </c>
    </row>
    <row r="87" spans="1:636" s="23" customFormat="1" ht="17.25" customHeight="1">
      <c r="A87" s="63">
        <v>17</v>
      </c>
      <c r="B87" s="10" t="s">
        <v>274</v>
      </c>
      <c r="C87" s="47">
        <v>38259</v>
      </c>
      <c r="D87" s="45">
        <v>56768</v>
      </c>
      <c r="E87" s="1">
        <f t="shared" si="25"/>
        <v>67.395363585118375</v>
      </c>
      <c r="F87" s="47">
        <v>13131</v>
      </c>
      <c r="G87" s="45">
        <v>10308</v>
      </c>
      <c r="H87" s="1">
        <f t="shared" si="28"/>
        <v>127.38649592549476</v>
      </c>
      <c r="I87" s="47">
        <v>52105</v>
      </c>
      <c r="J87" s="45">
        <v>42212</v>
      </c>
      <c r="K87" s="1">
        <f t="shared" si="27"/>
        <v>123.43646356486306</v>
      </c>
      <c r="L87" s="47">
        <v>0</v>
      </c>
      <c r="M87" s="47">
        <v>0</v>
      </c>
      <c r="N87" s="1" t="e">
        <f t="shared" si="22"/>
        <v>#DIV/0!</v>
      </c>
      <c r="O87" s="47">
        <v>0</v>
      </c>
      <c r="P87" s="47">
        <v>0</v>
      </c>
      <c r="Q87" s="1" t="e">
        <f t="shared" si="23"/>
        <v>#DIV/0!</v>
      </c>
      <c r="R87" s="47">
        <v>0</v>
      </c>
      <c r="S87" s="47">
        <v>0</v>
      </c>
      <c r="T87" s="1" t="e">
        <f t="shared" si="24"/>
        <v>#DIV/0!</v>
      </c>
    </row>
    <row r="88" spans="1:636" s="23" customFormat="1" ht="17.25">
      <c r="A88" s="63">
        <v>18</v>
      </c>
      <c r="B88" s="10" t="s">
        <v>166</v>
      </c>
      <c r="C88" s="47">
        <v>0</v>
      </c>
      <c r="D88" s="47"/>
      <c r="E88" s="1" t="e">
        <f t="shared" si="25"/>
        <v>#DIV/0!</v>
      </c>
      <c r="F88" s="47">
        <v>0</v>
      </c>
      <c r="G88" s="47"/>
      <c r="H88" s="1" t="e">
        <f t="shared" si="28"/>
        <v>#DIV/0!</v>
      </c>
      <c r="I88" s="47"/>
      <c r="J88" s="47"/>
      <c r="K88" s="1" t="e">
        <f t="shared" si="27"/>
        <v>#DIV/0!</v>
      </c>
      <c r="L88" s="47"/>
      <c r="M88" s="47">
        <v>0</v>
      </c>
      <c r="N88" s="1" t="e">
        <f t="shared" si="22"/>
        <v>#DIV/0!</v>
      </c>
      <c r="O88" s="47"/>
      <c r="P88" s="47"/>
      <c r="Q88" s="1" t="e">
        <f t="shared" si="23"/>
        <v>#DIV/0!</v>
      </c>
      <c r="R88" s="47"/>
      <c r="S88" s="47"/>
      <c r="T88" s="1" t="e">
        <f t="shared" si="24"/>
        <v>#DIV/0!</v>
      </c>
    </row>
    <row r="89" spans="1:636" s="23" customFormat="1" ht="17.25">
      <c r="A89" s="63">
        <v>19</v>
      </c>
      <c r="B89" s="10" t="s">
        <v>167</v>
      </c>
      <c r="C89" s="47">
        <v>9372476</v>
      </c>
      <c r="D89" s="47">
        <v>8448244</v>
      </c>
      <c r="E89" s="1">
        <f t="shared" si="25"/>
        <v>110.9399302387573</v>
      </c>
      <c r="F89" s="47">
        <v>2740526</v>
      </c>
      <c r="G89" s="47">
        <v>1143261</v>
      </c>
      <c r="H89" s="1">
        <f>F89/G89*100</f>
        <v>239.71131701335042</v>
      </c>
      <c r="I89" s="47">
        <v>11383459</v>
      </c>
      <c r="J89" s="47">
        <v>11111246</v>
      </c>
      <c r="K89" s="1">
        <f>I89/J89*100</f>
        <v>102.44988725836868</v>
      </c>
      <c r="L89" s="47">
        <v>0</v>
      </c>
      <c r="M89" s="47">
        <v>0</v>
      </c>
      <c r="N89" s="1" t="e">
        <f t="shared" si="22"/>
        <v>#DIV/0!</v>
      </c>
      <c r="O89" s="47">
        <v>0</v>
      </c>
      <c r="P89" s="47">
        <v>0</v>
      </c>
      <c r="Q89" s="1" t="e">
        <f t="shared" si="23"/>
        <v>#DIV/0!</v>
      </c>
      <c r="R89" s="47">
        <v>0</v>
      </c>
      <c r="S89" s="47">
        <v>0</v>
      </c>
      <c r="T89" s="1" t="e">
        <f t="shared" si="24"/>
        <v>#DIV/0!</v>
      </c>
    </row>
    <row r="90" spans="1:636" s="24" customFormat="1" ht="17.25">
      <c r="A90" s="63">
        <v>20</v>
      </c>
      <c r="B90" s="16" t="s">
        <v>385</v>
      </c>
      <c r="C90" s="47">
        <v>736352</v>
      </c>
      <c r="D90" s="45">
        <v>795449</v>
      </c>
      <c r="E90" s="25">
        <f t="shared" si="25"/>
        <v>92.57061106368856</v>
      </c>
      <c r="F90" s="47">
        <v>88467</v>
      </c>
      <c r="G90" s="45">
        <v>118691</v>
      </c>
      <c r="H90" s="25">
        <f t="shared" ref="H90:H108" si="29">F90/G90*100</f>
        <v>74.535558719700731</v>
      </c>
      <c r="I90" s="47">
        <v>701735</v>
      </c>
      <c r="J90" s="45">
        <v>874527</v>
      </c>
      <c r="K90" s="25">
        <f t="shared" si="27"/>
        <v>80.241662064178698</v>
      </c>
      <c r="L90" s="47">
        <v>0</v>
      </c>
      <c r="M90" s="47">
        <v>0</v>
      </c>
      <c r="N90" s="25" t="e">
        <f t="shared" si="22"/>
        <v>#DIV/0!</v>
      </c>
      <c r="O90" s="47">
        <v>0</v>
      </c>
      <c r="P90" s="47">
        <v>0</v>
      </c>
      <c r="Q90" s="25" t="e">
        <f t="shared" si="23"/>
        <v>#DIV/0!</v>
      </c>
      <c r="R90" s="47">
        <v>0</v>
      </c>
      <c r="S90" s="47">
        <v>0</v>
      </c>
      <c r="T90" s="25" t="e">
        <f t="shared" si="24"/>
        <v>#DIV/0!</v>
      </c>
    </row>
    <row r="91" spans="1:636" s="23" customFormat="1" ht="17.25">
      <c r="A91" s="63">
        <v>21</v>
      </c>
      <c r="B91" s="10" t="s">
        <v>169</v>
      </c>
      <c r="C91" s="47">
        <v>224997</v>
      </c>
      <c r="D91" s="47">
        <v>262137</v>
      </c>
      <c r="E91" s="1">
        <f t="shared" si="25"/>
        <v>85.831836024674118</v>
      </c>
      <c r="F91" s="47">
        <v>57349</v>
      </c>
      <c r="G91" s="47">
        <v>66150</v>
      </c>
      <c r="H91" s="1">
        <f t="shared" si="29"/>
        <v>86.695389266817841</v>
      </c>
      <c r="I91" s="47">
        <v>300518</v>
      </c>
      <c r="J91" s="47">
        <v>323989</v>
      </c>
      <c r="K91" s="1">
        <f t="shared" si="27"/>
        <v>92.755618246298482</v>
      </c>
      <c r="L91" s="47">
        <v>58294</v>
      </c>
      <c r="M91" s="47">
        <v>59828</v>
      </c>
      <c r="N91" s="1">
        <f t="shared" si="22"/>
        <v>97.435983151701549</v>
      </c>
      <c r="O91" s="47">
        <v>58294</v>
      </c>
      <c r="P91" s="47">
        <v>59828</v>
      </c>
      <c r="Q91" s="1">
        <f t="shared" si="23"/>
        <v>97.435983151701549</v>
      </c>
      <c r="R91" s="47">
        <v>0</v>
      </c>
      <c r="S91" s="47">
        <v>0</v>
      </c>
      <c r="T91" s="1" t="e">
        <f t="shared" si="24"/>
        <v>#DIV/0!</v>
      </c>
    </row>
    <row r="92" spans="1:636" ht="17.25">
      <c r="A92" s="63">
        <v>22</v>
      </c>
      <c r="B92" s="10" t="s">
        <v>170</v>
      </c>
      <c r="C92" s="47">
        <v>2617307</v>
      </c>
      <c r="D92" s="45">
        <v>2726441</v>
      </c>
      <c r="E92" s="25">
        <f t="shared" si="25"/>
        <v>95.997199279206853</v>
      </c>
      <c r="F92" s="47">
        <v>363871</v>
      </c>
      <c r="G92" s="45">
        <v>445472</v>
      </c>
      <c r="H92" s="25">
        <f t="shared" si="29"/>
        <v>81.682125924861708</v>
      </c>
      <c r="I92" s="47">
        <v>2617307</v>
      </c>
      <c r="J92" s="49">
        <v>2726441</v>
      </c>
      <c r="K92" s="25">
        <f t="shared" si="27"/>
        <v>95.997199279206853</v>
      </c>
      <c r="L92" s="47">
        <v>66010</v>
      </c>
      <c r="M92" s="47">
        <v>192512</v>
      </c>
      <c r="N92" s="25">
        <f t="shared" si="22"/>
        <v>34.288771609042549</v>
      </c>
      <c r="O92" s="47">
        <v>66010</v>
      </c>
      <c r="P92" s="47">
        <v>0</v>
      </c>
      <c r="Q92" s="25" t="e">
        <f>O92/P92*100</f>
        <v>#DIV/0!</v>
      </c>
      <c r="R92" s="47">
        <v>0</v>
      </c>
      <c r="S92" s="47">
        <v>192512</v>
      </c>
      <c r="T92" s="25">
        <f>R92/S92*100</f>
        <v>0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>
      <c r="A93" s="63">
        <v>23</v>
      </c>
      <c r="B93" s="10" t="s">
        <v>171</v>
      </c>
      <c r="C93" s="47">
        <v>38515</v>
      </c>
      <c r="D93" s="47"/>
      <c r="E93" s="1" t="e">
        <f t="shared" si="25"/>
        <v>#DIV/0!</v>
      </c>
      <c r="F93" s="47">
        <v>5828</v>
      </c>
      <c r="G93" s="47"/>
      <c r="H93" s="1" t="e">
        <f t="shared" si="29"/>
        <v>#DIV/0!</v>
      </c>
      <c r="I93" s="47">
        <v>41255</v>
      </c>
      <c r="J93" s="47"/>
      <c r="K93" s="1" t="e">
        <f>I93/J93*100</f>
        <v>#DIV/0!</v>
      </c>
      <c r="L93" s="47">
        <v>0</v>
      </c>
      <c r="M93" s="47">
        <v>0</v>
      </c>
      <c r="N93" s="1" t="e">
        <f t="shared" si="22"/>
        <v>#DIV/0!</v>
      </c>
      <c r="O93" s="47">
        <v>0</v>
      </c>
      <c r="P93" s="47">
        <v>0</v>
      </c>
      <c r="Q93" s="1" t="e">
        <f t="shared" si="23"/>
        <v>#DIV/0!</v>
      </c>
      <c r="R93" s="47">
        <v>0</v>
      </c>
      <c r="S93" s="47">
        <v>0</v>
      </c>
      <c r="T93" s="1" t="e">
        <f t="shared" si="24"/>
        <v>#DIV/0!</v>
      </c>
    </row>
    <row r="94" spans="1:636" s="23" customFormat="1" ht="17.25">
      <c r="A94" s="63">
        <v>24</v>
      </c>
      <c r="B94" s="16" t="s">
        <v>172</v>
      </c>
      <c r="C94" s="47">
        <v>360677</v>
      </c>
      <c r="D94" s="45">
        <v>397720</v>
      </c>
      <c r="E94" s="1">
        <f t="shared" si="25"/>
        <v>90.686161118374727</v>
      </c>
      <c r="F94" s="47">
        <v>133698</v>
      </c>
      <c r="G94" s="45">
        <v>84445</v>
      </c>
      <c r="H94" s="1">
        <f t="shared" si="29"/>
        <v>158.32553733199123</v>
      </c>
      <c r="I94" s="47">
        <v>455575</v>
      </c>
      <c r="J94" s="49">
        <v>340842</v>
      </c>
      <c r="K94" s="1">
        <f t="shared" ref="K94:K104" si="30">I94/J94*100</f>
        <v>133.66163794368063</v>
      </c>
      <c r="L94" s="47">
        <v>232682</v>
      </c>
      <c r="M94" s="47">
        <v>217718</v>
      </c>
      <c r="N94" s="1">
        <f t="shared" si="22"/>
        <v>106.87311108865596</v>
      </c>
      <c r="O94" s="47">
        <v>192216</v>
      </c>
      <c r="P94" s="47">
        <v>169508</v>
      </c>
      <c r="Q94" s="1">
        <f t="shared" si="23"/>
        <v>113.39641786818322</v>
      </c>
      <c r="R94" s="47">
        <v>40466</v>
      </c>
      <c r="S94" s="47">
        <v>48210</v>
      </c>
      <c r="T94" s="1">
        <f t="shared" si="24"/>
        <v>83.936942543040857</v>
      </c>
    </row>
    <row r="95" spans="1:636" s="23" customFormat="1" ht="34.5">
      <c r="A95" s="66">
        <v>25</v>
      </c>
      <c r="B95" s="16" t="s">
        <v>173</v>
      </c>
      <c r="C95" s="47">
        <v>368213</v>
      </c>
      <c r="D95" s="45">
        <v>345853</v>
      </c>
      <c r="E95" s="1">
        <f t="shared" si="25"/>
        <v>106.46517451055794</v>
      </c>
      <c r="F95" s="47">
        <v>62263</v>
      </c>
      <c r="G95" s="45">
        <v>44585</v>
      </c>
      <c r="H95" s="1">
        <f t="shared" si="29"/>
        <v>139.65010653807335</v>
      </c>
      <c r="I95" s="47">
        <v>522118</v>
      </c>
      <c r="J95" s="49">
        <v>380859</v>
      </c>
      <c r="K95" s="1">
        <f t="shared" si="30"/>
        <v>137.08957908307272</v>
      </c>
      <c r="L95" s="47">
        <v>89618</v>
      </c>
      <c r="M95" s="47">
        <v>84042</v>
      </c>
      <c r="N95" s="1">
        <f t="shared" si="22"/>
        <v>106.63477784917066</v>
      </c>
      <c r="O95" s="47">
        <v>32497</v>
      </c>
      <c r="P95" s="47">
        <v>36048</v>
      </c>
      <c r="Q95" s="1">
        <f t="shared" si="23"/>
        <v>90.149245450510435</v>
      </c>
      <c r="R95" s="47">
        <v>57121</v>
      </c>
      <c r="S95" s="47">
        <v>47994</v>
      </c>
      <c r="T95" s="1">
        <f t="shared" si="24"/>
        <v>119.01696045339001</v>
      </c>
    </row>
    <row r="96" spans="1:636" s="23" customFormat="1" ht="17.25">
      <c r="A96" s="63">
        <v>26</v>
      </c>
      <c r="B96" s="16" t="s">
        <v>174</v>
      </c>
      <c r="C96" s="47">
        <v>708587</v>
      </c>
      <c r="D96" s="47">
        <v>626635</v>
      </c>
      <c r="E96" s="1">
        <f t="shared" si="25"/>
        <v>113.07810767033442</v>
      </c>
      <c r="F96" s="47">
        <v>156759</v>
      </c>
      <c r="G96" s="47">
        <v>85516</v>
      </c>
      <c r="H96" s="1">
        <f t="shared" si="29"/>
        <v>183.30955610645961</v>
      </c>
      <c r="I96" s="47">
        <v>708587</v>
      </c>
      <c r="J96" s="47">
        <v>626635</v>
      </c>
      <c r="K96" s="1">
        <f t="shared" si="30"/>
        <v>113.07810767033442</v>
      </c>
      <c r="L96" s="47">
        <v>708587</v>
      </c>
      <c r="M96" s="47">
        <v>626635</v>
      </c>
      <c r="N96" s="1">
        <f t="shared" si="22"/>
        <v>113.07810767033442</v>
      </c>
      <c r="O96" s="47">
        <v>708587</v>
      </c>
      <c r="P96" s="47">
        <v>626635</v>
      </c>
      <c r="Q96" s="1">
        <f t="shared" si="23"/>
        <v>113.07810767033442</v>
      </c>
      <c r="R96" s="47">
        <v>0</v>
      </c>
      <c r="S96" s="47">
        <v>0</v>
      </c>
      <c r="T96" s="1" t="e">
        <f t="shared" si="24"/>
        <v>#DIV/0!</v>
      </c>
    </row>
    <row r="97" spans="1:636" s="23" customFormat="1" ht="17.25">
      <c r="A97" s="63">
        <v>27</v>
      </c>
      <c r="B97" s="10" t="s">
        <v>175</v>
      </c>
      <c r="C97" s="47"/>
      <c r="D97" s="47"/>
      <c r="E97" s="1" t="e">
        <f t="shared" si="25"/>
        <v>#DIV/0!</v>
      </c>
      <c r="F97" s="47"/>
      <c r="G97" s="47"/>
      <c r="H97" s="1" t="e">
        <f t="shared" si="29"/>
        <v>#DIV/0!</v>
      </c>
      <c r="I97" s="47"/>
      <c r="J97" s="47"/>
      <c r="K97" s="1" t="e">
        <f t="shared" si="30"/>
        <v>#DIV/0!</v>
      </c>
      <c r="L97" s="47"/>
      <c r="M97" s="47">
        <v>0</v>
      </c>
      <c r="N97" s="1" t="e">
        <f t="shared" si="22"/>
        <v>#DIV/0!</v>
      </c>
      <c r="O97" s="47"/>
      <c r="P97" s="47"/>
      <c r="Q97" s="1" t="e">
        <f t="shared" si="23"/>
        <v>#DIV/0!</v>
      </c>
      <c r="R97" s="47"/>
      <c r="S97" s="47"/>
      <c r="T97" s="1" t="e">
        <f t="shared" si="24"/>
        <v>#DIV/0!</v>
      </c>
    </row>
    <row r="98" spans="1:636" s="23" customFormat="1" ht="17.25">
      <c r="A98" s="64">
        <v>28</v>
      </c>
      <c r="B98" s="16" t="s">
        <v>176</v>
      </c>
      <c r="C98" s="47">
        <v>1158186</v>
      </c>
      <c r="D98" s="47">
        <v>1137628</v>
      </c>
      <c r="E98" s="1">
        <f t="shared" si="25"/>
        <v>101.80709335564877</v>
      </c>
      <c r="F98" s="47">
        <v>201323</v>
      </c>
      <c r="G98" s="47">
        <v>199955</v>
      </c>
      <c r="H98" s="1">
        <f t="shared" si="29"/>
        <v>100.6841539346353</v>
      </c>
      <c r="I98" s="47">
        <v>1177830</v>
      </c>
      <c r="J98" s="47">
        <v>1151630</v>
      </c>
      <c r="K98" s="1">
        <f t="shared" si="30"/>
        <v>102.27503625296319</v>
      </c>
      <c r="L98" s="47">
        <v>4994</v>
      </c>
      <c r="M98" s="47">
        <v>3478</v>
      </c>
      <c r="N98" s="1">
        <f t="shared" si="22"/>
        <v>143.58826912018401</v>
      </c>
      <c r="O98" s="47">
        <v>0</v>
      </c>
      <c r="P98" s="47">
        <v>0</v>
      </c>
      <c r="Q98" s="1" t="e">
        <f t="shared" si="23"/>
        <v>#DIV/0!</v>
      </c>
      <c r="R98" s="47">
        <v>4994</v>
      </c>
      <c r="S98" s="47">
        <v>3478</v>
      </c>
      <c r="T98" s="1">
        <f t="shared" si="24"/>
        <v>143.58826912018401</v>
      </c>
    </row>
    <row r="99" spans="1:636" ht="38.25" customHeight="1">
      <c r="A99" s="66">
        <v>29</v>
      </c>
      <c r="B99" s="16" t="s">
        <v>177</v>
      </c>
      <c r="C99" s="47">
        <v>68476</v>
      </c>
      <c r="D99" s="45">
        <v>57780</v>
      </c>
      <c r="E99" s="46">
        <f t="shared" si="25"/>
        <v>118.51159570785738</v>
      </c>
      <c r="F99" s="47">
        <v>11241</v>
      </c>
      <c r="G99" s="45">
        <v>8047</v>
      </c>
      <c r="H99" s="46">
        <f t="shared" si="29"/>
        <v>139.69181061265067</v>
      </c>
      <c r="I99" s="47">
        <v>68476</v>
      </c>
      <c r="J99" s="45">
        <v>57780</v>
      </c>
      <c r="K99" s="46">
        <f t="shared" si="30"/>
        <v>118.51159570785738</v>
      </c>
      <c r="L99" s="47">
        <v>0</v>
      </c>
      <c r="M99" s="47">
        <v>0</v>
      </c>
      <c r="N99" s="25" t="e">
        <f t="shared" si="22"/>
        <v>#DIV/0!</v>
      </c>
      <c r="O99" s="47">
        <v>0</v>
      </c>
      <c r="P99" s="47">
        <v>0</v>
      </c>
      <c r="Q99" s="25" t="e">
        <f t="shared" si="23"/>
        <v>#DIV/0!</v>
      </c>
      <c r="R99" s="47">
        <v>0</v>
      </c>
      <c r="S99" s="47">
        <v>0</v>
      </c>
      <c r="T99" s="46" t="e">
        <f t="shared" si="24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>
      <c r="A100" s="63">
        <v>30</v>
      </c>
      <c r="B100" s="16" t="s">
        <v>178</v>
      </c>
      <c r="C100" s="47">
        <v>65911</v>
      </c>
      <c r="D100" s="45">
        <v>86075</v>
      </c>
      <c r="E100" s="46">
        <f t="shared" si="25"/>
        <v>76.573918094684871</v>
      </c>
      <c r="F100" s="47">
        <v>12521</v>
      </c>
      <c r="G100" s="45">
        <v>12582</v>
      </c>
      <c r="H100" s="46">
        <f t="shared" si="29"/>
        <v>99.51518041646797</v>
      </c>
      <c r="I100" s="47">
        <v>65911</v>
      </c>
      <c r="J100" s="45">
        <v>86075</v>
      </c>
      <c r="K100" s="46">
        <f t="shared" si="30"/>
        <v>76.573918094684871</v>
      </c>
      <c r="L100" s="47">
        <v>0</v>
      </c>
      <c r="M100" s="47">
        <v>0</v>
      </c>
      <c r="N100" s="25" t="e">
        <f t="shared" si="22"/>
        <v>#DIV/0!</v>
      </c>
      <c r="O100" s="47">
        <v>0</v>
      </c>
      <c r="P100" s="47">
        <v>0</v>
      </c>
      <c r="Q100" s="25" t="e">
        <f t="shared" si="23"/>
        <v>#DIV/0!</v>
      </c>
      <c r="R100" s="47">
        <v>0</v>
      </c>
      <c r="S100" s="47">
        <v>0</v>
      </c>
      <c r="T100" s="46" t="e">
        <f t="shared" si="24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>
      <c r="A101" s="66">
        <v>31</v>
      </c>
      <c r="B101" s="16" t="s">
        <v>179</v>
      </c>
      <c r="C101" s="47">
        <v>38092</v>
      </c>
      <c r="D101" s="47">
        <v>25729</v>
      </c>
      <c r="E101" s="1">
        <f t="shared" si="25"/>
        <v>148.0508375762758</v>
      </c>
      <c r="F101" s="47">
        <v>8859</v>
      </c>
      <c r="G101" s="47">
        <v>6791</v>
      </c>
      <c r="H101" s="1">
        <f t="shared" si="29"/>
        <v>130.4520689147401</v>
      </c>
      <c r="I101" s="47">
        <v>27850</v>
      </c>
      <c r="J101" s="47">
        <v>26363</v>
      </c>
      <c r="K101" s="1">
        <f t="shared" si="30"/>
        <v>105.64048097712704</v>
      </c>
      <c r="L101" s="47">
        <v>1911</v>
      </c>
      <c r="M101" s="47">
        <v>0</v>
      </c>
      <c r="N101" s="1" t="e">
        <f t="shared" si="22"/>
        <v>#DIV/0!</v>
      </c>
      <c r="O101" s="47">
        <v>0</v>
      </c>
      <c r="P101" s="47">
        <v>0</v>
      </c>
      <c r="Q101" s="1" t="e">
        <f t="shared" si="23"/>
        <v>#DIV/0!</v>
      </c>
      <c r="R101" s="47">
        <v>1911</v>
      </c>
      <c r="S101" s="47">
        <v>0</v>
      </c>
      <c r="T101" s="1" t="e">
        <f t="shared" si="24"/>
        <v>#DIV/0!</v>
      </c>
    </row>
    <row r="102" spans="1:636" ht="34.5">
      <c r="A102" s="64">
        <v>32</v>
      </c>
      <c r="B102" s="16" t="s">
        <v>180</v>
      </c>
      <c r="C102" s="47">
        <v>128616</v>
      </c>
      <c r="D102" s="45">
        <v>306664</v>
      </c>
      <c r="E102" s="46">
        <f t="shared" si="25"/>
        <v>41.940364698823466</v>
      </c>
      <c r="F102" s="47">
        <v>31051</v>
      </c>
      <c r="G102" s="45">
        <v>53346</v>
      </c>
      <c r="H102" s="46">
        <f t="shared" si="29"/>
        <v>58.206800884789864</v>
      </c>
      <c r="I102" s="47">
        <v>125874</v>
      </c>
      <c r="J102" s="45">
        <v>221575</v>
      </c>
      <c r="K102" s="46">
        <f t="shared" si="30"/>
        <v>56.808755500394902</v>
      </c>
      <c r="L102" s="47">
        <v>0</v>
      </c>
      <c r="M102" s="47">
        <v>0</v>
      </c>
      <c r="N102" s="25" t="e">
        <f t="shared" si="22"/>
        <v>#DIV/0!</v>
      </c>
      <c r="O102" s="47">
        <v>0</v>
      </c>
      <c r="P102" s="47">
        <v>0</v>
      </c>
      <c r="Q102" s="1" t="e">
        <f t="shared" si="23"/>
        <v>#DIV/0!</v>
      </c>
      <c r="R102" s="47">
        <v>0</v>
      </c>
      <c r="S102" s="47">
        <v>0</v>
      </c>
      <c r="T102" s="46" t="e">
        <f t="shared" si="24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17.25">
      <c r="A103" s="64">
        <v>33</v>
      </c>
      <c r="B103" s="10" t="s">
        <v>237</v>
      </c>
      <c r="C103" s="47">
        <v>62895</v>
      </c>
      <c r="D103" s="47"/>
      <c r="E103" s="1" t="e">
        <f t="shared" si="25"/>
        <v>#DIV/0!</v>
      </c>
      <c r="F103" s="47">
        <v>9994</v>
      </c>
      <c r="G103" s="47"/>
      <c r="H103" s="1" t="e">
        <f t="shared" si="29"/>
        <v>#DIV/0!</v>
      </c>
      <c r="I103" s="47">
        <v>79111</v>
      </c>
      <c r="J103" s="47"/>
      <c r="K103" s="1" t="e">
        <f t="shared" si="30"/>
        <v>#DIV/0!</v>
      </c>
      <c r="L103" s="47">
        <v>50782</v>
      </c>
      <c r="M103" s="47">
        <v>0</v>
      </c>
      <c r="N103" s="1" t="e">
        <f t="shared" si="22"/>
        <v>#DIV/0!</v>
      </c>
      <c r="O103" s="47">
        <v>50782</v>
      </c>
      <c r="P103" s="47"/>
      <c r="Q103" s="1" t="e">
        <f t="shared" si="23"/>
        <v>#DIV/0!</v>
      </c>
      <c r="R103" s="47">
        <v>0</v>
      </c>
      <c r="S103" s="47">
        <v>0</v>
      </c>
      <c r="T103" s="1" t="e">
        <f t="shared" si="24"/>
        <v>#DIV/0!</v>
      </c>
    </row>
    <row r="104" spans="1:636" s="23" customFormat="1" ht="17.25">
      <c r="A104" s="64">
        <v>34</v>
      </c>
      <c r="B104" s="16" t="s">
        <v>181</v>
      </c>
      <c r="C104" s="47">
        <v>147285</v>
      </c>
      <c r="D104" s="45">
        <v>141516</v>
      </c>
      <c r="E104" s="1">
        <f t="shared" si="25"/>
        <v>104.07657084711271</v>
      </c>
      <c r="F104" s="47">
        <v>46275</v>
      </c>
      <c r="G104" s="47">
        <v>0</v>
      </c>
      <c r="H104" s="1" t="e">
        <f t="shared" si="29"/>
        <v>#DIV/0!</v>
      </c>
      <c r="I104" s="47">
        <v>7061</v>
      </c>
      <c r="J104" s="47">
        <v>27054</v>
      </c>
      <c r="K104" s="1">
        <f t="shared" si="30"/>
        <v>26.099652546758335</v>
      </c>
      <c r="L104" s="47">
        <v>147285</v>
      </c>
      <c r="M104" s="47">
        <v>118142</v>
      </c>
      <c r="N104" s="1">
        <f t="shared" si="22"/>
        <v>124.66777268033384</v>
      </c>
      <c r="O104" s="47">
        <v>147285</v>
      </c>
      <c r="P104" s="47">
        <v>118142</v>
      </c>
      <c r="Q104" s="47">
        <f t="shared" si="23"/>
        <v>124.66777268033384</v>
      </c>
      <c r="R104" s="47">
        <v>0</v>
      </c>
      <c r="S104" s="47">
        <v>0</v>
      </c>
      <c r="T104" s="1" t="e">
        <f t="shared" si="24"/>
        <v>#DIV/0!</v>
      </c>
    </row>
    <row r="105" spans="1:636" ht="17.25">
      <c r="A105" s="64">
        <v>35</v>
      </c>
      <c r="B105" s="16" t="s">
        <v>182</v>
      </c>
      <c r="C105" s="47">
        <v>48650</v>
      </c>
      <c r="D105" s="45">
        <v>57893</v>
      </c>
      <c r="E105" s="46">
        <f t="shared" si="25"/>
        <v>84.034339211994549</v>
      </c>
      <c r="F105" s="47">
        <v>8216</v>
      </c>
      <c r="G105" s="45">
        <v>6176</v>
      </c>
      <c r="H105" s="46">
        <f t="shared" si="29"/>
        <v>133.03108808290156</v>
      </c>
      <c r="I105" s="47">
        <v>48553</v>
      </c>
      <c r="J105" s="45">
        <v>42945</v>
      </c>
      <c r="K105" s="46">
        <f>I105/J105*100</f>
        <v>113.05856327861217</v>
      </c>
      <c r="L105" s="47">
        <v>0</v>
      </c>
      <c r="M105" s="47">
        <v>0</v>
      </c>
      <c r="N105" s="25" t="e">
        <f t="shared" si="22"/>
        <v>#DIV/0!</v>
      </c>
      <c r="O105" s="47">
        <v>0</v>
      </c>
      <c r="P105" s="47">
        <v>0</v>
      </c>
      <c r="Q105" s="25" t="e">
        <f t="shared" si="23"/>
        <v>#DIV/0!</v>
      </c>
      <c r="R105" s="47">
        <v>0</v>
      </c>
      <c r="S105" s="47">
        <v>0</v>
      </c>
      <c r="T105" s="46" t="e">
        <f t="shared" si="24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>
      <c r="A106" s="63">
        <v>36</v>
      </c>
      <c r="B106" s="10" t="s">
        <v>183</v>
      </c>
      <c r="C106" s="47">
        <v>233705</v>
      </c>
      <c r="D106" s="47">
        <v>106263</v>
      </c>
      <c r="E106" s="1">
        <f>C106/D106*100</f>
        <v>219.93073788618801</v>
      </c>
      <c r="F106" s="47">
        <v>29890</v>
      </c>
      <c r="G106" s="47">
        <v>13055</v>
      </c>
      <c r="H106" s="1">
        <f t="shared" si="29"/>
        <v>228.95442359249333</v>
      </c>
      <c r="I106" s="47">
        <v>233705</v>
      </c>
      <c r="J106" s="47">
        <v>106263</v>
      </c>
      <c r="K106" s="1">
        <f t="shared" ref="K106:K112" si="31">I106/J106*100</f>
        <v>219.93073788618801</v>
      </c>
      <c r="L106" s="47">
        <v>0</v>
      </c>
      <c r="M106" s="47">
        <v>0</v>
      </c>
      <c r="N106" s="1" t="e">
        <f t="shared" si="22"/>
        <v>#DIV/0!</v>
      </c>
      <c r="O106" s="47">
        <v>0</v>
      </c>
      <c r="P106" s="47">
        <v>0</v>
      </c>
      <c r="Q106" s="1" t="e">
        <f t="shared" si="23"/>
        <v>#DIV/0!</v>
      </c>
      <c r="R106" s="47">
        <v>0</v>
      </c>
      <c r="S106" s="47">
        <v>0</v>
      </c>
      <c r="T106" s="1" t="e">
        <f t="shared" si="24"/>
        <v>#DIV/0!</v>
      </c>
    </row>
    <row r="107" spans="1:636" s="23" customFormat="1" ht="17.25">
      <c r="A107" s="63">
        <v>37</v>
      </c>
      <c r="B107" s="10" t="s">
        <v>283</v>
      </c>
      <c r="C107" s="47"/>
      <c r="D107" s="47"/>
      <c r="E107" s="1" t="e">
        <f>C107/D107*100</f>
        <v>#DIV/0!</v>
      </c>
      <c r="F107" s="47"/>
      <c r="G107" s="47"/>
      <c r="H107" s="1" t="e">
        <f t="shared" si="29"/>
        <v>#DIV/0!</v>
      </c>
      <c r="I107" s="47"/>
      <c r="J107" s="47"/>
      <c r="K107" s="1" t="e">
        <f t="shared" si="31"/>
        <v>#DIV/0!</v>
      </c>
      <c r="L107" s="47"/>
      <c r="M107" s="47"/>
      <c r="N107" s="1" t="e">
        <f t="shared" si="22"/>
        <v>#DIV/0!</v>
      </c>
      <c r="O107" s="47"/>
      <c r="P107" s="47"/>
      <c r="Q107" s="1" t="e">
        <f t="shared" si="23"/>
        <v>#DIV/0!</v>
      </c>
      <c r="R107" s="47"/>
      <c r="S107" s="47"/>
      <c r="T107" s="1" t="e">
        <f t="shared" si="24"/>
        <v>#DIV/0!</v>
      </c>
    </row>
    <row r="108" spans="1:636" ht="17.25">
      <c r="A108" s="66">
        <v>38</v>
      </c>
      <c r="B108" s="16" t="s">
        <v>184</v>
      </c>
      <c r="C108" s="47">
        <v>0</v>
      </c>
      <c r="D108" s="45">
        <v>1420211</v>
      </c>
      <c r="E108" s="46">
        <f>C108/D108*100</f>
        <v>0</v>
      </c>
      <c r="F108" s="47">
        <v>0</v>
      </c>
      <c r="G108" s="47">
        <v>81467</v>
      </c>
      <c r="H108" s="1">
        <f t="shared" si="29"/>
        <v>0</v>
      </c>
      <c r="I108" s="47">
        <v>0</v>
      </c>
      <c r="J108" s="47">
        <v>1386430</v>
      </c>
      <c r="K108" s="1">
        <f t="shared" si="31"/>
        <v>0</v>
      </c>
      <c r="L108" s="47">
        <v>0</v>
      </c>
      <c r="M108" s="35">
        <v>0</v>
      </c>
      <c r="N108" s="25" t="e">
        <f t="shared" si="22"/>
        <v>#DIV/0!</v>
      </c>
      <c r="O108" s="47">
        <v>0</v>
      </c>
      <c r="P108" s="47">
        <v>0</v>
      </c>
      <c r="Q108" s="25" t="e">
        <f t="shared" si="23"/>
        <v>#DIV/0!</v>
      </c>
      <c r="R108" s="47">
        <v>0</v>
      </c>
      <c r="S108" s="47">
        <v>0</v>
      </c>
      <c r="T108" s="1" t="e">
        <f t="shared" si="24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7" customFormat="1" ht="21" customHeight="1">
      <c r="A109" s="49">
        <v>39</v>
      </c>
      <c r="B109" s="10" t="s">
        <v>185</v>
      </c>
      <c r="C109" s="47">
        <v>747166</v>
      </c>
      <c r="D109" s="45">
        <v>781470</v>
      </c>
      <c r="E109" s="46">
        <f>C109/D109*100</f>
        <v>95.610324132724216</v>
      </c>
      <c r="F109" s="47">
        <v>181198</v>
      </c>
      <c r="G109" s="47">
        <v>175042</v>
      </c>
      <c r="H109" s="47">
        <f>F109/G109*100</f>
        <v>103.51687023685744</v>
      </c>
      <c r="I109" s="47">
        <v>757392</v>
      </c>
      <c r="J109" s="47">
        <v>750516</v>
      </c>
      <c r="K109" s="47">
        <f t="shared" si="31"/>
        <v>100.91616967526342</v>
      </c>
      <c r="L109" s="47">
        <v>70575</v>
      </c>
      <c r="M109" s="35">
        <v>52462</v>
      </c>
      <c r="N109" s="47">
        <f t="shared" si="22"/>
        <v>134.52594258701535</v>
      </c>
      <c r="O109" s="47">
        <v>5920</v>
      </c>
      <c r="P109" s="47">
        <v>4543</v>
      </c>
      <c r="Q109" s="47">
        <f t="shared" si="23"/>
        <v>130.31036759850318</v>
      </c>
      <c r="R109" s="47">
        <v>64655</v>
      </c>
      <c r="S109" s="47">
        <v>47919</v>
      </c>
      <c r="T109" s="47">
        <f t="shared" si="24"/>
        <v>134.9256036227801</v>
      </c>
    </row>
    <row r="110" spans="1:636" s="24" customFormat="1" ht="17.25">
      <c r="A110" s="64">
        <v>40</v>
      </c>
      <c r="B110" s="16" t="s">
        <v>186</v>
      </c>
      <c r="C110" s="47">
        <v>42898</v>
      </c>
      <c r="D110" s="45">
        <v>32916</v>
      </c>
      <c r="E110" s="25">
        <f>C110/D110*100</f>
        <v>130.3256774820756</v>
      </c>
      <c r="F110" s="47">
        <v>6169</v>
      </c>
      <c r="G110" s="49">
        <v>4605</v>
      </c>
      <c r="H110" s="25">
        <f>F110/G110*100</f>
        <v>133.96308360477741</v>
      </c>
      <c r="I110" s="47">
        <v>42898</v>
      </c>
      <c r="J110" s="49">
        <v>32916</v>
      </c>
      <c r="K110" s="25">
        <f t="shared" si="31"/>
        <v>130.3256774820756</v>
      </c>
      <c r="L110" s="47">
        <v>0</v>
      </c>
      <c r="M110" s="35">
        <v>0</v>
      </c>
      <c r="N110" s="25" t="e">
        <f t="shared" si="22"/>
        <v>#DIV/0!</v>
      </c>
      <c r="O110" s="47">
        <v>0</v>
      </c>
      <c r="P110" s="47">
        <v>0</v>
      </c>
      <c r="Q110" s="25" t="e">
        <f t="shared" si="23"/>
        <v>#DIV/0!</v>
      </c>
      <c r="R110" s="47">
        <v>0</v>
      </c>
      <c r="S110" s="47">
        <v>0</v>
      </c>
      <c r="T110" s="25" t="e">
        <f t="shared" si="24"/>
        <v>#DIV/0!</v>
      </c>
    </row>
    <row r="111" spans="1:636" s="23" customFormat="1" ht="17.25">
      <c r="A111" s="49">
        <v>41</v>
      </c>
      <c r="B111" s="227" t="s">
        <v>139</v>
      </c>
      <c r="C111" s="47">
        <v>135817</v>
      </c>
      <c r="D111" s="47"/>
      <c r="E111" s="1" t="e">
        <f t="shared" ref="E111" si="32">C111/D111*100</f>
        <v>#DIV/0!</v>
      </c>
      <c r="F111" s="47">
        <v>25867</v>
      </c>
      <c r="G111" s="47"/>
      <c r="H111" s="1" t="e">
        <f t="shared" ref="H111:H112" si="33">F111/G111*100</f>
        <v>#DIV/0!</v>
      </c>
      <c r="I111" s="47">
        <v>142396</v>
      </c>
      <c r="J111" s="47"/>
      <c r="K111" s="1" t="e">
        <f t="shared" si="31"/>
        <v>#DIV/0!</v>
      </c>
      <c r="L111" s="47">
        <v>0</v>
      </c>
      <c r="M111" s="47">
        <v>0</v>
      </c>
      <c r="N111" s="1" t="e">
        <f t="shared" si="22"/>
        <v>#DIV/0!</v>
      </c>
      <c r="O111" s="47">
        <v>0</v>
      </c>
      <c r="P111" s="47">
        <v>0</v>
      </c>
      <c r="Q111" s="1" t="e">
        <f t="shared" si="23"/>
        <v>#DIV/0!</v>
      </c>
      <c r="R111" s="47">
        <v>0</v>
      </c>
      <c r="S111" s="47">
        <v>0</v>
      </c>
      <c r="T111" s="1" t="e">
        <f t="shared" si="24"/>
        <v>#DIV/0!</v>
      </c>
    </row>
    <row r="112" spans="1:636" s="23" customFormat="1" ht="17.25">
      <c r="A112" s="66">
        <v>42</v>
      </c>
      <c r="B112" s="16" t="s">
        <v>230</v>
      </c>
      <c r="C112" s="47">
        <v>332738</v>
      </c>
      <c r="D112" s="47">
        <v>448932</v>
      </c>
      <c r="E112" s="1">
        <f>C112/D112*100</f>
        <v>74.117683747204481</v>
      </c>
      <c r="F112" s="47">
        <v>57859</v>
      </c>
      <c r="G112" s="47">
        <v>42867</v>
      </c>
      <c r="H112" s="1">
        <f t="shared" si="33"/>
        <v>134.97328947675368</v>
      </c>
      <c r="I112" s="47">
        <v>309272</v>
      </c>
      <c r="J112" s="47">
        <v>445018</v>
      </c>
      <c r="K112" s="1">
        <f t="shared" si="31"/>
        <v>69.496514747718081</v>
      </c>
      <c r="L112" s="47">
        <v>0</v>
      </c>
      <c r="M112" s="47">
        <v>0</v>
      </c>
      <c r="N112" s="1" t="e">
        <f t="shared" si="22"/>
        <v>#DIV/0!</v>
      </c>
      <c r="O112" s="47">
        <v>0</v>
      </c>
      <c r="P112" s="47">
        <v>0</v>
      </c>
      <c r="Q112" s="1" t="e">
        <f t="shared" si="23"/>
        <v>#DIV/0!</v>
      </c>
      <c r="R112" s="47">
        <v>0</v>
      </c>
      <c r="S112" s="47">
        <v>0</v>
      </c>
      <c r="T112" s="1" t="e">
        <f t="shared" si="24"/>
        <v>#DIV/0!</v>
      </c>
    </row>
    <row r="113" spans="1:20" s="23" customFormat="1" ht="17.25" customHeight="1">
      <c r="A113" s="385"/>
      <c r="B113" s="386"/>
      <c r="C113" s="386"/>
      <c r="D113" s="386"/>
      <c r="E113" s="386"/>
      <c r="F113" s="386"/>
      <c r="G113" s="386"/>
      <c r="H113" s="386"/>
      <c r="I113" s="386"/>
      <c r="J113" s="386"/>
      <c r="K113" s="386"/>
      <c r="L113" s="386"/>
      <c r="M113" s="386"/>
      <c r="N113" s="386"/>
      <c r="O113" s="386"/>
      <c r="P113" s="386"/>
      <c r="Q113" s="386"/>
      <c r="R113" s="386"/>
      <c r="S113" s="386"/>
      <c r="T113" s="387"/>
    </row>
    <row r="114" spans="1:20" ht="29.25" customHeight="1">
      <c r="A114" s="388" t="s">
        <v>242</v>
      </c>
      <c r="B114" s="389" t="s">
        <v>117</v>
      </c>
      <c r="C114" s="42">
        <f>SUM(C115:C142)</f>
        <v>42510118</v>
      </c>
      <c r="D114" s="42">
        <f>SUM(D115:D142)</f>
        <v>37122141</v>
      </c>
      <c r="E114" s="51">
        <f>C114/D114*100</f>
        <v>114.51418709928396</v>
      </c>
      <c r="F114" s="42">
        <f>SUM(F115:F142)</f>
        <v>5398510</v>
      </c>
      <c r="G114" s="42">
        <f>SUM(G115:G142)</f>
        <v>7542139</v>
      </c>
      <c r="H114" s="51">
        <f>F114/G114*100</f>
        <v>71.577970122269036</v>
      </c>
      <c r="I114" s="42">
        <f>SUM(I115:I142)</f>
        <v>41359282</v>
      </c>
      <c r="J114" s="42">
        <f>SUM(J115:J142)</f>
        <v>37009819</v>
      </c>
      <c r="K114" s="51">
        <f>I114/J114*100</f>
        <v>111.75218662917537</v>
      </c>
      <c r="L114" s="42">
        <f>SUM(L115:L142)</f>
        <v>27821661</v>
      </c>
      <c r="M114" s="42">
        <f>SUM(M115:M142)</f>
        <v>21611124</v>
      </c>
      <c r="N114" s="6">
        <f t="shared" si="22"/>
        <v>128.7376862027167</v>
      </c>
      <c r="O114" s="42">
        <f>SUM(O115:O142)</f>
        <v>23066305</v>
      </c>
      <c r="P114" s="42">
        <f>SUM(P115:P142)</f>
        <v>17007895</v>
      </c>
      <c r="Q114" s="5">
        <f t="shared" si="23"/>
        <v>135.62116299518547</v>
      </c>
      <c r="R114" s="42">
        <f>SUM(R115:R142)</f>
        <v>4755356</v>
      </c>
      <c r="S114" s="42">
        <f>SUM(S115:S142)</f>
        <v>4603229</v>
      </c>
      <c r="T114" s="6">
        <f t="shared" si="24"/>
        <v>103.30478887754661</v>
      </c>
    </row>
    <row r="115" spans="1:20" ht="36.75" customHeight="1">
      <c r="A115" s="2">
        <v>1</v>
      </c>
      <c r="B115" s="11" t="s">
        <v>118</v>
      </c>
      <c r="C115" s="47">
        <v>12586235</v>
      </c>
      <c r="D115" s="45">
        <v>10435021</v>
      </c>
      <c r="E115" s="46">
        <f t="shared" ref="E115:E140" si="34">C115/D115*100</f>
        <v>120.61532985894326</v>
      </c>
      <c r="F115" s="47">
        <v>986950</v>
      </c>
      <c r="G115" s="45">
        <v>2378907</v>
      </c>
      <c r="H115" s="46">
        <f t="shared" ref="H115:H140" si="35">F115/G115*100</f>
        <v>41.487540286358396</v>
      </c>
      <c r="I115" s="47">
        <v>12986191</v>
      </c>
      <c r="J115" s="45">
        <v>10540640</v>
      </c>
      <c r="K115" s="46">
        <f t="shared" ref="K115:K123" si="36">I115/J115*100</f>
        <v>123.20116235826288</v>
      </c>
      <c r="L115" s="47">
        <v>11657478</v>
      </c>
      <c r="M115" s="246">
        <v>8959257</v>
      </c>
      <c r="N115" s="25">
        <f t="shared" si="22"/>
        <v>130.11657105047885</v>
      </c>
      <c r="O115" s="47">
        <v>10370934</v>
      </c>
      <c r="P115" s="248">
        <v>7797025</v>
      </c>
      <c r="Q115" s="25">
        <f t="shared" si="23"/>
        <v>133.01142422911303</v>
      </c>
      <c r="R115" s="47">
        <v>1286544</v>
      </c>
      <c r="S115" s="248">
        <v>1162232</v>
      </c>
      <c r="T115" s="46">
        <f t="shared" si="24"/>
        <v>110.69597120024228</v>
      </c>
    </row>
    <row r="116" spans="1:20" ht="17.25">
      <c r="A116" s="2">
        <v>2</v>
      </c>
      <c r="B116" s="9" t="s">
        <v>119</v>
      </c>
      <c r="C116" s="47">
        <v>1441442</v>
      </c>
      <c r="D116" s="47">
        <v>948665</v>
      </c>
      <c r="E116" s="1">
        <f t="shared" si="34"/>
        <v>151.94425851064389</v>
      </c>
      <c r="F116" s="47">
        <v>63099</v>
      </c>
      <c r="G116" s="47">
        <v>139257</v>
      </c>
      <c r="H116" s="1">
        <f t="shared" si="35"/>
        <v>45.311187229367285</v>
      </c>
      <c r="I116" s="47">
        <v>1410636</v>
      </c>
      <c r="J116" s="47">
        <v>981332</v>
      </c>
      <c r="K116" s="1">
        <f t="shared" si="36"/>
        <v>143.74707030851943</v>
      </c>
      <c r="L116" s="47">
        <v>1217468</v>
      </c>
      <c r="M116" s="35">
        <v>503846</v>
      </c>
      <c r="N116" s="25">
        <f t="shared" si="22"/>
        <v>241.63494401066993</v>
      </c>
      <c r="O116" s="47">
        <v>1108119</v>
      </c>
      <c r="P116" s="253">
        <v>424952</v>
      </c>
      <c r="Q116" s="25">
        <f t="shared" si="23"/>
        <v>260.76333327058114</v>
      </c>
      <c r="R116" s="47">
        <v>109349</v>
      </c>
      <c r="S116" s="253">
        <v>78894</v>
      </c>
      <c r="T116" s="1">
        <f t="shared" si="24"/>
        <v>138.60242857505008</v>
      </c>
    </row>
    <row r="117" spans="1:20" s="24" customFormat="1" ht="21.75" customHeight="1">
      <c r="A117" s="161">
        <v>3</v>
      </c>
      <c r="B117" s="12" t="s">
        <v>120</v>
      </c>
      <c r="C117" s="47">
        <v>973549</v>
      </c>
      <c r="D117" s="49">
        <v>533073</v>
      </c>
      <c r="E117" s="25">
        <f t="shared" si="34"/>
        <v>182.6295835654779</v>
      </c>
      <c r="F117" s="47">
        <v>94316</v>
      </c>
      <c r="G117" s="49">
        <v>73257</v>
      </c>
      <c r="H117" s="25">
        <f t="shared" si="35"/>
        <v>128.74674092578184</v>
      </c>
      <c r="I117" s="47">
        <v>1215589</v>
      </c>
      <c r="J117" s="49">
        <v>686779</v>
      </c>
      <c r="K117" s="25">
        <f t="shared" si="36"/>
        <v>176.99856868075466</v>
      </c>
      <c r="L117" s="47">
        <v>1215589</v>
      </c>
      <c r="M117" s="247">
        <v>675451</v>
      </c>
      <c r="N117" s="25">
        <f t="shared" si="22"/>
        <v>179.96701463170533</v>
      </c>
      <c r="O117" s="47">
        <v>1206228</v>
      </c>
      <c r="P117" s="249">
        <v>675451</v>
      </c>
      <c r="Q117" s="25">
        <f t="shared" si="23"/>
        <v>178.58112579594967</v>
      </c>
      <c r="R117" s="47">
        <v>9361</v>
      </c>
      <c r="S117" s="249">
        <v>0</v>
      </c>
      <c r="T117" s="25" t="e">
        <f t="shared" si="24"/>
        <v>#DIV/0!</v>
      </c>
    </row>
    <row r="118" spans="1:20" s="23" customFormat="1" ht="17.25">
      <c r="A118" s="161">
        <v>4</v>
      </c>
      <c r="B118" s="12" t="s">
        <v>121</v>
      </c>
      <c r="C118" s="47"/>
      <c r="D118" s="47"/>
      <c r="E118" s="1" t="e">
        <f t="shared" si="34"/>
        <v>#DIV/0!</v>
      </c>
      <c r="F118" s="47"/>
      <c r="G118" s="47"/>
      <c r="H118" s="1" t="e">
        <f t="shared" si="35"/>
        <v>#DIV/0!</v>
      </c>
      <c r="I118" s="47"/>
      <c r="J118" s="47"/>
      <c r="K118" s="1" t="e">
        <f t="shared" si="36"/>
        <v>#DIV/0!</v>
      </c>
      <c r="L118" s="47"/>
      <c r="M118" s="247">
        <v>0</v>
      </c>
      <c r="N118" s="1" t="e">
        <f t="shared" si="22"/>
        <v>#DIV/0!</v>
      </c>
      <c r="O118" s="47"/>
      <c r="P118" s="249"/>
      <c r="Q118" s="1" t="e">
        <f t="shared" si="23"/>
        <v>#DIV/0!</v>
      </c>
      <c r="R118" s="47"/>
      <c r="S118" s="249"/>
      <c r="T118" s="1" t="e">
        <f t="shared" si="24"/>
        <v>#DIV/0!</v>
      </c>
    </row>
    <row r="119" spans="1:20" s="24" customFormat="1" ht="33.75" customHeight="1">
      <c r="A119" s="161">
        <v>5</v>
      </c>
      <c r="B119" s="10" t="s">
        <v>122</v>
      </c>
      <c r="C119" s="47">
        <v>3299015</v>
      </c>
      <c r="D119" s="49">
        <v>1012200</v>
      </c>
      <c r="E119" s="25">
        <f t="shared" si="34"/>
        <v>325.92521240861487</v>
      </c>
      <c r="F119" s="47">
        <v>257312</v>
      </c>
      <c r="G119" s="49">
        <v>81073</v>
      </c>
      <c r="H119" s="25">
        <f t="shared" si="35"/>
        <v>317.38309918221847</v>
      </c>
      <c r="I119" s="47">
        <v>2783412</v>
      </c>
      <c r="J119" s="49">
        <v>557834</v>
      </c>
      <c r="K119" s="25">
        <f t="shared" si="36"/>
        <v>498.96779328617475</v>
      </c>
      <c r="L119" s="47">
        <v>2591580</v>
      </c>
      <c r="M119" s="247">
        <v>423028</v>
      </c>
      <c r="N119" s="25">
        <f t="shared" si="22"/>
        <v>612.62611458343179</v>
      </c>
      <c r="O119" s="47">
        <v>2473338</v>
      </c>
      <c r="P119" s="249">
        <v>261822</v>
      </c>
      <c r="Q119" s="25">
        <f t="shared" si="23"/>
        <v>944.66393198432513</v>
      </c>
      <c r="R119" s="47">
        <v>118242</v>
      </c>
      <c r="S119" s="249">
        <v>161206</v>
      </c>
      <c r="T119" s="25">
        <f t="shared" si="24"/>
        <v>73.348386536481271</v>
      </c>
    </row>
    <row r="120" spans="1:20" ht="42.75" customHeight="1">
      <c r="A120" s="161">
        <v>6</v>
      </c>
      <c r="B120" s="10" t="s">
        <v>123</v>
      </c>
      <c r="C120" s="47">
        <v>3452492</v>
      </c>
      <c r="D120" s="49">
        <v>4086479</v>
      </c>
      <c r="E120" s="25">
        <f t="shared" si="34"/>
        <v>84.485739434853329</v>
      </c>
      <c r="F120" s="47">
        <v>604880</v>
      </c>
      <c r="G120" s="49">
        <v>449970</v>
      </c>
      <c r="H120" s="25">
        <f t="shared" si="35"/>
        <v>134.42673956041514</v>
      </c>
      <c r="I120" s="47">
        <v>3452492</v>
      </c>
      <c r="J120" s="49">
        <v>4086479</v>
      </c>
      <c r="K120" s="25">
        <f t="shared" si="36"/>
        <v>84.485739434853329</v>
      </c>
      <c r="L120" s="47">
        <v>2411295</v>
      </c>
      <c r="M120" s="247">
        <v>3022163</v>
      </c>
      <c r="N120" s="25">
        <f t="shared" si="22"/>
        <v>79.787059797899715</v>
      </c>
      <c r="O120" s="47">
        <v>1073586</v>
      </c>
      <c r="P120" s="249">
        <v>2101480</v>
      </c>
      <c r="Q120" s="25">
        <f t="shared" si="23"/>
        <v>51.087138588042713</v>
      </c>
      <c r="R120" s="47">
        <v>1337709</v>
      </c>
      <c r="S120" s="249">
        <v>920683</v>
      </c>
      <c r="T120" s="25">
        <f t="shared" si="24"/>
        <v>145.29528621686291</v>
      </c>
    </row>
    <row r="121" spans="1:20" s="160" customFormat="1" ht="16.5" customHeight="1">
      <c r="A121" s="261">
        <v>7</v>
      </c>
      <c r="B121" s="10" t="s">
        <v>124</v>
      </c>
      <c r="C121" s="47">
        <v>3459510</v>
      </c>
      <c r="D121" s="49">
        <v>2901047</v>
      </c>
      <c r="E121" s="47">
        <f t="shared" si="34"/>
        <v>119.25039477126707</v>
      </c>
      <c r="F121" s="47">
        <v>374972</v>
      </c>
      <c r="G121" s="49">
        <v>334403</v>
      </c>
      <c r="H121" s="47">
        <f t="shared" si="35"/>
        <v>112.13176915278871</v>
      </c>
      <c r="I121" s="47">
        <v>2128978</v>
      </c>
      <c r="J121" s="49">
        <v>2927882</v>
      </c>
      <c r="K121" s="47">
        <f t="shared" si="36"/>
        <v>72.713927678779399</v>
      </c>
      <c r="L121" s="47">
        <v>1121180</v>
      </c>
      <c r="M121" s="247">
        <v>1782309</v>
      </c>
      <c r="N121" s="47">
        <f t="shared" si="22"/>
        <v>62.906039300704876</v>
      </c>
      <c r="O121" s="47">
        <v>0</v>
      </c>
      <c r="P121" s="247">
        <v>0</v>
      </c>
      <c r="Q121" s="47" t="e">
        <f t="shared" si="23"/>
        <v>#DIV/0!</v>
      </c>
      <c r="R121" s="47">
        <v>1121180</v>
      </c>
      <c r="S121" s="260">
        <v>1782309</v>
      </c>
      <c r="T121" s="47">
        <f t="shared" si="24"/>
        <v>62.906039300704876</v>
      </c>
    </row>
    <row r="122" spans="1:20" ht="21.75" customHeight="1">
      <c r="A122" s="161">
        <v>8</v>
      </c>
      <c r="B122" s="13" t="s">
        <v>125</v>
      </c>
      <c r="C122" s="47">
        <v>1543824</v>
      </c>
      <c r="D122" s="49">
        <v>1659212</v>
      </c>
      <c r="E122" s="25">
        <f t="shared" si="34"/>
        <v>93.045614424196543</v>
      </c>
      <c r="F122" s="47">
        <v>406336</v>
      </c>
      <c r="G122" s="49">
        <v>492229</v>
      </c>
      <c r="H122" s="25">
        <f t="shared" si="35"/>
        <v>82.550195132753245</v>
      </c>
      <c r="I122" s="47">
        <v>1568790</v>
      </c>
      <c r="J122" s="49">
        <v>1670246</v>
      </c>
      <c r="K122" s="25">
        <f t="shared" si="36"/>
        <v>93.925685198467761</v>
      </c>
      <c r="L122" s="47">
        <v>24063</v>
      </c>
      <c r="M122" s="247">
        <v>46559</v>
      </c>
      <c r="N122" s="25">
        <f t="shared" si="22"/>
        <v>51.682811056938505</v>
      </c>
      <c r="O122" s="47">
        <v>24063</v>
      </c>
      <c r="P122" s="249">
        <v>39689</v>
      </c>
      <c r="Q122" s="25">
        <f t="shared" si="23"/>
        <v>60.628889616770387</v>
      </c>
      <c r="R122" s="47">
        <v>0</v>
      </c>
      <c r="S122" s="249">
        <v>6870</v>
      </c>
      <c r="T122" s="25">
        <f t="shared" si="24"/>
        <v>0</v>
      </c>
    </row>
    <row r="123" spans="1:20" ht="35.25" customHeight="1">
      <c r="A123" s="2">
        <v>9</v>
      </c>
      <c r="B123" s="14" t="s">
        <v>126</v>
      </c>
      <c r="C123" s="47">
        <v>1717867</v>
      </c>
      <c r="D123" s="49">
        <v>1088834</v>
      </c>
      <c r="E123" s="46">
        <f t="shared" si="34"/>
        <v>157.77124887723932</v>
      </c>
      <c r="F123" s="47">
        <v>190162</v>
      </c>
      <c r="G123" s="45">
        <v>119159</v>
      </c>
      <c r="H123" s="46">
        <f t="shared" si="35"/>
        <v>159.58677061741037</v>
      </c>
      <c r="I123" s="47">
        <v>1717867</v>
      </c>
      <c r="J123" s="45">
        <v>1088834</v>
      </c>
      <c r="K123" s="46">
        <f t="shared" si="36"/>
        <v>157.77124887723932</v>
      </c>
      <c r="L123" s="47">
        <v>1151019</v>
      </c>
      <c r="M123" s="246">
        <v>1081709</v>
      </c>
      <c r="N123" s="25">
        <f t="shared" si="22"/>
        <v>106.40745339088424</v>
      </c>
      <c r="O123" s="47">
        <v>1124690</v>
      </c>
      <c r="P123" s="248">
        <v>1081709</v>
      </c>
      <c r="Q123" s="25">
        <f t="shared" si="23"/>
        <v>103.97343462983113</v>
      </c>
      <c r="R123" s="47">
        <v>26329</v>
      </c>
      <c r="S123" s="248">
        <v>0</v>
      </c>
      <c r="T123" s="46" t="e">
        <f t="shared" si="24"/>
        <v>#DIV/0!</v>
      </c>
    </row>
    <row r="124" spans="1:20" ht="31.5" customHeight="1">
      <c r="A124" s="2">
        <v>10</v>
      </c>
      <c r="B124" s="14" t="s">
        <v>127</v>
      </c>
      <c r="C124" s="47">
        <v>575362</v>
      </c>
      <c r="D124" s="45">
        <v>456681</v>
      </c>
      <c r="E124" s="46">
        <f t="shared" si="34"/>
        <v>125.98772447288151</v>
      </c>
      <c r="F124" s="47">
        <v>105238</v>
      </c>
      <c r="G124" s="45">
        <v>90328</v>
      </c>
      <c r="H124" s="46">
        <f t="shared" si="35"/>
        <v>116.50650960942343</v>
      </c>
      <c r="I124" s="47">
        <v>587958</v>
      </c>
      <c r="J124" s="45">
        <v>478307</v>
      </c>
      <c r="K124" s="46">
        <f>I124/J124*100</f>
        <v>122.92481607001362</v>
      </c>
      <c r="L124" s="47">
        <v>362414</v>
      </c>
      <c r="M124" s="246">
        <v>253609</v>
      </c>
      <c r="N124" s="25">
        <f t="shared" si="22"/>
        <v>142.90265724008216</v>
      </c>
      <c r="O124" s="47">
        <v>355306</v>
      </c>
      <c r="P124" s="248">
        <v>253609</v>
      </c>
      <c r="Q124" s="25">
        <f t="shared" si="23"/>
        <v>140.09991758967544</v>
      </c>
      <c r="R124" s="47">
        <v>7108</v>
      </c>
      <c r="S124" s="248">
        <v>0</v>
      </c>
      <c r="T124" s="46" t="e">
        <f t="shared" si="24"/>
        <v>#DIV/0!</v>
      </c>
    </row>
    <row r="125" spans="1:20" s="23" customFormat="1" ht="34.5">
      <c r="A125" s="2">
        <v>11</v>
      </c>
      <c r="B125" s="163" t="s">
        <v>128</v>
      </c>
      <c r="C125" s="47">
        <v>28155</v>
      </c>
      <c r="D125" s="45">
        <v>38043</v>
      </c>
      <c r="E125" s="1">
        <f t="shared" si="34"/>
        <v>74.00835896222695</v>
      </c>
      <c r="F125" s="47">
        <v>3674</v>
      </c>
      <c r="G125" s="45">
        <v>13643</v>
      </c>
      <c r="H125" s="1">
        <f t="shared" si="35"/>
        <v>26.929560947005793</v>
      </c>
      <c r="I125" s="47">
        <v>28155</v>
      </c>
      <c r="J125" s="45">
        <v>38043</v>
      </c>
      <c r="K125" s="1">
        <f t="shared" ref="K125:K140" si="37">I125/J125*100</f>
        <v>74.00835896222695</v>
      </c>
      <c r="L125" s="47">
        <v>8486</v>
      </c>
      <c r="M125" s="247">
        <v>19210</v>
      </c>
      <c r="N125" s="1">
        <f t="shared" si="22"/>
        <v>44.17490890161374</v>
      </c>
      <c r="O125" s="47">
        <v>8486</v>
      </c>
      <c r="P125" s="249">
        <v>19210</v>
      </c>
      <c r="Q125" s="1">
        <f t="shared" si="23"/>
        <v>44.17490890161374</v>
      </c>
      <c r="R125" s="47">
        <v>0</v>
      </c>
      <c r="S125" s="249">
        <v>0</v>
      </c>
      <c r="T125" s="1" t="e">
        <f>R125/S125*100</f>
        <v>#DIV/0!</v>
      </c>
    </row>
    <row r="126" spans="1:20" s="24" customFormat="1" ht="29.25" customHeight="1">
      <c r="A126" s="161">
        <v>12</v>
      </c>
      <c r="B126" s="13" t="s">
        <v>129</v>
      </c>
      <c r="C126" s="47">
        <v>2650580</v>
      </c>
      <c r="D126" s="45">
        <v>2899202</v>
      </c>
      <c r="E126" s="25">
        <f t="shared" si="34"/>
        <v>91.424467836321853</v>
      </c>
      <c r="F126" s="47">
        <v>616572</v>
      </c>
      <c r="G126" s="45">
        <v>867846</v>
      </c>
      <c r="H126" s="25">
        <f t="shared" si="35"/>
        <v>71.046245532041397</v>
      </c>
      <c r="I126" s="47">
        <v>2671915</v>
      </c>
      <c r="J126" s="45">
        <v>2912726</v>
      </c>
      <c r="K126" s="25">
        <f t="shared" si="37"/>
        <v>91.732452692082944</v>
      </c>
      <c r="L126" s="47">
        <v>420870</v>
      </c>
      <c r="M126" s="247">
        <v>466244</v>
      </c>
      <c r="N126" s="25">
        <f t="shared" si="22"/>
        <v>90.26818575681402</v>
      </c>
      <c r="O126" s="47">
        <v>344323</v>
      </c>
      <c r="P126" s="249">
        <v>369607</v>
      </c>
      <c r="Q126" s="25">
        <f t="shared" si="23"/>
        <v>93.15922046930929</v>
      </c>
      <c r="R126" s="47">
        <v>76547</v>
      </c>
      <c r="S126" s="249">
        <v>96637</v>
      </c>
      <c r="T126" s="25">
        <f t="shared" si="24"/>
        <v>79.21086126431905</v>
      </c>
    </row>
    <row r="127" spans="1:20" s="23" customFormat="1" ht="34.5">
      <c r="A127" s="161">
        <v>13</v>
      </c>
      <c r="B127" s="14" t="s">
        <v>130</v>
      </c>
      <c r="C127" s="47">
        <v>13288</v>
      </c>
      <c r="D127" s="45">
        <v>24180</v>
      </c>
      <c r="E127" s="1">
        <f t="shared" si="34"/>
        <v>54.95450785773366</v>
      </c>
      <c r="F127" s="47">
        <v>1877</v>
      </c>
      <c r="G127" s="45">
        <v>8049</v>
      </c>
      <c r="H127" s="1">
        <f t="shared" si="35"/>
        <v>23.319667039383773</v>
      </c>
      <c r="I127" s="47">
        <v>13288</v>
      </c>
      <c r="J127" s="45">
        <v>24180</v>
      </c>
      <c r="K127" s="1">
        <f t="shared" si="37"/>
        <v>54.95450785773366</v>
      </c>
      <c r="L127" s="47">
        <v>0</v>
      </c>
      <c r="M127" s="35">
        <v>5418</v>
      </c>
      <c r="N127" s="1">
        <f t="shared" si="22"/>
        <v>0</v>
      </c>
      <c r="O127" s="47">
        <v>0</v>
      </c>
      <c r="P127" s="253">
        <v>0</v>
      </c>
      <c r="Q127" s="25" t="e">
        <f t="shared" si="23"/>
        <v>#DIV/0!</v>
      </c>
      <c r="R127" s="47">
        <v>0</v>
      </c>
      <c r="S127" s="253">
        <v>5418</v>
      </c>
      <c r="T127" s="1">
        <f>R127/S127*100</f>
        <v>0</v>
      </c>
    </row>
    <row r="128" spans="1:20" s="24" customFormat="1" ht="24.75" customHeight="1">
      <c r="A128" s="161">
        <v>14</v>
      </c>
      <c r="B128" s="13" t="s">
        <v>131</v>
      </c>
      <c r="C128" s="47">
        <v>897613</v>
      </c>
      <c r="D128" s="45">
        <v>456885</v>
      </c>
      <c r="E128" s="25">
        <f t="shared" si="34"/>
        <v>196.46366153408408</v>
      </c>
      <c r="F128" s="47">
        <v>152703</v>
      </c>
      <c r="G128" s="45">
        <v>88906</v>
      </c>
      <c r="H128" s="25">
        <f t="shared" si="35"/>
        <v>171.7578116212629</v>
      </c>
      <c r="I128" s="47">
        <v>897613</v>
      </c>
      <c r="J128" s="45">
        <v>456885</v>
      </c>
      <c r="K128" s="25">
        <f t="shared" si="37"/>
        <v>196.46366153408408</v>
      </c>
      <c r="L128" s="47">
        <v>797010</v>
      </c>
      <c r="M128" s="247">
        <v>379304</v>
      </c>
      <c r="N128" s="25">
        <f t="shared" si="22"/>
        <v>210.12433298884275</v>
      </c>
      <c r="O128" s="47">
        <v>750621</v>
      </c>
      <c r="P128" s="249">
        <v>333797</v>
      </c>
      <c r="Q128" s="25">
        <f t="shared" si="23"/>
        <v>224.87350096016442</v>
      </c>
      <c r="R128" s="47">
        <v>46389</v>
      </c>
      <c r="S128" s="249">
        <v>45507</v>
      </c>
      <c r="T128" s="25">
        <f t="shared" si="24"/>
        <v>101.93816335948316</v>
      </c>
    </row>
    <row r="129" spans="1:20" ht="27" customHeight="1">
      <c r="A129" s="2">
        <v>15</v>
      </c>
      <c r="B129" s="15" t="s">
        <v>132</v>
      </c>
      <c r="C129" s="47">
        <v>3453337</v>
      </c>
      <c r="D129" s="45">
        <v>3767309</v>
      </c>
      <c r="E129" s="25">
        <f t="shared" si="34"/>
        <v>91.665881402348475</v>
      </c>
      <c r="F129" s="47">
        <v>540598</v>
      </c>
      <c r="G129" s="45">
        <v>774995</v>
      </c>
      <c r="H129" s="25">
        <f t="shared" si="35"/>
        <v>69.755030677617285</v>
      </c>
      <c r="I129" s="47">
        <v>3411319</v>
      </c>
      <c r="J129" s="45">
        <v>3796601</v>
      </c>
      <c r="K129" s="25">
        <f t="shared" si="37"/>
        <v>89.851922812010017</v>
      </c>
      <c r="L129" s="47">
        <v>1173054</v>
      </c>
      <c r="M129" s="247">
        <v>1066143</v>
      </c>
      <c r="N129" s="25">
        <f t="shared" si="22"/>
        <v>110.0278292874408</v>
      </c>
      <c r="O129" s="47">
        <v>1041095</v>
      </c>
      <c r="P129" s="249">
        <v>963537</v>
      </c>
      <c r="Q129" s="25">
        <f t="shared" si="23"/>
        <v>108.04930168742872</v>
      </c>
      <c r="R129" s="47">
        <v>131959</v>
      </c>
      <c r="S129" s="249">
        <v>102606</v>
      </c>
      <c r="T129" s="25">
        <f t="shared" si="24"/>
        <v>128.60748884080851</v>
      </c>
    </row>
    <row r="130" spans="1:20" ht="34.5">
      <c r="A130" s="2">
        <v>16</v>
      </c>
      <c r="B130" s="16" t="s">
        <v>133</v>
      </c>
      <c r="C130" s="47">
        <v>1215186</v>
      </c>
      <c r="D130" s="45">
        <v>1210110</v>
      </c>
      <c r="E130" s="46">
        <f t="shared" si="34"/>
        <v>100.41946599895877</v>
      </c>
      <c r="F130" s="47">
        <v>182429</v>
      </c>
      <c r="G130" s="45">
        <v>345182</v>
      </c>
      <c r="H130" s="46">
        <f t="shared" si="35"/>
        <v>52.850090676802388</v>
      </c>
      <c r="I130" s="47">
        <v>1300613</v>
      </c>
      <c r="J130" s="45">
        <v>1338367</v>
      </c>
      <c r="K130" s="46">
        <f t="shared" si="37"/>
        <v>97.179099604219175</v>
      </c>
      <c r="L130" s="47">
        <v>236611</v>
      </c>
      <c r="M130" s="246">
        <v>3693</v>
      </c>
      <c r="N130" s="25">
        <f t="shared" si="22"/>
        <v>6407.0132683455186</v>
      </c>
      <c r="O130" s="47">
        <v>1737</v>
      </c>
      <c r="P130" s="248">
        <v>0</v>
      </c>
      <c r="Q130" s="25" t="e">
        <f t="shared" si="23"/>
        <v>#DIV/0!</v>
      </c>
      <c r="R130" s="47">
        <v>234874</v>
      </c>
      <c r="S130" s="253">
        <v>3693</v>
      </c>
      <c r="T130" s="46">
        <f t="shared" si="24"/>
        <v>6359.9783373950713</v>
      </c>
    </row>
    <row r="131" spans="1:20" s="23" customFormat="1" ht="17.25">
      <c r="A131" s="2">
        <v>17</v>
      </c>
      <c r="B131" s="9" t="s">
        <v>134</v>
      </c>
      <c r="C131" s="47">
        <v>94033</v>
      </c>
      <c r="D131" s="45">
        <v>127353</v>
      </c>
      <c r="E131" s="1">
        <f t="shared" si="34"/>
        <v>73.836501692147024</v>
      </c>
      <c r="F131" s="47">
        <v>14100</v>
      </c>
      <c r="G131" s="45">
        <v>59363</v>
      </c>
      <c r="H131" s="1">
        <f t="shared" si="35"/>
        <v>23.75216885939053</v>
      </c>
      <c r="I131" s="47">
        <v>94033</v>
      </c>
      <c r="J131" s="45">
        <v>127353</v>
      </c>
      <c r="K131" s="1">
        <f t="shared" si="37"/>
        <v>73.836501692147024</v>
      </c>
      <c r="L131" s="47">
        <v>94033</v>
      </c>
      <c r="M131" s="246">
        <v>103711</v>
      </c>
      <c r="N131" s="1">
        <f t="shared" si="22"/>
        <v>90.668299408934445</v>
      </c>
      <c r="O131" s="47">
        <v>50836</v>
      </c>
      <c r="P131" s="248">
        <v>59363</v>
      </c>
      <c r="Q131" s="1">
        <f t="shared" si="23"/>
        <v>85.635833768509002</v>
      </c>
      <c r="R131" s="47">
        <v>43197</v>
      </c>
      <c r="S131" s="248">
        <v>44348</v>
      </c>
      <c r="T131" s="1">
        <f t="shared" si="24"/>
        <v>97.404618021105804</v>
      </c>
    </row>
    <row r="132" spans="1:20" s="23" customFormat="1" ht="34.5">
      <c r="A132" s="2">
        <v>18</v>
      </c>
      <c r="B132" s="16" t="s">
        <v>135</v>
      </c>
      <c r="C132" s="47">
        <v>1634086</v>
      </c>
      <c r="D132" s="45">
        <v>1590617</v>
      </c>
      <c r="E132" s="1">
        <f t="shared" si="34"/>
        <v>102.73283889207774</v>
      </c>
      <c r="F132" s="47">
        <v>306389</v>
      </c>
      <c r="G132" s="45">
        <v>378545</v>
      </c>
      <c r="H132" s="1">
        <f t="shared" si="35"/>
        <v>80.938593826361455</v>
      </c>
      <c r="I132" s="47">
        <v>1495105</v>
      </c>
      <c r="J132" s="45">
        <v>1444876</v>
      </c>
      <c r="K132" s="1">
        <f t="shared" si="37"/>
        <v>103.4763536801774</v>
      </c>
      <c r="L132" s="47">
        <v>111529</v>
      </c>
      <c r="M132" s="246">
        <v>142080</v>
      </c>
      <c r="N132" s="1">
        <f t="shared" si="22"/>
        <v>78.497325450450447</v>
      </c>
      <c r="O132" s="47">
        <v>100410</v>
      </c>
      <c r="P132" s="248">
        <v>126116</v>
      </c>
      <c r="Q132" s="1">
        <f t="shared" si="23"/>
        <v>79.617177836277705</v>
      </c>
      <c r="R132" s="47">
        <v>11119</v>
      </c>
      <c r="S132" s="248">
        <v>15964</v>
      </c>
      <c r="T132" s="1">
        <f t="shared" si="24"/>
        <v>69.650463542971693</v>
      </c>
    </row>
    <row r="133" spans="1:20" s="23" customFormat="1" ht="34.5">
      <c r="A133" s="161">
        <v>19</v>
      </c>
      <c r="B133" s="162" t="s">
        <v>136</v>
      </c>
      <c r="C133" s="47"/>
      <c r="D133" s="47"/>
      <c r="E133" s="1" t="e">
        <f t="shared" si="34"/>
        <v>#DIV/0!</v>
      </c>
      <c r="F133" s="47"/>
      <c r="G133" s="47"/>
      <c r="H133" s="1" t="e">
        <f t="shared" si="35"/>
        <v>#DIV/0!</v>
      </c>
      <c r="I133" s="47"/>
      <c r="J133" s="47"/>
      <c r="K133" s="1" t="e">
        <f t="shared" si="37"/>
        <v>#DIV/0!</v>
      </c>
      <c r="L133" s="47"/>
      <c r="M133" s="35">
        <v>0</v>
      </c>
      <c r="N133" s="1" t="e">
        <f t="shared" si="22"/>
        <v>#DIV/0!</v>
      </c>
      <c r="O133" s="47"/>
      <c r="P133" s="253"/>
      <c r="Q133" s="1" t="e">
        <f t="shared" si="23"/>
        <v>#DIV/0!</v>
      </c>
      <c r="R133" s="47"/>
      <c r="S133" s="253"/>
      <c r="T133" s="1" t="e">
        <f t="shared" si="24"/>
        <v>#DIV/0!</v>
      </c>
    </row>
    <row r="134" spans="1:20" s="23" customFormat="1" ht="34.5">
      <c r="A134" s="161">
        <v>20</v>
      </c>
      <c r="B134" s="162" t="s">
        <v>137</v>
      </c>
      <c r="C134" s="47">
        <v>99045</v>
      </c>
      <c r="D134" s="45">
        <v>193683</v>
      </c>
      <c r="E134" s="1">
        <f t="shared" si="34"/>
        <v>51.13768374095816</v>
      </c>
      <c r="F134" s="47">
        <v>31609</v>
      </c>
      <c r="G134" s="45">
        <v>17029</v>
      </c>
      <c r="H134" s="1">
        <f t="shared" si="35"/>
        <v>185.6186505373187</v>
      </c>
      <c r="I134" s="47">
        <v>99045</v>
      </c>
      <c r="J134" s="45">
        <v>193683</v>
      </c>
      <c r="K134" s="1">
        <f t="shared" si="37"/>
        <v>51.13768374095816</v>
      </c>
      <c r="L134" s="47">
        <v>99045</v>
      </c>
      <c r="M134" s="247">
        <v>193683</v>
      </c>
      <c r="N134" s="1">
        <f t="shared" si="22"/>
        <v>51.13768374095816</v>
      </c>
      <c r="O134" s="47">
        <v>99045</v>
      </c>
      <c r="P134" s="247">
        <v>193683</v>
      </c>
      <c r="Q134" s="1">
        <f t="shared" si="23"/>
        <v>51.13768374095816</v>
      </c>
      <c r="R134" s="47">
        <v>0</v>
      </c>
      <c r="S134" s="249">
        <v>0</v>
      </c>
      <c r="T134" s="1" t="e">
        <f t="shared" ref="T134:T142" si="38">R134/S134*100</f>
        <v>#DIV/0!</v>
      </c>
    </row>
    <row r="135" spans="1:20" s="23" customFormat="1" ht="17.25">
      <c r="A135" s="161">
        <v>21</v>
      </c>
      <c r="B135" s="162" t="s">
        <v>138</v>
      </c>
      <c r="C135" s="47">
        <v>103660</v>
      </c>
      <c r="D135" s="47"/>
      <c r="E135" s="25" t="e">
        <f t="shared" si="34"/>
        <v>#DIV/0!</v>
      </c>
      <c r="F135" s="47">
        <v>13408</v>
      </c>
      <c r="G135" s="47"/>
      <c r="H135" s="25" t="e">
        <f t="shared" si="35"/>
        <v>#DIV/0!</v>
      </c>
      <c r="I135" s="47">
        <v>103660</v>
      </c>
      <c r="J135" s="47"/>
      <c r="K135" s="25" t="e">
        <f t="shared" si="37"/>
        <v>#DIV/0!</v>
      </c>
      <c r="L135" s="47">
        <v>81151</v>
      </c>
      <c r="M135" s="47"/>
      <c r="N135" s="25" t="e">
        <f t="shared" si="22"/>
        <v>#DIV/0!</v>
      </c>
      <c r="O135" s="47">
        <v>81151</v>
      </c>
      <c r="P135" s="47"/>
      <c r="Q135" s="25" t="e">
        <f t="shared" si="23"/>
        <v>#DIV/0!</v>
      </c>
      <c r="R135" s="47">
        <v>0</v>
      </c>
      <c r="S135" s="47"/>
      <c r="T135" s="25" t="e">
        <f t="shared" si="38"/>
        <v>#DIV/0!</v>
      </c>
    </row>
    <row r="136" spans="1:20" ht="34.5">
      <c r="A136" s="2">
        <v>22</v>
      </c>
      <c r="B136" s="17" t="s">
        <v>140</v>
      </c>
      <c r="C136" s="47">
        <v>2630805</v>
      </c>
      <c r="D136" s="45">
        <v>1966269</v>
      </c>
      <c r="E136" s="46">
        <f t="shared" si="34"/>
        <v>133.79679992920603</v>
      </c>
      <c r="F136" s="47">
        <v>330000</v>
      </c>
      <c r="G136" s="45">
        <v>315191</v>
      </c>
      <c r="H136" s="46">
        <f t="shared" si="35"/>
        <v>104.69842095745119</v>
      </c>
      <c r="I136" s="47">
        <v>2630805</v>
      </c>
      <c r="J136" s="45">
        <v>1966269</v>
      </c>
      <c r="K136" s="46">
        <f t="shared" si="37"/>
        <v>133.79679992920603</v>
      </c>
      <c r="L136" s="47">
        <v>2630805</v>
      </c>
      <c r="M136" s="246">
        <v>1960696</v>
      </c>
      <c r="N136" s="25">
        <f t="shared" ref="N136:N142" si="39">L136/M136*100</f>
        <v>134.17709833650909</v>
      </c>
      <c r="O136" s="47">
        <v>2630805</v>
      </c>
      <c r="P136" s="248">
        <v>1960696</v>
      </c>
      <c r="Q136" s="25">
        <f t="shared" ref="Q136:Q142" si="40">O136/P136*100</f>
        <v>134.17709833650909</v>
      </c>
      <c r="R136" s="47">
        <v>0</v>
      </c>
      <c r="S136" s="248">
        <v>0</v>
      </c>
      <c r="T136" s="46" t="e">
        <f t="shared" si="38"/>
        <v>#DIV/0!</v>
      </c>
    </row>
    <row r="137" spans="1:20" ht="34.5">
      <c r="A137" s="2">
        <v>23</v>
      </c>
      <c r="B137" s="17" t="s">
        <v>141</v>
      </c>
      <c r="C137" s="47">
        <v>153389</v>
      </c>
      <c r="D137" s="45">
        <v>251753</v>
      </c>
      <c r="E137" s="25">
        <f t="shared" si="34"/>
        <v>60.928370267683007</v>
      </c>
      <c r="F137" s="47">
        <v>43855</v>
      </c>
      <c r="G137" s="45">
        <v>51686</v>
      </c>
      <c r="H137" s="25">
        <f t="shared" si="35"/>
        <v>84.848895252099211</v>
      </c>
      <c r="I137" s="47">
        <v>153389</v>
      </c>
      <c r="J137" s="45">
        <v>251753</v>
      </c>
      <c r="K137" s="25">
        <f t="shared" si="37"/>
        <v>60.928370267683007</v>
      </c>
      <c r="L137" s="47">
        <v>150149</v>
      </c>
      <c r="M137" s="247">
        <v>247611</v>
      </c>
      <c r="N137" s="25">
        <f t="shared" si="39"/>
        <v>60.63906692352117</v>
      </c>
      <c r="O137" s="47">
        <v>150149</v>
      </c>
      <c r="P137" s="247">
        <v>247611</v>
      </c>
      <c r="Q137" s="25">
        <f t="shared" si="40"/>
        <v>60.63906692352117</v>
      </c>
      <c r="R137" s="47">
        <v>0</v>
      </c>
      <c r="S137" s="249">
        <v>0</v>
      </c>
      <c r="T137" s="25" t="e">
        <f t="shared" si="38"/>
        <v>#DIV/0!</v>
      </c>
    </row>
    <row r="138" spans="1:20" ht="17.25">
      <c r="A138" s="161">
        <v>24</v>
      </c>
      <c r="B138" s="162" t="s">
        <v>142</v>
      </c>
      <c r="C138" s="47"/>
      <c r="D138" s="45"/>
      <c r="E138" s="25" t="e">
        <f t="shared" si="34"/>
        <v>#DIV/0!</v>
      </c>
      <c r="F138" s="47"/>
      <c r="G138" s="45"/>
      <c r="H138" s="25" t="e">
        <f t="shared" si="35"/>
        <v>#DIV/0!</v>
      </c>
      <c r="I138" s="47"/>
      <c r="J138" s="45"/>
      <c r="K138" s="25" t="e">
        <f t="shared" si="37"/>
        <v>#DIV/0!</v>
      </c>
      <c r="L138" s="47"/>
      <c r="M138" s="247"/>
      <c r="N138" s="25" t="e">
        <f t="shared" si="39"/>
        <v>#DIV/0!</v>
      </c>
      <c r="O138" s="47"/>
      <c r="P138" s="249"/>
      <c r="Q138" s="25" t="e">
        <f t="shared" si="40"/>
        <v>#DIV/0!</v>
      </c>
      <c r="R138" s="47"/>
      <c r="S138" s="249"/>
      <c r="T138" s="25" t="e">
        <f t="shared" si="38"/>
        <v>#DIV/0!</v>
      </c>
    </row>
    <row r="139" spans="1:20" s="23" customFormat="1" ht="17.25">
      <c r="A139" s="2">
        <v>25</v>
      </c>
      <c r="B139" s="17" t="s">
        <v>143</v>
      </c>
      <c r="C139" s="47">
        <v>221454</v>
      </c>
      <c r="D139" s="45">
        <v>1027118</v>
      </c>
      <c r="E139" s="1">
        <f t="shared" si="34"/>
        <v>21.560716490218262</v>
      </c>
      <c r="F139" s="47">
        <v>39246</v>
      </c>
      <c r="G139" s="45">
        <v>389671</v>
      </c>
      <c r="H139" s="1">
        <f t="shared" si="35"/>
        <v>10.071573198929354</v>
      </c>
      <c r="I139" s="47">
        <v>374911</v>
      </c>
      <c r="J139" s="45">
        <v>1027118</v>
      </c>
      <c r="K139" s="1">
        <f t="shared" si="37"/>
        <v>36.501258862175526</v>
      </c>
      <c r="L139" s="47">
        <v>181581</v>
      </c>
      <c r="M139" s="35">
        <v>140597</v>
      </c>
      <c r="N139" s="1">
        <f t="shared" si="39"/>
        <v>129.14998186305539</v>
      </c>
      <c r="O139" s="47">
        <v>0</v>
      </c>
      <c r="P139" s="253">
        <v>0</v>
      </c>
      <c r="Q139" s="1" t="e">
        <f t="shared" si="40"/>
        <v>#DIV/0!</v>
      </c>
      <c r="R139" s="47">
        <v>181581</v>
      </c>
      <c r="S139" s="253">
        <v>140597</v>
      </c>
      <c r="T139" s="1">
        <f t="shared" si="38"/>
        <v>129.14998186305539</v>
      </c>
    </row>
    <row r="140" spans="1:20" s="23" customFormat="1" ht="34.5">
      <c r="A140" s="2">
        <v>26</v>
      </c>
      <c r="B140" s="16" t="s">
        <v>144</v>
      </c>
      <c r="C140" s="47">
        <v>56013</v>
      </c>
      <c r="D140" s="45">
        <v>62958</v>
      </c>
      <c r="E140" s="1">
        <f t="shared" si="34"/>
        <v>88.968836367101872</v>
      </c>
      <c r="F140" s="47">
        <v>12238</v>
      </c>
      <c r="G140" s="45">
        <v>9934</v>
      </c>
      <c r="H140" s="1">
        <f t="shared" si="35"/>
        <v>123.19307429031609</v>
      </c>
      <c r="I140" s="47">
        <v>14786</v>
      </c>
      <c r="J140" s="45">
        <v>26002</v>
      </c>
      <c r="K140" s="1">
        <f t="shared" si="37"/>
        <v>56.864856549496189</v>
      </c>
      <c r="L140" s="47">
        <v>14786</v>
      </c>
      <c r="M140" s="246">
        <v>26002</v>
      </c>
      <c r="N140" s="1">
        <f t="shared" si="39"/>
        <v>56.864856549496189</v>
      </c>
      <c r="O140" s="47">
        <v>14786</v>
      </c>
      <c r="P140" s="248">
        <v>26002</v>
      </c>
      <c r="Q140" s="1">
        <f t="shared" si="40"/>
        <v>56.864856549496189</v>
      </c>
      <c r="R140" s="47">
        <v>0</v>
      </c>
      <c r="S140" s="248">
        <v>0</v>
      </c>
      <c r="T140" s="1" t="e">
        <f t="shared" si="38"/>
        <v>#DIV/0!</v>
      </c>
    </row>
    <row r="141" spans="1:20" ht="17.25">
      <c r="A141" s="161">
        <v>27</v>
      </c>
      <c r="B141" s="10" t="s">
        <v>228</v>
      </c>
      <c r="C141" s="47">
        <v>26352</v>
      </c>
      <c r="D141" s="45">
        <v>227</v>
      </c>
      <c r="E141" s="25">
        <f>C141/D141*100</f>
        <v>11608.810572687224</v>
      </c>
      <c r="F141" s="47">
        <v>2683</v>
      </c>
      <c r="G141" s="45">
        <v>0</v>
      </c>
      <c r="H141" s="25" t="e">
        <f>F141/G141*100</f>
        <v>#DIV/0!</v>
      </c>
      <c r="I141" s="47">
        <v>26352</v>
      </c>
      <c r="J141" s="45">
        <v>227</v>
      </c>
      <c r="K141" s="25">
        <f>I141/J141*100</f>
        <v>11608.810572687224</v>
      </c>
      <c r="L141" s="47">
        <v>0</v>
      </c>
      <c r="M141" s="247">
        <v>0</v>
      </c>
      <c r="N141" s="25" t="e">
        <f t="shared" si="39"/>
        <v>#DIV/0!</v>
      </c>
      <c r="O141" s="47">
        <v>0</v>
      </c>
      <c r="P141" s="249">
        <v>0</v>
      </c>
      <c r="Q141" s="25" t="e">
        <f t="shared" si="40"/>
        <v>#DIV/0!</v>
      </c>
      <c r="R141" s="47">
        <v>0</v>
      </c>
      <c r="S141" s="249">
        <v>0</v>
      </c>
      <c r="T141" s="25" t="e">
        <f t="shared" si="38"/>
        <v>#DIV/0!</v>
      </c>
    </row>
    <row r="142" spans="1:20" s="23" customFormat="1" ht="34.5">
      <c r="A142" s="2">
        <v>28</v>
      </c>
      <c r="B142" s="16" t="s">
        <v>235</v>
      </c>
      <c r="C142" s="47">
        <v>183826</v>
      </c>
      <c r="D142" s="47">
        <v>385222</v>
      </c>
      <c r="E142" s="1">
        <f>C142/D142*100</f>
        <v>47.719496809631849</v>
      </c>
      <c r="F142" s="47">
        <v>23864</v>
      </c>
      <c r="G142" s="47">
        <v>63516</v>
      </c>
      <c r="H142" s="1">
        <f>F142/G142*100</f>
        <v>37.571635493418981</v>
      </c>
      <c r="I142" s="47">
        <v>192380</v>
      </c>
      <c r="J142" s="47">
        <v>387403</v>
      </c>
      <c r="K142" s="1">
        <f>I142/J142*100</f>
        <v>49.658882352485655</v>
      </c>
      <c r="L142" s="47">
        <v>70465</v>
      </c>
      <c r="M142" s="249">
        <v>108801</v>
      </c>
      <c r="N142" s="1">
        <f t="shared" si="39"/>
        <v>64.765029733182601</v>
      </c>
      <c r="O142" s="47">
        <v>56597</v>
      </c>
      <c r="P142" s="249">
        <v>72536</v>
      </c>
      <c r="Q142" s="1">
        <f t="shared" si="40"/>
        <v>78.026083599867661</v>
      </c>
      <c r="R142" s="47">
        <v>13868</v>
      </c>
      <c r="S142" s="249">
        <v>36265</v>
      </c>
      <c r="T142" s="1">
        <f t="shared" si="38"/>
        <v>38.240727974631191</v>
      </c>
    </row>
    <row r="143" spans="1:20" s="23" customFormat="1" ht="17.25" customHeight="1">
      <c r="A143" s="385"/>
      <c r="B143" s="386"/>
      <c r="C143" s="386"/>
      <c r="D143" s="386"/>
      <c r="E143" s="386"/>
      <c r="F143" s="386"/>
      <c r="G143" s="386"/>
      <c r="H143" s="386"/>
      <c r="I143" s="386"/>
      <c r="J143" s="386"/>
      <c r="K143" s="386"/>
      <c r="L143" s="386"/>
      <c r="M143" s="386"/>
      <c r="N143" s="386"/>
      <c r="O143" s="386"/>
      <c r="P143" s="386"/>
      <c r="Q143" s="386"/>
      <c r="R143" s="386"/>
      <c r="S143" s="386"/>
      <c r="T143" s="387"/>
    </row>
    <row r="144" spans="1:20" ht="24" customHeight="1">
      <c r="A144" s="383" t="s">
        <v>243</v>
      </c>
      <c r="B144" s="384" t="s">
        <v>145</v>
      </c>
      <c r="C144" s="42">
        <f>SUM(C145:C148)</f>
        <v>66324535</v>
      </c>
      <c r="D144" s="42">
        <f>SUM(D145:D148)</f>
        <v>49833713</v>
      </c>
      <c r="E144" s="51">
        <f t="shared" ref="E144:E145" si="41">C144/D144*100</f>
        <v>133.0916983849869</v>
      </c>
      <c r="F144" s="42">
        <f>SUM(F145:F148)</f>
        <v>7498380</v>
      </c>
      <c r="G144" s="42">
        <f>SUM(G145:G148)</f>
        <v>8329612</v>
      </c>
      <c r="H144" s="51">
        <f t="shared" ref="H144:H148" si="42">F144/G144*100</f>
        <v>90.020759670438437</v>
      </c>
      <c r="I144" s="42">
        <f>SUM(I145:I148)</f>
        <v>64437273</v>
      </c>
      <c r="J144" s="42">
        <f>SUM(J145:J148)</f>
        <v>57563846</v>
      </c>
      <c r="K144" s="51">
        <f t="shared" ref="K144:K148" si="43">I144/J144*100</f>
        <v>111.94052774027642</v>
      </c>
      <c r="L144" s="36">
        <f>SUM(L145:L148)</f>
        <v>46540051</v>
      </c>
      <c r="M144" s="36">
        <f>SUM(M145:M148)</f>
        <v>41630859</v>
      </c>
      <c r="N144" s="6">
        <f t="shared" ref="N144:N148" si="44">L144/M144*100</f>
        <v>111.79219482355624</v>
      </c>
      <c r="O144" s="5">
        <f>SUM(O145:O148)</f>
        <v>2645569</v>
      </c>
      <c r="P144" s="5">
        <f>SUM(P145:P148)</f>
        <v>3631062</v>
      </c>
      <c r="Q144" s="5">
        <f>O144/P144*100</f>
        <v>72.859372822606716</v>
      </c>
      <c r="R144" s="5">
        <f>SUM(R145:R148)</f>
        <v>43894482</v>
      </c>
      <c r="S144" s="5">
        <f>SUM(S145:S148)</f>
        <v>37999797</v>
      </c>
      <c r="T144" s="6">
        <f>R144/S144*100</f>
        <v>115.51241181630523</v>
      </c>
    </row>
    <row r="145" spans="1:20" s="24" customFormat="1" ht="17.25">
      <c r="A145" s="63">
        <v>1</v>
      </c>
      <c r="B145" s="18" t="s">
        <v>146</v>
      </c>
      <c r="C145" s="47">
        <v>39828947</v>
      </c>
      <c r="D145" s="49">
        <v>27146132</v>
      </c>
      <c r="E145" s="25">
        <f t="shared" si="41"/>
        <v>146.72052357219803</v>
      </c>
      <c r="F145" s="49">
        <v>5018194</v>
      </c>
      <c r="G145" s="49">
        <v>4172169</v>
      </c>
      <c r="H145" s="25">
        <f t="shared" si="42"/>
        <v>120.277821919486</v>
      </c>
      <c r="I145" s="49">
        <v>38143466</v>
      </c>
      <c r="J145" s="49">
        <v>26077255</v>
      </c>
      <c r="K145" s="25">
        <f t="shared" si="43"/>
        <v>146.27101663882951</v>
      </c>
      <c r="L145" s="95">
        <v>25280504</v>
      </c>
      <c r="M145" s="247">
        <v>15829110</v>
      </c>
      <c r="N145" s="25">
        <f t="shared" si="44"/>
        <v>159.7089413112929</v>
      </c>
      <c r="O145" s="49">
        <v>1883193</v>
      </c>
      <c r="P145" s="249">
        <v>2833858</v>
      </c>
      <c r="Q145" s="25">
        <f>O145/P145*100</f>
        <v>66.453329701064774</v>
      </c>
      <c r="R145" s="49">
        <v>23397311</v>
      </c>
      <c r="S145" s="249">
        <v>12995252</v>
      </c>
      <c r="T145" s="25">
        <f>R145/S145*100</f>
        <v>180.04507338526409</v>
      </c>
    </row>
    <row r="146" spans="1:20" s="24" customFormat="1" ht="17.25">
      <c r="A146" s="63">
        <v>2</v>
      </c>
      <c r="B146" s="18" t="s">
        <v>147</v>
      </c>
      <c r="C146" s="47">
        <v>979378</v>
      </c>
      <c r="D146" s="49">
        <v>1963124</v>
      </c>
      <c r="E146" s="25">
        <f>C146/D146*100</f>
        <v>49.888748749442215</v>
      </c>
      <c r="F146" s="49">
        <v>0</v>
      </c>
      <c r="G146" s="49">
        <v>0</v>
      </c>
      <c r="H146" s="25" t="e">
        <f t="shared" si="42"/>
        <v>#DIV/0!</v>
      </c>
      <c r="I146" s="49">
        <v>1477094</v>
      </c>
      <c r="J146" s="49">
        <v>2026565</v>
      </c>
      <c r="K146" s="25">
        <f t="shared" si="43"/>
        <v>72.886583948701372</v>
      </c>
      <c r="L146" s="95">
        <v>0</v>
      </c>
      <c r="M146" s="247">
        <v>0</v>
      </c>
      <c r="N146" s="25" t="e">
        <f t="shared" si="44"/>
        <v>#DIV/0!</v>
      </c>
      <c r="O146" s="49">
        <v>0</v>
      </c>
      <c r="P146" s="249">
        <v>0</v>
      </c>
      <c r="Q146" s="25" t="e">
        <f>O146/P146*100</f>
        <v>#DIV/0!</v>
      </c>
      <c r="R146" s="49">
        <v>0</v>
      </c>
      <c r="S146" s="249">
        <v>0</v>
      </c>
      <c r="T146" s="25" t="e">
        <f>R146/S146*100</f>
        <v>#DIV/0!</v>
      </c>
    </row>
    <row r="147" spans="1:20" s="24" customFormat="1" ht="17.25">
      <c r="A147" s="63">
        <v>3</v>
      </c>
      <c r="B147" s="18" t="s">
        <v>148</v>
      </c>
      <c r="C147" s="47">
        <v>1557495</v>
      </c>
      <c r="D147" s="49">
        <v>825041</v>
      </c>
      <c r="E147" s="25">
        <f t="shared" ref="E147:E148" si="45">C147/D147*100</f>
        <v>188.77789103814234</v>
      </c>
      <c r="F147" s="49">
        <v>153709</v>
      </c>
      <c r="G147" s="49">
        <v>221754</v>
      </c>
      <c r="H147" s="25">
        <f t="shared" si="42"/>
        <v>69.315096909187659</v>
      </c>
      <c r="I147" s="49">
        <v>1427809</v>
      </c>
      <c r="J147" s="49">
        <v>869256</v>
      </c>
      <c r="K147" s="25">
        <f t="shared" si="43"/>
        <v>164.25644459169681</v>
      </c>
      <c r="L147" s="95">
        <v>575505</v>
      </c>
      <c r="M147" s="247">
        <v>293381</v>
      </c>
      <c r="N147" s="25">
        <f t="shared" si="44"/>
        <v>196.16300987453175</v>
      </c>
      <c r="O147" s="49">
        <v>283278</v>
      </c>
      <c r="P147" s="249">
        <v>233477</v>
      </c>
      <c r="Q147" s="25">
        <f>O147/P147*100</f>
        <v>121.33015243471519</v>
      </c>
      <c r="R147" s="49">
        <v>292227</v>
      </c>
      <c r="S147" s="249">
        <v>59904</v>
      </c>
      <c r="T147" s="25">
        <f>R147/S147*100</f>
        <v>487.82552083333331</v>
      </c>
    </row>
    <row r="148" spans="1:20" ht="34.5">
      <c r="A148" s="63">
        <v>4</v>
      </c>
      <c r="B148" s="19" t="s">
        <v>149</v>
      </c>
      <c r="C148" s="47">
        <v>23958715</v>
      </c>
      <c r="D148" s="47">
        <v>19899416</v>
      </c>
      <c r="E148" s="46">
        <f t="shared" si="45"/>
        <v>120.39908608373231</v>
      </c>
      <c r="F148" s="49">
        <v>2326477</v>
      </c>
      <c r="G148" s="47">
        <v>3935689</v>
      </c>
      <c r="H148" s="46">
        <f t="shared" si="42"/>
        <v>59.112318071880175</v>
      </c>
      <c r="I148" s="49">
        <v>23388904</v>
      </c>
      <c r="J148" s="47">
        <v>28590770</v>
      </c>
      <c r="K148" s="46">
        <f t="shared" si="43"/>
        <v>81.805785573456049</v>
      </c>
      <c r="L148" s="95">
        <v>20684042</v>
      </c>
      <c r="M148" s="246">
        <v>25508368</v>
      </c>
      <c r="N148" s="25">
        <f t="shared" si="44"/>
        <v>81.087280848386683</v>
      </c>
      <c r="O148" s="49">
        <v>479098</v>
      </c>
      <c r="P148" s="248">
        <v>563727</v>
      </c>
      <c r="Q148" s="25">
        <f>O148/P148*100</f>
        <v>84.987591511494045</v>
      </c>
      <c r="R148" s="49">
        <v>20204944</v>
      </c>
      <c r="S148" s="253">
        <v>24944641</v>
      </c>
      <c r="T148" s="46">
        <f>R148/S148*100</f>
        <v>80.999137249559936</v>
      </c>
    </row>
    <row r="149" spans="1:20" s="23" customFormat="1" ht="17.25" customHeight="1">
      <c r="A149" s="385"/>
      <c r="B149" s="386"/>
      <c r="C149" s="386"/>
      <c r="D149" s="386"/>
      <c r="E149" s="386"/>
      <c r="F149" s="386"/>
      <c r="G149" s="386"/>
      <c r="H149" s="386"/>
      <c r="I149" s="386"/>
      <c r="J149" s="386"/>
      <c r="K149" s="386"/>
      <c r="L149" s="386"/>
      <c r="M149" s="386"/>
      <c r="N149" s="386"/>
      <c r="O149" s="386"/>
      <c r="P149" s="386"/>
      <c r="Q149" s="386"/>
      <c r="R149" s="386"/>
      <c r="S149" s="386"/>
      <c r="T149" s="387"/>
    </row>
    <row r="150" spans="1:20" ht="54.75" customHeight="1">
      <c r="A150" s="383" t="s">
        <v>244</v>
      </c>
      <c r="B150" s="384"/>
      <c r="C150" s="42">
        <f>SUM(C151:C160)</f>
        <v>91227</v>
      </c>
      <c r="D150" s="42">
        <f>SUM(D151:D160)</f>
        <v>127023</v>
      </c>
      <c r="E150" s="51">
        <f>C150/D150*100</f>
        <v>71.819276823882291</v>
      </c>
      <c r="F150" s="42">
        <f>SUM(F151:F160)</f>
        <v>19732</v>
      </c>
      <c r="G150" s="42">
        <f>SUM(G151:G160)</f>
        <v>22947</v>
      </c>
      <c r="H150" s="51">
        <f>F150/G150*100</f>
        <v>85.989453959123196</v>
      </c>
      <c r="I150" s="42">
        <f>SUM(I151:I160)</f>
        <v>186365</v>
      </c>
      <c r="J150" s="42">
        <f>SUM(J151:J160)</f>
        <v>245977</v>
      </c>
      <c r="K150" s="51">
        <f>I150/J150*100</f>
        <v>75.765213820804391</v>
      </c>
      <c r="L150" s="34">
        <f>SUM(L151:L160)</f>
        <v>5965</v>
      </c>
      <c r="M150" s="34">
        <f>SUM(M151:M160)</f>
        <v>0</v>
      </c>
      <c r="N150" s="6" t="e">
        <f t="shared" ref="N150:N160" si="46">L150/M150*100</f>
        <v>#DIV/0!</v>
      </c>
      <c r="O150" s="5">
        <f>SUM(O151:O160)</f>
        <v>5965</v>
      </c>
      <c r="P150" s="5">
        <f>SUM(P151:P160)</f>
        <v>0</v>
      </c>
      <c r="Q150" s="5" t="e">
        <f t="shared" ref="Q150:Q160" si="47">O150/P150*100</f>
        <v>#DIV/0!</v>
      </c>
      <c r="R150" s="5">
        <f>SUM(R151:R160)</f>
        <v>0</v>
      </c>
      <c r="S150" s="5">
        <f>SUM(S151:S160)</f>
        <v>0</v>
      </c>
      <c r="T150" s="6" t="e">
        <f t="shared" ref="T150:T160" si="48">R150/S150*100</f>
        <v>#DIV/0!</v>
      </c>
    </row>
    <row r="152" spans="1:20" ht="20.25" customHeight="1">
      <c r="A152" s="56">
        <v>1</v>
      </c>
      <c r="B152" s="3" t="s">
        <v>67</v>
      </c>
      <c r="C152" s="45">
        <v>0</v>
      </c>
      <c r="D152" s="45">
        <v>0</v>
      </c>
      <c r="E152" s="46" t="e">
        <f t="shared" ref="E152:E160" si="49">C152/D152*100</f>
        <v>#DIV/0!</v>
      </c>
      <c r="F152" s="45">
        <v>0</v>
      </c>
      <c r="G152" s="45">
        <v>0</v>
      </c>
      <c r="H152" s="46" t="e">
        <f t="shared" ref="H152:H157" si="50">F152/G152*100</f>
        <v>#DIV/0!</v>
      </c>
      <c r="I152" s="45">
        <v>0</v>
      </c>
      <c r="J152" s="45">
        <v>0</v>
      </c>
      <c r="K152" s="46" t="e">
        <f t="shared" ref="K152:K160" si="51">I152/J152*100</f>
        <v>#DIV/0!</v>
      </c>
      <c r="L152" s="95">
        <v>0</v>
      </c>
      <c r="M152" s="47">
        <v>0</v>
      </c>
      <c r="N152" s="25" t="e">
        <f t="shared" si="46"/>
        <v>#DIV/0!</v>
      </c>
      <c r="O152" s="45">
        <v>0</v>
      </c>
      <c r="P152" s="45">
        <v>0</v>
      </c>
      <c r="Q152" s="25" t="e">
        <f t="shared" si="47"/>
        <v>#DIV/0!</v>
      </c>
      <c r="R152" s="45">
        <v>0</v>
      </c>
      <c r="S152" s="45">
        <v>0</v>
      </c>
      <c r="T152" s="46" t="e">
        <f t="shared" si="48"/>
        <v>#DIV/0!</v>
      </c>
    </row>
    <row r="153" spans="1:20" ht="19.5" customHeight="1">
      <c r="A153" s="56">
        <v>2</v>
      </c>
      <c r="B153" s="3" t="s">
        <v>68</v>
      </c>
      <c r="C153" s="45">
        <v>0</v>
      </c>
      <c r="D153" s="45">
        <v>0</v>
      </c>
      <c r="E153" s="46" t="e">
        <f>C153/D153*100</f>
        <v>#DIV/0!</v>
      </c>
      <c r="F153" s="45">
        <v>0</v>
      </c>
      <c r="G153" s="45">
        <v>0</v>
      </c>
      <c r="H153" s="46" t="e">
        <f t="shared" si="50"/>
        <v>#DIV/0!</v>
      </c>
      <c r="I153" s="45">
        <v>0</v>
      </c>
      <c r="J153" s="45">
        <v>0</v>
      </c>
      <c r="K153" s="46" t="e">
        <f t="shared" si="51"/>
        <v>#DIV/0!</v>
      </c>
      <c r="L153" s="95">
        <v>0</v>
      </c>
      <c r="M153" s="47">
        <v>0</v>
      </c>
      <c r="N153" s="25" t="e">
        <f t="shared" si="46"/>
        <v>#DIV/0!</v>
      </c>
      <c r="O153" s="45">
        <v>0</v>
      </c>
      <c r="P153" s="45">
        <v>0</v>
      </c>
      <c r="Q153" s="25" t="e">
        <f t="shared" si="47"/>
        <v>#DIV/0!</v>
      </c>
      <c r="R153" s="45">
        <v>0</v>
      </c>
      <c r="S153" s="45">
        <v>0</v>
      </c>
      <c r="T153" s="46" t="e">
        <f t="shared" si="48"/>
        <v>#DIV/0!</v>
      </c>
    </row>
    <row r="154" spans="1:20" ht="20.25" customHeight="1">
      <c r="A154" s="56">
        <v>3</v>
      </c>
      <c r="B154" s="3" t="s">
        <v>69</v>
      </c>
      <c r="C154" s="45">
        <v>24965</v>
      </c>
      <c r="D154" s="45">
        <v>49331</v>
      </c>
      <c r="E154" s="46">
        <f t="shared" si="49"/>
        <v>50.607123309886283</v>
      </c>
      <c r="F154" s="45">
        <v>3746</v>
      </c>
      <c r="G154" s="45">
        <v>11199</v>
      </c>
      <c r="H154" s="46">
        <f t="shared" si="50"/>
        <v>33.449415126350566</v>
      </c>
      <c r="I154" s="45">
        <v>30642</v>
      </c>
      <c r="J154" s="45">
        <v>71330</v>
      </c>
      <c r="K154" s="46">
        <f t="shared" si="51"/>
        <v>42.958082153371649</v>
      </c>
      <c r="L154" s="95">
        <v>5965</v>
      </c>
      <c r="M154" s="47">
        <v>0</v>
      </c>
      <c r="N154" s="25" t="e">
        <f t="shared" si="46"/>
        <v>#DIV/0!</v>
      </c>
      <c r="O154" s="45">
        <v>5965</v>
      </c>
      <c r="P154" s="45">
        <v>0</v>
      </c>
      <c r="Q154" s="25" t="e">
        <f t="shared" si="47"/>
        <v>#DIV/0!</v>
      </c>
      <c r="R154" s="45">
        <v>0</v>
      </c>
      <c r="S154" s="45">
        <v>0</v>
      </c>
      <c r="T154" s="46" t="e">
        <f t="shared" si="48"/>
        <v>#DIV/0!</v>
      </c>
    </row>
    <row r="155" spans="1:20" ht="19.5" customHeight="1">
      <c r="A155" s="56">
        <v>5</v>
      </c>
      <c r="B155" s="3" t="s">
        <v>72</v>
      </c>
      <c r="C155" s="45">
        <v>0</v>
      </c>
      <c r="D155" s="45">
        <v>0</v>
      </c>
      <c r="E155" s="46" t="e">
        <f t="shared" si="49"/>
        <v>#DIV/0!</v>
      </c>
      <c r="F155" s="45">
        <v>0</v>
      </c>
      <c r="G155" s="45">
        <v>0</v>
      </c>
      <c r="H155" s="46" t="e">
        <f t="shared" si="50"/>
        <v>#DIV/0!</v>
      </c>
      <c r="I155" s="45">
        <v>0</v>
      </c>
      <c r="J155" s="45">
        <v>0</v>
      </c>
      <c r="K155" s="46" t="e">
        <f t="shared" si="51"/>
        <v>#DIV/0!</v>
      </c>
      <c r="L155" s="95">
        <v>0</v>
      </c>
      <c r="M155" s="47">
        <v>0</v>
      </c>
      <c r="N155" s="25" t="e">
        <f t="shared" si="46"/>
        <v>#DIV/0!</v>
      </c>
      <c r="O155" s="45">
        <v>0</v>
      </c>
      <c r="P155" s="45">
        <v>0</v>
      </c>
      <c r="Q155" s="25" t="e">
        <f t="shared" si="47"/>
        <v>#DIV/0!</v>
      </c>
      <c r="R155" s="45">
        <v>0</v>
      </c>
      <c r="S155" s="45">
        <v>0</v>
      </c>
      <c r="T155" s="46" t="e">
        <f t="shared" si="48"/>
        <v>#DIV/0!</v>
      </c>
    </row>
    <row r="156" spans="1:20" ht="20.25" customHeight="1">
      <c r="A156" s="58">
        <v>6</v>
      </c>
      <c r="B156" s="4" t="s">
        <v>74</v>
      </c>
      <c r="C156" s="45">
        <v>0</v>
      </c>
      <c r="D156" s="45">
        <v>0</v>
      </c>
      <c r="E156" s="25" t="e">
        <f t="shared" si="49"/>
        <v>#DIV/0!</v>
      </c>
      <c r="F156" s="45">
        <v>0</v>
      </c>
      <c r="G156" s="45">
        <v>0</v>
      </c>
      <c r="H156" s="25" t="e">
        <f t="shared" si="50"/>
        <v>#DIV/0!</v>
      </c>
      <c r="I156" s="45">
        <v>0</v>
      </c>
      <c r="J156" s="45">
        <v>0</v>
      </c>
      <c r="K156" s="25" t="e">
        <f t="shared" si="51"/>
        <v>#DIV/0!</v>
      </c>
      <c r="L156" s="95">
        <v>0</v>
      </c>
      <c r="M156" s="47">
        <v>0</v>
      </c>
      <c r="N156" s="25" t="e">
        <f t="shared" si="46"/>
        <v>#DIV/0!</v>
      </c>
      <c r="O156" s="49">
        <v>0</v>
      </c>
      <c r="P156" s="49">
        <v>0</v>
      </c>
      <c r="Q156" s="25" t="e">
        <f t="shared" si="47"/>
        <v>#DIV/0!</v>
      </c>
      <c r="R156" s="49">
        <v>0</v>
      </c>
      <c r="S156" s="49">
        <v>0</v>
      </c>
      <c r="T156" s="25" t="e">
        <f t="shared" si="48"/>
        <v>#DIV/0!</v>
      </c>
    </row>
    <row r="157" spans="1:20" s="23" customFormat="1" ht="18" customHeight="1">
      <c r="A157" s="57">
        <v>7</v>
      </c>
      <c r="B157" s="8" t="s">
        <v>76</v>
      </c>
      <c r="C157" s="45">
        <v>0</v>
      </c>
      <c r="D157" s="45">
        <v>0</v>
      </c>
      <c r="E157" s="1" t="e">
        <f t="shared" si="49"/>
        <v>#DIV/0!</v>
      </c>
      <c r="F157" s="45">
        <v>0</v>
      </c>
      <c r="G157" s="45">
        <v>0</v>
      </c>
      <c r="H157" s="1" t="e">
        <f t="shared" si="50"/>
        <v>#DIV/0!</v>
      </c>
      <c r="I157" s="45">
        <v>0</v>
      </c>
      <c r="J157" s="45">
        <v>0</v>
      </c>
      <c r="K157" s="1" t="e">
        <f t="shared" si="51"/>
        <v>#DIV/0!</v>
      </c>
      <c r="L157" s="95">
        <v>0</v>
      </c>
      <c r="M157" s="47">
        <v>0</v>
      </c>
      <c r="N157" s="1" t="e">
        <f t="shared" si="46"/>
        <v>#DIV/0!</v>
      </c>
      <c r="O157" s="47">
        <v>0</v>
      </c>
      <c r="P157" s="47">
        <v>0</v>
      </c>
      <c r="Q157" s="1" t="e">
        <f t="shared" si="47"/>
        <v>#DIV/0!</v>
      </c>
      <c r="R157" s="47">
        <v>0</v>
      </c>
      <c r="S157" s="47">
        <v>0</v>
      </c>
      <c r="T157" s="1" t="e">
        <f t="shared" si="48"/>
        <v>#DIV/0!</v>
      </c>
    </row>
    <row r="158" spans="1:20" ht="18.75" customHeight="1">
      <c r="A158" s="56">
        <v>8</v>
      </c>
      <c r="B158" s="4" t="s">
        <v>79</v>
      </c>
      <c r="C158" s="45">
        <v>0</v>
      </c>
      <c r="D158" s="45">
        <v>0</v>
      </c>
      <c r="E158" s="46" t="e">
        <f t="shared" si="49"/>
        <v>#DIV/0!</v>
      </c>
      <c r="F158" s="45">
        <v>0</v>
      </c>
      <c r="G158" s="45">
        <v>0</v>
      </c>
      <c r="H158" s="46" t="e">
        <f>F158/G158*100</f>
        <v>#DIV/0!</v>
      </c>
      <c r="I158" s="45">
        <v>0</v>
      </c>
      <c r="J158" s="45">
        <v>0</v>
      </c>
      <c r="K158" s="46" t="e">
        <f t="shared" si="51"/>
        <v>#DIV/0!</v>
      </c>
      <c r="L158" s="95">
        <v>0</v>
      </c>
      <c r="M158" s="47">
        <v>0</v>
      </c>
      <c r="N158" s="25" t="e">
        <f t="shared" si="46"/>
        <v>#DIV/0!</v>
      </c>
      <c r="O158" s="45">
        <v>0</v>
      </c>
      <c r="P158" s="45">
        <v>0</v>
      </c>
      <c r="Q158" s="25" t="e">
        <f t="shared" si="47"/>
        <v>#DIV/0!</v>
      </c>
      <c r="R158" s="45">
        <v>0</v>
      </c>
      <c r="S158" s="45">
        <v>0</v>
      </c>
      <c r="T158" s="46" t="e">
        <f t="shared" si="48"/>
        <v>#DIV/0!</v>
      </c>
    </row>
    <row r="159" spans="1:20" s="23" customFormat="1" ht="16.5" customHeight="1">
      <c r="A159" s="56">
        <v>9</v>
      </c>
      <c r="B159" s="8" t="s">
        <v>81</v>
      </c>
      <c r="C159" s="45">
        <v>18744</v>
      </c>
      <c r="D159" s="45">
        <v>32905</v>
      </c>
      <c r="E159" s="1">
        <f t="shared" si="49"/>
        <v>56.963987235982373</v>
      </c>
      <c r="F159" s="45">
        <v>9705</v>
      </c>
      <c r="G159" s="45">
        <v>0</v>
      </c>
      <c r="H159" s="1" t="e">
        <f t="shared" ref="H159:H160" si="52">F159/G159*100</f>
        <v>#DIV/0!</v>
      </c>
      <c r="I159" s="45">
        <v>18744</v>
      </c>
      <c r="J159" s="45">
        <v>32905</v>
      </c>
      <c r="K159" s="46">
        <f t="shared" si="51"/>
        <v>56.963987235982373</v>
      </c>
      <c r="L159" s="95">
        <v>0</v>
      </c>
      <c r="M159" s="47">
        <v>0</v>
      </c>
      <c r="N159" s="1" t="e">
        <f t="shared" si="46"/>
        <v>#DIV/0!</v>
      </c>
      <c r="O159" s="47">
        <v>0</v>
      </c>
      <c r="P159" s="47">
        <v>0</v>
      </c>
      <c r="Q159" s="1" t="e">
        <f t="shared" si="47"/>
        <v>#DIV/0!</v>
      </c>
      <c r="R159" s="47">
        <v>0</v>
      </c>
      <c r="S159" s="47">
        <v>0</v>
      </c>
      <c r="T159" s="1" t="e">
        <f t="shared" si="48"/>
        <v>#DIV/0!</v>
      </c>
    </row>
    <row r="160" spans="1:20" ht="22.5" customHeight="1">
      <c r="A160" s="56">
        <v>10</v>
      </c>
      <c r="B160" s="3" t="s">
        <v>88</v>
      </c>
      <c r="C160" s="45">
        <v>47518</v>
      </c>
      <c r="D160" s="45">
        <v>44787</v>
      </c>
      <c r="E160" s="46">
        <f t="shared" si="49"/>
        <v>106.09775157969948</v>
      </c>
      <c r="F160" s="45">
        <v>6281</v>
      </c>
      <c r="G160" s="45">
        <v>11748</v>
      </c>
      <c r="H160" s="46">
        <f t="shared" si="52"/>
        <v>53.464419475655433</v>
      </c>
      <c r="I160" s="45">
        <v>136979</v>
      </c>
      <c r="J160" s="45">
        <v>141742</v>
      </c>
      <c r="K160" s="46">
        <f t="shared" si="51"/>
        <v>96.639669258229745</v>
      </c>
      <c r="L160" s="95">
        <v>0</v>
      </c>
      <c r="M160" s="47">
        <v>0</v>
      </c>
      <c r="N160" s="25" t="e">
        <f t="shared" si="46"/>
        <v>#DIV/0!</v>
      </c>
      <c r="O160" s="45">
        <v>0</v>
      </c>
      <c r="P160" s="45">
        <v>0</v>
      </c>
      <c r="Q160" s="25" t="e">
        <f t="shared" si="47"/>
        <v>#DIV/0!</v>
      </c>
      <c r="R160" s="45">
        <v>0</v>
      </c>
      <c r="S160" s="45">
        <v>0</v>
      </c>
      <c r="T160" s="46" t="e">
        <f t="shared" si="48"/>
        <v>#DIV/0!</v>
      </c>
    </row>
    <row r="161" spans="1:20" s="23" customFormat="1" ht="17.25" customHeight="1">
      <c r="A161" s="385"/>
      <c r="B161" s="386"/>
      <c r="C161" s="386"/>
      <c r="D161" s="386"/>
      <c r="E161" s="386"/>
      <c r="F161" s="386"/>
      <c r="G161" s="386"/>
      <c r="H161" s="386"/>
      <c r="I161" s="386"/>
      <c r="J161" s="386"/>
      <c r="K161" s="386"/>
      <c r="L161" s="386"/>
      <c r="M161" s="386"/>
      <c r="N161" s="386"/>
      <c r="O161" s="386"/>
      <c r="P161" s="386"/>
      <c r="Q161" s="386"/>
      <c r="R161" s="386"/>
      <c r="S161" s="386"/>
      <c r="T161" s="387"/>
    </row>
    <row r="162" spans="1:20" s="23" customFormat="1" ht="32.25" customHeight="1">
      <c r="A162" s="383" t="s">
        <v>245</v>
      </c>
      <c r="B162" s="384"/>
      <c r="C162" s="42">
        <f>SUM(C163:C176)</f>
        <v>3888409</v>
      </c>
      <c r="D162" s="42">
        <f>SUM(D163:D176)</f>
        <v>2195507</v>
      </c>
      <c r="E162" s="51">
        <f t="shared" ref="E162:E176" si="53">C162/D162*100</f>
        <v>177.10756558735636</v>
      </c>
      <c r="F162" s="42">
        <f>SUM(F163:F176)</f>
        <v>618131</v>
      </c>
      <c r="G162" s="42">
        <f>SUM(G163:G176)</f>
        <v>467628</v>
      </c>
      <c r="H162" s="51">
        <f t="shared" ref="H162:H176" si="54">F162/G162*100</f>
        <v>132.18434311033556</v>
      </c>
      <c r="I162" s="42">
        <f>SUM(I163:I176)</f>
        <v>3709824</v>
      </c>
      <c r="J162" s="42">
        <f>SUM(J163:J176)</f>
        <v>2167054</v>
      </c>
      <c r="K162" s="51">
        <f t="shared" ref="K162:K176" si="55">I162/J162*100</f>
        <v>171.19204228413321</v>
      </c>
      <c r="L162" s="42">
        <f>SUM(L163:L176)</f>
        <v>2770741</v>
      </c>
      <c r="M162" s="42">
        <f>SUM(M163:M176)</f>
        <v>1313199</v>
      </c>
      <c r="N162" s="6">
        <f t="shared" ref="N162:N176" si="56">L162/M162*100</f>
        <v>210.99170803511123</v>
      </c>
      <c r="O162" s="42">
        <f>SUM(O163:O176)</f>
        <v>533748</v>
      </c>
      <c r="P162" s="42">
        <f>SUM(P163:P176)</f>
        <v>0</v>
      </c>
      <c r="Q162" s="5" t="e">
        <f t="shared" ref="Q162:Q176" si="57">O162/P162*100</f>
        <v>#DIV/0!</v>
      </c>
      <c r="R162" s="42">
        <f>SUM(R163:R176)</f>
        <v>2236993</v>
      </c>
      <c r="S162" s="42">
        <f>SUM(S163:S176)</f>
        <v>1313199</v>
      </c>
      <c r="T162" s="6">
        <f t="shared" ref="T162:T176" si="58">R162/S162*100</f>
        <v>170.34684004480661</v>
      </c>
    </row>
    <row r="163" spans="1:20" ht="20.25" customHeight="1">
      <c r="A163" s="56">
        <v>1</v>
      </c>
      <c r="B163" s="3" t="s">
        <v>66</v>
      </c>
      <c r="C163" s="45">
        <v>340586</v>
      </c>
      <c r="D163" s="45">
        <v>330588</v>
      </c>
      <c r="E163" s="46">
        <f t="shared" si="53"/>
        <v>103.0243082023546</v>
      </c>
      <c r="F163" s="45">
        <v>62672</v>
      </c>
      <c r="G163" s="45">
        <v>59449</v>
      </c>
      <c r="H163" s="46">
        <f t="shared" si="54"/>
        <v>105.42145368298878</v>
      </c>
      <c r="I163" s="45">
        <v>329560</v>
      </c>
      <c r="J163" s="45">
        <v>307944</v>
      </c>
      <c r="K163" s="46">
        <f t="shared" si="55"/>
        <v>107.01945808328787</v>
      </c>
      <c r="L163" s="45">
        <v>329560</v>
      </c>
      <c r="M163" s="45">
        <v>307944</v>
      </c>
      <c r="N163" s="25">
        <f t="shared" si="56"/>
        <v>107.01945808328787</v>
      </c>
      <c r="O163" s="47">
        <v>0</v>
      </c>
      <c r="P163" s="47">
        <v>0</v>
      </c>
      <c r="Q163" s="25" t="e">
        <f t="shared" si="57"/>
        <v>#DIV/0!</v>
      </c>
      <c r="R163" s="65">
        <v>329560</v>
      </c>
      <c r="S163" s="45">
        <v>307944</v>
      </c>
      <c r="T163" s="46">
        <f t="shared" si="58"/>
        <v>107.01945808328787</v>
      </c>
    </row>
    <row r="164" spans="1:20" s="23" customFormat="1" ht="18.75" customHeight="1">
      <c r="A164" s="57">
        <v>2</v>
      </c>
      <c r="B164" s="4" t="s">
        <v>70</v>
      </c>
      <c r="C164" s="45">
        <v>92900</v>
      </c>
      <c r="D164" s="45">
        <v>0</v>
      </c>
      <c r="E164" s="1" t="e">
        <f t="shared" si="53"/>
        <v>#DIV/0!</v>
      </c>
      <c r="F164" s="45">
        <v>0</v>
      </c>
      <c r="G164" s="45">
        <v>0</v>
      </c>
      <c r="H164" s="1" t="e">
        <f t="shared" si="54"/>
        <v>#DIV/0!</v>
      </c>
      <c r="I164" s="45">
        <v>91107</v>
      </c>
      <c r="J164" s="45">
        <v>0</v>
      </c>
      <c r="K164" s="1" t="e">
        <f t="shared" si="55"/>
        <v>#DIV/0!</v>
      </c>
      <c r="L164" s="45">
        <v>91107</v>
      </c>
      <c r="M164" s="45">
        <v>0</v>
      </c>
      <c r="N164" s="1" t="e">
        <f t="shared" si="56"/>
        <v>#DIV/0!</v>
      </c>
      <c r="O164" s="47">
        <v>0</v>
      </c>
      <c r="P164" s="47">
        <v>0</v>
      </c>
      <c r="Q164" s="1" t="e">
        <f t="shared" si="57"/>
        <v>#DIV/0!</v>
      </c>
      <c r="R164" s="65">
        <v>91107</v>
      </c>
      <c r="S164" s="65">
        <v>0</v>
      </c>
      <c r="T164" s="1" t="e">
        <f t="shared" si="58"/>
        <v>#DIV/0!</v>
      </c>
    </row>
    <row r="165" spans="1:20" s="23" customFormat="1" ht="18.75" customHeight="1">
      <c r="A165" s="57">
        <v>3</v>
      </c>
      <c r="B165" s="4" t="s">
        <v>372</v>
      </c>
      <c r="C165" s="45">
        <v>225391</v>
      </c>
      <c r="D165" s="45">
        <v>0</v>
      </c>
      <c r="E165" s="1" t="e">
        <f t="shared" si="53"/>
        <v>#DIV/0!</v>
      </c>
      <c r="F165" s="45">
        <v>16589</v>
      </c>
      <c r="G165" s="45">
        <v>0</v>
      </c>
      <c r="H165" s="1" t="e">
        <f t="shared" si="54"/>
        <v>#DIV/0!</v>
      </c>
      <c r="I165" s="45">
        <v>206172</v>
      </c>
      <c r="J165" s="45">
        <v>0</v>
      </c>
      <c r="K165" s="1" t="e">
        <f t="shared" si="55"/>
        <v>#DIV/0!</v>
      </c>
      <c r="L165" s="45">
        <v>109879</v>
      </c>
      <c r="M165" s="45">
        <v>0</v>
      </c>
      <c r="N165" s="1" t="e">
        <f t="shared" si="56"/>
        <v>#DIV/0!</v>
      </c>
      <c r="O165" s="47">
        <v>0</v>
      </c>
      <c r="P165" s="47">
        <v>0</v>
      </c>
      <c r="Q165" s="1" t="e">
        <f t="shared" si="57"/>
        <v>#DIV/0!</v>
      </c>
      <c r="R165" s="65">
        <v>109879</v>
      </c>
      <c r="S165" s="65">
        <v>0</v>
      </c>
      <c r="T165" s="1" t="e">
        <f t="shared" si="58"/>
        <v>#DIV/0!</v>
      </c>
    </row>
    <row r="166" spans="1:20" ht="20.25" customHeight="1">
      <c r="A166" s="56">
        <v>4</v>
      </c>
      <c r="B166" s="4" t="s">
        <v>73</v>
      </c>
      <c r="C166" s="45">
        <v>103371</v>
      </c>
      <c r="D166" s="49">
        <v>83835</v>
      </c>
      <c r="E166" s="25">
        <f t="shared" si="53"/>
        <v>123.30291644301306</v>
      </c>
      <c r="F166" s="45">
        <v>16410</v>
      </c>
      <c r="G166" s="49">
        <v>18692</v>
      </c>
      <c r="H166" s="25">
        <f t="shared" si="54"/>
        <v>87.79156858549112</v>
      </c>
      <c r="I166" s="45">
        <v>149321</v>
      </c>
      <c r="J166" s="49">
        <v>110941</v>
      </c>
      <c r="K166" s="25">
        <f t="shared" si="55"/>
        <v>134.59496489124848</v>
      </c>
      <c r="L166" s="45">
        <v>58643</v>
      </c>
      <c r="M166" s="45">
        <v>17074</v>
      </c>
      <c r="N166" s="25">
        <f t="shared" si="56"/>
        <v>343.4637460466206</v>
      </c>
      <c r="O166" s="47">
        <v>10616</v>
      </c>
      <c r="P166" s="47">
        <v>0</v>
      </c>
      <c r="Q166" s="25" t="e">
        <f t="shared" si="57"/>
        <v>#DIV/0!</v>
      </c>
      <c r="R166" s="65">
        <v>48027</v>
      </c>
      <c r="S166" s="65">
        <v>17074</v>
      </c>
      <c r="T166" s="25">
        <f t="shared" si="58"/>
        <v>281.2873374721799</v>
      </c>
    </row>
    <row r="167" spans="1:20" ht="18.75" customHeight="1">
      <c r="A167" s="57">
        <v>5</v>
      </c>
      <c r="B167" s="8" t="s">
        <v>75</v>
      </c>
      <c r="C167" s="45">
        <v>308699</v>
      </c>
      <c r="D167" s="47">
        <v>120804</v>
      </c>
      <c r="E167" s="25">
        <f t="shared" si="53"/>
        <v>255.5370683089964</v>
      </c>
      <c r="F167" s="45">
        <v>11250</v>
      </c>
      <c r="G167" s="49">
        <v>11886</v>
      </c>
      <c r="H167" s="25">
        <f t="shared" si="54"/>
        <v>94.64916708732963</v>
      </c>
      <c r="I167" s="45">
        <v>308699</v>
      </c>
      <c r="J167" s="45">
        <v>120804</v>
      </c>
      <c r="K167" s="25">
        <f t="shared" si="55"/>
        <v>255.5370683089964</v>
      </c>
      <c r="L167" s="45">
        <v>308699</v>
      </c>
      <c r="M167" s="45">
        <v>120804</v>
      </c>
      <c r="N167" s="25">
        <f t="shared" si="56"/>
        <v>255.5370683089964</v>
      </c>
      <c r="O167" s="47">
        <v>0</v>
      </c>
      <c r="P167" s="47">
        <v>0</v>
      </c>
      <c r="Q167" s="25" t="e">
        <f t="shared" si="57"/>
        <v>#DIV/0!</v>
      </c>
      <c r="R167" s="65">
        <v>308699</v>
      </c>
      <c r="S167" s="45">
        <v>120804</v>
      </c>
      <c r="T167" s="25">
        <f t="shared" si="58"/>
        <v>255.5370683089964</v>
      </c>
    </row>
    <row r="168" spans="1:20" ht="18.75" customHeight="1">
      <c r="A168" s="56">
        <v>6</v>
      </c>
      <c r="B168" s="8" t="s">
        <v>222</v>
      </c>
      <c r="C168" s="45">
        <v>0</v>
      </c>
      <c r="D168" s="45">
        <v>0</v>
      </c>
      <c r="E168" s="25" t="e">
        <f t="shared" si="53"/>
        <v>#DIV/0!</v>
      </c>
      <c r="F168" s="45">
        <v>0</v>
      </c>
      <c r="G168" s="45">
        <v>0</v>
      </c>
      <c r="H168" s="25" t="e">
        <f t="shared" si="54"/>
        <v>#DIV/0!</v>
      </c>
      <c r="I168" s="45">
        <v>0</v>
      </c>
      <c r="J168" s="45">
        <v>0</v>
      </c>
      <c r="K168" s="25" t="e">
        <f t="shared" si="55"/>
        <v>#DIV/0!</v>
      </c>
      <c r="L168" s="45">
        <v>0</v>
      </c>
      <c r="M168" s="45">
        <v>0</v>
      </c>
      <c r="N168" s="25" t="e">
        <f t="shared" si="56"/>
        <v>#DIV/0!</v>
      </c>
      <c r="O168" s="47">
        <v>0</v>
      </c>
      <c r="P168" s="47">
        <v>0</v>
      </c>
      <c r="Q168" s="25" t="e">
        <f t="shared" si="57"/>
        <v>#DIV/0!</v>
      </c>
      <c r="R168" s="65"/>
      <c r="S168" s="65"/>
      <c r="T168" s="25" t="e">
        <f t="shared" si="58"/>
        <v>#DIV/0!</v>
      </c>
    </row>
    <row r="169" spans="1:20" ht="22.5" customHeight="1">
      <c r="A169" s="57">
        <v>7</v>
      </c>
      <c r="B169" s="3" t="s">
        <v>78</v>
      </c>
      <c r="C169" s="45">
        <v>26046</v>
      </c>
      <c r="D169" s="45">
        <v>31725</v>
      </c>
      <c r="E169" s="46">
        <f t="shared" si="53"/>
        <v>82.099290780141843</v>
      </c>
      <c r="F169" s="45">
        <v>3530</v>
      </c>
      <c r="G169" s="45">
        <v>3176</v>
      </c>
      <c r="H169" s="46">
        <f t="shared" si="54"/>
        <v>111.14609571788414</v>
      </c>
      <c r="I169" s="45">
        <v>20305</v>
      </c>
      <c r="J169" s="45">
        <v>31807</v>
      </c>
      <c r="K169" s="46">
        <f t="shared" si="55"/>
        <v>63.838148835162066</v>
      </c>
      <c r="L169" s="45">
        <v>20163</v>
      </c>
      <c r="M169" s="45">
        <v>30279</v>
      </c>
      <c r="N169" s="25">
        <f t="shared" si="56"/>
        <v>66.590706430199148</v>
      </c>
      <c r="O169" s="47">
        <v>0</v>
      </c>
      <c r="P169" s="47">
        <v>0</v>
      </c>
      <c r="Q169" s="25" t="e">
        <f t="shared" si="57"/>
        <v>#DIV/0!</v>
      </c>
      <c r="R169" s="65">
        <v>20163</v>
      </c>
      <c r="S169" s="65">
        <v>30279</v>
      </c>
      <c r="T169" s="46">
        <f t="shared" si="58"/>
        <v>66.590706430199148</v>
      </c>
    </row>
    <row r="170" spans="1:20" s="23" customFormat="1" ht="19.5" customHeight="1">
      <c r="A170" s="57">
        <v>8</v>
      </c>
      <c r="B170" s="8" t="s">
        <v>80</v>
      </c>
      <c r="C170" s="45">
        <v>0</v>
      </c>
      <c r="D170" s="47">
        <v>9065</v>
      </c>
      <c r="E170" s="1">
        <f t="shared" si="53"/>
        <v>0</v>
      </c>
      <c r="F170" s="45">
        <v>0</v>
      </c>
      <c r="G170" s="45">
        <v>0</v>
      </c>
      <c r="H170" s="1" t="e">
        <f t="shared" si="54"/>
        <v>#DIV/0!</v>
      </c>
      <c r="I170" s="45">
        <v>0</v>
      </c>
      <c r="J170" s="47">
        <v>9065</v>
      </c>
      <c r="K170" s="1">
        <f t="shared" si="55"/>
        <v>0</v>
      </c>
      <c r="L170" s="45">
        <v>0</v>
      </c>
      <c r="M170" s="35">
        <v>9065</v>
      </c>
      <c r="N170" s="1">
        <f t="shared" si="56"/>
        <v>0</v>
      </c>
      <c r="O170" s="47">
        <v>0</v>
      </c>
      <c r="P170" s="47">
        <v>0</v>
      </c>
      <c r="Q170" s="1" t="e">
        <f t="shared" si="57"/>
        <v>#DIV/0!</v>
      </c>
      <c r="R170" s="65">
        <v>0</v>
      </c>
      <c r="S170" s="65">
        <v>9065</v>
      </c>
      <c r="T170" s="1">
        <f t="shared" si="58"/>
        <v>0</v>
      </c>
    </row>
    <row r="171" spans="1:20" ht="30" customHeight="1">
      <c r="A171" s="57">
        <v>9</v>
      </c>
      <c r="B171" s="3" t="s">
        <v>82</v>
      </c>
      <c r="C171" s="45">
        <v>1387088</v>
      </c>
      <c r="D171" s="47">
        <v>828033</v>
      </c>
      <c r="E171" s="1">
        <f t="shared" si="53"/>
        <v>167.51602895053699</v>
      </c>
      <c r="F171" s="45">
        <v>212576</v>
      </c>
      <c r="G171" s="45">
        <v>257565</v>
      </c>
      <c r="H171" s="46">
        <f t="shared" si="54"/>
        <v>82.532952846854187</v>
      </c>
      <c r="I171" s="45">
        <v>1387088</v>
      </c>
      <c r="J171" s="45">
        <v>828033</v>
      </c>
      <c r="K171" s="46">
        <f t="shared" si="55"/>
        <v>167.51602895053699</v>
      </c>
      <c r="L171" s="45">
        <v>1387088</v>
      </c>
      <c r="M171" s="45">
        <v>828033</v>
      </c>
      <c r="N171" s="25">
        <f t="shared" si="56"/>
        <v>167.51602895053699</v>
      </c>
      <c r="O171" s="47">
        <v>57530</v>
      </c>
      <c r="P171" s="47">
        <v>0</v>
      </c>
      <c r="Q171" s="25" t="e">
        <f t="shared" si="57"/>
        <v>#DIV/0!</v>
      </c>
      <c r="R171" s="65">
        <v>1329558</v>
      </c>
      <c r="S171" s="65">
        <v>828033</v>
      </c>
      <c r="T171" s="46">
        <f t="shared" si="58"/>
        <v>160.56823822238968</v>
      </c>
    </row>
    <row r="172" spans="1:20" ht="22.5" customHeight="1">
      <c r="A172" s="56">
        <v>10</v>
      </c>
      <c r="B172" s="4" t="s">
        <v>90</v>
      </c>
      <c r="C172" s="45">
        <v>10975</v>
      </c>
      <c r="D172" s="45">
        <v>0</v>
      </c>
      <c r="E172" s="25" t="e">
        <f t="shared" si="53"/>
        <v>#DIV/0!</v>
      </c>
      <c r="F172" s="45">
        <v>0</v>
      </c>
      <c r="G172" s="45">
        <v>0</v>
      </c>
      <c r="H172" s="25" t="e">
        <f t="shared" si="54"/>
        <v>#DIV/0!</v>
      </c>
      <c r="I172" s="45">
        <v>15470</v>
      </c>
      <c r="J172" s="45">
        <v>10622</v>
      </c>
      <c r="K172" s="25">
        <f t="shared" si="55"/>
        <v>145.64112219920921</v>
      </c>
      <c r="L172" s="45">
        <v>9293</v>
      </c>
      <c r="M172" s="45">
        <v>0</v>
      </c>
      <c r="N172" s="25" t="e">
        <f t="shared" si="56"/>
        <v>#DIV/0!</v>
      </c>
      <c r="O172" s="47">
        <v>9293</v>
      </c>
      <c r="P172" s="47">
        <v>0</v>
      </c>
      <c r="Q172" s="25" t="e">
        <f t="shared" si="57"/>
        <v>#DIV/0!</v>
      </c>
      <c r="R172" s="65">
        <v>0</v>
      </c>
      <c r="S172" s="65">
        <v>0</v>
      </c>
      <c r="T172" s="25" t="e">
        <f t="shared" si="58"/>
        <v>#DIV/0!</v>
      </c>
    </row>
    <row r="173" spans="1:20" s="24" customFormat="1" ht="18" customHeight="1">
      <c r="A173" s="58">
        <v>11</v>
      </c>
      <c r="B173" s="4" t="s">
        <v>91</v>
      </c>
      <c r="C173" s="45"/>
      <c r="D173" s="49"/>
      <c r="E173" s="25" t="e">
        <f t="shared" si="53"/>
        <v>#DIV/0!</v>
      </c>
      <c r="F173" s="45"/>
      <c r="G173" s="49"/>
      <c r="H173" s="25" t="e">
        <f t="shared" si="54"/>
        <v>#DIV/0!</v>
      </c>
      <c r="I173" s="45"/>
      <c r="J173" s="49"/>
      <c r="K173" s="25" t="e">
        <f t="shared" si="55"/>
        <v>#DIV/0!</v>
      </c>
      <c r="L173" s="45"/>
      <c r="M173" s="45"/>
      <c r="N173" s="25" t="e">
        <f t="shared" si="56"/>
        <v>#DIV/0!</v>
      </c>
      <c r="O173" s="47"/>
      <c r="P173" s="47"/>
      <c r="Q173" s="25" t="e">
        <f t="shared" si="57"/>
        <v>#DIV/0!</v>
      </c>
      <c r="R173" s="65"/>
      <c r="S173" s="65"/>
      <c r="T173" s="25" t="e">
        <f t="shared" si="58"/>
        <v>#DIV/0!</v>
      </c>
    </row>
    <row r="174" spans="1:20" s="24" customFormat="1" ht="17.25" customHeight="1">
      <c r="A174" s="58">
        <v>12</v>
      </c>
      <c r="B174" s="4" t="s">
        <v>247</v>
      </c>
      <c r="C174" s="45">
        <v>453966</v>
      </c>
      <c r="D174" s="45">
        <v>0</v>
      </c>
      <c r="E174" s="46" t="e">
        <f t="shared" si="53"/>
        <v>#DIV/0!</v>
      </c>
      <c r="F174" s="45">
        <v>102864</v>
      </c>
      <c r="G174" s="45">
        <v>0</v>
      </c>
      <c r="H174" s="46" t="e">
        <f t="shared" si="54"/>
        <v>#DIV/0!</v>
      </c>
      <c r="I174" s="45">
        <v>416108</v>
      </c>
      <c r="J174" s="45">
        <v>0</v>
      </c>
      <c r="K174" s="46" t="e">
        <f t="shared" si="55"/>
        <v>#DIV/0!</v>
      </c>
      <c r="L174" s="45">
        <v>408251</v>
      </c>
      <c r="M174" s="45">
        <v>0</v>
      </c>
      <c r="N174" s="25" t="e">
        <f t="shared" si="56"/>
        <v>#DIV/0!</v>
      </c>
      <c r="O174" s="47">
        <v>408251</v>
      </c>
      <c r="P174" s="47">
        <v>0</v>
      </c>
      <c r="Q174" s="25" t="e">
        <f t="shared" si="57"/>
        <v>#DIV/0!</v>
      </c>
      <c r="R174" s="65">
        <v>0</v>
      </c>
      <c r="S174" s="65">
        <v>0</v>
      </c>
      <c r="T174" s="46" t="e">
        <f t="shared" si="58"/>
        <v>#DIV/0!</v>
      </c>
    </row>
    <row r="175" spans="1:20" s="24" customFormat="1" ht="17.25" customHeight="1">
      <c r="A175" s="58">
        <v>13</v>
      </c>
      <c r="B175" s="4" t="s">
        <v>229</v>
      </c>
      <c r="C175" s="45">
        <v>347071</v>
      </c>
      <c r="D175" s="49">
        <v>16454</v>
      </c>
      <c r="E175" s="25">
        <f t="shared" si="53"/>
        <v>2109.341193630728</v>
      </c>
      <c r="F175" s="45">
        <v>65815</v>
      </c>
      <c r="G175" s="49">
        <v>4983</v>
      </c>
      <c r="H175" s="25">
        <f t="shared" si="54"/>
        <v>1320.7906883403573</v>
      </c>
      <c r="I175" s="45">
        <v>210992</v>
      </c>
      <c r="J175" s="49">
        <v>5160</v>
      </c>
      <c r="K175" s="25">
        <f t="shared" si="55"/>
        <v>4088.9922480620157</v>
      </c>
      <c r="L175" s="45">
        <v>48058</v>
      </c>
      <c r="M175" s="45">
        <v>0</v>
      </c>
      <c r="N175" s="25" t="e">
        <f t="shared" si="56"/>
        <v>#DIV/0!</v>
      </c>
      <c r="O175" s="47">
        <v>48058</v>
      </c>
      <c r="P175" s="47">
        <v>0</v>
      </c>
      <c r="Q175" s="25" t="e">
        <f t="shared" si="57"/>
        <v>#DIV/0!</v>
      </c>
      <c r="R175" s="65">
        <v>0</v>
      </c>
      <c r="S175" s="65">
        <v>0</v>
      </c>
      <c r="T175" s="25" t="e">
        <f t="shared" si="58"/>
        <v>#DIV/0!</v>
      </c>
    </row>
    <row r="176" spans="1:20" ht="27" customHeight="1">
      <c r="A176" s="56">
        <v>14</v>
      </c>
      <c r="B176" s="3" t="s">
        <v>223</v>
      </c>
      <c r="C176" s="45">
        <v>592316</v>
      </c>
      <c r="D176" s="45">
        <v>775003</v>
      </c>
      <c r="E176" s="46">
        <f t="shared" si="53"/>
        <v>76.427575119064045</v>
      </c>
      <c r="F176" s="45">
        <v>126425</v>
      </c>
      <c r="G176" s="45">
        <v>111877</v>
      </c>
      <c r="H176" s="46">
        <f t="shared" si="54"/>
        <v>113.00356641668976</v>
      </c>
      <c r="I176" s="45">
        <v>575002</v>
      </c>
      <c r="J176" s="45">
        <v>742678</v>
      </c>
      <c r="K176" s="46">
        <f t="shared" si="55"/>
        <v>77.422786187284402</v>
      </c>
      <c r="L176" s="45">
        <v>0</v>
      </c>
      <c r="M176" s="45">
        <v>0</v>
      </c>
      <c r="N176" s="25" t="e">
        <f t="shared" si="56"/>
        <v>#DIV/0!</v>
      </c>
      <c r="O176" s="47">
        <v>0</v>
      </c>
      <c r="P176" s="47">
        <v>0</v>
      </c>
      <c r="Q176" s="25" t="e">
        <f t="shared" si="57"/>
        <v>#DIV/0!</v>
      </c>
      <c r="R176" s="65">
        <v>0</v>
      </c>
      <c r="S176" s="65">
        <v>0</v>
      </c>
      <c r="T176" s="46" t="e">
        <f t="shared" si="58"/>
        <v>#DIV/0!</v>
      </c>
    </row>
    <row r="177" spans="1:20" s="23" customFormat="1" ht="17.25" customHeight="1">
      <c r="A177" s="385"/>
      <c r="B177" s="386"/>
      <c r="C177" s="386"/>
      <c r="D177" s="386"/>
      <c r="E177" s="386"/>
      <c r="F177" s="386"/>
      <c r="G177" s="386"/>
      <c r="H177" s="386"/>
      <c r="I177" s="386"/>
      <c r="J177" s="386"/>
      <c r="K177" s="386"/>
      <c r="L177" s="386"/>
      <c r="M177" s="386"/>
      <c r="N177" s="386"/>
      <c r="O177" s="386"/>
      <c r="P177" s="386"/>
      <c r="Q177" s="386"/>
      <c r="R177" s="386"/>
      <c r="S177" s="386"/>
      <c r="T177" s="387"/>
    </row>
    <row r="178" spans="1:20" s="23" customFormat="1" ht="57.75" customHeight="1">
      <c r="A178" s="383" t="s">
        <v>246</v>
      </c>
      <c r="B178" s="384"/>
      <c r="C178" s="42">
        <f>SUM(C179:C185)</f>
        <v>109276</v>
      </c>
      <c r="D178" s="42">
        <f>SUM(D179:D185)</f>
        <v>88848</v>
      </c>
      <c r="E178" s="51">
        <f t="shared" ref="E178:E185" si="59">C178/D178*100</f>
        <v>122.99207635512334</v>
      </c>
      <c r="F178" s="42">
        <f>SUM(F179:F185)</f>
        <v>21501</v>
      </c>
      <c r="G178" s="42">
        <f>SUM(G179:G185)</f>
        <v>2850</v>
      </c>
      <c r="H178" s="51">
        <f t="shared" ref="H178:H185" si="60">F178/G178*100</f>
        <v>754.42105263157896</v>
      </c>
      <c r="I178" s="42">
        <f>SUM(I179:I185)</f>
        <v>219732</v>
      </c>
      <c r="J178" s="42">
        <f>SUM(J179:J185)</f>
        <v>96817</v>
      </c>
      <c r="K178" s="51">
        <f t="shared" ref="K178:K185" si="61">I178/J178*100</f>
        <v>226.95600979166883</v>
      </c>
      <c r="L178" s="42">
        <f>SUM(L179:L185)</f>
        <v>50274</v>
      </c>
      <c r="M178" s="42">
        <f>SUM(M179:M185)</f>
        <v>34494</v>
      </c>
      <c r="N178" s="6">
        <f t="shared" ref="N178:N185" si="62">L178/M178*100</f>
        <v>145.74708644981735</v>
      </c>
      <c r="O178" s="42">
        <f>SUM(O179:O185)</f>
        <v>46240</v>
      </c>
      <c r="P178" s="42">
        <f>SUM(P179:P185)</f>
        <v>34494</v>
      </c>
      <c r="Q178" s="5">
        <f t="shared" ref="Q178:Q183" si="63">O178/P178*100</f>
        <v>134.05229895054211</v>
      </c>
      <c r="R178" s="42">
        <f>SUM(R179:R185)</f>
        <v>4034</v>
      </c>
      <c r="S178" s="42">
        <f>SUM(S179:S185)</f>
        <v>0</v>
      </c>
      <c r="T178" s="6" t="e">
        <f t="shared" ref="T178:T185" si="64">R178/S178*100</f>
        <v>#DIV/0!</v>
      </c>
    </row>
    <row r="179" spans="1:20" s="24" customFormat="1" ht="19.5" customHeight="1">
      <c r="A179" s="57">
        <v>1</v>
      </c>
      <c r="B179" s="8" t="s">
        <v>83</v>
      </c>
      <c r="C179" s="49">
        <v>0</v>
      </c>
      <c r="D179" s="49">
        <v>0</v>
      </c>
      <c r="E179" s="25" t="e">
        <f t="shared" si="59"/>
        <v>#DIV/0!</v>
      </c>
      <c r="F179" s="49">
        <v>0</v>
      </c>
      <c r="G179" s="49">
        <v>0</v>
      </c>
      <c r="H179" s="25" t="e">
        <f t="shared" si="60"/>
        <v>#DIV/0!</v>
      </c>
      <c r="I179" s="49">
        <v>0</v>
      </c>
      <c r="J179" s="49">
        <v>0</v>
      </c>
      <c r="K179" s="25" t="e">
        <f t="shared" si="61"/>
        <v>#DIV/0!</v>
      </c>
      <c r="L179" s="49">
        <v>0</v>
      </c>
      <c r="M179" s="49">
        <v>0</v>
      </c>
      <c r="N179" s="25" t="e">
        <f t="shared" si="62"/>
        <v>#DIV/0!</v>
      </c>
      <c r="O179" s="49">
        <v>0</v>
      </c>
      <c r="P179" s="49">
        <v>0</v>
      </c>
      <c r="Q179" s="25" t="e">
        <f t="shared" si="63"/>
        <v>#DIV/0!</v>
      </c>
      <c r="R179" s="49">
        <v>0</v>
      </c>
      <c r="S179" s="49">
        <v>0</v>
      </c>
      <c r="T179" s="25" t="e">
        <f t="shared" si="64"/>
        <v>#DIV/0!</v>
      </c>
    </row>
    <row r="180" spans="1:20" ht="33.75" customHeight="1">
      <c r="A180" s="56">
        <v>2</v>
      </c>
      <c r="B180" s="3" t="s">
        <v>84</v>
      </c>
      <c r="C180" s="49">
        <v>0</v>
      </c>
      <c r="D180" s="49">
        <v>0</v>
      </c>
      <c r="E180" s="46" t="e">
        <f t="shared" si="59"/>
        <v>#DIV/0!</v>
      </c>
      <c r="F180" s="49">
        <v>0</v>
      </c>
      <c r="G180" s="49">
        <v>0</v>
      </c>
      <c r="H180" s="46" t="e">
        <f t="shared" si="60"/>
        <v>#DIV/0!</v>
      </c>
      <c r="I180" s="49">
        <v>0</v>
      </c>
      <c r="J180" s="49">
        <v>0</v>
      </c>
      <c r="K180" s="46" t="e">
        <f t="shared" si="61"/>
        <v>#DIV/0!</v>
      </c>
      <c r="L180" s="49">
        <v>0</v>
      </c>
      <c r="M180" s="49">
        <v>0</v>
      </c>
      <c r="N180" s="25" t="e">
        <f t="shared" si="62"/>
        <v>#DIV/0!</v>
      </c>
      <c r="O180" s="49">
        <v>0</v>
      </c>
      <c r="P180" s="49">
        <v>0</v>
      </c>
      <c r="Q180" s="25" t="e">
        <f t="shared" si="63"/>
        <v>#DIV/0!</v>
      </c>
      <c r="R180" s="49">
        <v>0</v>
      </c>
      <c r="S180" s="49">
        <v>0</v>
      </c>
      <c r="T180" s="46" t="e">
        <f t="shared" si="64"/>
        <v>#DIV/0!</v>
      </c>
    </row>
    <row r="181" spans="1:20" ht="18.75" customHeight="1">
      <c r="A181" s="58">
        <v>3</v>
      </c>
      <c r="B181" s="3" t="s">
        <v>85</v>
      </c>
      <c r="C181" s="49">
        <v>12378</v>
      </c>
      <c r="D181" s="45">
        <v>23483</v>
      </c>
      <c r="E181" s="46">
        <f t="shared" si="59"/>
        <v>52.710471404846061</v>
      </c>
      <c r="F181" s="49">
        <v>2477</v>
      </c>
      <c r="G181" s="45">
        <v>2850</v>
      </c>
      <c r="H181" s="46">
        <f t="shared" si="60"/>
        <v>86.912280701754383</v>
      </c>
      <c r="I181" s="49">
        <v>12378</v>
      </c>
      <c r="J181" s="45">
        <v>25567</v>
      </c>
      <c r="K181" s="46">
        <f t="shared" si="61"/>
        <v>48.413971134665779</v>
      </c>
      <c r="L181" s="49">
        <v>12378</v>
      </c>
      <c r="M181" s="49">
        <v>23483</v>
      </c>
      <c r="N181" s="25">
        <f t="shared" si="62"/>
        <v>52.710471404846061</v>
      </c>
      <c r="O181" s="49">
        <v>12378</v>
      </c>
      <c r="P181" s="49">
        <v>23483</v>
      </c>
      <c r="Q181" s="25">
        <f t="shared" si="63"/>
        <v>52.710471404846061</v>
      </c>
      <c r="R181" s="49">
        <v>0</v>
      </c>
      <c r="S181" s="49">
        <v>0</v>
      </c>
      <c r="T181" s="46" t="e">
        <f t="shared" si="64"/>
        <v>#DIV/0!</v>
      </c>
    </row>
    <row r="182" spans="1:20" ht="24.75" customHeight="1">
      <c r="A182" s="56">
        <v>4</v>
      </c>
      <c r="B182" s="3" t="s">
        <v>86</v>
      </c>
      <c r="C182" s="49">
        <v>11627</v>
      </c>
      <c r="D182" s="45">
        <v>11480</v>
      </c>
      <c r="E182" s="46">
        <f t="shared" si="59"/>
        <v>101.28048780487804</v>
      </c>
      <c r="F182" s="49">
        <v>3290</v>
      </c>
      <c r="G182" s="45">
        <v>0</v>
      </c>
      <c r="H182" s="46" t="e">
        <f t="shared" si="60"/>
        <v>#DIV/0!</v>
      </c>
      <c r="I182" s="49">
        <v>40788</v>
      </c>
      <c r="J182" s="45">
        <v>15349</v>
      </c>
      <c r="K182" s="46">
        <f t="shared" si="61"/>
        <v>265.73718157534694</v>
      </c>
      <c r="L182" s="49">
        <v>2632</v>
      </c>
      <c r="M182" s="49">
        <v>0</v>
      </c>
      <c r="N182" s="25" t="e">
        <f t="shared" si="62"/>
        <v>#DIV/0!</v>
      </c>
      <c r="O182" s="49">
        <v>772</v>
      </c>
      <c r="P182" s="49">
        <v>0</v>
      </c>
      <c r="Q182" s="25" t="e">
        <f t="shared" si="63"/>
        <v>#DIV/0!</v>
      </c>
      <c r="R182" s="49">
        <v>1860</v>
      </c>
      <c r="S182" s="49">
        <v>0</v>
      </c>
      <c r="T182" s="46" t="e">
        <f t="shared" si="64"/>
        <v>#DIV/0!</v>
      </c>
    </row>
    <row r="183" spans="1:20" ht="57" customHeight="1">
      <c r="A183" s="58">
        <v>5</v>
      </c>
      <c r="B183" s="4" t="s">
        <v>284</v>
      </c>
      <c r="C183" s="49">
        <v>85271</v>
      </c>
      <c r="D183" s="49">
        <v>53885</v>
      </c>
      <c r="E183" s="25">
        <f t="shared" si="59"/>
        <v>158.24626519439548</v>
      </c>
      <c r="F183" s="49">
        <v>15734</v>
      </c>
      <c r="G183" s="49">
        <v>0</v>
      </c>
      <c r="H183" s="25" t="e">
        <f t="shared" si="60"/>
        <v>#DIV/0!</v>
      </c>
      <c r="I183" s="49">
        <v>166566</v>
      </c>
      <c r="J183" s="45">
        <v>55901</v>
      </c>
      <c r="K183" s="25">
        <f t="shared" si="61"/>
        <v>297.96604711901398</v>
      </c>
      <c r="L183" s="49">
        <v>35264</v>
      </c>
      <c r="M183" s="35">
        <v>11011</v>
      </c>
      <c r="N183" s="25">
        <f t="shared" si="62"/>
        <v>320.26155662519301</v>
      </c>
      <c r="O183" s="49">
        <v>33090</v>
      </c>
      <c r="P183" s="49">
        <v>11011</v>
      </c>
      <c r="Q183" s="25">
        <f t="shared" si="63"/>
        <v>300.51766415402778</v>
      </c>
      <c r="R183" s="49">
        <v>2174</v>
      </c>
      <c r="S183" s="49">
        <v>0</v>
      </c>
      <c r="T183" s="25" t="e">
        <f t="shared" si="64"/>
        <v>#DIV/0!</v>
      </c>
    </row>
    <row r="184" spans="1:20" ht="18.75" customHeight="1">
      <c r="A184" s="58">
        <v>6</v>
      </c>
      <c r="B184" s="4" t="s">
        <v>275</v>
      </c>
      <c r="C184" s="49">
        <v>0</v>
      </c>
      <c r="D184" s="49">
        <v>0</v>
      </c>
      <c r="E184" s="25" t="e">
        <f t="shared" si="59"/>
        <v>#DIV/0!</v>
      </c>
      <c r="F184" s="49">
        <v>0</v>
      </c>
      <c r="G184" s="49">
        <v>0</v>
      </c>
      <c r="H184" s="25" t="e">
        <f t="shared" si="60"/>
        <v>#DIV/0!</v>
      </c>
      <c r="I184" s="49">
        <v>0</v>
      </c>
      <c r="J184" s="49">
        <v>0</v>
      </c>
      <c r="K184" s="25" t="e">
        <f t="shared" si="61"/>
        <v>#DIV/0!</v>
      </c>
      <c r="L184" s="49">
        <v>0</v>
      </c>
      <c r="M184" s="49">
        <v>0</v>
      </c>
      <c r="N184" s="25" t="e">
        <f t="shared" si="62"/>
        <v>#DIV/0!</v>
      </c>
      <c r="O184" s="49">
        <v>0</v>
      </c>
      <c r="P184" s="49">
        <v>0</v>
      </c>
      <c r="Q184" s="25" t="e">
        <f>O184/P184*100</f>
        <v>#DIV/0!</v>
      </c>
      <c r="R184" s="49">
        <v>0</v>
      </c>
      <c r="S184" s="49">
        <v>0</v>
      </c>
      <c r="T184" s="25" t="e">
        <f t="shared" si="64"/>
        <v>#DIV/0!</v>
      </c>
    </row>
    <row r="185" spans="1:20" s="23" customFormat="1" ht="21" customHeight="1">
      <c r="A185" s="57">
        <v>7</v>
      </c>
      <c r="B185" s="8" t="s">
        <v>77</v>
      </c>
      <c r="C185" s="49">
        <v>0</v>
      </c>
      <c r="D185" s="49">
        <v>0</v>
      </c>
      <c r="E185" s="1" t="e">
        <f t="shared" si="59"/>
        <v>#DIV/0!</v>
      </c>
      <c r="F185" s="49">
        <v>0</v>
      </c>
      <c r="G185" s="49">
        <v>0</v>
      </c>
      <c r="H185" s="1" t="e">
        <f t="shared" si="60"/>
        <v>#DIV/0!</v>
      </c>
      <c r="I185" s="49">
        <v>0</v>
      </c>
      <c r="J185" s="49">
        <v>0</v>
      </c>
      <c r="K185" s="1" t="e">
        <f t="shared" si="61"/>
        <v>#DIV/0!</v>
      </c>
      <c r="L185" s="49">
        <v>0</v>
      </c>
      <c r="M185" s="49">
        <v>0</v>
      </c>
      <c r="N185" s="1" t="e">
        <f t="shared" si="62"/>
        <v>#DIV/0!</v>
      </c>
      <c r="O185" s="49">
        <v>0</v>
      </c>
      <c r="P185" s="49">
        <v>0</v>
      </c>
      <c r="Q185" s="1" t="e">
        <f>O185/P185*100</f>
        <v>#DIV/0!</v>
      </c>
      <c r="R185" s="49">
        <v>0</v>
      </c>
      <c r="S185" s="49">
        <v>0</v>
      </c>
      <c r="T185" s="1" t="e">
        <f t="shared" si="64"/>
        <v>#DIV/0!</v>
      </c>
    </row>
    <row r="186" spans="1:20" s="23" customFormat="1" ht="17.25" hidden="1">
      <c r="A186" s="111"/>
      <c r="B186" s="116"/>
      <c r="C186" s="116"/>
      <c r="D186" s="116"/>
      <c r="E186" s="116"/>
      <c r="F186" s="116"/>
      <c r="G186" s="116"/>
      <c r="H186" s="116"/>
      <c r="I186" s="116"/>
      <c r="J186" s="116"/>
      <c r="K186" s="116"/>
      <c r="L186" s="116"/>
      <c r="M186" s="116"/>
      <c r="N186" s="116"/>
      <c r="O186" s="116"/>
      <c r="P186" s="116"/>
      <c r="Q186" s="116"/>
      <c r="R186" s="116"/>
      <c r="S186" s="116"/>
      <c r="T186" s="117"/>
    </row>
    <row r="187" spans="1:20" s="23" customFormat="1" ht="102" hidden="1" customHeight="1">
      <c r="A187" s="383" t="s">
        <v>248</v>
      </c>
      <c r="B187" s="384"/>
      <c r="C187" s="42">
        <f>SUM(C188:C194)</f>
        <v>0</v>
      </c>
      <c r="D187" s="42">
        <f>SUM(D188:D194)</f>
        <v>0</v>
      </c>
      <c r="E187" s="51" t="e">
        <f>C187/D187*100</f>
        <v>#DIV/0!</v>
      </c>
      <c r="F187" s="42">
        <f>SUM(F188:F194)</f>
        <v>0</v>
      </c>
      <c r="G187" s="42">
        <f>SUM(G188:G194)</f>
        <v>0</v>
      </c>
      <c r="H187" s="51" t="e">
        <f>F187/G187*100</f>
        <v>#DIV/0!</v>
      </c>
      <c r="I187" s="42">
        <f>SUM(I188:I194)</f>
        <v>0</v>
      </c>
      <c r="J187" s="42">
        <f>SUM(J188:J194)</f>
        <v>0</v>
      </c>
      <c r="K187" s="51" t="e">
        <f>I187/J187*100</f>
        <v>#DIV/0!</v>
      </c>
      <c r="L187" s="42">
        <f>SUM(L188:L194)</f>
        <v>0</v>
      </c>
      <c r="M187" s="42">
        <f>SUM(M188:M194)</f>
        <v>0</v>
      </c>
      <c r="N187" s="6" t="e">
        <f t="shared" ref="N187" si="65">L187/M187*100</f>
        <v>#DIV/0!</v>
      </c>
      <c r="O187" s="42">
        <f>SUM(O188:O194)</f>
        <v>0</v>
      </c>
      <c r="P187" s="42">
        <f>SUM(P188:P194)</f>
        <v>0</v>
      </c>
      <c r="Q187" s="5" t="e">
        <f t="shared" ref="Q187" si="66">O187/P187*100</f>
        <v>#DIV/0!</v>
      </c>
      <c r="R187" s="42">
        <f>SUM(R188:R194)</f>
        <v>0</v>
      </c>
      <c r="S187" s="42">
        <f>SUM(S188:S194)</f>
        <v>0</v>
      </c>
      <c r="T187" s="6" t="e">
        <f t="shared" ref="T187" si="67">R187/S187*100</f>
        <v>#DIV/0!</v>
      </c>
    </row>
    <row r="188" spans="1:20" s="23" customFormat="1" ht="17.25" hidden="1">
      <c r="A188" s="64"/>
      <c r="B188" s="16"/>
      <c r="C188" s="47"/>
      <c r="D188" s="47"/>
      <c r="E188" s="1"/>
      <c r="F188" s="47"/>
      <c r="G188" s="47"/>
      <c r="H188" s="1"/>
      <c r="I188" s="47"/>
      <c r="J188" s="47"/>
      <c r="K188" s="1"/>
      <c r="L188" s="47"/>
      <c r="M188" s="47"/>
      <c r="N188" s="1"/>
      <c r="O188" s="47"/>
      <c r="P188" s="47"/>
      <c r="Q188" s="1"/>
      <c r="R188" s="47"/>
      <c r="S188" s="47"/>
      <c r="T188" s="1"/>
    </row>
    <row r="189" spans="1:20" s="23" customFormat="1" ht="17.25" hidden="1">
      <c r="A189" s="64"/>
      <c r="B189" s="16"/>
      <c r="C189" s="47"/>
      <c r="D189" s="47"/>
      <c r="E189" s="1"/>
      <c r="F189" s="47"/>
      <c r="G189" s="47"/>
      <c r="H189" s="1"/>
      <c r="I189" s="47"/>
      <c r="J189" s="47"/>
      <c r="K189" s="1"/>
      <c r="L189" s="47"/>
      <c r="M189" s="47"/>
      <c r="N189" s="1"/>
      <c r="O189" s="47"/>
      <c r="P189" s="47"/>
      <c r="Q189" s="1"/>
      <c r="R189" s="47"/>
      <c r="S189" s="47"/>
      <c r="T189" s="1"/>
    </row>
    <row r="190" spans="1:20" s="23" customFormat="1" ht="17.25" hidden="1">
      <c r="A190" s="64"/>
      <c r="B190" s="16"/>
      <c r="C190" s="47"/>
      <c r="D190" s="47"/>
      <c r="E190" s="1"/>
      <c r="F190" s="47"/>
      <c r="G190" s="47"/>
      <c r="H190" s="1"/>
      <c r="I190" s="47"/>
      <c r="J190" s="47"/>
      <c r="K190" s="1"/>
      <c r="L190" s="47"/>
      <c r="M190" s="47"/>
      <c r="N190" s="1"/>
      <c r="O190" s="47"/>
      <c r="P190" s="47"/>
      <c r="Q190" s="1"/>
      <c r="R190" s="47"/>
      <c r="S190" s="47"/>
      <c r="T190" s="1"/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>
      <c r="A194" s="64"/>
      <c r="B194" s="16"/>
      <c r="C194" s="47"/>
      <c r="D194" s="47"/>
      <c r="E194" s="1"/>
      <c r="F194" s="47"/>
      <c r="G194" s="47"/>
      <c r="H194" s="1"/>
      <c r="I194" s="47"/>
      <c r="J194" s="47"/>
      <c r="K194" s="1"/>
      <c r="L194" s="47"/>
      <c r="M194" s="47"/>
      <c r="N194" s="1"/>
      <c r="O194" s="47"/>
      <c r="P194" s="47"/>
      <c r="Q194" s="1"/>
      <c r="R194" s="47"/>
      <c r="S194" s="47"/>
      <c r="T194" s="1"/>
    </row>
    <row r="195" spans="1:20" s="23" customFormat="1" ht="17.25" hidden="1" customHeight="1">
      <c r="A195" s="390"/>
      <c r="B195" s="391"/>
      <c r="C195" s="391"/>
      <c r="D195" s="391"/>
      <c r="E195" s="391"/>
      <c r="F195" s="391"/>
      <c r="G195" s="391"/>
      <c r="H195" s="391"/>
      <c r="I195" s="391"/>
      <c r="J195" s="391"/>
      <c r="K195" s="391"/>
      <c r="L195" s="391"/>
      <c r="M195" s="391"/>
      <c r="N195" s="391"/>
      <c r="O195" s="391"/>
      <c r="P195" s="391"/>
      <c r="Q195" s="391"/>
      <c r="R195" s="391"/>
      <c r="S195" s="391"/>
      <c r="T195" s="392"/>
    </row>
    <row r="196" spans="1:20" s="23" customFormat="1" ht="118.5" hidden="1" customHeight="1">
      <c r="A196" s="383" t="s">
        <v>249</v>
      </c>
      <c r="B196" s="384"/>
      <c r="C196" s="42">
        <f>SUM(C197:C200)</f>
        <v>0</v>
      </c>
      <c r="D196" s="42">
        <f>SUM(D197:D200)</f>
        <v>0</v>
      </c>
      <c r="E196" s="51" t="e">
        <f>C196/D196*100</f>
        <v>#DIV/0!</v>
      </c>
      <c r="F196" s="42">
        <f>SUM(F197:F200)</f>
        <v>0</v>
      </c>
      <c r="G196" s="42">
        <f>SUM(G197:G200)</f>
        <v>0</v>
      </c>
      <c r="H196" s="51" t="e">
        <f>F196/G196*100</f>
        <v>#DIV/0!</v>
      </c>
      <c r="I196" s="42">
        <f>SUM(I197:I200)</f>
        <v>0</v>
      </c>
      <c r="J196" s="42">
        <f>SUM(J197:J200)</f>
        <v>0</v>
      </c>
      <c r="K196" s="51" t="e">
        <f>I196/J196*100</f>
        <v>#DIV/0!</v>
      </c>
      <c r="L196" s="42">
        <f>SUM(L197:L200)</f>
        <v>0</v>
      </c>
      <c r="M196" s="42">
        <f>SUM(M197:M200)</f>
        <v>0</v>
      </c>
      <c r="N196" s="6" t="e">
        <f t="shared" ref="N196" si="68">L196/M196*100</f>
        <v>#DIV/0!</v>
      </c>
      <c r="O196" s="42">
        <f>SUM(O197:O200)</f>
        <v>0</v>
      </c>
      <c r="P196" s="42">
        <f>SUM(P197:P200)</f>
        <v>0</v>
      </c>
      <c r="Q196" s="5" t="e">
        <f t="shared" ref="Q196" si="69">O196/P196*100</f>
        <v>#DIV/0!</v>
      </c>
      <c r="R196" s="42">
        <f>SUM(R197:R200)</f>
        <v>0</v>
      </c>
      <c r="S196" s="42">
        <f>SUM(S197:S200)</f>
        <v>0</v>
      </c>
      <c r="T196" s="6" t="e">
        <f t="shared" ref="T196" si="70">R196/S196*100</f>
        <v>#DIV/0!</v>
      </c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>
      <c r="A199" s="64"/>
      <c r="B199" s="16"/>
      <c r="C199" s="47"/>
      <c r="D199" s="47"/>
      <c r="E199" s="1"/>
      <c r="F199" s="47"/>
      <c r="G199" s="47"/>
      <c r="H199" s="1"/>
      <c r="I199" s="47"/>
      <c r="J199" s="47"/>
      <c r="K199" s="1"/>
      <c r="L199" s="47"/>
      <c r="M199" s="47"/>
      <c r="N199" s="1"/>
      <c r="O199" s="47"/>
      <c r="P199" s="47"/>
      <c r="Q199" s="1"/>
      <c r="R199" s="47"/>
      <c r="S199" s="47"/>
      <c r="T199" s="1"/>
    </row>
    <row r="200" spans="1:20" s="23" customFormat="1" ht="17.25" hidden="1">
      <c r="A200" s="64"/>
      <c r="B200" s="16"/>
      <c r="C200" s="47"/>
      <c r="D200" s="47"/>
      <c r="E200" s="1"/>
      <c r="F200" s="47"/>
      <c r="G200" s="47"/>
      <c r="H200" s="1"/>
      <c r="I200" s="47"/>
      <c r="J200" s="47"/>
      <c r="K200" s="1"/>
      <c r="L200" s="47"/>
      <c r="M200" s="47"/>
      <c r="N200" s="1"/>
      <c r="O200" s="47"/>
      <c r="P200" s="47"/>
      <c r="Q200" s="1"/>
      <c r="R200" s="47"/>
      <c r="S200" s="47"/>
      <c r="T200" s="1"/>
    </row>
    <row r="201" spans="1:20" s="23" customFormat="1" ht="17.25" customHeight="1">
      <c r="A201" s="390"/>
      <c r="B201" s="391"/>
      <c r="C201" s="391"/>
      <c r="D201" s="391"/>
      <c r="E201" s="391"/>
      <c r="F201" s="391"/>
      <c r="G201" s="391"/>
      <c r="H201" s="391"/>
      <c r="I201" s="391"/>
      <c r="J201" s="391"/>
      <c r="K201" s="391"/>
      <c r="L201" s="391"/>
      <c r="M201" s="391"/>
      <c r="N201" s="391"/>
      <c r="O201" s="391"/>
      <c r="P201" s="391"/>
      <c r="Q201" s="391"/>
      <c r="R201" s="391"/>
      <c r="S201" s="391"/>
      <c r="T201" s="392"/>
    </row>
    <row r="202" spans="1:20" s="23" customFormat="1" ht="69" customHeight="1">
      <c r="A202" s="383" t="s">
        <v>250</v>
      </c>
      <c r="B202" s="384"/>
      <c r="C202" s="42">
        <f>SUM(C203:C208)</f>
        <v>282082</v>
      </c>
      <c r="D202" s="42">
        <f>SUM(D203:D208)</f>
        <v>0</v>
      </c>
      <c r="E202" s="51" t="e">
        <f>C202/D202*100</f>
        <v>#DIV/0!</v>
      </c>
      <c r="F202" s="42">
        <f>SUM(F203:F208)</f>
        <v>33284</v>
      </c>
      <c r="G202" s="42">
        <f>SUM(G203:G208)</f>
        <v>0</v>
      </c>
      <c r="H202" s="51" t="e">
        <f>F202/G202*100</f>
        <v>#DIV/0!</v>
      </c>
      <c r="I202" s="42">
        <f>SUM(I203:I208)</f>
        <v>319073</v>
      </c>
      <c r="J202" s="42">
        <f>SUM(J203:J208)</f>
        <v>0</v>
      </c>
      <c r="K202" s="51" t="e">
        <f>I202/J202*100</f>
        <v>#DIV/0!</v>
      </c>
      <c r="L202" s="42">
        <f>SUM(L203:L208)</f>
        <v>0</v>
      </c>
      <c r="M202" s="42">
        <f>SUM(M203:M208)</f>
        <v>0</v>
      </c>
      <c r="N202" s="6" t="e">
        <f t="shared" ref="N202:N205" si="71">L202/M202*100</f>
        <v>#DIV/0!</v>
      </c>
      <c r="O202" s="42">
        <f>SUM(O203:O208)</f>
        <v>0</v>
      </c>
      <c r="P202" s="42">
        <f>SUM(P203:P208)</f>
        <v>0</v>
      </c>
      <c r="Q202" s="217"/>
      <c r="R202" s="42">
        <f>SUM(R203:R208)</f>
        <v>0</v>
      </c>
      <c r="S202" s="42">
        <f>SUM(S203:S208)</f>
        <v>0</v>
      </c>
      <c r="T202" s="6" t="e">
        <f t="shared" ref="T202:T206" si="72">R202/S202*100</f>
        <v>#DIV/0!</v>
      </c>
    </row>
    <row r="203" spans="1:20" s="23" customFormat="1" ht="17.25">
      <c r="A203" s="63">
        <v>1</v>
      </c>
      <c r="B203" s="10" t="s">
        <v>285</v>
      </c>
      <c r="C203" s="47">
        <v>113634</v>
      </c>
      <c r="D203" s="47">
        <v>0</v>
      </c>
      <c r="E203" s="49" t="e">
        <f>C203/D203*100</f>
        <v>#DIV/0!</v>
      </c>
      <c r="F203" s="47">
        <v>4855</v>
      </c>
      <c r="G203" s="47">
        <v>0</v>
      </c>
      <c r="H203" s="49" t="e">
        <f>F203/G203*100</f>
        <v>#DIV/0!</v>
      </c>
      <c r="I203" s="47">
        <v>150625</v>
      </c>
      <c r="J203" s="47">
        <v>0</v>
      </c>
      <c r="K203" s="49" t="e">
        <f>I203/J203*100</f>
        <v>#DIV/0!</v>
      </c>
      <c r="L203" s="47">
        <v>0</v>
      </c>
      <c r="M203" s="47">
        <v>0</v>
      </c>
      <c r="N203" s="228" t="e">
        <f t="shared" si="71"/>
        <v>#DIV/0!</v>
      </c>
      <c r="O203" s="47">
        <v>0</v>
      </c>
      <c r="P203" s="47">
        <v>0</v>
      </c>
      <c r="Q203" s="229" t="e">
        <f>O202/P202*100</f>
        <v>#DIV/0!</v>
      </c>
      <c r="R203" s="47">
        <v>0</v>
      </c>
      <c r="S203" s="47">
        <v>0</v>
      </c>
      <c r="T203" s="1" t="e">
        <f t="shared" si="72"/>
        <v>#DIV/0!</v>
      </c>
    </row>
    <row r="204" spans="1:20" s="23" customFormat="1" ht="17.25">
      <c r="A204" s="64">
        <v>2</v>
      </c>
      <c r="B204" s="16" t="s">
        <v>286</v>
      </c>
      <c r="C204" s="47">
        <v>106771</v>
      </c>
      <c r="D204" s="47">
        <v>0</v>
      </c>
      <c r="E204" s="49" t="e">
        <f t="shared" ref="E204:E205" si="73">C204/D204*100</f>
        <v>#DIV/0!</v>
      </c>
      <c r="F204" s="47">
        <v>20954</v>
      </c>
      <c r="G204" s="47">
        <v>0</v>
      </c>
      <c r="H204" s="49" t="e">
        <f t="shared" ref="H204:H205" si="74">F204/G204*100</f>
        <v>#DIV/0!</v>
      </c>
      <c r="I204" s="47">
        <v>106771</v>
      </c>
      <c r="J204" s="47">
        <v>0</v>
      </c>
      <c r="K204" s="49" t="e">
        <f t="shared" ref="K204:K205" si="75">I204/J204*100</f>
        <v>#DIV/0!</v>
      </c>
      <c r="L204" s="47">
        <v>0</v>
      </c>
      <c r="M204" s="47">
        <v>0</v>
      </c>
      <c r="N204" s="228" t="e">
        <f t="shared" si="71"/>
        <v>#DIV/0!</v>
      </c>
      <c r="O204" s="47">
        <v>0</v>
      </c>
      <c r="P204" s="47">
        <v>0</v>
      </c>
      <c r="Q204" s="229" t="e">
        <f>O203/P203*100</f>
        <v>#DIV/0!</v>
      </c>
      <c r="R204" s="47">
        <v>0</v>
      </c>
      <c r="S204" s="47">
        <v>0</v>
      </c>
      <c r="T204" s="1" t="e">
        <f t="shared" si="72"/>
        <v>#DIV/0!</v>
      </c>
    </row>
    <row r="205" spans="1:20" s="23" customFormat="1" ht="17.25">
      <c r="A205" s="63">
        <v>3</v>
      </c>
      <c r="B205" s="10" t="s">
        <v>287</v>
      </c>
      <c r="C205" s="47">
        <v>61677</v>
      </c>
      <c r="D205" s="47">
        <v>0</v>
      </c>
      <c r="E205" s="49" t="e">
        <f t="shared" si="73"/>
        <v>#DIV/0!</v>
      </c>
      <c r="F205" s="47">
        <v>7475</v>
      </c>
      <c r="G205" s="47">
        <v>0</v>
      </c>
      <c r="H205" s="49" t="e">
        <f t="shared" si="74"/>
        <v>#DIV/0!</v>
      </c>
      <c r="I205" s="47">
        <v>61677</v>
      </c>
      <c r="J205" s="47">
        <v>0</v>
      </c>
      <c r="K205" s="49" t="e">
        <f t="shared" si="75"/>
        <v>#DIV/0!</v>
      </c>
      <c r="L205" s="47">
        <v>0</v>
      </c>
      <c r="M205" s="47">
        <v>0</v>
      </c>
      <c r="N205" s="228" t="e">
        <f t="shared" si="71"/>
        <v>#DIV/0!</v>
      </c>
      <c r="O205" s="47">
        <v>0</v>
      </c>
      <c r="P205" s="47">
        <v>0</v>
      </c>
      <c r="Q205" s="229" t="e">
        <f>O204/P204*100</f>
        <v>#DIV/0!</v>
      </c>
      <c r="R205" s="47">
        <v>0</v>
      </c>
      <c r="S205" s="47">
        <v>0</v>
      </c>
      <c r="T205" s="1" t="e">
        <f t="shared" si="72"/>
        <v>#DIV/0!</v>
      </c>
    </row>
    <row r="206" spans="1:20" s="23" customFormat="1" ht="17.25">
      <c r="A206" s="64"/>
      <c r="B206" s="16"/>
      <c r="C206" s="47"/>
      <c r="D206" s="47"/>
      <c r="E206" s="1"/>
      <c r="F206" s="47"/>
      <c r="G206" s="47"/>
      <c r="H206" s="1"/>
      <c r="I206" s="47"/>
      <c r="J206" s="47"/>
      <c r="K206" s="1"/>
      <c r="L206" s="47"/>
      <c r="M206" s="47"/>
      <c r="N206" s="1"/>
      <c r="O206" s="47"/>
      <c r="P206" s="47"/>
      <c r="Q206" s="1"/>
      <c r="R206" s="47"/>
      <c r="S206" s="47"/>
      <c r="T206" s="1" t="e">
        <f t="shared" si="72"/>
        <v>#DIV/0!</v>
      </c>
    </row>
    <row r="207" spans="1:20" s="23" customFormat="1" ht="17.25">
      <c r="A207" s="64"/>
      <c r="B207" s="16"/>
      <c r="C207" s="47"/>
      <c r="D207" s="47"/>
      <c r="E207" s="1"/>
      <c r="F207" s="47"/>
      <c r="G207" s="47"/>
      <c r="H207" s="1"/>
      <c r="I207" s="47"/>
      <c r="J207" s="47"/>
      <c r="K207" s="1"/>
      <c r="L207" s="47"/>
      <c r="M207" s="47"/>
      <c r="N207" s="1"/>
      <c r="O207" s="47"/>
      <c r="P207" s="47"/>
      <c r="Q207" s="1"/>
      <c r="R207" s="47"/>
      <c r="S207" s="47"/>
      <c r="T207" s="1"/>
    </row>
    <row r="208" spans="1:20" s="23" customFormat="1" ht="17.25">
      <c r="A208" s="64"/>
      <c r="B208" s="16"/>
      <c r="C208" s="47"/>
      <c r="D208" s="47"/>
      <c r="E208" s="1"/>
      <c r="F208" s="47"/>
      <c r="G208" s="47"/>
      <c r="H208" s="1"/>
      <c r="I208" s="47"/>
      <c r="J208" s="47"/>
      <c r="K208" s="1"/>
      <c r="L208" s="47"/>
      <c r="M208" s="47"/>
      <c r="N208" s="1"/>
      <c r="O208" s="47"/>
      <c r="P208" s="47"/>
      <c r="Q208" s="1"/>
      <c r="R208" s="47"/>
      <c r="S208" s="47"/>
      <c r="T208" s="1"/>
    </row>
    <row r="209" spans="1:20" s="23" customFormat="1" ht="17.25" customHeight="1">
      <c r="A209" s="385"/>
      <c r="B209" s="386"/>
      <c r="C209" s="386"/>
      <c r="D209" s="386"/>
      <c r="E209" s="386"/>
      <c r="F209" s="386"/>
      <c r="G209" s="386"/>
      <c r="H209" s="386"/>
      <c r="I209" s="386"/>
      <c r="J209" s="386"/>
      <c r="K209" s="386"/>
      <c r="L209" s="386"/>
      <c r="M209" s="386"/>
      <c r="N209" s="386"/>
      <c r="O209" s="386"/>
      <c r="P209" s="386"/>
      <c r="Q209" s="386"/>
      <c r="R209" s="386"/>
      <c r="S209" s="386"/>
      <c r="T209" s="387"/>
    </row>
    <row r="210" spans="1:20" s="23" customFormat="1" ht="75.75" customHeight="1">
      <c r="A210" s="383" t="s">
        <v>251</v>
      </c>
      <c r="B210" s="384"/>
      <c r="C210" s="42">
        <f>SUM(C211:C216)</f>
        <v>213452</v>
      </c>
      <c r="D210" s="42">
        <f>SUM(D211:D216)</f>
        <v>262579</v>
      </c>
      <c r="E210" s="51">
        <f>C210/D210*100</f>
        <v>81.290583024537383</v>
      </c>
      <c r="F210" s="42">
        <f>SUM(F211:F216)</f>
        <v>32875</v>
      </c>
      <c r="G210" s="42">
        <f>SUM(G211:G216)</f>
        <v>53356</v>
      </c>
      <c r="H210" s="51">
        <f>F210/G210*100</f>
        <v>61.614438863483024</v>
      </c>
      <c r="I210" s="42">
        <f>SUM(I211:I216)</f>
        <v>212024</v>
      </c>
      <c r="J210" s="42">
        <f>SUM(J211:J216)</f>
        <v>264888</v>
      </c>
      <c r="K210" s="51">
        <f>I210/J210*100</f>
        <v>80.042886049953182</v>
      </c>
      <c r="L210" s="42">
        <f>SUM(L211:L216)</f>
        <v>73356</v>
      </c>
      <c r="M210" s="42">
        <f>SUM(M211:M216)</f>
        <v>122592</v>
      </c>
      <c r="N210" s="6">
        <f t="shared" ref="N210:N216" si="76">L210/M210*100</f>
        <v>59.837509788566955</v>
      </c>
      <c r="O210" s="42">
        <f>SUM(O211:O216)</f>
        <v>0</v>
      </c>
      <c r="P210" s="42">
        <f>SUM(P211:P216)</f>
        <v>21263</v>
      </c>
      <c r="Q210" s="5">
        <f t="shared" ref="Q210:Q216" si="77">O210/P210*100</f>
        <v>0</v>
      </c>
      <c r="R210" s="42">
        <f>SUM(R211:R216)</f>
        <v>73356</v>
      </c>
      <c r="S210" s="42">
        <f>SUM(S211:S216)</f>
        <v>101329</v>
      </c>
      <c r="T210" s="6">
        <f t="shared" ref="T210:T216" si="78">R210/S210*100</f>
        <v>72.393885264830402</v>
      </c>
    </row>
    <row r="211" spans="1:20" s="23" customFormat="1" ht="17.25">
      <c r="A211" s="53">
        <v>1</v>
      </c>
      <c r="B211" s="3" t="s">
        <v>52</v>
      </c>
      <c r="C211" s="49">
        <v>436</v>
      </c>
      <c r="D211" s="45">
        <v>230</v>
      </c>
      <c r="E211" s="46">
        <f>C211/D211*100</f>
        <v>189.56521739130434</v>
      </c>
      <c r="F211" s="49">
        <v>0</v>
      </c>
      <c r="G211" s="49">
        <v>0</v>
      </c>
      <c r="H211" s="46" t="e">
        <f t="shared" ref="H211:H212" si="79">F211/G211*100</f>
        <v>#DIV/0!</v>
      </c>
      <c r="I211" s="49">
        <v>436</v>
      </c>
      <c r="J211" s="45">
        <v>230</v>
      </c>
      <c r="K211" s="46">
        <f t="shared" ref="K211:K212" si="80">I211/J211*100</f>
        <v>189.56521739130434</v>
      </c>
      <c r="L211" s="49">
        <v>0</v>
      </c>
      <c r="M211" s="49">
        <v>0</v>
      </c>
      <c r="N211" s="25" t="e">
        <f t="shared" si="76"/>
        <v>#DIV/0!</v>
      </c>
      <c r="O211" s="49">
        <v>0</v>
      </c>
      <c r="P211" s="49">
        <v>0</v>
      </c>
      <c r="Q211" s="25" t="e">
        <f t="shared" si="77"/>
        <v>#DIV/0!</v>
      </c>
      <c r="R211" s="49">
        <v>0</v>
      </c>
      <c r="S211" s="49">
        <v>0</v>
      </c>
      <c r="T211" s="45" t="e">
        <f t="shared" si="78"/>
        <v>#DIV/0!</v>
      </c>
    </row>
    <row r="212" spans="1:20" s="23" customFormat="1" ht="17.25">
      <c r="A212" s="71">
        <v>2</v>
      </c>
      <c r="B212" s="8" t="s">
        <v>53</v>
      </c>
      <c r="C212" s="49">
        <v>0</v>
      </c>
      <c r="D212" s="49">
        <v>28168</v>
      </c>
      <c r="E212" s="25">
        <f t="shared" ref="E212" si="81">C212/D212*100</f>
        <v>0</v>
      </c>
      <c r="F212" s="49">
        <v>0</v>
      </c>
      <c r="G212" s="49">
        <v>422</v>
      </c>
      <c r="H212" s="25">
        <f t="shared" si="79"/>
        <v>0</v>
      </c>
      <c r="I212" s="49">
        <v>0</v>
      </c>
      <c r="J212" s="49">
        <v>27125</v>
      </c>
      <c r="K212" s="25">
        <f t="shared" si="80"/>
        <v>0</v>
      </c>
      <c r="L212" s="49">
        <v>0</v>
      </c>
      <c r="M212" s="49">
        <v>0</v>
      </c>
      <c r="N212" s="25" t="e">
        <f t="shared" si="76"/>
        <v>#DIV/0!</v>
      </c>
      <c r="O212" s="49">
        <v>0</v>
      </c>
      <c r="P212" s="49">
        <v>0</v>
      </c>
      <c r="Q212" s="25" t="e">
        <f t="shared" si="77"/>
        <v>#DIV/0!</v>
      </c>
      <c r="R212" s="49">
        <v>0</v>
      </c>
      <c r="S212" s="49">
        <v>0</v>
      </c>
      <c r="T212" s="49" t="e">
        <f t="shared" si="78"/>
        <v>#DIV/0!</v>
      </c>
    </row>
    <row r="213" spans="1:20" s="23" customFormat="1" ht="17.25">
      <c r="A213" s="53">
        <v>3</v>
      </c>
      <c r="B213" s="4" t="s">
        <v>55</v>
      </c>
      <c r="C213" s="49">
        <v>40456</v>
      </c>
      <c r="D213" s="49">
        <v>58250</v>
      </c>
      <c r="E213" s="1">
        <f>C213/D213*100</f>
        <v>69.452360515021468</v>
      </c>
      <c r="F213" s="49">
        <v>320</v>
      </c>
      <c r="G213" s="49">
        <v>16575</v>
      </c>
      <c r="H213" s="1">
        <f>F213/G213*100</f>
        <v>1.9306184012066365</v>
      </c>
      <c r="I213" s="49">
        <v>40456</v>
      </c>
      <c r="J213" s="49">
        <v>58250</v>
      </c>
      <c r="K213" s="1">
        <f>I213/J213*100</f>
        <v>69.452360515021468</v>
      </c>
      <c r="L213" s="49">
        <v>40456</v>
      </c>
      <c r="M213" s="49">
        <v>58250</v>
      </c>
      <c r="N213" s="1">
        <f t="shared" si="76"/>
        <v>69.452360515021468</v>
      </c>
      <c r="O213" s="49">
        <v>0</v>
      </c>
      <c r="P213" s="49">
        <v>21263</v>
      </c>
      <c r="Q213" s="1">
        <f t="shared" si="77"/>
        <v>0</v>
      </c>
      <c r="R213" s="49">
        <v>40456</v>
      </c>
      <c r="S213" s="49">
        <v>36987</v>
      </c>
      <c r="T213" s="47">
        <f t="shared" si="78"/>
        <v>109.37897098980723</v>
      </c>
    </row>
    <row r="214" spans="1:20" s="23" customFormat="1" ht="17.25">
      <c r="A214" s="71">
        <v>4</v>
      </c>
      <c r="B214" s="8" t="s">
        <v>56</v>
      </c>
      <c r="C214" s="49">
        <v>172560</v>
      </c>
      <c r="D214" s="49">
        <v>175931</v>
      </c>
      <c r="E214" s="1">
        <f t="shared" ref="E214:E216" si="82">C214/D214*100</f>
        <v>98.083907895709103</v>
      </c>
      <c r="F214" s="49">
        <v>32555</v>
      </c>
      <c r="G214" s="49">
        <v>36359</v>
      </c>
      <c r="H214" s="1">
        <f t="shared" ref="H214:H216" si="83">F214/G214*100</f>
        <v>89.537666052421685</v>
      </c>
      <c r="I214" s="49">
        <v>171132</v>
      </c>
      <c r="J214" s="49">
        <v>179283</v>
      </c>
      <c r="K214" s="1">
        <f t="shared" ref="K214:K216" si="84">I214/J214*100</f>
        <v>95.45355666739178</v>
      </c>
      <c r="L214" s="49">
        <v>32900</v>
      </c>
      <c r="M214" s="49">
        <v>64342</v>
      </c>
      <c r="N214" s="1">
        <f t="shared" si="76"/>
        <v>51.133007988561133</v>
      </c>
      <c r="O214" s="49">
        <v>0</v>
      </c>
      <c r="P214" s="49">
        <v>0</v>
      </c>
      <c r="Q214" s="1" t="e">
        <f t="shared" si="77"/>
        <v>#DIV/0!</v>
      </c>
      <c r="R214" s="49">
        <v>32900</v>
      </c>
      <c r="S214" s="49">
        <v>64342</v>
      </c>
      <c r="T214" s="47">
        <f t="shared" si="78"/>
        <v>51.133007988561133</v>
      </c>
    </row>
    <row r="215" spans="1:20" s="23" customFormat="1" ht="17.25">
      <c r="A215" s="53">
        <v>5</v>
      </c>
      <c r="B215" s="8" t="s">
        <v>57</v>
      </c>
      <c r="C215" s="49">
        <v>0</v>
      </c>
      <c r="D215" s="49">
        <v>0</v>
      </c>
      <c r="E215" s="1" t="e">
        <f t="shared" si="82"/>
        <v>#DIV/0!</v>
      </c>
      <c r="F215" s="49">
        <v>0</v>
      </c>
      <c r="G215" s="49">
        <v>0</v>
      </c>
      <c r="H215" s="1" t="e">
        <f t="shared" si="83"/>
        <v>#DIV/0!</v>
      </c>
      <c r="I215" s="49">
        <v>0</v>
      </c>
      <c r="J215" s="49">
        <v>0</v>
      </c>
      <c r="K215" s="1" t="e">
        <f t="shared" si="84"/>
        <v>#DIV/0!</v>
      </c>
      <c r="L215" s="49">
        <v>0</v>
      </c>
      <c r="M215" s="49">
        <v>0</v>
      </c>
      <c r="N215" s="1" t="e">
        <f t="shared" si="76"/>
        <v>#DIV/0!</v>
      </c>
      <c r="O215" s="49">
        <v>0</v>
      </c>
      <c r="P215" s="49">
        <v>0</v>
      </c>
      <c r="Q215" s="1" t="e">
        <f t="shared" si="77"/>
        <v>#DIV/0!</v>
      </c>
      <c r="R215" s="49">
        <v>0</v>
      </c>
      <c r="S215" s="49">
        <v>0</v>
      </c>
      <c r="T215" s="47" t="e">
        <f t="shared" si="78"/>
        <v>#DIV/0!</v>
      </c>
    </row>
    <row r="216" spans="1:20" s="23" customFormat="1" ht="17.25">
      <c r="A216" s="54">
        <v>6</v>
      </c>
      <c r="B216" s="4" t="s">
        <v>58</v>
      </c>
      <c r="C216" s="49"/>
      <c r="D216" s="49"/>
      <c r="E216" s="25" t="e">
        <f t="shared" si="82"/>
        <v>#DIV/0!</v>
      </c>
      <c r="F216" s="49"/>
      <c r="G216" s="49"/>
      <c r="H216" s="25" t="e">
        <f t="shared" si="83"/>
        <v>#DIV/0!</v>
      </c>
      <c r="I216" s="49"/>
      <c r="J216" s="49"/>
      <c r="K216" s="25" t="e">
        <f t="shared" si="84"/>
        <v>#DIV/0!</v>
      </c>
      <c r="L216" s="49"/>
      <c r="M216" s="49"/>
      <c r="N216" s="25" t="e">
        <f t="shared" si="76"/>
        <v>#DIV/0!</v>
      </c>
      <c r="O216" s="49"/>
      <c r="P216" s="49"/>
      <c r="Q216" s="25" t="e">
        <f t="shared" si="77"/>
        <v>#DIV/0!</v>
      </c>
      <c r="R216" s="49"/>
      <c r="S216" s="49"/>
      <c r="T216" s="49" t="e">
        <f t="shared" si="78"/>
        <v>#DIV/0!</v>
      </c>
    </row>
    <row r="217" spans="1:20" s="23" customFormat="1" ht="17.25" customHeight="1">
      <c r="A217" s="385"/>
      <c r="B217" s="386"/>
      <c r="C217" s="386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6"/>
      <c r="T217" s="387"/>
    </row>
    <row r="218" spans="1:20" s="23" customFormat="1" ht="36" customHeight="1">
      <c r="A218" s="383" t="s">
        <v>252</v>
      </c>
      <c r="B218" s="384"/>
      <c r="C218" s="42">
        <f>SUM(C219:C225)</f>
        <v>3739051</v>
      </c>
      <c r="D218" s="42">
        <f>SUM(D219:D225)</f>
        <v>3670476</v>
      </c>
      <c r="E218" s="51">
        <f t="shared" ref="E218:E225" si="85">C218/D218*100</f>
        <v>101.86828629311293</v>
      </c>
      <c r="F218" s="42">
        <f>SUM(F219:F225)</f>
        <v>545324</v>
      </c>
      <c r="G218" s="42">
        <f>SUM(G219:G225)</f>
        <v>502258</v>
      </c>
      <c r="H218" s="51">
        <f t="shared" ref="H218:H225" si="86">F218/G218*100</f>
        <v>108.57447765889243</v>
      </c>
      <c r="I218" s="42">
        <f>SUM(I219:I225)</f>
        <v>3488699</v>
      </c>
      <c r="J218" s="42">
        <f>SUM(J219:J225)</f>
        <v>3364823</v>
      </c>
      <c r="K218" s="51">
        <f t="shared" ref="K218:K225" si="87">I218/J218*100</f>
        <v>103.68150122606747</v>
      </c>
      <c r="L218" s="42">
        <f>SUM(L219:L225)</f>
        <v>1967337</v>
      </c>
      <c r="M218" s="42">
        <f>SUM(M219:M225)</f>
        <v>1742306</v>
      </c>
      <c r="N218" s="6">
        <f t="shared" ref="N218:N225" si="88">L218/M218*100</f>
        <v>112.91569907926622</v>
      </c>
      <c r="O218" s="42">
        <f>SUM(O219:O225)</f>
        <v>1154833</v>
      </c>
      <c r="P218" s="42">
        <f>SUM(P219:P225)</f>
        <v>999672</v>
      </c>
      <c r="Q218" s="5">
        <f t="shared" ref="Q218:Q225" si="89">O218/P218*100</f>
        <v>115.52119095063181</v>
      </c>
      <c r="R218" s="42">
        <f>SUM(R219:R225)</f>
        <v>812504</v>
      </c>
      <c r="S218" s="42">
        <f>SUM(S219:S225)</f>
        <v>742634</v>
      </c>
      <c r="T218" s="6">
        <f t="shared" ref="T218:T225" si="90">R218/S218*100</f>
        <v>109.40840306261225</v>
      </c>
    </row>
    <row r="219" spans="1:20" s="23" customFormat="1" ht="17.25">
      <c r="A219" s="54">
        <v>1</v>
      </c>
      <c r="B219" s="4" t="s">
        <v>59</v>
      </c>
      <c r="C219" s="49">
        <v>1463077</v>
      </c>
      <c r="D219" s="49">
        <v>1479882</v>
      </c>
      <c r="E219" s="25">
        <f t="shared" si="85"/>
        <v>98.864436488855191</v>
      </c>
      <c r="F219" s="49">
        <v>233282</v>
      </c>
      <c r="G219" s="49">
        <v>209697</v>
      </c>
      <c r="H219" s="25">
        <f t="shared" si="86"/>
        <v>111.24718045560975</v>
      </c>
      <c r="I219" s="49">
        <v>1232142</v>
      </c>
      <c r="J219" s="49">
        <v>1243277</v>
      </c>
      <c r="K219" s="25">
        <f t="shared" si="87"/>
        <v>99.104383013600355</v>
      </c>
      <c r="L219" s="49">
        <v>792133</v>
      </c>
      <c r="M219" s="49">
        <v>833332</v>
      </c>
      <c r="N219" s="25">
        <f t="shared" si="88"/>
        <v>95.056112089779347</v>
      </c>
      <c r="O219" s="49">
        <v>419224</v>
      </c>
      <c r="P219" s="49">
        <v>367810</v>
      </c>
      <c r="Q219" s="25">
        <f t="shared" si="89"/>
        <v>113.97841276746146</v>
      </c>
      <c r="R219" s="49">
        <v>372909</v>
      </c>
      <c r="S219" s="49">
        <v>465522</v>
      </c>
      <c r="T219" s="49">
        <f t="shared" si="90"/>
        <v>80.105558920953257</v>
      </c>
    </row>
    <row r="220" spans="1:20" s="23" customFormat="1" ht="17.25">
      <c r="A220" s="55">
        <v>2</v>
      </c>
      <c r="B220" s="4" t="s">
        <v>60</v>
      </c>
      <c r="C220" s="49">
        <v>584344</v>
      </c>
      <c r="D220" s="49">
        <v>634933</v>
      </c>
      <c r="E220" s="25">
        <f t="shared" si="85"/>
        <v>92.032387669250141</v>
      </c>
      <c r="F220" s="49">
        <v>104180</v>
      </c>
      <c r="G220" s="49">
        <v>75953</v>
      </c>
      <c r="H220" s="25">
        <f t="shared" si="86"/>
        <v>137.16377233289009</v>
      </c>
      <c r="I220" s="49">
        <v>550738</v>
      </c>
      <c r="J220" s="49">
        <v>496641</v>
      </c>
      <c r="K220" s="25">
        <f t="shared" si="87"/>
        <v>110.89257632776996</v>
      </c>
      <c r="L220" s="49">
        <v>214042</v>
      </c>
      <c r="M220" s="49">
        <v>115580</v>
      </c>
      <c r="N220" s="1">
        <f t="shared" si="88"/>
        <v>185.18947914864162</v>
      </c>
      <c r="O220" s="49">
        <v>172168</v>
      </c>
      <c r="P220" s="49">
        <v>59153</v>
      </c>
      <c r="Q220" s="1">
        <f t="shared" si="89"/>
        <v>291.05539871181514</v>
      </c>
      <c r="R220" s="49">
        <v>41874</v>
      </c>
      <c r="S220" s="49">
        <v>56427</v>
      </c>
      <c r="T220" s="49">
        <f t="shared" si="90"/>
        <v>74.209155191663569</v>
      </c>
    </row>
    <row r="221" spans="1:20" s="23" customFormat="1" ht="17.25">
      <c r="A221" s="54">
        <v>3</v>
      </c>
      <c r="B221" s="4" t="s">
        <v>61</v>
      </c>
      <c r="C221" s="49">
        <v>0</v>
      </c>
      <c r="D221" s="49">
        <v>0</v>
      </c>
      <c r="E221" s="25" t="e">
        <f t="shared" si="85"/>
        <v>#DIV/0!</v>
      </c>
      <c r="F221" s="49">
        <v>0</v>
      </c>
      <c r="G221" s="49">
        <v>0</v>
      </c>
      <c r="H221" s="25" t="e">
        <f t="shared" si="86"/>
        <v>#DIV/0!</v>
      </c>
      <c r="I221" s="49">
        <v>0</v>
      </c>
      <c r="J221" s="49">
        <v>0</v>
      </c>
      <c r="K221" s="25" t="e">
        <f t="shared" si="87"/>
        <v>#DIV/0!</v>
      </c>
      <c r="L221" s="49">
        <v>0</v>
      </c>
      <c r="M221" s="49">
        <v>0</v>
      </c>
      <c r="N221" s="25" t="e">
        <f t="shared" si="88"/>
        <v>#DIV/0!</v>
      </c>
      <c r="O221" s="49">
        <v>0</v>
      </c>
      <c r="P221" s="49">
        <v>0</v>
      </c>
      <c r="Q221" s="25" t="e">
        <f t="shared" si="89"/>
        <v>#DIV/0!</v>
      </c>
      <c r="R221" s="49">
        <v>0</v>
      </c>
      <c r="S221" s="49">
        <v>0</v>
      </c>
      <c r="T221" s="49" t="e">
        <f t="shared" si="90"/>
        <v>#DIV/0!</v>
      </c>
    </row>
    <row r="222" spans="1:20" s="23" customFormat="1" ht="17.25">
      <c r="A222" s="55">
        <v>4</v>
      </c>
      <c r="B222" s="4" t="s">
        <v>62</v>
      </c>
      <c r="C222" s="49">
        <v>848724</v>
      </c>
      <c r="D222" s="49">
        <v>621295</v>
      </c>
      <c r="E222" s="1">
        <f t="shared" si="85"/>
        <v>136.60563822338824</v>
      </c>
      <c r="F222" s="49">
        <v>98448</v>
      </c>
      <c r="G222" s="49">
        <v>87711</v>
      </c>
      <c r="H222" s="25">
        <f t="shared" si="86"/>
        <v>112.24133803057769</v>
      </c>
      <c r="I222" s="49">
        <v>832076</v>
      </c>
      <c r="J222" s="49">
        <v>621295</v>
      </c>
      <c r="K222" s="1">
        <f t="shared" si="87"/>
        <v>133.92607376528059</v>
      </c>
      <c r="L222" s="49">
        <v>397721</v>
      </c>
      <c r="M222" s="49">
        <v>220685</v>
      </c>
      <c r="N222" s="1">
        <f t="shared" si="88"/>
        <v>180.22112966445385</v>
      </c>
      <c r="O222" s="49">
        <v>0</v>
      </c>
      <c r="P222" s="49">
        <v>0</v>
      </c>
      <c r="Q222" s="1" t="e">
        <f t="shared" si="89"/>
        <v>#DIV/0!</v>
      </c>
      <c r="R222" s="49">
        <v>397721</v>
      </c>
      <c r="S222" s="49">
        <v>220685</v>
      </c>
      <c r="T222" s="96">
        <f t="shared" si="90"/>
        <v>180.22112966445385</v>
      </c>
    </row>
    <row r="223" spans="1:20" s="23" customFormat="1" ht="17.25">
      <c r="A223" s="54">
        <v>5</v>
      </c>
      <c r="B223" s="4" t="s">
        <v>63</v>
      </c>
      <c r="C223" s="49">
        <v>584</v>
      </c>
      <c r="D223" s="49">
        <v>43457</v>
      </c>
      <c r="E223" s="1">
        <f t="shared" si="85"/>
        <v>1.3438571461444646</v>
      </c>
      <c r="F223" s="49">
        <v>45</v>
      </c>
      <c r="G223" s="49">
        <v>40</v>
      </c>
      <c r="H223" s="1">
        <f t="shared" si="86"/>
        <v>112.5</v>
      </c>
      <c r="I223" s="49">
        <v>9422</v>
      </c>
      <c r="J223" s="49">
        <v>66322</v>
      </c>
      <c r="K223" s="1">
        <f t="shared" si="87"/>
        <v>14.206447332710113</v>
      </c>
      <c r="L223" s="49">
        <v>8570</v>
      </c>
      <c r="M223" s="49">
        <v>40456</v>
      </c>
      <c r="N223" s="25">
        <f t="shared" si="88"/>
        <v>21.183508008700809</v>
      </c>
      <c r="O223" s="49">
        <v>8570</v>
      </c>
      <c r="P223" s="49">
        <v>40456</v>
      </c>
      <c r="Q223" s="25">
        <f t="shared" si="89"/>
        <v>21.183508008700809</v>
      </c>
      <c r="R223" s="49">
        <v>0</v>
      </c>
      <c r="S223" s="49">
        <v>0</v>
      </c>
      <c r="T223" s="47" t="e">
        <f t="shared" si="90"/>
        <v>#DIV/0!</v>
      </c>
    </row>
    <row r="224" spans="1:20" s="23" customFormat="1" ht="17.25">
      <c r="A224" s="55">
        <v>6</v>
      </c>
      <c r="B224" s="4" t="s">
        <v>64</v>
      </c>
      <c r="C224" s="49">
        <v>154665</v>
      </c>
      <c r="D224" s="49">
        <v>87802</v>
      </c>
      <c r="E224" s="25">
        <f t="shared" si="85"/>
        <v>176.15202387189356</v>
      </c>
      <c r="F224" s="49">
        <v>18216</v>
      </c>
      <c r="G224" s="49">
        <v>12985</v>
      </c>
      <c r="H224" s="25">
        <f t="shared" si="86"/>
        <v>140.28494416634578</v>
      </c>
      <c r="I224" s="49">
        <v>233025</v>
      </c>
      <c r="J224" s="49">
        <v>149350</v>
      </c>
      <c r="K224" s="25">
        <f t="shared" si="87"/>
        <v>156.02611315701373</v>
      </c>
      <c r="L224" s="49">
        <v>93157</v>
      </c>
      <c r="M224" s="49">
        <v>0</v>
      </c>
      <c r="N224" s="25" t="e">
        <f t="shared" si="88"/>
        <v>#DIV/0!</v>
      </c>
      <c r="O224" s="49">
        <v>93157</v>
      </c>
      <c r="P224" s="49">
        <v>0</v>
      </c>
      <c r="Q224" s="25" t="e">
        <f t="shared" si="89"/>
        <v>#DIV/0!</v>
      </c>
      <c r="R224" s="49">
        <v>0</v>
      </c>
      <c r="S224" s="49">
        <v>0</v>
      </c>
      <c r="T224" s="49" t="e">
        <f t="shared" si="90"/>
        <v>#DIV/0!</v>
      </c>
    </row>
    <row r="225" spans="1:20" s="23" customFormat="1" ht="17.25">
      <c r="A225" s="54">
        <v>7</v>
      </c>
      <c r="B225" s="4" t="s">
        <v>65</v>
      </c>
      <c r="C225" s="49">
        <v>687657</v>
      </c>
      <c r="D225" s="49">
        <v>803107</v>
      </c>
      <c r="E225" s="46">
        <f t="shared" si="85"/>
        <v>85.624580535345856</v>
      </c>
      <c r="F225" s="49">
        <v>91153</v>
      </c>
      <c r="G225" s="49">
        <v>115872</v>
      </c>
      <c r="H225" s="46">
        <f t="shared" si="86"/>
        <v>78.666977354322015</v>
      </c>
      <c r="I225" s="49">
        <v>631296</v>
      </c>
      <c r="J225" s="49">
        <v>787938</v>
      </c>
      <c r="K225" s="46">
        <f t="shared" si="87"/>
        <v>80.120009442367291</v>
      </c>
      <c r="L225" s="49">
        <v>461714</v>
      </c>
      <c r="M225" s="49">
        <v>532253</v>
      </c>
      <c r="N225" s="25">
        <f t="shared" si="88"/>
        <v>86.74709207839129</v>
      </c>
      <c r="O225" s="49">
        <v>461714</v>
      </c>
      <c r="P225" s="49">
        <v>532253</v>
      </c>
      <c r="Q225" s="25">
        <f t="shared" si="89"/>
        <v>86.74709207839129</v>
      </c>
      <c r="R225" s="49">
        <v>0</v>
      </c>
      <c r="S225" s="49">
        <v>0</v>
      </c>
      <c r="T225" s="45" t="e">
        <f t="shared" si="90"/>
        <v>#DIV/0!</v>
      </c>
    </row>
    <row r="226" spans="1:20" s="23" customFormat="1" ht="17.25" customHeight="1">
      <c r="A226" s="385"/>
      <c r="B226" s="386"/>
      <c r="C226" s="386"/>
      <c r="D226" s="386"/>
      <c r="E226" s="386"/>
      <c r="F226" s="386"/>
      <c r="G226" s="386"/>
      <c r="H226" s="386"/>
      <c r="I226" s="386"/>
      <c r="J226" s="386"/>
      <c r="K226" s="386"/>
      <c r="L226" s="386"/>
      <c r="M226" s="386"/>
      <c r="N226" s="386"/>
      <c r="O226" s="386"/>
      <c r="P226" s="386"/>
      <c r="Q226" s="386"/>
      <c r="R226" s="386"/>
      <c r="S226" s="386"/>
      <c r="T226" s="387"/>
    </row>
    <row r="227" spans="1:20" s="23" customFormat="1" ht="54" customHeight="1">
      <c r="A227" s="383" t="s">
        <v>253</v>
      </c>
      <c r="B227" s="384"/>
      <c r="C227" s="42">
        <f>SUM(C228:C232)</f>
        <v>1897889</v>
      </c>
      <c r="D227" s="42">
        <f>SUM(D228:D232)</f>
        <v>1960994</v>
      </c>
      <c r="E227" s="51">
        <f>C227/D227*100</f>
        <v>96.781989134081996</v>
      </c>
      <c r="F227" s="42">
        <f>SUM(F228:F232)</f>
        <v>374497</v>
      </c>
      <c r="G227" s="42">
        <f>SUM(G228:G232)</f>
        <v>681820</v>
      </c>
      <c r="H227" s="51">
        <f>F227/G227*100</f>
        <v>54.926080197119475</v>
      </c>
      <c r="I227" s="42">
        <f>SUM(I228:I232)</f>
        <v>2060919</v>
      </c>
      <c r="J227" s="42">
        <f>SUM(J228:J232)</f>
        <v>1959271</v>
      </c>
      <c r="K227" s="51">
        <f>I227/J227*100</f>
        <v>105.18805208672002</v>
      </c>
      <c r="L227" s="42">
        <f>SUM(L228:L232)</f>
        <v>87148</v>
      </c>
      <c r="M227" s="42">
        <f>SUM(M228:M232)</f>
        <v>73059</v>
      </c>
      <c r="N227" s="6">
        <f t="shared" ref="N227:N231" si="91">L227/M227*100</f>
        <v>119.28441396679396</v>
      </c>
      <c r="O227" s="42">
        <f>SUM(O228:O232)</f>
        <v>0</v>
      </c>
      <c r="P227" s="42">
        <f>SUM(P228:P232)</f>
        <v>0</v>
      </c>
      <c r="Q227" s="5" t="e">
        <f t="shared" ref="Q227:Q231" si="92">O227/P227*100</f>
        <v>#DIV/0!</v>
      </c>
      <c r="R227" s="42">
        <f>SUM(R228:R232)</f>
        <v>87148</v>
      </c>
      <c r="S227" s="42">
        <f>SUM(S228:S232)</f>
        <v>73059</v>
      </c>
      <c r="T227" s="6">
        <f t="shared" ref="T227:T231" si="93">R227/S227*100</f>
        <v>119.28441396679396</v>
      </c>
    </row>
    <row r="228" spans="1:20" s="23" customFormat="1" ht="17.25">
      <c r="A228" s="57">
        <v>1</v>
      </c>
      <c r="B228" s="8" t="s">
        <v>87</v>
      </c>
      <c r="C228" s="49">
        <v>86243</v>
      </c>
      <c r="D228" s="45">
        <v>122410</v>
      </c>
      <c r="E228" s="1">
        <f t="shared" ref="E228:E231" si="94">C228/D228*100</f>
        <v>70.454211257250222</v>
      </c>
      <c r="F228" s="49">
        <v>16618</v>
      </c>
      <c r="G228" s="45">
        <v>17516</v>
      </c>
      <c r="H228" s="1">
        <f t="shared" ref="H228:H231" si="95">F228/G228*100</f>
        <v>94.873258734870973</v>
      </c>
      <c r="I228" s="49">
        <v>86881</v>
      </c>
      <c r="J228" s="45">
        <v>126730</v>
      </c>
      <c r="K228" s="1">
        <f t="shared" ref="K228:K231" si="96">I228/J228*100</f>
        <v>68.55598516531208</v>
      </c>
      <c r="L228" s="49">
        <v>0</v>
      </c>
      <c r="M228" s="35">
        <v>5476</v>
      </c>
      <c r="N228" s="1">
        <f t="shared" si="91"/>
        <v>0</v>
      </c>
      <c r="O228" s="47">
        <v>0</v>
      </c>
      <c r="P228" s="47">
        <v>0</v>
      </c>
      <c r="Q228" s="1" t="e">
        <f t="shared" si="92"/>
        <v>#DIV/0!</v>
      </c>
      <c r="R228" s="49">
        <v>0</v>
      </c>
      <c r="S228" s="49">
        <v>5476</v>
      </c>
      <c r="T228" s="1">
        <f t="shared" si="93"/>
        <v>0</v>
      </c>
    </row>
    <row r="229" spans="1:20" s="23" customFormat="1" ht="17.25">
      <c r="A229" s="63">
        <v>2</v>
      </c>
      <c r="B229" s="4" t="s">
        <v>54</v>
      </c>
      <c r="C229" s="49">
        <v>479967</v>
      </c>
      <c r="D229" s="49">
        <v>491052</v>
      </c>
      <c r="E229" s="25">
        <f t="shared" si="94"/>
        <v>97.742601598201418</v>
      </c>
      <c r="F229" s="49">
        <v>114900</v>
      </c>
      <c r="G229" s="49">
        <v>165571</v>
      </c>
      <c r="H229" s="25">
        <f t="shared" si="95"/>
        <v>69.396210689069946</v>
      </c>
      <c r="I229" s="49">
        <v>601674</v>
      </c>
      <c r="J229" s="49">
        <v>561176</v>
      </c>
      <c r="K229" s="25">
        <f t="shared" si="96"/>
        <v>107.21663078962749</v>
      </c>
      <c r="L229" s="49">
        <v>0</v>
      </c>
      <c r="M229" s="49">
        <v>15955</v>
      </c>
      <c r="N229" s="25">
        <f t="shared" si="91"/>
        <v>0</v>
      </c>
      <c r="O229" s="49">
        <v>0</v>
      </c>
      <c r="P229" s="49">
        <v>0</v>
      </c>
      <c r="Q229" s="25" t="e">
        <f t="shared" si="92"/>
        <v>#DIV/0!</v>
      </c>
      <c r="R229" s="49">
        <v>0</v>
      </c>
      <c r="S229" s="49">
        <v>15955</v>
      </c>
      <c r="T229" s="49">
        <f t="shared" si="93"/>
        <v>0</v>
      </c>
    </row>
    <row r="230" spans="1:20" s="23" customFormat="1" ht="17.25">
      <c r="A230" s="63">
        <v>3</v>
      </c>
      <c r="B230" s="10" t="s">
        <v>334</v>
      </c>
      <c r="C230" s="49">
        <v>39398</v>
      </c>
      <c r="D230" s="49">
        <v>48367</v>
      </c>
      <c r="E230" s="25">
        <f t="shared" si="94"/>
        <v>81.456364876878865</v>
      </c>
      <c r="F230" s="49">
        <v>5271</v>
      </c>
      <c r="G230" s="49">
        <v>15108</v>
      </c>
      <c r="H230" s="25">
        <f t="shared" si="95"/>
        <v>34.888800635424936</v>
      </c>
      <c r="I230" s="49">
        <v>39398</v>
      </c>
      <c r="J230" s="49">
        <v>48367</v>
      </c>
      <c r="K230" s="25">
        <f t="shared" si="96"/>
        <v>81.456364876878865</v>
      </c>
      <c r="L230" s="49">
        <v>0</v>
      </c>
      <c r="M230" s="49">
        <v>0</v>
      </c>
      <c r="N230" s="25" t="e">
        <f t="shared" si="91"/>
        <v>#DIV/0!</v>
      </c>
      <c r="O230" s="47">
        <v>0</v>
      </c>
      <c r="P230" s="47">
        <v>0</v>
      </c>
      <c r="Q230" s="25" t="e">
        <f t="shared" si="92"/>
        <v>#DIV/0!</v>
      </c>
      <c r="R230" s="49">
        <v>0</v>
      </c>
      <c r="S230" s="49">
        <v>0</v>
      </c>
      <c r="T230" s="49" t="e">
        <f t="shared" si="93"/>
        <v>#DIV/0!</v>
      </c>
    </row>
    <row r="231" spans="1:20" s="23" customFormat="1" ht="17.25">
      <c r="A231" s="270">
        <v>4</v>
      </c>
      <c r="B231" s="16" t="s">
        <v>399</v>
      </c>
      <c r="C231" s="47">
        <v>1292281</v>
      </c>
      <c r="D231" s="47">
        <v>1299165</v>
      </c>
      <c r="E231" s="25">
        <f t="shared" si="94"/>
        <v>99.470121193227953</v>
      </c>
      <c r="F231" s="47">
        <v>237708</v>
      </c>
      <c r="G231" s="47">
        <v>483625</v>
      </c>
      <c r="H231" s="25">
        <f t="shared" si="95"/>
        <v>49.151305246833807</v>
      </c>
      <c r="I231" s="47">
        <v>1332966</v>
      </c>
      <c r="J231" s="47">
        <v>1222998</v>
      </c>
      <c r="K231" s="25">
        <f t="shared" si="96"/>
        <v>108.99167455711294</v>
      </c>
      <c r="L231" s="47">
        <v>87148</v>
      </c>
      <c r="M231" s="47">
        <v>51628</v>
      </c>
      <c r="N231" s="25">
        <f t="shared" si="91"/>
        <v>168.79987603625938</v>
      </c>
      <c r="O231" s="47">
        <v>0</v>
      </c>
      <c r="P231" s="47">
        <v>0</v>
      </c>
      <c r="Q231" s="25" t="e">
        <f t="shared" si="92"/>
        <v>#DIV/0!</v>
      </c>
      <c r="R231" s="47">
        <v>87148</v>
      </c>
      <c r="S231" s="47">
        <v>51628</v>
      </c>
      <c r="T231" s="49">
        <f t="shared" si="93"/>
        <v>168.79987603625938</v>
      </c>
    </row>
    <row r="232" spans="1:20" s="23" customFormat="1" ht="17.25">
      <c r="A232" s="64"/>
      <c r="B232" s="16"/>
      <c r="C232" s="47"/>
      <c r="D232" s="47"/>
      <c r="E232" s="1"/>
      <c r="F232" s="47"/>
      <c r="G232" s="47"/>
      <c r="H232" s="1"/>
      <c r="I232" s="47"/>
      <c r="J232" s="47"/>
      <c r="K232" s="1"/>
      <c r="L232" s="47"/>
      <c r="M232" s="47"/>
      <c r="N232" s="1"/>
      <c r="O232" s="47"/>
      <c r="P232" s="47"/>
      <c r="Q232" s="1"/>
      <c r="R232" s="47"/>
      <c r="S232" s="47"/>
      <c r="T232" s="1"/>
    </row>
    <row r="233" spans="1:20" s="23" customFormat="1" ht="17.25" customHeight="1">
      <c r="A233" s="385"/>
      <c r="B233" s="386"/>
      <c r="C233" s="386"/>
      <c r="D233" s="386"/>
      <c r="E233" s="386"/>
      <c r="F233" s="386"/>
      <c r="G233" s="386"/>
      <c r="H233" s="386"/>
      <c r="I233" s="386"/>
      <c r="J233" s="386"/>
      <c r="K233" s="386"/>
      <c r="L233" s="386"/>
      <c r="M233" s="386"/>
      <c r="N233" s="386"/>
      <c r="O233" s="386"/>
      <c r="P233" s="386"/>
      <c r="Q233" s="386"/>
      <c r="R233" s="386"/>
      <c r="S233" s="386"/>
      <c r="T233" s="387"/>
    </row>
    <row r="234" spans="1:20" s="23" customFormat="1" ht="71.25" customHeight="1">
      <c r="A234" s="383" t="s">
        <v>254</v>
      </c>
      <c r="B234" s="384"/>
      <c r="C234" s="42">
        <f>SUM(C235:C244)</f>
        <v>11659383</v>
      </c>
      <c r="D234" s="42">
        <f>SUM(D235:D244)</f>
        <v>8459661</v>
      </c>
      <c r="E234" s="51">
        <f>C234/D234*100</f>
        <v>137.82328866369468</v>
      </c>
      <c r="F234" s="42">
        <f>SUM(F235:F244)</f>
        <v>1982060</v>
      </c>
      <c r="G234" s="42">
        <f>SUM(G235:G244)</f>
        <v>1229662</v>
      </c>
      <c r="H234" s="51">
        <f>F234/G234*100</f>
        <v>161.18738319961093</v>
      </c>
      <c r="I234" s="42">
        <f>SUM(I235:I244)</f>
        <v>10954640</v>
      </c>
      <c r="J234" s="42">
        <f>SUM(J235:J244)</f>
        <v>7378878</v>
      </c>
      <c r="K234" s="51">
        <f>I234/J234*100</f>
        <v>148.45942702942102</v>
      </c>
      <c r="L234" s="42">
        <f>SUM(L235:L244)</f>
        <v>1714833</v>
      </c>
      <c r="M234" s="42">
        <f>SUM(M235:M244)</f>
        <v>1868582</v>
      </c>
      <c r="N234" s="6">
        <f t="shared" ref="N234:N244" si="97">L234/M234*100</f>
        <v>91.77188905812001</v>
      </c>
      <c r="O234" s="42">
        <f>SUM(O235:O244)</f>
        <v>1697392</v>
      </c>
      <c r="P234" s="42">
        <f>SUM(P235:P244)</f>
        <v>1850405</v>
      </c>
      <c r="Q234" s="5">
        <f t="shared" ref="Q234:Q244" si="98">O234/P234*100</f>
        <v>91.73083730318497</v>
      </c>
      <c r="R234" s="42">
        <f>SUM(R235:R244)</f>
        <v>17441</v>
      </c>
      <c r="S234" s="42">
        <f>SUM(S235:S244)</f>
        <v>18177</v>
      </c>
      <c r="T234" s="6">
        <f t="shared" ref="T234:T244" si="99">R234/S234*100</f>
        <v>95.950926995653845</v>
      </c>
    </row>
    <row r="235" spans="1:20" s="24" customFormat="1" ht="18.75" customHeight="1">
      <c r="A235" s="63">
        <v>1</v>
      </c>
      <c r="B235" s="4" t="s">
        <v>104</v>
      </c>
      <c r="C235" s="49">
        <v>858181</v>
      </c>
      <c r="D235" s="45">
        <v>2085793</v>
      </c>
      <c r="E235" s="25">
        <f>C235/D235*100</f>
        <v>41.144111616061615</v>
      </c>
      <c r="F235" s="49">
        <v>0</v>
      </c>
      <c r="G235" s="45">
        <v>485085</v>
      </c>
      <c r="H235" s="25">
        <f>F235/G235*100</f>
        <v>0</v>
      </c>
      <c r="I235" s="49">
        <v>920908</v>
      </c>
      <c r="J235" s="45">
        <v>2397667</v>
      </c>
      <c r="K235" s="25">
        <f>I235/J235*100</f>
        <v>38.408502932225367</v>
      </c>
      <c r="L235" s="49">
        <v>0</v>
      </c>
      <c r="M235" s="49">
        <v>0</v>
      </c>
      <c r="N235" s="25" t="e">
        <f t="shared" si="97"/>
        <v>#DIV/0!</v>
      </c>
      <c r="O235" s="49">
        <v>0</v>
      </c>
      <c r="P235" s="49">
        <v>0</v>
      </c>
      <c r="Q235" s="25" t="e">
        <f t="shared" si="98"/>
        <v>#DIV/0!</v>
      </c>
      <c r="R235" s="49">
        <v>0</v>
      </c>
      <c r="S235" s="49">
        <v>0</v>
      </c>
      <c r="T235" s="25" t="e">
        <f t="shared" si="99"/>
        <v>#DIV/0!</v>
      </c>
    </row>
    <row r="236" spans="1:20" s="24" customFormat="1" ht="18.75" customHeight="1">
      <c r="A236" s="63">
        <v>2</v>
      </c>
      <c r="B236" s="4" t="s">
        <v>277</v>
      </c>
      <c r="C236" s="49">
        <v>340388</v>
      </c>
      <c r="D236" s="49">
        <v>0</v>
      </c>
      <c r="E236" s="25" t="e">
        <f>C236/D236*100</f>
        <v>#DIV/0!</v>
      </c>
      <c r="F236" s="49">
        <v>69617</v>
      </c>
      <c r="G236" s="49">
        <v>0</v>
      </c>
      <c r="H236" s="25" t="e">
        <f>F236/G236*100</f>
        <v>#DIV/0!</v>
      </c>
      <c r="I236" s="49">
        <v>338728</v>
      </c>
      <c r="J236" s="49">
        <v>0</v>
      </c>
      <c r="K236" s="25" t="e">
        <f>I236/J236*100</f>
        <v>#DIV/0!</v>
      </c>
      <c r="L236" s="49">
        <v>112088</v>
      </c>
      <c r="M236" s="49">
        <v>0</v>
      </c>
      <c r="N236" s="25" t="e">
        <f t="shared" si="97"/>
        <v>#DIV/0!</v>
      </c>
      <c r="O236" s="49">
        <v>97472</v>
      </c>
      <c r="P236" s="49">
        <v>0</v>
      </c>
      <c r="Q236" s="25" t="e">
        <f t="shared" si="98"/>
        <v>#DIV/0!</v>
      </c>
      <c r="R236" s="49">
        <v>14616</v>
      </c>
      <c r="S236" s="49">
        <v>0</v>
      </c>
      <c r="T236" s="25" t="e">
        <f t="shared" si="99"/>
        <v>#DIV/0!</v>
      </c>
    </row>
    <row r="237" spans="1:20" s="23" customFormat="1" ht="18.75" customHeight="1">
      <c r="A237" s="63">
        <v>3</v>
      </c>
      <c r="B237" s="8" t="s">
        <v>234</v>
      </c>
      <c r="C237" s="49">
        <v>5954699</v>
      </c>
      <c r="D237" s="49">
        <v>0</v>
      </c>
      <c r="E237" s="1" t="e">
        <f>C237/D237*100</f>
        <v>#DIV/0!</v>
      </c>
      <c r="F237" s="49">
        <v>1171465</v>
      </c>
      <c r="G237" s="49">
        <v>0</v>
      </c>
      <c r="H237" s="1" t="e">
        <f>F237/G237*100</f>
        <v>#DIV/0!</v>
      </c>
      <c r="I237" s="49">
        <v>5958984</v>
      </c>
      <c r="J237" s="49">
        <v>0</v>
      </c>
      <c r="K237" s="1" t="e">
        <f>I237/J237*100</f>
        <v>#DIV/0!</v>
      </c>
      <c r="L237" s="49">
        <v>0</v>
      </c>
      <c r="M237" s="49">
        <v>0</v>
      </c>
      <c r="N237" s="1" t="e">
        <f t="shared" si="97"/>
        <v>#DIV/0!</v>
      </c>
      <c r="O237" s="49">
        <v>0</v>
      </c>
      <c r="P237" s="49">
        <v>0</v>
      </c>
      <c r="Q237" s="1" t="e">
        <f t="shared" si="98"/>
        <v>#DIV/0!</v>
      </c>
      <c r="R237" s="49">
        <v>0</v>
      </c>
      <c r="S237" s="49">
        <v>0</v>
      </c>
      <c r="T237" s="1" t="e">
        <f t="shared" si="99"/>
        <v>#DIV/0!</v>
      </c>
    </row>
    <row r="238" spans="1:20" s="23" customFormat="1" ht="17.25">
      <c r="A238" s="64">
        <v>4</v>
      </c>
      <c r="B238" s="9" t="s">
        <v>115</v>
      </c>
      <c r="C238" s="49">
        <v>2969965</v>
      </c>
      <c r="D238" s="45">
        <v>4295374</v>
      </c>
      <c r="E238" s="1">
        <f t="shared" ref="E238:E239" si="100">C238/D238*100</f>
        <v>69.143338857105334</v>
      </c>
      <c r="F238" s="49">
        <v>460464</v>
      </c>
      <c r="G238" s="45">
        <v>443477</v>
      </c>
      <c r="H238" s="1">
        <f t="shared" ref="H238:H239" si="101">F238/G238*100</f>
        <v>103.8304128511738</v>
      </c>
      <c r="I238" s="49">
        <v>2865119</v>
      </c>
      <c r="J238" s="45">
        <v>3687803</v>
      </c>
      <c r="K238" s="1">
        <f t="shared" ref="K238:K239" si="102">I238/J238*100</f>
        <v>77.69175848059129</v>
      </c>
      <c r="L238" s="49">
        <v>1352088</v>
      </c>
      <c r="M238" s="49">
        <v>1814206</v>
      </c>
      <c r="N238" s="1">
        <f t="shared" si="97"/>
        <v>74.527809962044003</v>
      </c>
      <c r="O238" s="49">
        <v>1352088</v>
      </c>
      <c r="P238" s="49">
        <v>1814206</v>
      </c>
      <c r="Q238" s="1">
        <f t="shared" si="98"/>
        <v>74.527809962044003</v>
      </c>
      <c r="R238" s="49">
        <v>0</v>
      </c>
      <c r="S238" s="49">
        <v>0</v>
      </c>
      <c r="T238" s="1" t="e">
        <f t="shared" si="99"/>
        <v>#DIV/0!</v>
      </c>
    </row>
    <row r="239" spans="1:20" s="23" customFormat="1" ht="34.5">
      <c r="A239" s="63">
        <v>5</v>
      </c>
      <c r="B239" s="10" t="s">
        <v>116</v>
      </c>
      <c r="C239" s="49">
        <v>0</v>
      </c>
      <c r="D239" s="45">
        <v>863577</v>
      </c>
      <c r="E239" s="1">
        <f t="shared" si="100"/>
        <v>0</v>
      </c>
      <c r="F239" s="49">
        <v>0</v>
      </c>
      <c r="G239" s="45">
        <v>45677</v>
      </c>
      <c r="H239" s="1">
        <f t="shared" si="101"/>
        <v>0</v>
      </c>
      <c r="I239" s="49">
        <v>0</v>
      </c>
      <c r="J239" s="45">
        <v>80402</v>
      </c>
      <c r="K239" s="1">
        <f t="shared" si="102"/>
        <v>0</v>
      </c>
      <c r="L239" s="49">
        <v>0</v>
      </c>
      <c r="M239" s="49">
        <v>8689</v>
      </c>
      <c r="N239" s="1">
        <f t="shared" si="97"/>
        <v>0</v>
      </c>
      <c r="O239" s="49">
        <v>0</v>
      </c>
      <c r="P239" s="49">
        <v>0</v>
      </c>
      <c r="Q239" s="1" t="e">
        <f t="shared" si="98"/>
        <v>#DIV/0!</v>
      </c>
      <c r="R239" s="49">
        <v>0</v>
      </c>
      <c r="S239" s="49">
        <v>8689</v>
      </c>
      <c r="T239" s="1">
        <f t="shared" si="99"/>
        <v>0</v>
      </c>
    </row>
    <row r="240" spans="1:20" s="23" customFormat="1" ht="18.75" customHeight="1">
      <c r="A240" s="64">
        <v>6</v>
      </c>
      <c r="B240" s="158" t="s">
        <v>114</v>
      </c>
      <c r="C240" s="49">
        <v>1276958</v>
      </c>
      <c r="D240" s="45">
        <v>1214917</v>
      </c>
      <c r="E240" s="1">
        <f>C240/D240*100</f>
        <v>105.10660399023143</v>
      </c>
      <c r="F240" s="49">
        <v>239263</v>
      </c>
      <c r="G240" s="45">
        <v>255423</v>
      </c>
      <c r="H240" s="1">
        <f>F240/G240*100</f>
        <v>93.673240076265643</v>
      </c>
      <c r="I240" s="49">
        <v>605036</v>
      </c>
      <c r="J240" s="45">
        <v>1213006</v>
      </c>
      <c r="K240" s="1">
        <f>I240/J240*100</f>
        <v>49.879060779583945</v>
      </c>
      <c r="L240" s="49">
        <v>9650</v>
      </c>
      <c r="M240" s="49">
        <v>45687</v>
      </c>
      <c r="N240" s="1">
        <f t="shared" si="97"/>
        <v>21.121982183115549</v>
      </c>
      <c r="O240" s="49">
        <v>6825</v>
      </c>
      <c r="P240" s="49">
        <v>36199</v>
      </c>
      <c r="Q240" s="1">
        <f t="shared" si="98"/>
        <v>18.854111992043979</v>
      </c>
      <c r="R240" s="49">
        <v>2825</v>
      </c>
      <c r="S240" s="49">
        <v>9488</v>
      </c>
      <c r="T240" s="1">
        <f t="shared" si="99"/>
        <v>29.774451939291737</v>
      </c>
    </row>
    <row r="241" spans="1:20" s="23" customFormat="1" ht="17.25">
      <c r="A241" s="64">
        <v>7</v>
      </c>
      <c r="B241" s="16" t="s">
        <v>280</v>
      </c>
      <c r="C241" s="49">
        <v>19816</v>
      </c>
      <c r="D241" s="49">
        <v>0</v>
      </c>
      <c r="E241" s="1" t="e">
        <f>C241/D241*100</f>
        <v>#DIV/0!</v>
      </c>
      <c r="F241" s="49">
        <v>5105</v>
      </c>
      <c r="G241" s="49">
        <v>0</v>
      </c>
      <c r="H241" s="1" t="e">
        <f>F241/G241*100</f>
        <v>#DIV/0!</v>
      </c>
      <c r="I241" s="49">
        <v>26489</v>
      </c>
      <c r="J241" s="49">
        <v>0</v>
      </c>
      <c r="K241" s="1" t="e">
        <f>I241/J241*100</f>
        <v>#DIV/0!</v>
      </c>
      <c r="L241" s="49">
        <v>1631</v>
      </c>
      <c r="M241" s="49">
        <v>0</v>
      </c>
      <c r="N241" s="1" t="e">
        <f t="shared" si="97"/>
        <v>#DIV/0!</v>
      </c>
      <c r="O241" s="49">
        <v>1631</v>
      </c>
      <c r="P241" s="49">
        <v>0</v>
      </c>
      <c r="Q241" s="1" t="e">
        <f t="shared" si="98"/>
        <v>#DIV/0!</v>
      </c>
      <c r="R241" s="49">
        <v>0</v>
      </c>
      <c r="S241" s="49">
        <v>0</v>
      </c>
      <c r="T241" s="1" t="e">
        <f t="shared" si="99"/>
        <v>#DIV/0!</v>
      </c>
    </row>
    <row r="242" spans="1:20" s="23" customFormat="1" ht="17.25">
      <c r="A242" s="63">
        <v>8</v>
      </c>
      <c r="B242" s="10" t="s">
        <v>281</v>
      </c>
      <c r="C242" s="49">
        <v>0</v>
      </c>
      <c r="D242" s="49">
        <v>0</v>
      </c>
      <c r="E242" s="1" t="e">
        <f>C242/D242*100</f>
        <v>#DIV/0!</v>
      </c>
      <c r="F242" s="49">
        <v>0</v>
      </c>
      <c r="G242" s="49">
        <v>0</v>
      </c>
      <c r="H242" s="1" t="e">
        <f>F242/G242*100</f>
        <v>#DIV/0!</v>
      </c>
      <c r="I242" s="49">
        <v>0</v>
      </c>
      <c r="J242" s="49">
        <v>0</v>
      </c>
      <c r="K242" s="1" t="e">
        <f>I242/J242*100</f>
        <v>#DIV/0!</v>
      </c>
      <c r="L242" s="49">
        <v>0</v>
      </c>
      <c r="M242" s="49">
        <v>0</v>
      </c>
      <c r="N242" s="1" t="e">
        <f t="shared" si="97"/>
        <v>#DIV/0!</v>
      </c>
      <c r="O242" s="49">
        <v>0</v>
      </c>
      <c r="P242" s="49">
        <v>0</v>
      </c>
      <c r="Q242" s="1" t="e">
        <f t="shared" si="98"/>
        <v>#DIV/0!</v>
      </c>
      <c r="R242" s="49">
        <v>0</v>
      </c>
      <c r="S242" s="49">
        <v>0</v>
      </c>
      <c r="T242" s="1" t="e">
        <f t="shared" si="99"/>
        <v>#DIV/0!</v>
      </c>
    </row>
    <row r="243" spans="1:20" s="23" customFormat="1" ht="17.25">
      <c r="A243" s="63">
        <v>9</v>
      </c>
      <c r="B243" s="10" t="s">
        <v>290</v>
      </c>
      <c r="C243" s="49">
        <v>0</v>
      </c>
      <c r="D243" s="49">
        <v>0</v>
      </c>
      <c r="E243" s="1" t="e">
        <f>C243/D243*100</f>
        <v>#DIV/0!</v>
      </c>
      <c r="F243" s="49">
        <v>0</v>
      </c>
      <c r="G243" s="49">
        <v>0</v>
      </c>
      <c r="H243" s="1" t="e">
        <f>F243/G243*100</f>
        <v>#DIV/0!</v>
      </c>
      <c r="I243" s="49">
        <v>0</v>
      </c>
      <c r="J243" s="49">
        <v>0</v>
      </c>
      <c r="K243" s="1" t="e">
        <f>I243/J243*100</f>
        <v>#DIV/0!</v>
      </c>
      <c r="L243" s="49">
        <v>0</v>
      </c>
      <c r="M243" s="49">
        <v>0</v>
      </c>
      <c r="N243" s="1" t="e">
        <f t="shared" si="97"/>
        <v>#DIV/0!</v>
      </c>
      <c r="O243" s="49">
        <v>0</v>
      </c>
      <c r="P243" s="49">
        <v>0</v>
      </c>
      <c r="Q243" s="1" t="e">
        <f t="shared" si="98"/>
        <v>#DIV/0!</v>
      </c>
      <c r="R243" s="49">
        <v>0</v>
      </c>
      <c r="S243" s="49">
        <v>0</v>
      </c>
      <c r="T243" s="1" t="e">
        <f t="shared" si="99"/>
        <v>#DIV/0!</v>
      </c>
    </row>
    <row r="244" spans="1:20" s="23" customFormat="1" ht="17.25">
      <c r="A244" s="63">
        <v>10</v>
      </c>
      <c r="B244" s="10" t="s">
        <v>282</v>
      </c>
      <c r="C244" s="49">
        <v>239376</v>
      </c>
      <c r="D244" s="49">
        <v>0</v>
      </c>
      <c r="E244" s="1" t="e">
        <f>C244/D244*100</f>
        <v>#DIV/0!</v>
      </c>
      <c r="F244" s="49">
        <v>36146</v>
      </c>
      <c r="G244" s="49">
        <v>0</v>
      </c>
      <c r="H244" s="1" t="e">
        <f>F244/G244*100</f>
        <v>#DIV/0!</v>
      </c>
      <c r="I244" s="49">
        <v>239376</v>
      </c>
      <c r="J244" s="49">
        <v>0</v>
      </c>
      <c r="K244" s="1" t="e">
        <f>I244/J244*100</f>
        <v>#DIV/0!</v>
      </c>
      <c r="L244" s="49">
        <v>239376</v>
      </c>
      <c r="M244" s="49">
        <v>0</v>
      </c>
      <c r="N244" s="1" t="e">
        <f t="shared" si="97"/>
        <v>#DIV/0!</v>
      </c>
      <c r="O244" s="49">
        <v>239376</v>
      </c>
      <c r="P244" s="49">
        <v>0</v>
      </c>
      <c r="Q244" s="1" t="e">
        <f t="shared" si="98"/>
        <v>#DIV/0!</v>
      </c>
      <c r="R244" s="49">
        <v>0</v>
      </c>
      <c r="S244" s="49">
        <v>0</v>
      </c>
      <c r="T244" s="1" t="e">
        <f t="shared" si="99"/>
        <v>#DIV/0!</v>
      </c>
    </row>
    <row r="245" spans="1:20" s="23" customFormat="1" ht="17.25" customHeight="1">
      <c r="A245" s="385"/>
      <c r="B245" s="386"/>
      <c r="C245" s="386"/>
      <c r="D245" s="386"/>
      <c r="E245" s="386"/>
      <c r="F245" s="386"/>
      <c r="G245" s="386"/>
      <c r="H245" s="386"/>
      <c r="I245" s="386"/>
      <c r="J245" s="386"/>
      <c r="K245" s="386"/>
      <c r="L245" s="386"/>
      <c r="M245" s="386"/>
      <c r="N245" s="386"/>
      <c r="O245" s="386"/>
      <c r="P245" s="386"/>
      <c r="Q245" s="386"/>
      <c r="R245" s="386"/>
      <c r="S245" s="386"/>
      <c r="T245" s="387"/>
    </row>
    <row r="246" spans="1:20" s="23" customFormat="1" ht="52.5" customHeight="1">
      <c r="A246" s="383" t="s">
        <v>255</v>
      </c>
      <c r="B246" s="384"/>
      <c r="C246" s="42">
        <f>SUM(C247:C253)</f>
        <v>82790578</v>
      </c>
      <c r="D246" s="42">
        <f>SUM(D247:D253)</f>
        <v>94704832</v>
      </c>
      <c r="E246" s="51">
        <f>C246/D246*100</f>
        <v>87.419592275925268</v>
      </c>
      <c r="F246" s="42">
        <f>SUM(F247:F253)</f>
        <v>13080886</v>
      </c>
      <c r="G246" s="42">
        <f>SUM(G247:G253)</f>
        <v>10519640</v>
      </c>
      <c r="H246" s="51">
        <f>F246/G246*100</f>
        <v>124.34727804373533</v>
      </c>
      <c r="I246" s="42">
        <f>SUM(I247:I253)</f>
        <v>79495282</v>
      </c>
      <c r="J246" s="42">
        <f>SUM(J247:J253)</f>
        <v>87793714</v>
      </c>
      <c r="K246" s="51">
        <f>I246/J246*100</f>
        <v>90.547806190315626</v>
      </c>
      <c r="L246" s="36">
        <f>SUM(L247:L253)</f>
        <v>69900780</v>
      </c>
      <c r="M246" s="36">
        <f>SUM(M247:M253)</f>
        <v>79883820</v>
      </c>
      <c r="N246" s="6">
        <f t="shared" ref="N246:N253" si="103">L246/M246*100</f>
        <v>87.503051306259522</v>
      </c>
      <c r="O246" s="5">
        <f>SUM(O247:O253)</f>
        <v>0</v>
      </c>
      <c r="P246" s="5">
        <f>SUM(P247:P253)</f>
        <v>21510</v>
      </c>
      <c r="Q246" s="5">
        <f t="shared" ref="Q246:Q253" si="104">O246/P246*100</f>
        <v>0</v>
      </c>
      <c r="R246" s="5">
        <f>SUM(R247:R253)</f>
        <v>69900780</v>
      </c>
      <c r="S246" s="5">
        <f>SUM(S247:S253)</f>
        <v>79862310</v>
      </c>
      <c r="T246" s="6">
        <f t="shared" ref="T246:T253" si="105">R246/S246*100</f>
        <v>87.526619252561062</v>
      </c>
    </row>
    <row r="247" spans="1:20" s="23" customFormat="1" ht="19.5" customHeight="1">
      <c r="A247" s="64">
        <v>1</v>
      </c>
      <c r="B247" s="8" t="s">
        <v>106</v>
      </c>
      <c r="C247" s="45">
        <v>3077387</v>
      </c>
      <c r="D247" s="45">
        <v>6881457</v>
      </c>
      <c r="E247" s="46">
        <f t="shared" ref="E247:E253" si="106">C247/D247*100</f>
        <v>44.719991711057702</v>
      </c>
      <c r="F247" s="45">
        <v>825820</v>
      </c>
      <c r="G247" s="45">
        <v>0</v>
      </c>
      <c r="H247" s="46" t="e">
        <f t="shared" ref="H247:H253" si="107">F247/G247*100</f>
        <v>#DIV/0!</v>
      </c>
      <c r="I247" s="45">
        <v>3077387</v>
      </c>
      <c r="J247" s="45">
        <v>5882813</v>
      </c>
      <c r="K247" s="46">
        <f t="shared" ref="K247:K253" si="108">I247/J247*100</f>
        <v>52.311487718545536</v>
      </c>
      <c r="L247" s="95">
        <v>0</v>
      </c>
      <c r="M247" s="35">
        <v>4978741</v>
      </c>
      <c r="N247" s="25">
        <f t="shared" si="103"/>
        <v>0</v>
      </c>
      <c r="O247" s="45">
        <v>0</v>
      </c>
      <c r="P247" s="248">
        <v>0</v>
      </c>
      <c r="Q247" s="25">
        <f>O247/S247*100</f>
        <v>0</v>
      </c>
      <c r="R247" s="65">
        <v>0</v>
      </c>
      <c r="S247" s="246">
        <v>4978741</v>
      </c>
      <c r="T247" s="46">
        <f t="shared" si="105"/>
        <v>0</v>
      </c>
    </row>
    <row r="248" spans="1:20" s="23" customFormat="1" ht="34.5">
      <c r="A248" s="63">
        <v>2</v>
      </c>
      <c r="B248" s="4" t="s">
        <v>107</v>
      </c>
      <c r="C248" s="45">
        <v>16288746</v>
      </c>
      <c r="D248" s="45">
        <v>16524451</v>
      </c>
      <c r="E248" s="46">
        <f t="shared" si="106"/>
        <v>98.573598602458873</v>
      </c>
      <c r="F248" s="45">
        <v>1342398</v>
      </c>
      <c r="G248" s="45">
        <v>2640432</v>
      </c>
      <c r="H248" s="46">
        <f t="shared" si="107"/>
        <v>50.840089803486698</v>
      </c>
      <c r="I248" s="45">
        <v>16298708</v>
      </c>
      <c r="J248" s="45">
        <v>13361556</v>
      </c>
      <c r="K248" s="46">
        <f t="shared" si="108"/>
        <v>121.98211046677498</v>
      </c>
      <c r="L248" s="95">
        <v>16284290</v>
      </c>
      <c r="M248" s="35">
        <v>13338728</v>
      </c>
      <c r="N248" s="25">
        <f t="shared" si="103"/>
        <v>122.08278030708775</v>
      </c>
      <c r="O248" s="45">
        <v>0</v>
      </c>
      <c r="P248" s="248">
        <v>0</v>
      </c>
      <c r="Q248" s="25" t="e">
        <f t="shared" si="104"/>
        <v>#DIV/0!</v>
      </c>
      <c r="R248" s="65">
        <v>16284290</v>
      </c>
      <c r="S248" s="248">
        <v>13338728</v>
      </c>
      <c r="T248" s="46">
        <f t="shared" si="105"/>
        <v>122.08278030708775</v>
      </c>
    </row>
    <row r="249" spans="1:20" s="23" customFormat="1" ht="18" customHeight="1">
      <c r="A249" s="63">
        <v>3</v>
      </c>
      <c r="B249" s="8" t="s">
        <v>108</v>
      </c>
      <c r="C249" s="45">
        <v>3543506</v>
      </c>
      <c r="D249" s="45">
        <v>12129676</v>
      </c>
      <c r="E249" s="46">
        <f t="shared" si="106"/>
        <v>29.21352557149919</v>
      </c>
      <c r="F249" s="45">
        <v>1582</v>
      </c>
      <c r="G249" s="45">
        <v>619030</v>
      </c>
      <c r="H249" s="46">
        <f t="shared" si="107"/>
        <v>0.2555611198164871</v>
      </c>
      <c r="I249" s="45">
        <v>3524216</v>
      </c>
      <c r="J249" s="45">
        <v>11179269</v>
      </c>
      <c r="K249" s="46">
        <f t="shared" si="108"/>
        <v>31.524565693874973</v>
      </c>
      <c r="L249" s="95">
        <v>0</v>
      </c>
      <c r="M249" s="35">
        <v>9509137</v>
      </c>
      <c r="N249" s="25">
        <f t="shared" si="103"/>
        <v>0</v>
      </c>
      <c r="O249" s="45">
        <v>0</v>
      </c>
      <c r="P249" s="248">
        <v>0</v>
      </c>
      <c r="Q249" s="25" t="e">
        <f t="shared" si="104"/>
        <v>#DIV/0!</v>
      </c>
      <c r="R249" s="65">
        <v>0</v>
      </c>
      <c r="S249" s="248">
        <v>9509137</v>
      </c>
      <c r="T249" s="46">
        <f t="shared" si="105"/>
        <v>0</v>
      </c>
    </row>
    <row r="250" spans="1:20" s="23" customFormat="1" ht="17.25" customHeight="1">
      <c r="A250" s="63">
        <v>4</v>
      </c>
      <c r="B250" s="4" t="s">
        <v>109</v>
      </c>
      <c r="C250" s="45">
        <v>1359568</v>
      </c>
      <c r="D250" s="49">
        <v>2733758</v>
      </c>
      <c r="E250" s="25">
        <f t="shared" si="106"/>
        <v>49.732565940364879</v>
      </c>
      <c r="F250" s="45">
        <v>108503</v>
      </c>
      <c r="G250" s="49">
        <v>336832</v>
      </c>
      <c r="H250" s="25">
        <f t="shared" si="107"/>
        <v>32.212794508835266</v>
      </c>
      <c r="I250" s="45">
        <v>1485293</v>
      </c>
      <c r="J250" s="49">
        <v>3208598</v>
      </c>
      <c r="K250" s="25">
        <f t="shared" si="108"/>
        <v>46.291028044024216</v>
      </c>
      <c r="L250" s="95">
        <v>0</v>
      </c>
      <c r="M250" s="35">
        <v>0</v>
      </c>
      <c r="N250" s="25" t="e">
        <f t="shared" si="103"/>
        <v>#DIV/0!</v>
      </c>
      <c r="O250" s="45">
        <v>0</v>
      </c>
      <c r="P250" s="249">
        <v>0</v>
      </c>
      <c r="Q250" s="25" t="e">
        <f t="shared" si="104"/>
        <v>#DIV/0!</v>
      </c>
      <c r="R250" s="65">
        <v>0</v>
      </c>
      <c r="S250" s="249">
        <v>0</v>
      </c>
      <c r="T250" s="25" t="e">
        <f t="shared" si="105"/>
        <v>#DIV/0!</v>
      </c>
    </row>
    <row r="251" spans="1:20" s="23" customFormat="1" ht="17.25" customHeight="1">
      <c r="A251" s="63">
        <v>5</v>
      </c>
      <c r="B251" s="4" t="s">
        <v>110</v>
      </c>
      <c r="C251" s="45">
        <v>34653203</v>
      </c>
      <c r="D251" s="45">
        <v>29539338</v>
      </c>
      <c r="E251" s="46">
        <f t="shared" si="106"/>
        <v>117.31205012109615</v>
      </c>
      <c r="F251" s="45">
        <v>7248508</v>
      </c>
      <c r="G251" s="45">
        <v>3378077</v>
      </c>
      <c r="H251" s="46">
        <f t="shared" si="107"/>
        <v>214.57497860469138</v>
      </c>
      <c r="I251" s="45">
        <v>31373659</v>
      </c>
      <c r="J251" s="45">
        <v>28353756</v>
      </c>
      <c r="K251" s="46">
        <f t="shared" si="108"/>
        <v>110.65080407689196</v>
      </c>
      <c r="L251" s="45">
        <v>31373659</v>
      </c>
      <c r="M251" s="35">
        <v>28353756</v>
      </c>
      <c r="N251" s="25">
        <f t="shared" si="103"/>
        <v>110.65080407689196</v>
      </c>
      <c r="O251" s="45">
        <v>0</v>
      </c>
      <c r="P251" s="248">
        <v>0</v>
      </c>
      <c r="Q251" s="25" t="e">
        <f t="shared" si="104"/>
        <v>#DIV/0!</v>
      </c>
      <c r="R251" s="45">
        <v>31373659</v>
      </c>
      <c r="S251" s="246">
        <v>28353756</v>
      </c>
      <c r="T251" s="46">
        <f t="shared" si="105"/>
        <v>110.65080407689196</v>
      </c>
    </row>
    <row r="252" spans="1:20" s="23" customFormat="1" ht="15" customHeight="1">
      <c r="A252" s="64">
        <v>6</v>
      </c>
      <c r="B252" s="8" t="s">
        <v>111</v>
      </c>
      <c r="C252" s="45">
        <v>22679536</v>
      </c>
      <c r="D252" s="45">
        <v>24615360</v>
      </c>
      <c r="E252" s="1">
        <f t="shared" si="106"/>
        <v>92.135707135707136</v>
      </c>
      <c r="F252" s="45">
        <v>3341669</v>
      </c>
      <c r="G252" s="45">
        <v>3210982</v>
      </c>
      <c r="H252" s="1">
        <f t="shared" si="107"/>
        <v>104.07000101526573</v>
      </c>
      <c r="I252" s="45">
        <v>22249362</v>
      </c>
      <c r="J252" s="45">
        <v>23721540</v>
      </c>
      <c r="K252" s="1">
        <f t="shared" si="108"/>
        <v>93.793918944554193</v>
      </c>
      <c r="L252" s="95">
        <v>22240330</v>
      </c>
      <c r="M252" s="35">
        <v>23703458</v>
      </c>
      <c r="N252" s="1">
        <f t="shared" si="103"/>
        <v>93.827364766777904</v>
      </c>
      <c r="O252" s="45">
        <v>0</v>
      </c>
      <c r="P252" s="248">
        <v>21510</v>
      </c>
      <c r="Q252" s="1">
        <f t="shared" si="104"/>
        <v>0</v>
      </c>
      <c r="R252" s="65">
        <v>22240330</v>
      </c>
      <c r="S252" s="248">
        <v>23681948</v>
      </c>
      <c r="T252" s="1">
        <f t="shared" si="105"/>
        <v>93.91258692063677</v>
      </c>
    </row>
    <row r="253" spans="1:20" s="23" customFormat="1" ht="19.5" customHeight="1">
      <c r="A253" s="64">
        <v>7</v>
      </c>
      <c r="B253" s="3" t="s">
        <v>112</v>
      </c>
      <c r="C253" s="45">
        <v>1188632</v>
      </c>
      <c r="D253" s="45">
        <v>2280792</v>
      </c>
      <c r="E253" s="46">
        <f t="shared" si="106"/>
        <v>52.114879392772337</v>
      </c>
      <c r="F253" s="45">
        <v>212406</v>
      </c>
      <c r="G253" s="45">
        <v>334287</v>
      </c>
      <c r="H253" s="46">
        <f t="shared" si="107"/>
        <v>63.54001202559477</v>
      </c>
      <c r="I253" s="45">
        <v>1486657</v>
      </c>
      <c r="J253" s="45">
        <v>2086182</v>
      </c>
      <c r="K253" s="46">
        <f t="shared" si="108"/>
        <v>71.262095061696442</v>
      </c>
      <c r="L253" s="95">
        <v>2501</v>
      </c>
      <c r="M253" s="35">
        <v>0</v>
      </c>
      <c r="N253" s="25" t="e">
        <f t="shared" si="103"/>
        <v>#DIV/0!</v>
      </c>
      <c r="O253" s="45">
        <v>0</v>
      </c>
      <c r="P253" s="248">
        <v>0</v>
      </c>
      <c r="Q253" s="25" t="e">
        <f t="shared" si="104"/>
        <v>#DIV/0!</v>
      </c>
      <c r="R253" s="65">
        <v>2501</v>
      </c>
      <c r="S253" s="248">
        <v>0</v>
      </c>
      <c r="T253" s="46" t="e">
        <f t="shared" si="105"/>
        <v>#DIV/0!</v>
      </c>
    </row>
    <row r="254" spans="1:20" s="23" customFormat="1" ht="17.25" customHeight="1">
      <c r="A254" s="385"/>
      <c r="B254" s="386"/>
      <c r="C254" s="386"/>
      <c r="D254" s="386"/>
      <c r="E254" s="386"/>
      <c r="F254" s="386"/>
      <c r="G254" s="386"/>
      <c r="H254" s="386"/>
      <c r="I254" s="386"/>
      <c r="J254" s="386"/>
      <c r="K254" s="386"/>
      <c r="L254" s="386"/>
      <c r="M254" s="386"/>
      <c r="N254" s="386"/>
      <c r="O254" s="386"/>
      <c r="P254" s="386"/>
      <c r="Q254" s="386"/>
      <c r="R254" s="386"/>
      <c r="S254" s="386"/>
      <c r="T254" s="387"/>
    </row>
    <row r="255" spans="1:20" s="23" customFormat="1" ht="91.5" customHeight="1">
      <c r="A255" s="383" t="s">
        <v>256</v>
      </c>
      <c r="B255" s="384"/>
      <c r="C255" s="42">
        <f>SUM(C256:C259)</f>
        <v>3187618</v>
      </c>
      <c r="D255" s="42">
        <f>SUM(D256:D259)</f>
        <v>3627711</v>
      </c>
      <c r="E255" s="51">
        <f>C255/D255*100</f>
        <v>87.868576080068124</v>
      </c>
      <c r="F255" s="42">
        <f>SUM(F256:F259)</f>
        <v>380895</v>
      </c>
      <c r="G255" s="42">
        <f>SUM(G256:G259)</f>
        <v>717605</v>
      </c>
      <c r="H255" s="51">
        <f>F255/G255*100</f>
        <v>53.078643543453573</v>
      </c>
      <c r="I255" s="42">
        <f>SUM(I256:I259)</f>
        <v>3703070</v>
      </c>
      <c r="J255" s="42">
        <f>SUM(J256:J259)</f>
        <v>3533873</v>
      </c>
      <c r="K255" s="51">
        <f>I255/J255*100</f>
        <v>104.78786306129282</v>
      </c>
      <c r="L255" s="42">
        <f>SUM(L256:L259)</f>
        <v>0</v>
      </c>
      <c r="M255" s="42">
        <f>SUM(M256:M259)</f>
        <v>0</v>
      </c>
      <c r="N255" s="6" t="e">
        <f t="shared" ref="N255:N257" si="109">L255/M255*100</f>
        <v>#DIV/0!</v>
      </c>
      <c r="O255" s="42">
        <f>SUM(O256:O259)</f>
        <v>0</v>
      </c>
      <c r="P255" s="42">
        <f>SUM(P256:P259)</f>
        <v>0</v>
      </c>
      <c r="Q255" s="5" t="e">
        <f t="shared" ref="Q255:Q257" si="110">O255/P255*100</f>
        <v>#DIV/0!</v>
      </c>
      <c r="R255" s="42">
        <f>SUM(R256:R259)</f>
        <v>0</v>
      </c>
      <c r="S255" s="42">
        <f>SUM(S256:S259)</f>
        <v>0</v>
      </c>
      <c r="T255" s="6" t="e">
        <f t="shared" ref="T255:T257" si="111">R255/S255*100</f>
        <v>#DIV/0!</v>
      </c>
    </row>
    <row r="256" spans="1:20" s="23" customFormat="1" ht="42" customHeight="1">
      <c r="A256" s="57">
        <v>1</v>
      </c>
      <c r="B256" s="8" t="s">
        <v>89</v>
      </c>
      <c r="C256" s="47">
        <v>11744</v>
      </c>
      <c r="D256" s="45">
        <v>18185</v>
      </c>
      <c r="E256" s="1">
        <f t="shared" ref="E256:E257" si="112">C256/D256*100</f>
        <v>64.580698377783889</v>
      </c>
      <c r="F256" s="47">
        <v>1230</v>
      </c>
      <c r="G256" s="45">
        <v>12805</v>
      </c>
      <c r="H256" s="1">
        <f t="shared" ref="H256:H257" si="113">F256/G256*100</f>
        <v>9.6056228035923468</v>
      </c>
      <c r="I256" s="47">
        <v>11681</v>
      </c>
      <c r="J256" s="45">
        <v>17859</v>
      </c>
      <c r="K256" s="1">
        <f t="shared" ref="K256:K257" si="114">I256/J256*100</f>
        <v>65.40679769303992</v>
      </c>
      <c r="L256" s="95">
        <v>0</v>
      </c>
      <c r="M256" s="95">
        <v>0</v>
      </c>
      <c r="N256" s="1" t="e">
        <f t="shared" si="109"/>
        <v>#DIV/0!</v>
      </c>
      <c r="O256" s="47">
        <v>0</v>
      </c>
      <c r="P256" s="47">
        <v>0</v>
      </c>
      <c r="Q256" s="1" t="e">
        <f t="shared" si="110"/>
        <v>#DIV/0!</v>
      </c>
      <c r="R256" s="47">
        <v>0</v>
      </c>
      <c r="S256" s="47">
        <v>0</v>
      </c>
      <c r="T256" s="1" t="e">
        <f t="shared" si="111"/>
        <v>#DIV/0!</v>
      </c>
    </row>
    <row r="257" spans="1:20" s="23" customFormat="1" ht="17.25">
      <c r="A257" s="63">
        <v>2</v>
      </c>
      <c r="B257" s="4" t="s">
        <v>113</v>
      </c>
      <c r="C257" s="47">
        <v>3175874</v>
      </c>
      <c r="D257" s="49">
        <v>3609526</v>
      </c>
      <c r="E257" s="25">
        <f t="shared" si="112"/>
        <v>87.985901749980471</v>
      </c>
      <c r="F257" s="47">
        <v>379665</v>
      </c>
      <c r="G257" s="49">
        <v>704800</v>
      </c>
      <c r="H257" s="25">
        <f t="shared" si="113"/>
        <v>53.868473325766175</v>
      </c>
      <c r="I257" s="47">
        <v>3691389</v>
      </c>
      <c r="J257" s="49">
        <v>3516014</v>
      </c>
      <c r="K257" s="25">
        <f t="shared" si="114"/>
        <v>104.98789253967703</v>
      </c>
      <c r="L257" s="95">
        <v>0</v>
      </c>
      <c r="M257" s="95">
        <v>0</v>
      </c>
      <c r="N257" s="25" t="e">
        <f t="shared" si="109"/>
        <v>#DIV/0!</v>
      </c>
      <c r="O257" s="49">
        <v>0</v>
      </c>
      <c r="P257" s="49">
        <v>0</v>
      </c>
      <c r="Q257" s="25" t="e">
        <f t="shared" si="110"/>
        <v>#DIV/0!</v>
      </c>
      <c r="R257" s="49">
        <v>0</v>
      </c>
      <c r="S257" s="49">
        <v>0</v>
      </c>
      <c r="T257" s="25" t="e">
        <f t="shared" si="111"/>
        <v>#DIV/0!</v>
      </c>
    </row>
    <row r="258" spans="1:20" s="23" customFormat="1" ht="17.25">
      <c r="A258" s="63"/>
      <c r="B258" s="4"/>
      <c r="C258" s="49"/>
      <c r="D258" s="49"/>
      <c r="E258" s="25"/>
      <c r="F258" s="49"/>
      <c r="G258" s="49"/>
      <c r="H258" s="25"/>
      <c r="I258" s="49"/>
      <c r="J258" s="49"/>
      <c r="K258" s="25"/>
      <c r="L258" s="95"/>
      <c r="M258" s="47"/>
      <c r="N258" s="25"/>
      <c r="O258" s="49"/>
      <c r="P258" s="49"/>
      <c r="Q258" s="25"/>
      <c r="R258" s="49"/>
      <c r="S258" s="49"/>
      <c r="T258" s="25"/>
    </row>
    <row r="259" spans="1:20" s="23" customFormat="1" ht="17.25">
      <c r="A259" s="64"/>
      <c r="B259" s="16"/>
      <c r="C259" s="47"/>
      <c r="D259" s="47"/>
      <c r="E259" s="1"/>
      <c r="F259" s="47"/>
      <c r="G259" s="47"/>
      <c r="H259" s="1"/>
      <c r="I259" s="47"/>
      <c r="J259" s="47"/>
      <c r="K259" s="1"/>
      <c r="L259" s="47"/>
      <c r="M259" s="47"/>
      <c r="N259" s="1"/>
      <c r="O259" s="47"/>
      <c r="P259" s="47"/>
      <c r="Q259" s="1"/>
      <c r="R259" s="47"/>
      <c r="S259" s="47"/>
      <c r="T259" s="1"/>
    </row>
    <row r="260" spans="1:20" s="23" customFormat="1" ht="17.25" customHeight="1">
      <c r="A260" s="385"/>
      <c r="B260" s="386"/>
      <c r="C260" s="386"/>
      <c r="D260" s="386"/>
      <c r="E260" s="386"/>
      <c r="F260" s="386"/>
      <c r="G260" s="386"/>
      <c r="H260" s="386"/>
      <c r="I260" s="386"/>
      <c r="J260" s="386"/>
      <c r="K260" s="386"/>
      <c r="L260" s="386"/>
      <c r="M260" s="386"/>
      <c r="N260" s="386"/>
      <c r="O260" s="386"/>
      <c r="P260" s="386"/>
      <c r="Q260" s="386"/>
      <c r="R260" s="386"/>
      <c r="S260" s="386"/>
      <c r="T260" s="387"/>
    </row>
    <row r="261" spans="1:20" s="23" customFormat="1" ht="72.75" customHeight="1">
      <c r="A261" s="383" t="s">
        <v>257</v>
      </c>
      <c r="B261" s="384"/>
      <c r="C261" s="42">
        <f>SUM(C262:C273)</f>
        <v>1735205</v>
      </c>
      <c r="D261" s="42">
        <f>SUM(D262:D273)</f>
        <v>1434225</v>
      </c>
      <c r="E261" s="51">
        <f>C261/D261*100</f>
        <v>120.98554968711326</v>
      </c>
      <c r="F261" s="42">
        <f>SUM(F262:F273)</f>
        <v>307910</v>
      </c>
      <c r="G261" s="42">
        <f>SUM(G262:G273)</f>
        <v>240675</v>
      </c>
      <c r="H261" s="51">
        <f>F261/G261*100</f>
        <v>127.93601329593851</v>
      </c>
      <c r="I261" s="42">
        <f>SUM(I262:I273)</f>
        <v>1828432</v>
      </c>
      <c r="J261" s="42">
        <f>SUM(J262:J273)</f>
        <v>1472470</v>
      </c>
      <c r="K261" s="51">
        <f>I261/J261*100</f>
        <v>124.17448233240745</v>
      </c>
      <c r="L261" s="42">
        <f>SUM(L262:L273)</f>
        <v>789919</v>
      </c>
      <c r="M261" s="42">
        <f>SUM(M262:M273)</f>
        <v>543364</v>
      </c>
      <c r="N261" s="6">
        <f t="shared" ref="N261:N273" si="115">L261/M261*100</f>
        <v>145.37565977871188</v>
      </c>
      <c r="O261" s="42">
        <f>SUM(O262:O273)</f>
        <v>648867</v>
      </c>
      <c r="P261" s="42">
        <f>SUM(P262:P273)</f>
        <v>385310</v>
      </c>
      <c r="Q261" s="5">
        <f t="shared" ref="Q261:Q273" si="116">O261/P261*100</f>
        <v>168.40128727518103</v>
      </c>
      <c r="R261" s="42">
        <f>SUM(R262:R273)</f>
        <v>141052</v>
      </c>
      <c r="S261" s="42">
        <f>SUM(S262:S273)</f>
        <v>158054</v>
      </c>
      <c r="T261" s="6">
        <f t="shared" ref="T261:T273" si="117">R261/S261*100</f>
        <v>89.242916977741785</v>
      </c>
    </row>
    <row r="262" spans="1:20" s="23" customFormat="1" ht="17.25">
      <c r="A262" s="44">
        <v>1</v>
      </c>
      <c r="B262" s="3" t="s">
        <v>32</v>
      </c>
      <c r="C262" s="45">
        <v>42848</v>
      </c>
      <c r="D262" s="45">
        <v>116530</v>
      </c>
      <c r="E262" s="46">
        <f t="shared" ref="E262:E270" si="118">C262/D262*100</f>
        <v>36.769930490002572</v>
      </c>
      <c r="F262" s="45">
        <v>14747</v>
      </c>
      <c r="G262" s="45">
        <v>33780</v>
      </c>
      <c r="H262" s="46">
        <f t="shared" ref="H262:H273" si="119">F262/G262*100</f>
        <v>43.656009473060983</v>
      </c>
      <c r="I262" s="45">
        <v>49779</v>
      </c>
      <c r="J262" s="45">
        <v>126440</v>
      </c>
      <c r="K262" s="46">
        <f t="shared" ref="K262:K273" si="120">I262/J262*100</f>
        <v>39.369661499525463</v>
      </c>
      <c r="L262" s="95">
        <v>29966</v>
      </c>
      <c r="M262" s="246">
        <v>126440</v>
      </c>
      <c r="N262" s="25">
        <f t="shared" si="115"/>
        <v>23.699778551091427</v>
      </c>
      <c r="O262" s="45">
        <v>29966</v>
      </c>
      <c r="P262" s="248">
        <v>126440</v>
      </c>
      <c r="Q262" s="25">
        <f t="shared" si="116"/>
        <v>23.699778551091427</v>
      </c>
      <c r="R262" s="45">
        <v>0</v>
      </c>
      <c r="S262" s="248">
        <v>0</v>
      </c>
      <c r="T262" s="45" t="e">
        <f t="shared" si="117"/>
        <v>#DIV/0!</v>
      </c>
    </row>
    <row r="263" spans="1:20" s="23" customFormat="1" ht="17.25">
      <c r="A263" s="52">
        <v>2</v>
      </c>
      <c r="B263" s="8" t="s">
        <v>33</v>
      </c>
      <c r="C263" s="45">
        <v>18610</v>
      </c>
      <c r="D263" s="47">
        <v>30281</v>
      </c>
      <c r="E263" s="1">
        <f t="shared" si="118"/>
        <v>61.457679733166017</v>
      </c>
      <c r="F263" s="45">
        <v>8467</v>
      </c>
      <c r="G263" s="47">
        <v>1266</v>
      </c>
      <c r="H263" s="1">
        <f t="shared" si="119"/>
        <v>668.79936808846765</v>
      </c>
      <c r="I263" s="45">
        <v>18847</v>
      </c>
      <c r="J263" s="47">
        <v>31732</v>
      </c>
      <c r="K263" s="1">
        <f t="shared" si="120"/>
        <v>59.394302281608468</v>
      </c>
      <c r="L263" s="95">
        <v>0</v>
      </c>
      <c r="M263" s="35">
        <v>0</v>
      </c>
      <c r="N263" s="25" t="e">
        <f t="shared" si="115"/>
        <v>#DIV/0!</v>
      </c>
      <c r="O263" s="45">
        <v>0</v>
      </c>
      <c r="P263" s="253">
        <v>0</v>
      </c>
      <c r="Q263" s="25" t="e">
        <f t="shared" si="116"/>
        <v>#DIV/0!</v>
      </c>
      <c r="R263" s="45">
        <v>0</v>
      </c>
      <c r="S263" s="253">
        <v>0</v>
      </c>
      <c r="T263" s="47" t="e">
        <f t="shared" si="117"/>
        <v>#DIV/0!</v>
      </c>
    </row>
    <row r="264" spans="1:20" s="23" customFormat="1" ht="17.25">
      <c r="A264" s="44">
        <v>3</v>
      </c>
      <c r="B264" s="3" t="s">
        <v>34</v>
      </c>
      <c r="C264" s="45">
        <v>165120</v>
      </c>
      <c r="D264" s="45">
        <v>199561</v>
      </c>
      <c r="E264" s="46">
        <f t="shared" si="118"/>
        <v>82.741617851183349</v>
      </c>
      <c r="F264" s="45">
        <v>95146</v>
      </c>
      <c r="G264" s="45">
        <v>27973</v>
      </c>
      <c r="H264" s="46">
        <f t="shared" si="119"/>
        <v>340.13513030422195</v>
      </c>
      <c r="I264" s="45">
        <v>165120</v>
      </c>
      <c r="J264" s="45">
        <v>199561</v>
      </c>
      <c r="K264" s="46">
        <f t="shared" si="120"/>
        <v>82.741617851183349</v>
      </c>
      <c r="L264" s="95">
        <v>0</v>
      </c>
      <c r="M264" s="246">
        <v>0</v>
      </c>
      <c r="N264" s="25" t="e">
        <f t="shared" si="115"/>
        <v>#DIV/0!</v>
      </c>
      <c r="O264" s="45">
        <v>0</v>
      </c>
      <c r="P264" s="248">
        <v>0</v>
      </c>
      <c r="Q264" s="25" t="e">
        <f t="shared" si="116"/>
        <v>#DIV/0!</v>
      </c>
      <c r="R264" s="45">
        <v>0</v>
      </c>
      <c r="S264" s="248">
        <v>0</v>
      </c>
      <c r="T264" s="45" t="e">
        <f t="shared" si="117"/>
        <v>#DIV/0!</v>
      </c>
    </row>
    <row r="265" spans="1:20" s="23" customFormat="1" ht="17.25">
      <c r="A265" s="44">
        <v>4</v>
      </c>
      <c r="B265" s="3" t="s">
        <v>35</v>
      </c>
      <c r="C265" s="45">
        <v>287241</v>
      </c>
      <c r="D265" s="45">
        <v>160143</v>
      </c>
      <c r="E265" s="46">
        <f t="shared" si="118"/>
        <v>179.36531724770987</v>
      </c>
      <c r="F265" s="45">
        <v>26130</v>
      </c>
      <c r="G265" s="45">
        <v>27756</v>
      </c>
      <c r="H265" s="46">
        <f t="shared" si="119"/>
        <v>94.141807176826632</v>
      </c>
      <c r="I265" s="45">
        <v>286778</v>
      </c>
      <c r="J265" s="45">
        <v>148382</v>
      </c>
      <c r="K265" s="46">
        <f t="shared" si="120"/>
        <v>193.27007318947042</v>
      </c>
      <c r="L265" s="95">
        <v>177676</v>
      </c>
      <c r="M265" s="246">
        <v>21138</v>
      </c>
      <c r="N265" s="25">
        <f t="shared" si="115"/>
        <v>840.55255937174763</v>
      </c>
      <c r="O265" s="45">
        <v>111096</v>
      </c>
      <c r="P265" s="248">
        <v>21138</v>
      </c>
      <c r="Q265" s="25">
        <f t="shared" si="116"/>
        <v>525.5747942094805</v>
      </c>
      <c r="R265" s="45">
        <v>66580</v>
      </c>
      <c r="S265" s="248">
        <v>0</v>
      </c>
      <c r="T265" s="45" t="e">
        <f t="shared" si="117"/>
        <v>#DIV/0!</v>
      </c>
    </row>
    <row r="266" spans="1:20" s="23" customFormat="1" ht="17.25">
      <c r="A266" s="44">
        <v>5</v>
      </c>
      <c r="B266" s="3" t="s">
        <v>36</v>
      </c>
      <c r="C266" s="45">
        <v>0</v>
      </c>
      <c r="D266" s="45">
        <v>0</v>
      </c>
      <c r="E266" s="46" t="e">
        <f>C269/D266*100</f>
        <v>#DIV/0!</v>
      </c>
      <c r="F266" s="45">
        <v>0</v>
      </c>
      <c r="G266" s="45">
        <v>0</v>
      </c>
      <c r="H266" s="46" t="e">
        <f>F269/G266*100</f>
        <v>#DIV/0!</v>
      </c>
      <c r="I266" s="45">
        <v>0</v>
      </c>
      <c r="J266" s="45">
        <v>0</v>
      </c>
      <c r="K266" s="46" t="e">
        <f>I269/J266*100</f>
        <v>#DIV/0!</v>
      </c>
      <c r="L266" s="95">
        <v>0</v>
      </c>
      <c r="M266" s="246">
        <v>0</v>
      </c>
      <c r="N266" s="25" t="e">
        <f>L269/M266*100</f>
        <v>#DIV/0!</v>
      </c>
      <c r="O266" s="45">
        <v>0</v>
      </c>
      <c r="P266" s="248">
        <v>0</v>
      </c>
      <c r="Q266" s="25" t="e">
        <f>O269/P266*100</f>
        <v>#DIV/0!</v>
      </c>
      <c r="R266" s="45">
        <v>0</v>
      </c>
      <c r="S266" s="248">
        <v>0</v>
      </c>
      <c r="T266" s="45" t="e">
        <f t="shared" si="117"/>
        <v>#DIV/0!</v>
      </c>
    </row>
    <row r="267" spans="1:20" s="23" customFormat="1" ht="17.25">
      <c r="A267" s="50">
        <v>6</v>
      </c>
      <c r="B267" s="4" t="s">
        <v>37</v>
      </c>
      <c r="C267" s="45">
        <v>29550</v>
      </c>
      <c r="D267" s="45">
        <v>29097</v>
      </c>
      <c r="E267" s="46">
        <f t="shared" si="118"/>
        <v>101.55686153211671</v>
      </c>
      <c r="F267" s="45">
        <v>2926</v>
      </c>
      <c r="G267" s="45">
        <v>5369</v>
      </c>
      <c r="H267" s="46">
        <f t="shared" si="119"/>
        <v>54.498044328552808</v>
      </c>
      <c r="I267" s="45">
        <v>24691</v>
      </c>
      <c r="J267" s="45">
        <v>38462</v>
      </c>
      <c r="K267" s="46">
        <f t="shared" si="120"/>
        <v>64.195829650044203</v>
      </c>
      <c r="L267" s="45">
        <v>24691</v>
      </c>
      <c r="M267" s="246">
        <v>38462</v>
      </c>
      <c r="N267" s="25">
        <f t="shared" si="115"/>
        <v>64.195829650044203</v>
      </c>
      <c r="O267" s="45">
        <v>24691</v>
      </c>
      <c r="P267" s="45">
        <v>38462</v>
      </c>
      <c r="Q267" s="25">
        <f t="shared" si="116"/>
        <v>64.195829650044203</v>
      </c>
      <c r="R267" s="45">
        <v>0</v>
      </c>
      <c r="S267" s="248">
        <v>0</v>
      </c>
      <c r="T267" s="45" t="e">
        <f t="shared" si="117"/>
        <v>#DIV/0!</v>
      </c>
    </row>
    <row r="268" spans="1:20" s="23" customFormat="1" ht="17.25">
      <c r="A268" s="50">
        <v>7</v>
      </c>
      <c r="B268" s="4" t="s">
        <v>38</v>
      </c>
      <c r="C268" s="45">
        <v>86924</v>
      </c>
      <c r="D268" s="45">
        <v>79507</v>
      </c>
      <c r="E268" s="46">
        <f t="shared" si="118"/>
        <v>109.32873835008239</v>
      </c>
      <c r="F268" s="45">
        <v>12763</v>
      </c>
      <c r="G268" s="45">
        <v>14358</v>
      </c>
      <c r="H268" s="46">
        <f t="shared" si="119"/>
        <v>88.891210474996512</v>
      </c>
      <c r="I268" s="45">
        <v>94001</v>
      </c>
      <c r="J268" s="45">
        <v>99908</v>
      </c>
      <c r="K268" s="46">
        <f t="shared" si="120"/>
        <v>94.087560555711264</v>
      </c>
      <c r="L268" s="95">
        <v>0</v>
      </c>
      <c r="M268" s="246">
        <v>99907</v>
      </c>
      <c r="N268" s="25">
        <f t="shared" si="115"/>
        <v>0</v>
      </c>
      <c r="O268" s="45">
        <v>0</v>
      </c>
      <c r="P268" s="246">
        <v>99907</v>
      </c>
      <c r="Q268" s="25">
        <f t="shared" si="116"/>
        <v>0</v>
      </c>
      <c r="R268" s="45">
        <v>0</v>
      </c>
      <c r="S268" s="248">
        <v>0</v>
      </c>
      <c r="T268" s="45" t="e">
        <f t="shared" si="117"/>
        <v>#DIV/0!</v>
      </c>
    </row>
    <row r="269" spans="1:20" s="23" customFormat="1" ht="17.25">
      <c r="A269" s="44">
        <v>8</v>
      </c>
      <c r="B269" s="3" t="s">
        <v>39</v>
      </c>
      <c r="C269" s="45">
        <v>303600</v>
      </c>
      <c r="D269" s="45">
        <v>85700</v>
      </c>
      <c r="E269" s="46">
        <f t="shared" si="118"/>
        <v>354.25904317386232</v>
      </c>
      <c r="F269" s="45">
        <v>37600</v>
      </c>
      <c r="G269" s="45">
        <v>17500</v>
      </c>
      <c r="H269" s="46">
        <f t="shared" si="119"/>
        <v>214.85714285714286</v>
      </c>
      <c r="I269" s="45">
        <v>393861</v>
      </c>
      <c r="J269" s="45">
        <v>91272</v>
      </c>
      <c r="K269" s="46">
        <f t="shared" si="120"/>
        <v>431.52445437812253</v>
      </c>
      <c r="L269" s="95">
        <v>393861</v>
      </c>
      <c r="M269" s="246">
        <v>91272</v>
      </c>
      <c r="N269" s="25">
        <f t="shared" si="115"/>
        <v>431.52445437812253</v>
      </c>
      <c r="O269" s="45">
        <v>393861</v>
      </c>
      <c r="P269" s="45">
        <v>91272</v>
      </c>
      <c r="Q269" s="25">
        <f t="shared" si="116"/>
        <v>431.52445437812253</v>
      </c>
      <c r="R269" s="45">
        <v>0</v>
      </c>
      <c r="S269" s="248">
        <v>0</v>
      </c>
      <c r="T269" s="45" t="e">
        <f t="shared" si="117"/>
        <v>#DIV/0!</v>
      </c>
    </row>
    <row r="270" spans="1:20" s="23" customFormat="1" ht="17.25">
      <c r="A270" s="44">
        <v>9</v>
      </c>
      <c r="B270" s="3" t="s">
        <v>40</v>
      </c>
      <c r="C270" s="45">
        <v>0</v>
      </c>
      <c r="D270" s="45">
        <v>0</v>
      </c>
      <c r="E270" s="46" t="e">
        <f t="shared" si="118"/>
        <v>#DIV/0!</v>
      </c>
      <c r="F270" s="45">
        <v>0</v>
      </c>
      <c r="G270" s="45">
        <v>0</v>
      </c>
      <c r="H270" s="46" t="e">
        <f t="shared" si="119"/>
        <v>#DIV/0!</v>
      </c>
      <c r="I270" s="45">
        <v>0</v>
      </c>
      <c r="J270" s="45">
        <v>0</v>
      </c>
      <c r="K270" s="46" t="e">
        <f t="shared" si="120"/>
        <v>#DIV/0!</v>
      </c>
      <c r="L270" s="95">
        <v>0</v>
      </c>
      <c r="M270" s="246">
        <v>0</v>
      </c>
      <c r="N270" s="25" t="e">
        <f t="shared" si="115"/>
        <v>#DIV/0!</v>
      </c>
      <c r="O270" s="45">
        <v>0</v>
      </c>
      <c r="P270" s="248">
        <v>0</v>
      </c>
      <c r="Q270" s="25" t="e">
        <f t="shared" si="116"/>
        <v>#DIV/0!</v>
      </c>
      <c r="R270" s="45">
        <v>0</v>
      </c>
      <c r="S270" s="248">
        <v>0</v>
      </c>
      <c r="T270" s="45" t="e">
        <f t="shared" si="117"/>
        <v>#DIV/0!</v>
      </c>
    </row>
    <row r="271" spans="1:20" s="23" customFormat="1" ht="17.25">
      <c r="A271" s="50">
        <v>10</v>
      </c>
      <c r="B271" s="4" t="s">
        <v>41</v>
      </c>
      <c r="C271" s="45">
        <v>600632</v>
      </c>
      <c r="D271" s="45">
        <v>559343</v>
      </c>
      <c r="E271" s="46">
        <f>C271/D271*100</f>
        <v>107.38169602551567</v>
      </c>
      <c r="F271" s="45">
        <v>85626</v>
      </c>
      <c r="G271" s="45">
        <v>82168</v>
      </c>
      <c r="H271" s="46">
        <f t="shared" si="119"/>
        <v>104.2084509784831</v>
      </c>
      <c r="I271" s="45">
        <v>594675</v>
      </c>
      <c r="J271" s="45">
        <v>562650</v>
      </c>
      <c r="K271" s="46">
        <f t="shared" si="120"/>
        <v>105.69181551586244</v>
      </c>
      <c r="L271" s="95">
        <v>0</v>
      </c>
      <c r="M271" s="246">
        <v>3307</v>
      </c>
      <c r="N271" s="25">
        <f t="shared" si="115"/>
        <v>0</v>
      </c>
      <c r="O271" s="45">
        <v>0</v>
      </c>
      <c r="P271" s="248">
        <v>3307</v>
      </c>
      <c r="Q271" s="25">
        <f t="shared" si="116"/>
        <v>0</v>
      </c>
      <c r="R271" s="45">
        <v>0</v>
      </c>
      <c r="S271" s="248">
        <v>0</v>
      </c>
      <c r="T271" s="45" t="e">
        <f t="shared" si="117"/>
        <v>#DIV/0!</v>
      </c>
    </row>
    <row r="272" spans="1:20" s="23" customFormat="1" ht="17.25">
      <c r="A272" s="50">
        <v>11</v>
      </c>
      <c r="B272" s="4" t="s">
        <v>42</v>
      </c>
      <c r="C272" s="45">
        <v>163725</v>
      </c>
      <c r="D272" s="49">
        <v>41816</v>
      </c>
      <c r="E272" s="25">
        <f>C272/D272*100</f>
        <v>391.53673235125314</v>
      </c>
      <c r="F272" s="45">
        <v>23659</v>
      </c>
      <c r="G272" s="49">
        <v>3931</v>
      </c>
      <c r="H272" s="25">
        <f t="shared" si="119"/>
        <v>601.85703383363011</v>
      </c>
      <c r="I272" s="45">
        <v>163725</v>
      </c>
      <c r="J272" s="49">
        <v>41816</v>
      </c>
      <c r="K272" s="25">
        <f t="shared" si="120"/>
        <v>391.53673235125314</v>
      </c>
      <c r="L272" s="95">
        <v>163725</v>
      </c>
      <c r="M272" s="247">
        <v>41816</v>
      </c>
      <c r="N272" s="25">
        <f t="shared" si="115"/>
        <v>391.53673235125314</v>
      </c>
      <c r="O272" s="45">
        <v>89253</v>
      </c>
      <c r="P272" s="249">
        <v>4784</v>
      </c>
      <c r="Q272" s="25">
        <f t="shared" si="116"/>
        <v>1865.65635451505</v>
      </c>
      <c r="R272" s="45">
        <v>74472</v>
      </c>
      <c r="S272" s="249">
        <v>37032</v>
      </c>
      <c r="T272" s="49">
        <f t="shared" si="117"/>
        <v>201.10174983797796</v>
      </c>
    </row>
    <row r="273" spans="1:20" s="23" customFormat="1" ht="34.5">
      <c r="A273" s="52">
        <v>12</v>
      </c>
      <c r="B273" s="8" t="s">
        <v>43</v>
      </c>
      <c r="C273" s="45">
        <v>36955</v>
      </c>
      <c r="D273" s="49">
        <v>132247</v>
      </c>
      <c r="E273" s="1">
        <f>C273/D273*100</f>
        <v>27.943923113567791</v>
      </c>
      <c r="F273" s="45">
        <v>846</v>
      </c>
      <c r="G273" s="49">
        <v>26574</v>
      </c>
      <c r="H273" s="1">
        <f t="shared" si="119"/>
        <v>3.1835628810115155</v>
      </c>
      <c r="I273" s="45">
        <v>36955</v>
      </c>
      <c r="J273" s="49">
        <v>132247</v>
      </c>
      <c r="K273" s="1">
        <f t="shared" si="120"/>
        <v>27.943923113567791</v>
      </c>
      <c r="L273" s="95">
        <v>0</v>
      </c>
      <c r="M273" s="247">
        <v>121022</v>
      </c>
      <c r="N273" s="1">
        <f t="shared" si="115"/>
        <v>0</v>
      </c>
      <c r="O273" s="45">
        <v>0</v>
      </c>
      <c r="P273" s="249">
        <v>0</v>
      </c>
      <c r="Q273" s="1" t="e">
        <f t="shared" si="116"/>
        <v>#DIV/0!</v>
      </c>
      <c r="R273" s="45">
        <v>0</v>
      </c>
      <c r="S273" s="249">
        <v>121022</v>
      </c>
      <c r="T273" s="47">
        <f t="shared" si="117"/>
        <v>0</v>
      </c>
    </row>
    <row r="274" spans="1:20" s="23" customFormat="1" ht="17.25" customHeight="1">
      <c r="A274" s="385"/>
      <c r="B274" s="386"/>
      <c r="C274" s="386"/>
      <c r="D274" s="386"/>
      <c r="E274" s="386"/>
      <c r="F274" s="386"/>
      <c r="G274" s="386"/>
      <c r="H274" s="386"/>
      <c r="I274" s="386"/>
      <c r="J274" s="386"/>
      <c r="K274" s="386"/>
      <c r="L274" s="386"/>
      <c r="M274" s="386"/>
      <c r="N274" s="386"/>
      <c r="O274" s="386"/>
      <c r="P274" s="386"/>
      <c r="Q274" s="386"/>
      <c r="R274" s="386"/>
      <c r="S274" s="386"/>
      <c r="T274" s="387"/>
    </row>
    <row r="275" spans="1:20" s="23" customFormat="1" ht="58.5" customHeight="1">
      <c r="A275" s="383" t="s">
        <v>258</v>
      </c>
      <c r="B275" s="384"/>
      <c r="C275" s="42">
        <f>SUM(C276:C283)</f>
        <v>379916</v>
      </c>
      <c r="D275" s="42">
        <f>SUM(D276:D283)</f>
        <v>596978</v>
      </c>
      <c r="E275" s="51">
        <f>C275/D275*100</f>
        <v>63.639866125719877</v>
      </c>
      <c r="F275" s="42">
        <f>SUM(F276:F283)</f>
        <v>50013</v>
      </c>
      <c r="G275" s="42">
        <f>SUM(G276:G283)</f>
        <v>45225</v>
      </c>
      <c r="H275" s="51">
        <f>F275/G275*100</f>
        <v>110.58706467661692</v>
      </c>
      <c r="I275" s="42">
        <f>SUM(I276:I283)</f>
        <v>396538</v>
      </c>
      <c r="J275" s="42">
        <f>SUM(J276:J283)</f>
        <v>625031</v>
      </c>
      <c r="K275" s="51">
        <f>I275/J275*100</f>
        <v>63.44293323051177</v>
      </c>
      <c r="L275" s="34">
        <f>SUM(L276:L283)</f>
        <v>135730</v>
      </c>
      <c r="M275" s="34">
        <f>SUM(M276:M283)</f>
        <v>270284</v>
      </c>
      <c r="N275" s="6">
        <f t="shared" ref="N275:N283" si="121">L275/M275*100</f>
        <v>50.217548948513411</v>
      </c>
      <c r="O275" s="5">
        <f>SUM(O276:O283)</f>
        <v>119025</v>
      </c>
      <c r="P275" s="5">
        <f>SUM(P276:P283)</f>
        <v>86994</v>
      </c>
      <c r="Q275" s="5">
        <f t="shared" ref="Q275:Q278" si="122">O275/P275*100</f>
        <v>136.81978067452926</v>
      </c>
      <c r="R275" s="5">
        <f>SUM(R276:R283)</f>
        <v>16705</v>
      </c>
      <c r="S275" s="5">
        <f>SUM(S276:S283)</f>
        <v>183290</v>
      </c>
      <c r="T275" s="6">
        <f>R275/S275*100</f>
        <v>9.1139723934748211</v>
      </c>
    </row>
    <row r="276" spans="1:20" s="23" customFormat="1" ht="17.25">
      <c r="A276" s="44">
        <v>1</v>
      </c>
      <c r="B276" s="4" t="s">
        <v>44</v>
      </c>
      <c r="C276" s="45">
        <v>8496</v>
      </c>
      <c r="D276" s="45">
        <v>5333</v>
      </c>
      <c r="E276" s="45">
        <f t="shared" ref="E276:E283" si="123">C276/D276*100</f>
        <v>159.30995687230453</v>
      </c>
      <c r="F276" s="45">
        <v>262</v>
      </c>
      <c r="G276" s="45">
        <v>1233</v>
      </c>
      <c r="H276" s="45">
        <f t="shared" ref="H276:H283" si="124">F276/G276*100</f>
        <v>21.248986212489861</v>
      </c>
      <c r="I276" s="45">
        <v>8496</v>
      </c>
      <c r="J276" s="45">
        <v>11333</v>
      </c>
      <c r="K276" s="45">
        <f t="shared" ref="K276:K283" si="125">I276/J276*100</f>
        <v>74.966910791493873</v>
      </c>
      <c r="L276" s="45">
        <v>0</v>
      </c>
      <c r="M276" s="246">
        <v>0</v>
      </c>
      <c r="N276" s="45" t="e">
        <f t="shared" si="121"/>
        <v>#DIV/0!</v>
      </c>
      <c r="O276" s="45">
        <v>0</v>
      </c>
      <c r="P276" s="248">
        <v>0</v>
      </c>
      <c r="Q276" s="45" t="e">
        <f t="shared" si="122"/>
        <v>#DIV/0!</v>
      </c>
      <c r="R276" s="45">
        <v>0</v>
      </c>
      <c r="S276" s="248">
        <v>0</v>
      </c>
      <c r="T276" s="45" t="e">
        <f t="shared" ref="T276:T283" si="126">R276/S276*100</f>
        <v>#DIV/0!</v>
      </c>
    </row>
    <row r="277" spans="1:20" s="23" customFormat="1" ht="17.25">
      <c r="A277" s="50">
        <v>2</v>
      </c>
      <c r="B277" s="4" t="s">
        <v>45</v>
      </c>
      <c r="C277" s="45">
        <v>0</v>
      </c>
      <c r="D277" s="45">
        <v>800</v>
      </c>
      <c r="E277" s="45">
        <f t="shared" si="123"/>
        <v>0</v>
      </c>
      <c r="F277" s="45">
        <v>0</v>
      </c>
      <c r="G277" s="45">
        <v>0</v>
      </c>
      <c r="H277" s="45" t="e">
        <f t="shared" si="124"/>
        <v>#DIV/0!</v>
      </c>
      <c r="I277" s="45"/>
      <c r="J277" s="45">
        <v>271</v>
      </c>
      <c r="K277" s="45">
        <f t="shared" si="125"/>
        <v>0</v>
      </c>
      <c r="L277" s="45">
        <v>0</v>
      </c>
      <c r="M277" s="247">
        <v>271</v>
      </c>
      <c r="N277" s="45">
        <f t="shared" si="121"/>
        <v>0</v>
      </c>
      <c r="O277" s="45">
        <v>0</v>
      </c>
      <c r="P277" s="249">
        <v>0</v>
      </c>
      <c r="Q277" s="45" t="e">
        <f t="shared" si="122"/>
        <v>#DIV/0!</v>
      </c>
      <c r="R277" s="45">
        <v>0</v>
      </c>
      <c r="S277" s="249">
        <v>271</v>
      </c>
      <c r="T277" s="45">
        <f t="shared" si="126"/>
        <v>0</v>
      </c>
    </row>
    <row r="278" spans="1:20" s="23" customFormat="1" ht="17.25">
      <c r="A278" s="50">
        <v>3</v>
      </c>
      <c r="B278" s="4" t="s">
        <v>46</v>
      </c>
      <c r="C278" s="45">
        <v>6758</v>
      </c>
      <c r="D278" s="45">
        <v>449</v>
      </c>
      <c r="E278" s="45">
        <f t="shared" si="123"/>
        <v>1505.1224944320713</v>
      </c>
      <c r="F278" s="45">
        <v>1444</v>
      </c>
      <c r="G278" s="45">
        <v>86</v>
      </c>
      <c r="H278" s="45">
        <f t="shared" si="124"/>
        <v>1679.0697674418607</v>
      </c>
      <c r="I278" s="45">
        <v>6807</v>
      </c>
      <c r="J278" s="45">
        <v>818</v>
      </c>
      <c r="K278" s="45">
        <f t="shared" si="125"/>
        <v>832.15158924205377</v>
      </c>
      <c r="L278" s="45">
        <v>0</v>
      </c>
      <c r="M278" s="247">
        <v>0</v>
      </c>
      <c r="N278" s="45" t="e">
        <f t="shared" si="121"/>
        <v>#DIV/0!</v>
      </c>
      <c r="O278" s="45">
        <v>0</v>
      </c>
      <c r="P278" s="249">
        <v>0</v>
      </c>
      <c r="Q278" s="45" t="e">
        <f t="shared" si="122"/>
        <v>#DIV/0!</v>
      </c>
      <c r="R278" s="45">
        <v>0</v>
      </c>
      <c r="S278" s="249">
        <v>0</v>
      </c>
      <c r="T278" s="45" t="e">
        <f t="shared" si="126"/>
        <v>#DIV/0!</v>
      </c>
    </row>
    <row r="279" spans="1:20" s="23" customFormat="1" ht="17.25">
      <c r="A279" s="50">
        <v>4</v>
      </c>
      <c r="B279" s="4" t="s">
        <v>47</v>
      </c>
      <c r="C279" s="45">
        <v>2919</v>
      </c>
      <c r="D279" s="45">
        <v>1342</v>
      </c>
      <c r="E279" s="45">
        <f t="shared" si="123"/>
        <v>217.51117734724289</v>
      </c>
      <c r="F279" s="45">
        <v>525</v>
      </c>
      <c r="G279" s="45">
        <v>42</v>
      </c>
      <c r="H279" s="45">
        <f t="shared" si="124"/>
        <v>1250</v>
      </c>
      <c r="I279" s="45">
        <v>3115</v>
      </c>
      <c r="J279" s="45">
        <v>1600</v>
      </c>
      <c r="K279" s="45">
        <f t="shared" si="125"/>
        <v>194.6875</v>
      </c>
      <c r="L279" s="45">
        <v>0</v>
      </c>
      <c r="M279" s="247">
        <v>0</v>
      </c>
      <c r="N279" s="45" t="e">
        <f t="shared" si="121"/>
        <v>#DIV/0!</v>
      </c>
      <c r="O279" s="45">
        <v>0</v>
      </c>
      <c r="P279" s="249">
        <v>0</v>
      </c>
      <c r="Q279" s="45" t="e">
        <f>O279/P279*100</f>
        <v>#DIV/0!</v>
      </c>
      <c r="R279" s="45">
        <v>0</v>
      </c>
      <c r="S279" s="249">
        <v>0</v>
      </c>
      <c r="T279" s="45" t="e">
        <f t="shared" si="126"/>
        <v>#DIV/0!</v>
      </c>
    </row>
    <row r="280" spans="1:20" s="23" customFormat="1" ht="17.25">
      <c r="A280" s="50">
        <v>5</v>
      </c>
      <c r="B280" s="4" t="s">
        <v>48</v>
      </c>
      <c r="C280" s="45">
        <v>119863</v>
      </c>
      <c r="D280" s="45">
        <v>94509</v>
      </c>
      <c r="E280" s="45">
        <f t="shared" si="123"/>
        <v>126.82707467013724</v>
      </c>
      <c r="F280" s="45">
        <v>293</v>
      </c>
      <c r="G280" s="45">
        <v>1913</v>
      </c>
      <c r="H280" s="45">
        <f t="shared" si="124"/>
        <v>15.316257187663357</v>
      </c>
      <c r="I280" s="45">
        <v>119863</v>
      </c>
      <c r="J280" s="45">
        <v>94509</v>
      </c>
      <c r="K280" s="45">
        <f t="shared" si="125"/>
        <v>126.82707467013724</v>
      </c>
      <c r="L280" s="45">
        <v>118060</v>
      </c>
      <c r="M280" s="247">
        <v>86994</v>
      </c>
      <c r="N280" s="45">
        <f t="shared" si="121"/>
        <v>135.71050877071983</v>
      </c>
      <c r="O280" s="45">
        <v>118060</v>
      </c>
      <c r="P280" s="249">
        <v>86994</v>
      </c>
      <c r="Q280" s="45">
        <f t="shared" ref="Q280:Q283" si="127">O280/P280*100</f>
        <v>135.71050877071983</v>
      </c>
      <c r="R280" s="45">
        <v>0</v>
      </c>
      <c r="S280" s="249">
        <v>0</v>
      </c>
      <c r="T280" s="45" t="e">
        <f t="shared" si="126"/>
        <v>#DIV/0!</v>
      </c>
    </row>
    <row r="281" spans="1:20" s="23" customFormat="1" ht="17.25">
      <c r="A281" s="48">
        <v>6</v>
      </c>
      <c r="B281" s="4" t="s">
        <v>49</v>
      </c>
      <c r="C281" s="45">
        <v>966</v>
      </c>
      <c r="D281" s="45">
        <v>0</v>
      </c>
      <c r="E281" s="45" t="e">
        <f t="shared" si="123"/>
        <v>#DIV/0!</v>
      </c>
      <c r="F281" s="45">
        <v>0</v>
      </c>
      <c r="G281" s="45">
        <v>0</v>
      </c>
      <c r="H281" s="45" t="e">
        <f t="shared" si="124"/>
        <v>#DIV/0!</v>
      </c>
      <c r="I281" s="45">
        <v>1089</v>
      </c>
      <c r="J281" s="45">
        <v>656</v>
      </c>
      <c r="K281" s="45">
        <f t="shared" si="125"/>
        <v>166.0060975609756</v>
      </c>
      <c r="L281" s="45">
        <v>965</v>
      </c>
      <c r="M281" s="247">
        <v>0</v>
      </c>
      <c r="N281" s="45" t="e">
        <f t="shared" si="121"/>
        <v>#DIV/0!</v>
      </c>
      <c r="O281" s="45">
        <v>965</v>
      </c>
      <c r="P281" s="249">
        <v>0</v>
      </c>
      <c r="Q281" s="45" t="e">
        <f t="shared" si="127"/>
        <v>#DIV/0!</v>
      </c>
      <c r="R281" s="45">
        <v>0</v>
      </c>
      <c r="S281" s="249">
        <v>0</v>
      </c>
      <c r="T281" s="45" t="e">
        <f t="shared" si="126"/>
        <v>#DIV/0!</v>
      </c>
    </row>
    <row r="282" spans="1:20" s="23" customFormat="1" ht="17.25">
      <c r="A282" s="52">
        <v>7</v>
      </c>
      <c r="B282" s="4" t="s">
        <v>50</v>
      </c>
      <c r="C282" s="45">
        <v>238356</v>
      </c>
      <c r="D282" s="45">
        <v>417157</v>
      </c>
      <c r="E282" s="45">
        <f t="shared" si="123"/>
        <v>57.138199766514767</v>
      </c>
      <c r="F282" s="45">
        <v>45906</v>
      </c>
      <c r="G282" s="45">
        <v>30790</v>
      </c>
      <c r="H282" s="45">
        <f t="shared" si="124"/>
        <v>149.09386164339071</v>
      </c>
      <c r="I282" s="45">
        <v>254610</v>
      </c>
      <c r="J282" s="45">
        <v>438456</v>
      </c>
      <c r="K282" s="45">
        <f t="shared" si="125"/>
        <v>58.06968088017954</v>
      </c>
      <c r="L282" s="45">
        <v>16705</v>
      </c>
      <c r="M282" s="247">
        <v>183019</v>
      </c>
      <c r="N282" s="45">
        <f t="shared" si="121"/>
        <v>9.1274676399718064</v>
      </c>
      <c r="O282" s="45">
        <v>0</v>
      </c>
      <c r="P282" s="249">
        <v>0</v>
      </c>
      <c r="Q282" s="45" t="e">
        <f t="shared" si="127"/>
        <v>#DIV/0!</v>
      </c>
      <c r="R282" s="45">
        <v>16705</v>
      </c>
      <c r="S282" s="249">
        <v>183019</v>
      </c>
      <c r="T282" s="45">
        <f t="shared" si="126"/>
        <v>9.1274676399718064</v>
      </c>
    </row>
    <row r="283" spans="1:20" s="23" customFormat="1" ht="34.5">
      <c r="A283" s="44">
        <v>8</v>
      </c>
      <c r="B283" s="4" t="s">
        <v>51</v>
      </c>
      <c r="C283" s="45">
        <v>2558</v>
      </c>
      <c r="D283" s="45">
        <v>77388</v>
      </c>
      <c r="E283" s="45">
        <f t="shared" si="123"/>
        <v>3.3054220292551819</v>
      </c>
      <c r="F283" s="45">
        <v>1583</v>
      </c>
      <c r="G283" s="45">
        <v>11161</v>
      </c>
      <c r="H283" s="45">
        <f t="shared" si="124"/>
        <v>14.183316907087178</v>
      </c>
      <c r="I283" s="45">
        <v>2558</v>
      </c>
      <c r="J283" s="45">
        <v>77388</v>
      </c>
      <c r="K283" s="45">
        <f t="shared" si="125"/>
        <v>3.3054220292551819</v>
      </c>
      <c r="L283" s="45">
        <v>0</v>
      </c>
      <c r="M283" s="246">
        <v>0</v>
      </c>
      <c r="N283" s="45" t="e">
        <f t="shared" si="121"/>
        <v>#DIV/0!</v>
      </c>
      <c r="O283" s="45">
        <v>0</v>
      </c>
      <c r="P283" s="248">
        <v>0</v>
      </c>
      <c r="Q283" s="45" t="e">
        <f t="shared" si="127"/>
        <v>#DIV/0!</v>
      </c>
      <c r="R283" s="45">
        <v>0</v>
      </c>
      <c r="S283" s="248">
        <v>0</v>
      </c>
      <c r="T283" s="45" t="e">
        <f t="shared" si="126"/>
        <v>#DIV/0!</v>
      </c>
    </row>
    <row r="284" spans="1:20" s="23" customFormat="1">
      <c r="A284" s="111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</row>
    <row r="285" spans="1:20" s="23" customFormat="1" ht="70.5" customHeight="1">
      <c r="A285" s="383" t="s">
        <v>259</v>
      </c>
      <c r="B285" s="384"/>
      <c r="C285" s="42">
        <f>SUM(C286:C305)</f>
        <v>888372</v>
      </c>
      <c r="D285" s="42">
        <f>SUM(D286:D305)</f>
        <v>793942</v>
      </c>
      <c r="E285" s="43">
        <f>C285/D285*100</f>
        <v>111.89381592106224</v>
      </c>
      <c r="F285" s="42">
        <f>SUM(F286:F305)</f>
        <v>151952</v>
      </c>
      <c r="G285" s="42">
        <f>SUM(G286:G305)</f>
        <v>138242</v>
      </c>
      <c r="H285" s="42">
        <f>F285/G285*100</f>
        <v>109.91739124144615</v>
      </c>
      <c r="I285" s="42">
        <f>SUM(I286:I305)</f>
        <v>961446</v>
      </c>
      <c r="J285" s="42">
        <f>SUM(J286:J305)</f>
        <v>584857</v>
      </c>
      <c r="K285" s="42">
        <f>I285/J285*100</f>
        <v>164.38992779431553</v>
      </c>
      <c r="L285" s="33">
        <f>SUM(L286:L305)</f>
        <v>393046</v>
      </c>
      <c r="M285" s="33">
        <f>SUM(M286:M305)</f>
        <v>131890</v>
      </c>
      <c r="N285" s="5">
        <f t="shared" ref="N285:N305" si="128">L285/M285*100</f>
        <v>298.01046326484192</v>
      </c>
      <c r="O285" s="5">
        <f>SUM(O286:O305)</f>
        <v>289142</v>
      </c>
      <c r="P285" s="5">
        <f>SUM(P286:P305)</f>
        <v>112404</v>
      </c>
      <c r="Q285" s="6" t="e">
        <f>A291O291/P285*100</f>
        <v>#NAME?</v>
      </c>
      <c r="R285" s="5">
        <f>SUM(R286:R305)</f>
        <v>103904</v>
      </c>
      <c r="S285" s="5">
        <f>SUM(S286:S305)</f>
        <v>19486</v>
      </c>
      <c r="T285" s="5">
        <f t="shared" ref="T285:T304" si="129">R285/S285*100</f>
        <v>533.22385302268299</v>
      </c>
    </row>
    <row r="286" spans="1:20" s="23" customFormat="1" ht="19.5" customHeight="1">
      <c r="A286" s="44">
        <v>1</v>
      </c>
      <c r="B286" s="4" t="s">
        <v>14</v>
      </c>
      <c r="C286" s="47">
        <v>38955</v>
      </c>
      <c r="D286" s="45">
        <v>66391</v>
      </c>
      <c r="E286" s="46">
        <f>C286/D286*100</f>
        <v>58.675121627931489</v>
      </c>
      <c r="F286" s="47">
        <v>5751</v>
      </c>
      <c r="G286" s="45">
        <v>17824</v>
      </c>
      <c r="H286" s="46">
        <f>F286/G286*100</f>
        <v>32.265484739676843</v>
      </c>
      <c r="I286" s="47">
        <v>58454</v>
      </c>
      <c r="J286" s="47">
        <v>66391</v>
      </c>
      <c r="K286" s="46">
        <f>I286/J286*100</f>
        <v>88.045066349354585</v>
      </c>
      <c r="L286" s="47">
        <v>11160</v>
      </c>
      <c r="M286" s="266">
        <v>615</v>
      </c>
      <c r="N286" s="25">
        <f t="shared" si="128"/>
        <v>1814.6341463414633</v>
      </c>
      <c r="O286" s="47">
        <v>11160</v>
      </c>
      <c r="P286" s="248">
        <v>615</v>
      </c>
      <c r="Q286" s="25">
        <f t="shared" ref="Q286:Q305" si="130">O286/P286*100</f>
        <v>1814.6341463414633</v>
      </c>
      <c r="R286" s="47">
        <v>0</v>
      </c>
      <c r="S286" s="248">
        <v>0</v>
      </c>
      <c r="T286" s="46" t="e">
        <f t="shared" si="129"/>
        <v>#DIV/0!</v>
      </c>
    </row>
    <row r="287" spans="1:20" s="23" customFormat="1" ht="17.25">
      <c r="A287" s="48">
        <v>2</v>
      </c>
      <c r="B287" s="4" t="s">
        <v>15</v>
      </c>
      <c r="C287" s="47">
        <v>204132</v>
      </c>
      <c r="D287" s="45">
        <v>58106</v>
      </c>
      <c r="E287" s="46">
        <f t="shared" ref="E287:E305" si="131">C287/D287*100</f>
        <v>351.3096754207827</v>
      </c>
      <c r="F287" s="47">
        <v>43844</v>
      </c>
      <c r="G287" s="49">
        <v>142</v>
      </c>
      <c r="H287" s="25">
        <f t="shared" ref="H287:H296" si="132">F287/G287*100</f>
        <v>30876.056338028167</v>
      </c>
      <c r="I287" s="47">
        <v>204132</v>
      </c>
      <c r="J287" s="49">
        <v>58106</v>
      </c>
      <c r="K287" s="25">
        <f t="shared" ref="K287:K305" si="133">I287/J287*100</f>
        <v>351.3096754207827</v>
      </c>
      <c r="L287" s="47">
        <v>142648</v>
      </c>
      <c r="M287" s="266">
        <v>38558</v>
      </c>
      <c r="N287" s="25">
        <f t="shared" si="128"/>
        <v>369.95694797448004</v>
      </c>
      <c r="O287" s="47">
        <v>38744</v>
      </c>
      <c r="P287" s="249">
        <v>38558</v>
      </c>
      <c r="Q287" s="25">
        <f t="shared" si="130"/>
        <v>100.48239016546501</v>
      </c>
      <c r="R287" s="47">
        <v>103904</v>
      </c>
      <c r="S287" s="249">
        <v>0</v>
      </c>
      <c r="T287" s="25" t="e">
        <f t="shared" si="129"/>
        <v>#DIV/0!</v>
      </c>
    </row>
    <row r="288" spans="1:20" s="23" customFormat="1" ht="17.25">
      <c r="A288" s="44">
        <v>3</v>
      </c>
      <c r="B288" s="3" t="s">
        <v>16</v>
      </c>
      <c r="C288" s="47">
        <v>8250</v>
      </c>
      <c r="D288" s="45">
        <v>40240</v>
      </c>
      <c r="E288" s="46">
        <f t="shared" si="131"/>
        <v>20.501988071570576</v>
      </c>
      <c r="F288" s="47">
        <v>0</v>
      </c>
      <c r="G288" s="45">
        <v>3257</v>
      </c>
      <c r="H288" s="46">
        <f t="shared" si="132"/>
        <v>0</v>
      </c>
      <c r="I288" s="47">
        <v>28803</v>
      </c>
      <c r="J288" s="45">
        <v>29730</v>
      </c>
      <c r="K288" s="46">
        <f t="shared" si="133"/>
        <v>96.88193743693239</v>
      </c>
      <c r="L288" s="47">
        <v>0</v>
      </c>
      <c r="M288" s="266">
        <v>0</v>
      </c>
      <c r="N288" s="25" t="e">
        <f t="shared" si="128"/>
        <v>#DIV/0!</v>
      </c>
      <c r="O288" s="47">
        <v>0</v>
      </c>
      <c r="P288" s="248">
        <v>0</v>
      </c>
      <c r="Q288" s="25" t="e">
        <f t="shared" si="130"/>
        <v>#DIV/0!</v>
      </c>
      <c r="R288" s="47">
        <v>0</v>
      </c>
      <c r="S288" s="248">
        <v>0</v>
      </c>
      <c r="T288" s="46" t="e">
        <f t="shared" si="129"/>
        <v>#DIV/0!</v>
      </c>
    </row>
    <row r="289" spans="1:20" s="23" customFormat="1" ht="34.5">
      <c r="A289" s="48">
        <v>4</v>
      </c>
      <c r="B289" s="3" t="s">
        <v>17</v>
      </c>
      <c r="C289" s="47">
        <v>3600</v>
      </c>
      <c r="D289" s="45">
        <v>5910</v>
      </c>
      <c r="E289" s="46">
        <f t="shared" si="131"/>
        <v>60.913705583756354</v>
      </c>
      <c r="F289" s="47">
        <v>1200</v>
      </c>
      <c r="G289" s="45">
        <v>4200</v>
      </c>
      <c r="H289" s="46">
        <f t="shared" si="132"/>
        <v>28.571428571428569</v>
      </c>
      <c r="I289" s="47">
        <v>6360</v>
      </c>
      <c r="J289" s="45">
        <v>11565</v>
      </c>
      <c r="K289" s="46">
        <f t="shared" si="133"/>
        <v>54.993514915693908</v>
      </c>
      <c r="L289" s="47">
        <v>6360</v>
      </c>
      <c r="M289" s="266">
        <v>11565</v>
      </c>
      <c r="N289" s="25">
        <f t="shared" si="128"/>
        <v>54.993514915693908</v>
      </c>
      <c r="O289" s="47">
        <v>6360</v>
      </c>
      <c r="P289" s="246">
        <v>11565</v>
      </c>
      <c r="Q289" s="25">
        <f t="shared" si="130"/>
        <v>54.993514915693908</v>
      </c>
      <c r="R289" s="47">
        <v>0</v>
      </c>
      <c r="S289" s="248">
        <v>0</v>
      </c>
      <c r="T289" s="46" t="e">
        <f t="shared" si="129"/>
        <v>#DIV/0!</v>
      </c>
    </row>
    <row r="290" spans="1:20" s="47" customFormat="1" ht="33" customHeight="1">
      <c r="A290" s="49">
        <v>5</v>
      </c>
      <c r="B290" s="4" t="s">
        <v>18</v>
      </c>
      <c r="C290" s="47">
        <v>23295</v>
      </c>
      <c r="D290" s="45">
        <v>30101</v>
      </c>
      <c r="E290" s="46">
        <f t="shared" si="131"/>
        <v>77.389455499817288</v>
      </c>
      <c r="F290" s="47">
        <v>2798</v>
      </c>
      <c r="G290" s="45">
        <v>4290</v>
      </c>
      <c r="H290" s="47">
        <f t="shared" si="132"/>
        <v>65.221445221445222</v>
      </c>
      <c r="I290" s="47">
        <v>31566</v>
      </c>
      <c r="J290" s="45">
        <v>30906</v>
      </c>
      <c r="K290" s="47">
        <f t="shared" si="133"/>
        <v>102.13550766841391</v>
      </c>
      <c r="L290" s="47">
        <v>3662</v>
      </c>
      <c r="M290" s="266">
        <v>2556</v>
      </c>
      <c r="N290" s="47">
        <f t="shared" si="128"/>
        <v>143.27073552425665</v>
      </c>
      <c r="O290" s="47">
        <v>3662</v>
      </c>
      <c r="P290" s="248">
        <v>0</v>
      </c>
      <c r="Q290" s="47" t="e">
        <f t="shared" si="130"/>
        <v>#DIV/0!</v>
      </c>
      <c r="R290" s="47">
        <v>0</v>
      </c>
      <c r="S290" s="248">
        <v>2556</v>
      </c>
      <c r="T290" s="47">
        <f t="shared" si="129"/>
        <v>0</v>
      </c>
    </row>
    <row r="291" spans="1:20" s="235" customFormat="1" ht="33" customHeight="1">
      <c r="A291" s="49">
        <v>6</v>
      </c>
      <c r="B291" s="4" t="s">
        <v>335</v>
      </c>
      <c r="C291" s="47">
        <v>211250</v>
      </c>
      <c r="D291" s="47">
        <v>0</v>
      </c>
      <c r="E291" s="46" t="e">
        <f t="shared" si="131"/>
        <v>#DIV/0!</v>
      </c>
      <c r="F291" s="47">
        <v>39618</v>
      </c>
      <c r="G291" s="47">
        <v>0</v>
      </c>
      <c r="H291" s="47" t="e">
        <f t="shared" si="132"/>
        <v>#DIV/0!</v>
      </c>
      <c r="I291" s="47">
        <v>205785</v>
      </c>
      <c r="J291" s="47">
        <v>0</v>
      </c>
      <c r="K291" s="47" t="e">
        <f t="shared" si="133"/>
        <v>#DIV/0!</v>
      </c>
      <c r="L291" s="47">
        <v>0</v>
      </c>
      <c r="M291" s="47">
        <v>679</v>
      </c>
      <c r="N291" s="47">
        <f t="shared" si="128"/>
        <v>0</v>
      </c>
      <c r="O291" s="47">
        <v>0</v>
      </c>
      <c r="P291" s="47">
        <v>0</v>
      </c>
      <c r="Q291" s="47" t="e">
        <f t="shared" si="130"/>
        <v>#DIV/0!</v>
      </c>
      <c r="R291" s="47">
        <v>0</v>
      </c>
      <c r="S291" s="47">
        <v>679</v>
      </c>
      <c r="T291" s="47">
        <f t="shared" si="129"/>
        <v>0</v>
      </c>
    </row>
    <row r="292" spans="1:20" s="23" customFormat="1" ht="17.25">
      <c r="A292" s="48">
        <v>7</v>
      </c>
      <c r="B292" s="4" t="s">
        <v>371</v>
      </c>
      <c r="C292" s="47">
        <v>48902</v>
      </c>
      <c r="D292" s="45">
        <v>56880</v>
      </c>
      <c r="E292" s="46">
        <f t="shared" si="131"/>
        <v>85.973980309423354</v>
      </c>
      <c r="F292" s="47">
        <v>13023</v>
      </c>
      <c r="G292" s="45">
        <v>16037</v>
      </c>
      <c r="H292" s="46">
        <f t="shared" si="132"/>
        <v>81.20596121469103</v>
      </c>
      <c r="I292" s="47">
        <v>40742</v>
      </c>
      <c r="J292" s="45">
        <v>51189</v>
      </c>
      <c r="K292" s="46">
        <f t="shared" si="133"/>
        <v>79.591318447322664</v>
      </c>
      <c r="L292" s="47">
        <v>0</v>
      </c>
      <c r="M292" s="35">
        <v>16357</v>
      </c>
      <c r="N292" s="25">
        <f t="shared" si="128"/>
        <v>0</v>
      </c>
      <c r="O292" s="47">
        <v>0</v>
      </c>
      <c r="P292" s="248">
        <v>106</v>
      </c>
      <c r="Q292" s="25">
        <f t="shared" si="130"/>
        <v>0</v>
      </c>
      <c r="R292" s="47">
        <v>0</v>
      </c>
      <c r="S292" s="253">
        <v>16251</v>
      </c>
      <c r="T292" s="46">
        <f t="shared" si="129"/>
        <v>0</v>
      </c>
    </row>
    <row r="293" spans="1:20" s="23" customFormat="1" ht="22.5" customHeight="1">
      <c r="A293" s="44">
        <v>8</v>
      </c>
      <c r="B293" s="3" t="s">
        <v>20</v>
      </c>
      <c r="C293" s="47">
        <v>0</v>
      </c>
      <c r="D293" s="45">
        <v>0</v>
      </c>
      <c r="E293" s="46" t="e">
        <f t="shared" si="131"/>
        <v>#DIV/0!</v>
      </c>
      <c r="F293" s="47">
        <v>0</v>
      </c>
      <c r="G293" s="45">
        <v>0</v>
      </c>
      <c r="H293" s="46" t="e">
        <f t="shared" si="132"/>
        <v>#DIV/0!</v>
      </c>
      <c r="I293" s="47">
        <v>0</v>
      </c>
      <c r="J293" s="45">
        <v>0</v>
      </c>
      <c r="K293" s="46" t="e">
        <f t="shared" si="133"/>
        <v>#DIV/0!</v>
      </c>
      <c r="L293" s="47">
        <v>0</v>
      </c>
      <c r="M293" s="246">
        <v>0</v>
      </c>
      <c r="N293" s="25" t="e">
        <f t="shared" si="128"/>
        <v>#DIV/0!</v>
      </c>
      <c r="O293" s="47">
        <v>0</v>
      </c>
      <c r="P293" s="248">
        <v>0</v>
      </c>
      <c r="Q293" s="25" t="e">
        <f t="shared" si="130"/>
        <v>#DIV/0!</v>
      </c>
      <c r="R293" s="47">
        <v>0</v>
      </c>
      <c r="S293" s="248">
        <v>0</v>
      </c>
      <c r="T293" s="46" t="e">
        <f t="shared" si="129"/>
        <v>#DIV/0!</v>
      </c>
    </row>
    <row r="294" spans="1:20" s="23" customFormat="1" ht="34.5">
      <c r="A294" s="48">
        <v>9</v>
      </c>
      <c r="B294" s="3" t="s">
        <v>21</v>
      </c>
      <c r="C294" s="47">
        <v>71640</v>
      </c>
      <c r="D294" s="45">
        <v>78023</v>
      </c>
      <c r="E294" s="46">
        <f t="shared" si="131"/>
        <v>91.81907898952872</v>
      </c>
      <c r="F294" s="47">
        <v>11400</v>
      </c>
      <c r="G294" s="45">
        <v>6911</v>
      </c>
      <c r="H294" s="46">
        <f t="shared" si="132"/>
        <v>164.95442048907537</v>
      </c>
      <c r="I294" s="47">
        <v>71640</v>
      </c>
      <c r="J294" s="45">
        <v>78023</v>
      </c>
      <c r="K294" s="46">
        <f t="shared" si="133"/>
        <v>91.81907898952872</v>
      </c>
      <c r="L294" s="47">
        <v>0</v>
      </c>
      <c r="M294" s="246">
        <v>0</v>
      </c>
      <c r="N294" s="25" t="e">
        <f t="shared" si="128"/>
        <v>#DIV/0!</v>
      </c>
      <c r="O294" s="47">
        <v>0</v>
      </c>
      <c r="P294" s="248">
        <v>0</v>
      </c>
      <c r="Q294" s="25" t="e">
        <f t="shared" si="130"/>
        <v>#DIV/0!</v>
      </c>
      <c r="R294" s="47">
        <v>0</v>
      </c>
      <c r="S294" s="248">
        <v>0</v>
      </c>
      <c r="T294" s="46" t="e">
        <f t="shared" si="129"/>
        <v>#DIV/0!</v>
      </c>
    </row>
    <row r="295" spans="1:20" s="23" customFormat="1" ht="17.25">
      <c r="A295" s="44">
        <v>10</v>
      </c>
      <c r="B295" s="3" t="s">
        <v>22</v>
      </c>
      <c r="C295" s="47">
        <v>47672</v>
      </c>
      <c r="D295" s="45">
        <v>93582</v>
      </c>
      <c r="E295" s="46">
        <f t="shared" si="131"/>
        <v>50.941420358615972</v>
      </c>
      <c r="F295" s="47">
        <v>9398</v>
      </c>
      <c r="G295" s="45">
        <v>16806</v>
      </c>
      <c r="H295" s="46">
        <f t="shared" si="132"/>
        <v>55.920504581697017</v>
      </c>
      <c r="I295" s="47">
        <v>44196</v>
      </c>
      <c r="J295" s="45">
        <v>87604</v>
      </c>
      <c r="K295" s="46">
        <f t="shared" si="133"/>
        <v>50.44975115291539</v>
      </c>
      <c r="L295" s="47">
        <v>0</v>
      </c>
      <c r="M295" s="246">
        <v>0</v>
      </c>
      <c r="N295" s="25" t="e">
        <f t="shared" si="128"/>
        <v>#DIV/0!</v>
      </c>
      <c r="O295" s="47">
        <v>0</v>
      </c>
      <c r="P295" s="248">
        <v>0</v>
      </c>
      <c r="Q295" s="25" t="e">
        <f t="shared" si="130"/>
        <v>#DIV/0!</v>
      </c>
      <c r="R295" s="47">
        <v>0</v>
      </c>
      <c r="S295" s="248">
        <v>0</v>
      </c>
      <c r="T295" s="46" t="e">
        <f t="shared" si="129"/>
        <v>#DIV/0!</v>
      </c>
    </row>
    <row r="296" spans="1:20" s="23" customFormat="1" ht="17.25">
      <c r="A296" s="48">
        <v>11</v>
      </c>
      <c r="B296" s="3" t="s">
        <v>23</v>
      </c>
      <c r="C296" s="47">
        <v>190654</v>
      </c>
      <c r="D296" s="45">
        <v>232911</v>
      </c>
      <c r="E296" s="46">
        <f t="shared" si="131"/>
        <v>81.857018346063512</v>
      </c>
      <c r="F296" s="47">
        <v>0</v>
      </c>
      <c r="G296" s="45">
        <v>49241</v>
      </c>
      <c r="H296" s="46">
        <f t="shared" si="132"/>
        <v>0</v>
      </c>
      <c r="I296" s="47">
        <v>229652</v>
      </c>
      <c r="J296" s="45">
        <v>61560</v>
      </c>
      <c r="K296" s="46">
        <f t="shared" si="133"/>
        <v>373.05393112410655</v>
      </c>
      <c r="L296" s="47">
        <v>229216</v>
      </c>
      <c r="M296" s="246">
        <v>61560</v>
      </c>
      <c r="N296" s="25">
        <f t="shared" si="128"/>
        <v>372.34567901234573</v>
      </c>
      <c r="O296" s="47">
        <v>229216</v>
      </c>
      <c r="P296" s="246">
        <v>61560</v>
      </c>
      <c r="Q296" s="25">
        <f t="shared" si="130"/>
        <v>372.34567901234573</v>
      </c>
      <c r="R296" s="47">
        <v>0</v>
      </c>
      <c r="S296" s="248">
        <v>0</v>
      </c>
      <c r="T296" s="46" t="e">
        <f t="shared" si="129"/>
        <v>#DIV/0!</v>
      </c>
    </row>
    <row r="297" spans="1:20" s="23" customFormat="1" ht="17.25">
      <c r="A297" s="50">
        <v>12</v>
      </c>
      <c r="B297" s="4" t="s">
        <v>24</v>
      </c>
      <c r="C297" s="47">
        <v>0</v>
      </c>
      <c r="D297" s="45">
        <v>0</v>
      </c>
      <c r="E297" s="46" t="e">
        <f t="shared" si="131"/>
        <v>#DIV/0!</v>
      </c>
      <c r="F297" s="47">
        <v>0</v>
      </c>
      <c r="G297" s="45">
        <v>0</v>
      </c>
      <c r="H297" s="46" t="e">
        <f>F297/G297*100</f>
        <v>#DIV/0!</v>
      </c>
      <c r="I297" s="47">
        <v>0</v>
      </c>
      <c r="J297" s="45">
        <v>0</v>
      </c>
      <c r="K297" s="46" t="e">
        <f t="shared" si="133"/>
        <v>#DIV/0!</v>
      </c>
      <c r="L297" s="47">
        <v>0</v>
      </c>
      <c r="M297" s="246">
        <v>0</v>
      </c>
      <c r="N297" s="25" t="e">
        <f t="shared" si="128"/>
        <v>#DIV/0!</v>
      </c>
      <c r="O297" s="47">
        <v>0</v>
      </c>
      <c r="P297" s="248">
        <v>0</v>
      </c>
      <c r="Q297" s="25" t="e">
        <f t="shared" si="130"/>
        <v>#DIV/0!</v>
      </c>
      <c r="R297" s="47">
        <v>0</v>
      </c>
      <c r="S297" s="248">
        <v>0</v>
      </c>
      <c r="T297" s="46" t="e">
        <f t="shared" si="129"/>
        <v>#DIV/0!</v>
      </c>
    </row>
    <row r="298" spans="1:20" s="23" customFormat="1" ht="17.25">
      <c r="A298" s="48">
        <v>13</v>
      </c>
      <c r="B298" s="4" t="s">
        <v>25</v>
      </c>
      <c r="C298" s="47"/>
      <c r="D298" s="45"/>
      <c r="E298" s="46" t="e">
        <f t="shared" si="131"/>
        <v>#DIV/0!</v>
      </c>
      <c r="F298" s="47"/>
      <c r="G298" s="45"/>
      <c r="H298" s="46" t="e">
        <f>F298/G298*100</f>
        <v>#DIV/0!</v>
      </c>
      <c r="I298" s="47"/>
      <c r="J298" s="45"/>
      <c r="K298" s="46" t="e">
        <f t="shared" si="133"/>
        <v>#DIV/0!</v>
      </c>
      <c r="L298" s="47"/>
      <c r="M298" s="246"/>
      <c r="N298" s="25" t="e">
        <f t="shared" si="128"/>
        <v>#DIV/0!</v>
      </c>
      <c r="O298" s="47"/>
      <c r="P298" s="246"/>
      <c r="Q298" s="25" t="e">
        <f t="shared" si="130"/>
        <v>#DIV/0!</v>
      </c>
      <c r="R298" s="47"/>
      <c r="S298" s="248"/>
      <c r="T298" s="46" t="e">
        <f t="shared" si="129"/>
        <v>#DIV/0!</v>
      </c>
    </row>
    <row r="299" spans="1:20" s="23" customFormat="1" ht="31.5" customHeight="1">
      <c r="A299" s="44">
        <v>14</v>
      </c>
      <c r="B299" s="4" t="s">
        <v>26</v>
      </c>
      <c r="C299" s="47">
        <v>9481</v>
      </c>
      <c r="D299" s="49">
        <v>121975</v>
      </c>
      <c r="E299" s="46">
        <f t="shared" si="131"/>
        <v>7.7729042836646851</v>
      </c>
      <c r="F299" s="47">
        <v>680</v>
      </c>
      <c r="G299" s="49">
        <v>19534</v>
      </c>
      <c r="H299" s="25">
        <f>F299/G299*100</f>
        <v>3.4811098597317498</v>
      </c>
      <c r="I299" s="47">
        <v>9575</v>
      </c>
      <c r="J299" s="49">
        <v>99960</v>
      </c>
      <c r="K299" s="25">
        <f t="shared" si="133"/>
        <v>9.5788315326130462</v>
      </c>
      <c r="L299" s="47">
        <v>0</v>
      </c>
      <c r="M299" s="247">
        <v>0</v>
      </c>
      <c r="N299" s="25" t="e">
        <f t="shared" si="128"/>
        <v>#DIV/0!</v>
      </c>
      <c r="O299" s="47">
        <v>0</v>
      </c>
      <c r="P299" s="249">
        <v>0</v>
      </c>
      <c r="Q299" s="25" t="e">
        <f t="shared" si="130"/>
        <v>#DIV/0!</v>
      </c>
      <c r="R299" s="47">
        <v>0</v>
      </c>
      <c r="S299" s="249">
        <v>0</v>
      </c>
      <c r="T299" s="25" t="e">
        <f t="shared" si="129"/>
        <v>#DIV/0!</v>
      </c>
    </row>
    <row r="300" spans="1:20" s="23" customFormat="1" ht="17.25">
      <c r="A300" s="48">
        <v>15</v>
      </c>
      <c r="B300" s="4" t="s">
        <v>27</v>
      </c>
      <c r="C300" s="47"/>
      <c r="D300" s="45"/>
      <c r="E300" s="46" t="e">
        <f t="shared" si="131"/>
        <v>#DIV/0!</v>
      </c>
      <c r="F300" s="47"/>
      <c r="G300" s="45"/>
      <c r="H300" s="1" t="e">
        <f t="shared" ref="H300:H305" si="134">F300/G300*100</f>
        <v>#DIV/0!</v>
      </c>
      <c r="I300" s="47"/>
      <c r="J300" s="45"/>
      <c r="K300" s="1" t="e">
        <f t="shared" si="133"/>
        <v>#DIV/0!</v>
      </c>
      <c r="L300" s="47"/>
      <c r="M300" s="246"/>
      <c r="N300" s="1" t="e">
        <f t="shared" si="128"/>
        <v>#DIV/0!</v>
      </c>
      <c r="O300" s="47"/>
      <c r="P300" s="248"/>
      <c r="Q300" s="1" t="e">
        <f t="shared" si="130"/>
        <v>#DIV/0!</v>
      </c>
      <c r="R300" s="47"/>
      <c r="S300" s="248"/>
      <c r="T300" s="1" t="e">
        <f t="shared" si="129"/>
        <v>#DIV/0!</v>
      </c>
    </row>
    <row r="301" spans="1:20" s="23" customFormat="1" ht="17.25">
      <c r="A301" s="50">
        <v>16</v>
      </c>
      <c r="B301" s="4" t="s">
        <v>28</v>
      </c>
      <c r="C301" s="47">
        <v>0</v>
      </c>
      <c r="D301" s="45">
        <v>0</v>
      </c>
      <c r="E301" s="46" t="e">
        <f t="shared" si="131"/>
        <v>#DIV/0!</v>
      </c>
      <c r="F301" s="47">
        <v>0</v>
      </c>
      <c r="G301" s="45">
        <v>0</v>
      </c>
      <c r="H301" s="46" t="e">
        <f t="shared" si="134"/>
        <v>#DIV/0!</v>
      </c>
      <c r="I301" s="47">
        <v>0</v>
      </c>
      <c r="J301" s="45">
        <v>0</v>
      </c>
      <c r="K301" s="46" t="e">
        <f t="shared" si="133"/>
        <v>#DIV/0!</v>
      </c>
      <c r="L301" s="47">
        <v>0</v>
      </c>
      <c r="M301" s="246">
        <v>0</v>
      </c>
      <c r="N301" s="25" t="e">
        <f t="shared" si="128"/>
        <v>#DIV/0!</v>
      </c>
      <c r="O301" s="47">
        <v>0</v>
      </c>
      <c r="P301" s="248">
        <v>0</v>
      </c>
      <c r="Q301" s="25" t="e">
        <f t="shared" si="130"/>
        <v>#DIV/0!</v>
      </c>
      <c r="R301" s="47">
        <v>0</v>
      </c>
      <c r="S301" s="248">
        <v>0</v>
      </c>
      <c r="T301" s="46" t="e">
        <f t="shared" si="129"/>
        <v>#DIV/0!</v>
      </c>
    </row>
    <row r="302" spans="1:20" s="23" customFormat="1" ht="17.25">
      <c r="A302" s="48">
        <v>17</v>
      </c>
      <c r="B302" s="4" t="s">
        <v>29</v>
      </c>
      <c r="C302" s="47">
        <v>0</v>
      </c>
      <c r="D302" s="45">
        <v>0</v>
      </c>
      <c r="E302" s="46" t="e">
        <f t="shared" si="131"/>
        <v>#DIV/0!</v>
      </c>
      <c r="F302" s="47">
        <v>0</v>
      </c>
      <c r="G302" s="45">
        <v>0</v>
      </c>
      <c r="H302" s="46" t="e">
        <f t="shared" si="134"/>
        <v>#DIV/0!</v>
      </c>
      <c r="I302" s="47">
        <v>0</v>
      </c>
      <c r="J302" s="45">
        <v>0</v>
      </c>
      <c r="K302" s="46" t="e">
        <f t="shared" si="133"/>
        <v>#DIV/0!</v>
      </c>
      <c r="L302" s="47">
        <v>0</v>
      </c>
      <c r="M302" s="246">
        <v>0</v>
      </c>
      <c r="N302" s="25" t="e">
        <f t="shared" si="128"/>
        <v>#DIV/0!</v>
      </c>
      <c r="O302" s="47">
        <v>0</v>
      </c>
      <c r="P302" s="248">
        <v>0</v>
      </c>
      <c r="Q302" s="25" t="e">
        <f t="shared" si="130"/>
        <v>#DIV/0!</v>
      </c>
      <c r="R302" s="47">
        <v>0</v>
      </c>
      <c r="S302" s="248">
        <v>0</v>
      </c>
      <c r="T302" s="46" t="e">
        <f t="shared" si="129"/>
        <v>#DIV/0!</v>
      </c>
    </row>
    <row r="303" spans="1:20" s="23" customFormat="1" ht="17.25">
      <c r="A303" s="44">
        <v>18</v>
      </c>
      <c r="B303" s="3" t="s">
        <v>30</v>
      </c>
      <c r="C303" s="47">
        <v>8741</v>
      </c>
      <c r="D303" s="45">
        <v>9823</v>
      </c>
      <c r="E303" s="46">
        <f t="shared" si="131"/>
        <v>88.985035121653269</v>
      </c>
      <c r="F303" s="47">
        <v>2440</v>
      </c>
      <c r="G303" s="45">
        <v>0</v>
      </c>
      <c r="H303" s="46" t="e">
        <f t="shared" si="134"/>
        <v>#DIV/0!</v>
      </c>
      <c r="I303" s="47">
        <v>8741</v>
      </c>
      <c r="J303" s="45">
        <v>9823</v>
      </c>
      <c r="K303" s="46">
        <f t="shared" si="133"/>
        <v>88.985035121653269</v>
      </c>
      <c r="L303" s="47">
        <v>0</v>
      </c>
      <c r="M303" s="246">
        <v>0</v>
      </c>
      <c r="N303" s="25" t="e">
        <f t="shared" si="128"/>
        <v>#DIV/0!</v>
      </c>
      <c r="O303" s="47">
        <v>0</v>
      </c>
      <c r="P303" s="248">
        <v>0</v>
      </c>
      <c r="Q303" s="25" t="e">
        <f t="shared" si="130"/>
        <v>#DIV/0!</v>
      </c>
      <c r="R303" s="47">
        <v>0</v>
      </c>
      <c r="S303" s="248">
        <v>0</v>
      </c>
      <c r="T303" s="46" t="e">
        <f t="shared" si="129"/>
        <v>#DIV/0!</v>
      </c>
    </row>
    <row r="304" spans="1:20" s="23" customFormat="1" ht="17.25">
      <c r="A304" s="268">
        <v>19</v>
      </c>
      <c r="B304" s="3" t="s">
        <v>398</v>
      </c>
      <c r="C304" s="47">
        <v>21800</v>
      </c>
      <c r="D304" s="45"/>
      <c r="E304" s="46" t="e">
        <f t="shared" si="131"/>
        <v>#DIV/0!</v>
      </c>
      <c r="F304" s="47">
        <v>21800</v>
      </c>
      <c r="G304" s="45"/>
      <c r="H304" s="46" t="e">
        <f t="shared" si="134"/>
        <v>#DIV/0!</v>
      </c>
      <c r="I304" s="47">
        <v>21800</v>
      </c>
      <c r="J304" s="45"/>
      <c r="K304" s="46" t="e">
        <f t="shared" si="133"/>
        <v>#DIV/0!</v>
      </c>
      <c r="L304" s="47">
        <v>0</v>
      </c>
      <c r="M304" s="246">
        <v>0</v>
      </c>
      <c r="N304" s="25" t="e">
        <f t="shared" si="128"/>
        <v>#DIV/0!</v>
      </c>
      <c r="O304" s="47">
        <v>0</v>
      </c>
      <c r="P304" s="248">
        <v>0</v>
      </c>
      <c r="Q304" s="25" t="e">
        <f t="shared" si="130"/>
        <v>#DIV/0!</v>
      </c>
      <c r="R304" s="47">
        <v>0</v>
      </c>
      <c r="S304" s="248">
        <v>0</v>
      </c>
      <c r="T304" s="46" t="e">
        <f t="shared" si="129"/>
        <v>#DIV/0!</v>
      </c>
    </row>
    <row r="305" spans="1:20" s="23" customFormat="1" ht="17.25">
      <c r="A305" s="48">
        <v>20</v>
      </c>
      <c r="B305" s="4" t="s">
        <v>31</v>
      </c>
      <c r="C305" s="47">
        <v>0</v>
      </c>
      <c r="D305" s="49">
        <v>0</v>
      </c>
      <c r="E305" s="46" t="e">
        <f t="shared" si="131"/>
        <v>#DIV/0!</v>
      </c>
      <c r="F305" s="47">
        <v>0</v>
      </c>
      <c r="G305" s="49">
        <v>0</v>
      </c>
      <c r="H305" s="25" t="e">
        <f t="shared" si="134"/>
        <v>#DIV/0!</v>
      </c>
      <c r="I305" s="47">
        <v>0</v>
      </c>
      <c r="J305" s="49">
        <v>0</v>
      </c>
      <c r="K305" s="25" t="e">
        <f t="shared" si="133"/>
        <v>#DIV/0!</v>
      </c>
      <c r="L305" s="47">
        <v>0</v>
      </c>
      <c r="M305" s="247">
        <v>0</v>
      </c>
      <c r="N305" s="25" t="e">
        <f t="shared" si="128"/>
        <v>#DIV/0!</v>
      </c>
      <c r="O305" s="47">
        <v>0</v>
      </c>
      <c r="P305" s="249">
        <v>0</v>
      </c>
      <c r="Q305" s="25" t="e">
        <f t="shared" si="130"/>
        <v>#DIV/0!</v>
      </c>
      <c r="R305" s="47">
        <v>0</v>
      </c>
      <c r="S305" s="249">
        <v>0</v>
      </c>
      <c r="T305" s="25" t="e">
        <f>R305/S305*100</f>
        <v>#DIV/0!</v>
      </c>
    </row>
    <row r="306" spans="1:20" s="23" customFormat="1" ht="15.75" hidden="1" customHeight="1">
      <c r="A306" s="385"/>
      <c r="B306" s="386"/>
      <c r="C306" s="386"/>
      <c r="D306" s="386"/>
      <c r="E306" s="386"/>
      <c r="F306" s="386"/>
      <c r="G306" s="386"/>
      <c r="H306" s="386"/>
      <c r="I306" s="386"/>
      <c r="J306" s="386"/>
      <c r="K306" s="386"/>
      <c r="L306" s="386"/>
      <c r="M306" s="386"/>
      <c r="N306" s="386"/>
      <c r="O306" s="386"/>
      <c r="P306" s="386"/>
      <c r="Q306" s="386"/>
      <c r="R306" s="386"/>
      <c r="S306" s="386"/>
      <c r="T306" s="387"/>
    </row>
    <row r="307" spans="1:20" s="23" customFormat="1" ht="57.75" hidden="1" customHeight="1">
      <c r="A307" s="383" t="s">
        <v>260</v>
      </c>
      <c r="B307" s="384"/>
      <c r="C307" s="42">
        <f>SUM(C308:C313)</f>
        <v>0</v>
      </c>
      <c r="D307" s="42">
        <f>SUM(D308:D313)</f>
        <v>0</v>
      </c>
      <c r="E307" s="43" t="e">
        <f>C307/D307*100</f>
        <v>#DIV/0!</v>
      </c>
      <c r="F307" s="42">
        <f>SUM(F308:F313)</f>
        <v>0</v>
      </c>
      <c r="G307" s="42">
        <f>SUM(G308:G313)</f>
        <v>0</v>
      </c>
      <c r="H307" s="42" t="e">
        <f>F307/G307*100</f>
        <v>#DIV/0!</v>
      </c>
      <c r="I307" s="42">
        <f>SUM(I308:I313)</f>
        <v>0</v>
      </c>
      <c r="J307" s="42">
        <f>SUM(J308:J313)</f>
        <v>0</v>
      </c>
      <c r="K307" s="42" t="e">
        <f>I307/J307*100</f>
        <v>#DIV/0!</v>
      </c>
      <c r="L307" s="42">
        <f>SUM(L308:L313)</f>
        <v>0</v>
      </c>
      <c r="M307" s="42">
        <f>SUM(M308:M313)</f>
        <v>0</v>
      </c>
      <c r="N307" s="5" t="e">
        <f t="shared" ref="N307" si="135">L307/M307*100</f>
        <v>#DIV/0!</v>
      </c>
      <c r="O307" s="42">
        <f>SUM(O308:O313)</f>
        <v>0</v>
      </c>
      <c r="P307" s="42">
        <f>SUM(P308:P313)</f>
        <v>0</v>
      </c>
      <c r="Q307" s="6" t="e">
        <f>A291O291/P307*100</f>
        <v>#NAME?</v>
      </c>
      <c r="R307" s="42">
        <f>SUM(R308:R313)</f>
        <v>0</v>
      </c>
      <c r="S307" s="42">
        <f>SUM(S308:S313)</f>
        <v>0</v>
      </c>
      <c r="T307" s="5" t="e">
        <f t="shared" ref="T307" si="136">R307/S307*100</f>
        <v>#DIV/0!</v>
      </c>
    </row>
    <row r="308" spans="1:20" s="23" customFormat="1" ht="17.25" hidden="1">
      <c r="A308" s="64">
        <v>1</v>
      </c>
      <c r="B308" s="4"/>
      <c r="C308" s="47"/>
      <c r="D308" s="47"/>
      <c r="E308" s="25"/>
      <c r="F308" s="47"/>
      <c r="G308" s="47"/>
      <c r="H308" s="25"/>
      <c r="I308" s="47"/>
      <c r="J308" s="47"/>
      <c r="K308" s="25"/>
      <c r="L308" s="47"/>
      <c r="M308" s="47"/>
      <c r="N308" s="25"/>
      <c r="O308" s="47"/>
      <c r="P308" s="47"/>
      <c r="Q308" s="25"/>
      <c r="R308" s="47"/>
      <c r="S308" s="47"/>
      <c r="T308" s="25"/>
    </row>
    <row r="309" spans="1:20" s="23" customFormat="1" ht="17.25" hidden="1">
      <c r="A309" s="64">
        <v>2</v>
      </c>
      <c r="B309" s="4"/>
      <c r="C309" s="47"/>
      <c r="D309" s="47"/>
      <c r="E309" s="25"/>
      <c r="F309" s="47"/>
      <c r="G309" s="47"/>
      <c r="H309" s="25"/>
      <c r="I309" s="47"/>
      <c r="J309" s="47"/>
      <c r="K309" s="25"/>
      <c r="L309" s="47"/>
      <c r="M309" s="47"/>
      <c r="N309" s="25"/>
      <c r="O309" s="47"/>
      <c r="P309" s="47"/>
      <c r="Q309" s="25"/>
      <c r="R309" s="47"/>
      <c r="S309" s="47"/>
      <c r="T309" s="25"/>
    </row>
    <row r="310" spans="1:20" s="23" customFormat="1" ht="17.25" hidden="1">
      <c r="A310" s="64">
        <v>3</v>
      </c>
      <c r="B310" s="4"/>
      <c r="C310" s="47"/>
      <c r="D310" s="47"/>
      <c r="E310" s="25"/>
      <c r="F310" s="47"/>
      <c r="G310" s="47"/>
      <c r="H310" s="25"/>
      <c r="I310" s="47"/>
      <c r="J310" s="47"/>
      <c r="K310" s="25"/>
      <c r="L310" s="47"/>
      <c r="M310" s="47"/>
      <c r="N310" s="25"/>
      <c r="O310" s="47"/>
      <c r="P310" s="47"/>
      <c r="Q310" s="25"/>
      <c r="R310" s="47"/>
      <c r="S310" s="47"/>
      <c r="T310" s="25"/>
    </row>
    <row r="311" spans="1:20" s="23" customFormat="1" ht="17.25" hidden="1">
      <c r="A311" s="64">
        <v>4</v>
      </c>
      <c r="B311" s="4"/>
      <c r="C311" s="47"/>
      <c r="D311" s="47"/>
      <c r="E311" s="25"/>
      <c r="F311" s="47"/>
      <c r="G311" s="47"/>
      <c r="H311" s="25"/>
      <c r="I311" s="47"/>
      <c r="J311" s="47"/>
      <c r="K311" s="25"/>
      <c r="L311" s="47"/>
      <c r="M311" s="47"/>
      <c r="N311" s="25"/>
      <c r="O311" s="47"/>
      <c r="P311" s="47"/>
      <c r="Q311" s="25"/>
      <c r="R311" s="47"/>
      <c r="S311" s="47"/>
      <c r="T311" s="25"/>
    </row>
    <row r="312" spans="1:20" s="23" customFormat="1" ht="17.25" hidden="1">
      <c r="A312" s="64"/>
      <c r="B312" s="16"/>
      <c r="C312" s="47"/>
      <c r="D312" s="47"/>
      <c r="E312" s="25"/>
      <c r="F312" s="47"/>
      <c r="G312" s="47"/>
      <c r="H312" s="1"/>
      <c r="I312" s="47"/>
      <c r="J312" s="47"/>
      <c r="K312" s="1"/>
      <c r="L312" s="47"/>
      <c r="M312" s="47"/>
      <c r="N312" s="1"/>
      <c r="O312" s="47"/>
      <c r="P312" s="47"/>
      <c r="Q312" s="1"/>
      <c r="R312" s="47"/>
      <c r="S312" s="47"/>
      <c r="T312" s="1"/>
    </row>
    <row r="313" spans="1:20" s="23" customFormat="1" ht="17.25" hidden="1">
      <c r="A313" s="64"/>
      <c r="B313" s="16"/>
      <c r="C313" s="47"/>
      <c r="D313" s="47"/>
      <c r="E313" s="25"/>
      <c r="F313" s="47"/>
      <c r="G313" s="47"/>
      <c r="H313" s="1"/>
      <c r="I313" s="47"/>
      <c r="J313" s="47"/>
      <c r="K313" s="1"/>
      <c r="L313" s="47"/>
      <c r="M313" s="47"/>
      <c r="N313" s="1"/>
      <c r="O313" s="47"/>
      <c r="P313" s="47"/>
      <c r="Q313" s="1"/>
      <c r="R313" s="47"/>
      <c r="S313" s="47"/>
      <c r="T313" s="1"/>
    </row>
    <row r="314" spans="1:20" s="23" customFormat="1">
      <c r="A314" s="385"/>
      <c r="B314" s="386"/>
      <c r="C314" s="386"/>
      <c r="D314" s="386"/>
      <c r="E314" s="386"/>
      <c r="F314" s="386"/>
      <c r="G314" s="386"/>
      <c r="H314" s="386"/>
      <c r="I314" s="386"/>
      <c r="J314" s="386"/>
      <c r="K314" s="386"/>
      <c r="L314" s="386"/>
      <c r="M314" s="386"/>
      <c r="N314" s="386"/>
      <c r="O314" s="386"/>
      <c r="P314" s="386"/>
      <c r="Q314" s="386"/>
      <c r="R314" s="386"/>
      <c r="S314" s="386"/>
      <c r="T314" s="387"/>
    </row>
    <row r="315" spans="1:20" s="23" customFormat="1" ht="17.25">
      <c r="A315" s="383" t="s">
        <v>261</v>
      </c>
      <c r="B315" s="384"/>
      <c r="C315" s="59">
        <f>SUM(C316:C321)</f>
        <v>85862</v>
      </c>
      <c r="D315" s="60">
        <f>SUM(D316:D321)</f>
        <v>117020</v>
      </c>
      <c r="E315" s="51">
        <f>C315/D315*100</f>
        <v>73.373782259442834</v>
      </c>
      <c r="F315" s="60">
        <f>SUM(F316:F321)</f>
        <v>39150</v>
      </c>
      <c r="G315" s="60">
        <f>SUM(G316:G321)</f>
        <v>24617</v>
      </c>
      <c r="H315" s="51">
        <f>F315/G315*100</f>
        <v>159.03643823374091</v>
      </c>
      <c r="I315" s="60">
        <f>SUM(I316:I321)</f>
        <v>61574</v>
      </c>
      <c r="J315" s="60">
        <f>SUM(J316:J321)</f>
        <v>119777</v>
      </c>
      <c r="K315" s="51">
        <f>I315/J315*100</f>
        <v>51.407198376983899</v>
      </c>
      <c r="L315" s="36">
        <f>SUM(L316:L321)</f>
        <v>5882</v>
      </c>
      <c r="M315" s="36">
        <f>SUM(M316:M321)</f>
        <v>38666</v>
      </c>
      <c r="N315" s="6">
        <f t="shared" ref="N315:N321" si="137">L315/M315*100</f>
        <v>15.212331247090466</v>
      </c>
      <c r="O315" s="7">
        <f>SUM(O316:O321)</f>
        <v>5882</v>
      </c>
      <c r="P315" s="7">
        <f>SUM(P316:P321)</f>
        <v>38666</v>
      </c>
      <c r="Q315" s="7">
        <f t="shared" ref="Q315:Q321" si="138">O315/P315*100</f>
        <v>15.212331247090466</v>
      </c>
      <c r="R315" s="7">
        <f>SUM(R316:R321)</f>
        <v>0</v>
      </c>
      <c r="S315" s="7">
        <f>SUM(S316:S321)</f>
        <v>0</v>
      </c>
      <c r="T315" s="6" t="e">
        <f t="shared" ref="T315:T321" si="139">R315/S315*100</f>
        <v>#DIV/0!</v>
      </c>
    </row>
    <row r="316" spans="1:20" s="23" customFormat="1" ht="17.25">
      <c r="A316" s="61">
        <v>1</v>
      </c>
      <c r="B316" s="8" t="s">
        <v>92</v>
      </c>
      <c r="C316" s="47">
        <v>79721</v>
      </c>
      <c r="D316" s="47">
        <v>99757</v>
      </c>
      <c r="E316" s="1">
        <f t="shared" ref="E316:E321" si="140">C316/D316*100</f>
        <v>79.915193921228592</v>
      </c>
      <c r="F316" s="47">
        <v>37101</v>
      </c>
      <c r="G316" s="47">
        <v>23000</v>
      </c>
      <c r="H316" s="1">
        <f t="shared" ref="H316:H321" si="141">F316/G316*100</f>
        <v>161.30869565217392</v>
      </c>
      <c r="I316" s="45">
        <v>56443</v>
      </c>
      <c r="J316" s="47">
        <v>99757</v>
      </c>
      <c r="K316" s="1">
        <f t="shared" ref="K316:K321" si="142">I316/J316*100</f>
        <v>56.580490592138901</v>
      </c>
      <c r="L316" s="49">
        <v>5882</v>
      </c>
      <c r="M316" s="35">
        <v>38666</v>
      </c>
      <c r="N316" s="1">
        <f t="shared" si="137"/>
        <v>15.212331247090466</v>
      </c>
      <c r="O316" s="49">
        <v>5882</v>
      </c>
      <c r="P316" s="253">
        <v>38666</v>
      </c>
      <c r="Q316" s="1">
        <f t="shared" si="138"/>
        <v>15.212331247090466</v>
      </c>
      <c r="R316" s="49">
        <v>0</v>
      </c>
      <c r="S316" s="49">
        <v>0</v>
      </c>
      <c r="T316" s="1" t="e">
        <f t="shared" si="139"/>
        <v>#DIV/0!</v>
      </c>
    </row>
    <row r="317" spans="1:20" s="23" customFormat="1" ht="17.25">
      <c r="A317" s="62">
        <v>2</v>
      </c>
      <c r="B317" s="3" t="s">
        <v>93</v>
      </c>
      <c r="C317" s="47">
        <v>0</v>
      </c>
      <c r="D317" s="45">
        <v>0</v>
      </c>
      <c r="E317" s="46" t="e">
        <f t="shared" si="140"/>
        <v>#DIV/0!</v>
      </c>
      <c r="F317" s="47">
        <v>0</v>
      </c>
      <c r="G317" s="45">
        <v>0</v>
      </c>
      <c r="H317" s="46" t="e">
        <f t="shared" si="141"/>
        <v>#DIV/0!</v>
      </c>
      <c r="I317" s="45">
        <v>0</v>
      </c>
      <c r="J317" s="45">
        <v>0</v>
      </c>
      <c r="K317" s="46" t="e">
        <f t="shared" si="142"/>
        <v>#DIV/0!</v>
      </c>
      <c r="L317" s="49">
        <v>0</v>
      </c>
      <c r="M317" s="246">
        <v>0</v>
      </c>
      <c r="N317" s="25" t="e">
        <f t="shared" si="137"/>
        <v>#DIV/0!</v>
      </c>
      <c r="O317" s="49">
        <v>0</v>
      </c>
      <c r="P317" s="246">
        <v>0</v>
      </c>
      <c r="Q317" s="25" t="e">
        <f t="shared" si="138"/>
        <v>#DIV/0!</v>
      </c>
      <c r="R317" s="49">
        <v>0</v>
      </c>
      <c r="S317" s="49">
        <v>0</v>
      </c>
      <c r="T317" s="1" t="e">
        <f t="shared" si="139"/>
        <v>#DIV/0!</v>
      </c>
    </row>
    <row r="318" spans="1:20" s="23" customFormat="1" ht="17.25">
      <c r="A318" s="62">
        <v>3</v>
      </c>
      <c r="B318" s="3" t="s">
        <v>94</v>
      </c>
      <c r="C318" s="47">
        <v>0</v>
      </c>
      <c r="D318" s="45">
        <v>0</v>
      </c>
      <c r="E318" s="46" t="e">
        <f t="shared" si="140"/>
        <v>#DIV/0!</v>
      </c>
      <c r="F318" s="47">
        <v>0</v>
      </c>
      <c r="G318" s="45">
        <v>0</v>
      </c>
      <c r="H318" s="46" t="e">
        <f t="shared" si="141"/>
        <v>#DIV/0!</v>
      </c>
      <c r="I318" s="45">
        <v>0</v>
      </c>
      <c r="J318" s="45">
        <v>0</v>
      </c>
      <c r="K318" s="46" t="e">
        <f t="shared" si="142"/>
        <v>#DIV/0!</v>
      </c>
      <c r="L318" s="49">
        <v>0</v>
      </c>
      <c r="M318" s="246">
        <v>0</v>
      </c>
      <c r="N318" s="25" t="e">
        <f t="shared" si="137"/>
        <v>#DIV/0!</v>
      </c>
      <c r="O318" s="49">
        <v>0</v>
      </c>
      <c r="P318" s="246">
        <v>0</v>
      </c>
      <c r="Q318" s="25" t="e">
        <f t="shared" si="138"/>
        <v>#DIV/0!</v>
      </c>
      <c r="R318" s="49">
        <v>0</v>
      </c>
      <c r="S318" s="49">
        <v>0</v>
      </c>
      <c r="T318" s="1" t="e">
        <f t="shared" si="139"/>
        <v>#DIV/0!</v>
      </c>
    </row>
    <row r="319" spans="1:20" s="23" customFormat="1" ht="17.25">
      <c r="A319" s="61">
        <v>4</v>
      </c>
      <c r="B319" s="8" t="s">
        <v>95</v>
      </c>
      <c r="C319" s="47">
        <v>6141</v>
      </c>
      <c r="D319" s="49">
        <v>1458</v>
      </c>
      <c r="E319" s="1">
        <f t="shared" si="140"/>
        <v>421.19341563786008</v>
      </c>
      <c r="F319" s="47">
        <v>2049</v>
      </c>
      <c r="G319" s="49">
        <v>0</v>
      </c>
      <c r="H319" s="1" t="e">
        <f t="shared" si="141"/>
        <v>#DIV/0!</v>
      </c>
      <c r="I319" s="45">
        <v>5131</v>
      </c>
      <c r="J319" s="49">
        <v>4215</v>
      </c>
      <c r="K319" s="1">
        <f t="shared" si="142"/>
        <v>121.73190984578885</v>
      </c>
      <c r="L319" s="49">
        <v>0</v>
      </c>
      <c r="M319" s="246">
        <v>0</v>
      </c>
      <c r="N319" s="1" t="e">
        <f t="shared" si="137"/>
        <v>#DIV/0!</v>
      </c>
      <c r="O319" s="49">
        <v>0</v>
      </c>
      <c r="P319" s="246">
        <v>0</v>
      </c>
      <c r="Q319" s="1" t="e">
        <f t="shared" si="138"/>
        <v>#DIV/0!</v>
      </c>
      <c r="R319" s="47">
        <v>0</v>
      </c>
      <c r="S319" s="47">
        <v>0</v>
      </c>
      <c r="T319" s="1" t="e">
        <f t="shared" si="139"/>
        <v>#DIV/0!</v>
      </c>
    </row>
    <row r="320" spans="1:20" s="23" customFormat="1" ht="17.25">
      <c r="A320" s="62">
        <v>5</v>
      </c>
      <c r="B320" s="3" t="s">
        <v>96</v>
      </c>
      <c r="C320" s="47">
        <v>0</v>
      </c>
      <c r="D320" s="45">
        <v>0</v>
      </c>
      <c r="E320" s="46" t="e">
        <f t="shared" si="140"/>
        <v>#DIV/0!</v>
      </c>
      <c r="F320" s="47">
        <v>0</v>
      </c>
      <c r="G320" s="45">
        <v>0</v>
      </c>
      <c r="H320" s="46" t="e">
        <f t="shared" si="141"/>
        <v>#DIV/0!</v>
      </c>
      <c r="I320" s="45">
        <v>0</v>
      </c>
      <c r="J320" s="45">
        <v>0</v>
      </c>
      <c r="K320" s="46" t="e">
        <f t="shared" si="142"/>
        <v>#DIV/0!</v>
      </c>
      <c r="L320" s="49">
        <v>0</v>
      </c>
      <c r="M320" s="246">
        <v>0</v>
      </c>
      <c r="N320" s="25" t="e">
        <f t="shared" si="137"/>
        <v>#DIV/0!</v>
      </c>
      <c r="O320" s="49">
        <v>0</v>
      </c>
      <c r="P320" s="246">
        <v>0</v>
      </c>
      <c r="Q320" s="25" t="e">
        <f t="shared" si="138"/>
        <v>#DIV/0!</v>
      </c>
      <c r="R320" s="49">
        <v>0</v>
      </c>
      <c r="S320" s="49">
        <v>0</v>
      </c>
      <c r="T320" s="1" t="e">
        <f t="shared" si="139"/>
        <v>#DIV/0!</v>
      </c>
    </row>
    <row r="321" spans="1:20" s="23" customFormat="1" ht="17.25">
      <c r="A321" s="48">
        <v>6</v>
      </c>
      <c r="B321" s="4" t="s">
        <v>97</v>
      </c>
      <c r="C321" s="47">
        <v>0</v>
      </c>
      <c r="D321" s="49">
        <v>15805</v>
      </c>
      <c r="E321" s="25">
        <f t="shared" si="140"/>
        <v>0</v>
      </c>
      <c r="F321" s="47">
        <v>0</v>
      </c>
      <c r="G321" s="49">
        <v>1617</v>
      </c>
      <c r="H321" s="25">
        <f t="shared" si="141"/>
        <v>0</v>
      </c>
      <c r="I321" s="45">
        <v>0</v>
      </c>
      <c r="J321" s="49">
        <v>15805</v>
      </c>
      <c r="K321" s="25">
        <f t="shared" si="142"/>
        <v>0</v>
      </c>
      <c r="L321" s="49">
        <v>0</v>
      </c>
      <c r="M321" s="246">
        <v>0</v>
      </c>
      <c r="N321" s="25" t="e">
        <f t="shared" si="137"/>
        <v>#DIV/0!</v>
      </c>
      <c r="O321" s="49">
        <v>0</v>
      </c>
      <c r="P321" s="246">
        <v>0</v>
      </c>
      <c r="Q321" s="25" t="e">
        <f t="shared" si="138"/>
        <v>#DIV/0!</v>
      </c>
      <c r="R321" s="49">
        <v>0</v>
      </c>
      <c r="S321" s="49">
        <v>0</v>
      </c>
      <c r="T321" s="25" t="e">
        <f t="shared" si="139"/>
        <v>#DIV/0!</v>
      </c>
    </row>
    <row r="322" spans="1:20" s="23" customFormat="1" ht="17.25" customHeight="1">
      <c r="A322" s="385"/>
      <c r="B322" s="386"/>
      <c r="C322" s="386"/>
      <c r="D322" s="386"/>
      <c r="E322" s="386"/>
      <c r="F322" s="386"/>
      <c r="G322" s="386"/>
      <c r="H322" s="386"/>
      <c r="I322" s="386"/>
      <c r="J322" s="386"/>
      <c r="K322" s="386"/>
      <c r="L322" s="386"/>
      <c r="M322" s="386"/>
      <c r="N322" s="386"/>
      <c r="O322" s="386"/>
      <c r="P322" s="386"/>
      <c r="Q322" s="386"/>
      <c r="R322" s="386"/>
      <c r="S322" s="386"/>
      <c r="T322" s="387"/>
    </row>
    <row r="323" spans="1:20" s="23" customFormat="1" ht="67.5" customHeight="1">
      <c r="A323" s="383" t="s">
        <v>262</v>
      </c>
      <c r="B323" s="384"/>
      <c r="C323" s="141">
        <f>C324+C332+C345</f>
        <v>18108105</v>
      </c>
      <c r="D323" s="141">
        <f>D324+D332+D345</f>
        <v>9110560</v>
      </c>
      <c r="E323" s="51">
        <f>C323/D323*100</f>
        <v>198.75951642928646</v>
      </c>
      <c r="F323" s="141">
        <f>F324+F332+F345</f>
        <v>2402801</v>
      </c>
      <c r="G323" s="141">
        <f>G324+G332+G345</f>
        <v>1688928</v>
      </c>
      <c r="H323" s="51">
        <f>F323/G323*100</f>
        <v>142.26781721896967</v>
      </c>
      <c r="I323" s="141">
        <f>I324+I332+I345</f>
        <v>18028963</v>
      </c>
      <c r="J323" s="141">
        <f>J324+J332+J345</f>
        <v>8556239</v>
      </c>
      <c r="K323" s="51">
        <f>I323/J323*100</f>
        <v>210.71130668509844</v>
      </c>
      <c r="L323" s="141">
        <f>L324+L332+L345</f>
        <v>14358548</v>
      </c>
      <c r="M323" s="141">
        <f>M324+M332+M345</f>
        <v>7590602</v>
      </c>
      <c r="N323" s="6">
        <f t="shared" ref="N323:N330" si="143">L323/M323*100</f>
        <v>189.16217712376437</v>
      </c>
      <c r="O323" s="141">
        <f>O324+O332+O345</f>
        <v>2656075</v>
      </c>
      <c r="P323" s="141">
        <f>P324+P332+P345</f>
        <v>934124</v>
      </c>
      <c r="Q323" s="7">
        <f t="shared" ref="Q323:Q330" si="144">O323/P323*100</f>
        <v>284.33858888113355</v>
      </c>
      <c r="R323" s="141">
        <f>R324+R332+R345</f>
        <v>11702473</v>
      </c>
      <c r="S323" s="141">
        <f>S324+S332+S345</f>
        <v>6656478</v>
      </c>
      <c r="T323" s="6">
        <f t="shared" ref="T323:T330" si="145">R323/S323*100</f>
        <v>175.80577897200291</v>
      </c>
    </row>
    <row r="324" spans="1:20" s="23" customFormat="1" ht="66.75" customHeight="1">
      <c r="A324" s="393" t="s">
        <v>263</v>
      </c>
      <c r="B324" s="394" t="s">
        <v>145</v>
      </c>
      <c r="C324" s="133">
        <f>SUM(C325:C330)</f>
        <v>942580</v>
      </c>
      <c r="D324" s="133">
        <f>SUM(D325:D330)</f>
        <v>1418022</v>
      </c>
      <c r="E324" s="134">
        <f>C324/D324*100</f>
        <v>66.471465181781383</v>
      </c>
      <c r="F324" s="133">
        <f>SUM(F325:F330)</f>
        <v>97874</v>
      </c>
      <c r="G324" s="133">
        <f>SUM(G325:G330)</f>
        <v>132939</v>
      </c>
      <c r="H324" s="134">
        <f>F324/G324*100</f>
        <v>73.623240734472205</v>
      </c>
      <c r="I324" s="133">
        <f>SUM(I325:I330)</f>
        <v>1134375</v>
      </c>
      <c r="J324" s="133">
        <f>SUM(J325:J330)</f>
        <v>1433584</v>
      </c>
      <c r="K324" s="134">
        <f>I324/J324*100</f>
        <v>79.128603555843256</v>
      </c>
      <c r="L324" s="135">
        <f>SUM(L325:L330)</f>
        <v>835373</v>
      </c>
      <c r="M324" s="135">
        <f>SUM(M325:M330)</f>
        <v>1070067</v>
      </c>
      <c r="N324" s="136">
        <f t="shared" si="143"/>
        <v>78.067354660969826</v>
      </c>
      <c r="O324" s="137">
        <f>SUM(O325:O330)</f>
        <v>461593</v>
      </c>
      <c r="P324" s="137">
        <f>SUM(P325:P330)</f>
        <v>934124</v>
      </c>
      <c r="Q324" s="138">
        <f t="shared" si="144"/>
        <v>49.414531689582972</v>
      </c>
      <c r="R324" s="137">
        <f>SUM(R325:R330)</f>
        <v>373780</v>
      </c>
      <c r="S324" s="137">
        <f>SUM(S325:S330)</f>
        <v>135943</v>
      </c>
      <c r="T324" s="138">
        <f t="shared" si="145"/>
        <v>274.95347314683357</v>
      </c>
    </row>
    <row r="325" spans="1:20" s="23" customFormat="1" ht="17.25">
      <c r="A325" s="67">
        <v>1</v>
      </c>
      <c r="B325" s="16" t="s">
        <v>194</v>
      </c>
      <c r="C325" s="45">
        <v>382322</v>
      </c>
      <c r="D325" s="45">
        <v>911906</v>
      </c>
      <c r="E325" s="46">
        <f t="shared" ref="E325:E330" si="146">C325/D325*100</f>
        <v>41.925593208071881</v>
      </c>
      <c r="F325" s="69">
        <v>20052</v>
      </c>
      <c r="G325" s="45">
        <v>91675</v>
      </c>
      <c r="H325" s="46">
        <f t="shared" ref="H325:H330" si="147">F325/G325*100</f>
        <v>21.872920643577856</v>
      </c>
      <c r="I325" s="45">
        <v>508101</v>
      </c>
      <c r="J325" s="45">
        <v>890122</v>
      </c>
      <c r="K325" s="46">
        <f t="shared" ref="K325:K330" si="148">I325/J325*100</f>
        <v>57.082175252381127</v>
      </c>
      <c r="L325" s="95">
        <v>323080</v>
      </c>
      <c r="M325" s="35">
        <v>628210</v>
      </c>
      <c r="N325" s="25">
        <f t="shared" si="143"/>
        <v>51.42866238996514</v>
      </c>
      <c r="O325" s="47">
        <v>274361</v>
      </c>
      <c r="P325" s="248">
        <v>615003</v>
      </c>
      <c r="Q325" s="25">
        <f t="shared" si="144"/>
        <v>44.611327099217405</v>
      </c>
      <c r="R325" s="95">
        <v>48719</v>
      </c>
      <c r="S325" s="248">
        <v>13207</v>
      </c>
      <c r="T325" s="46">
        <f t="shared" si="145"/>
        <v>368.88771106231542</v>
      </c>
    </row>
    <row r="326" spans="1:20" s="23" customFormat="1" ht="17.25">
      <c r="A326" s="67">
        <v>2</v>
      </c>
      <c r="B326" s="11" t="s">
        <v>195</v>
      </c>
      <c r="C326" s="45">
        <v>0</v>
      </c>
      <c r="D326" s="45">
        <v>0</v>
      </c>
      <c r="E326" s="46" t="e">
        <f t="shared" si="146"/>
        <v>#DIV/0!</v>
      </c>
      <c r="F326" s="69">
        <v>0</v>
      </c>
      <c r="G326" s="45">
        <v>0</v>
      </c>
      <c r="H326" s="46" t="e">
        <f t="shared" si="147"/>
        <v>#DIV/0!</v>
      </c>
      <c r="I326" s="45">
        <v>24438</v>
      </c>
      <c r="J326" s="45">
        <v>0</v>
      </c>
      <c r="K326" s="46" t="e">
        <f t="shared" si="148"/>
        <v>#DIV/0!</v>
      </c>
      <c r="L326" s="95">
        <v>0</v>
      </c>
      <c r="M326" s="246">
        <v>0</v>
      </c>
      <c r="N326" s="25" t="e">
        <f t="shared" si="143"/>
        <v>#DIV/0!</v>
      </c>
      <c r="O326" s="47">
        <v>0</v>
      </c>
      <c r="P326" s="248">
        <v>0</v>
      </c>
      <c r="Q326" s="25" t="e">
        <f t="shared" si="144"/>
        <v>#DIV/0!</v>
      </c>
      <c r="R326" s="95">
        <v>0</v>
      </c>
      <c r="S326" s="248">
        <v>0</v>
      </c>
      <c r="T326" s="46" t="e">
        <f t="shared" si="145"/>
        <v>#DIV/0!</v>
      </c>
    </row>
    <row r="327" spans="1:20" s="23" customFormat="1" ht="17.25">
      <c r="A327" s="68">
        <v>3</v>
      </c>
      <c r="B327" s="10" t="s">
        <v>196</v>
      </c>
      <c r="C327" s="45">
        <v>0</v>
      </c>
      <c r="D327" s="45">
        <v>0</v>
      </c>
      <c r="E327" s="46" t="e">
        <f t="shared" si="146"/>
        <v>#DIV/0!</v>
      </c>
      <c r="F327" s="69">
        <v>0</v>
      </c>
      <c r="G327" s="45">
        <v>0</v>
      </c>
      <c r="H327" s="46" t="e">
        <f t="shared" si="147"/>
        <v>#DIV/0!</v>
      </c>
      <c r="I327" s="45">
        <v>0</v>
      </c>
      <c r="J327" s="45">
        <v>0</v>
      </c>
      <c r="K327" s="46" t="e">
        <f t="shared" si="148"/>
        <v>#DIV/0!</v>
      </c>
      <c r="L327" s="95">
        <v>0</v>
      </c>
      <c r="M327" s="246">
        <v>0</v>
      </c>
      <c r="N327" s="25" t="e">
        <f t="shared" si="143"/>
        <v>#DIV/0!</v>
      </c>
      <c r="O327" s="47">
        <v>0</v>
      </c>
      <c r="P327" s="248">
        <v>0</v>
      </c>
      <c r="Q327" s="25" t="e">
        <f t="shared" si="144"/>
        <v>#DIV/0!</v>
      </c>
      <c r="R327" s="95">
        <v>0</v>
      </c>
      <c r="S327" s="248">
        <v>0</v>
      </c>
      <c r="T327" s="46" t="e">
        <f t="shared" si="145"/>
        <v>#DIV/0!</v>
      </c>
    </row>
    <row r="328" spans="1:20" s="23" customFormat="1" ht="17.25">
      <c r="A328" s="67">
        <v>4</v>
      </c>
      <c r="B328" s="16" t="s">
        <v>197</v>
      </c>
      <c r="C328" s="45">
        <v>379702</v>
      </c>
      <c r="D328" s="47">
        <v>364027</v>
      </c>
      <c r="E328" s="1">
        <f t="shared" si="146"/>
        <v>104.30599928027317</v>
      </c>
      <c r="F328" s="69">
        <v>55778</v>
      </c>
      <c r="G328" s="47">
        <v>38334</v>
      </c>
      <c r="H328" s="1">
        <f t="shared" si="147"/>
        <v>145.5052955600772</v>
      </c>
      <c r="I328" s="45">
        <v>379702</v>
      </c>
      <c r="J328" s="49">
        <v>364027</v>
      </c>
      <c r="K328" s="1">
        <f t="shared" si="148"/>
        <v>104.30599928027317</v>
      </c>
      <c r="L328" s="45">
        <v>379702</v>
      </c>
      <c r="M328" s="247">
        <v>364027</v>
      </c>
      <c r="N328" s="1">
        <f t="shared" si="143"/>
        <v>104.30599928027317</v>
      </c>
      <c r="O328" s="47">
        <v>187232</v>
      </c>
      <c r="P328" s="249">
        <v>319121</v>
      </c>
      <c r="Q328" s="1">
        <f t="shared" si="144"/>
        <v>58.671162349077619</v>
      </c>
      <c r="R328" s="95">
        <v>192470</v>
      </c>
      <c r="S328" s="249">
        <v>44906</v>
      </c>
      <c r="T328" s="1">
        <f t="shared" si="145"/>
        <v>428.60642230436918</v>
      </c>
    </row>
    <row r="329" spans="1:20" s="23" customFormat="1" ht="34.5">
      <c r="A329" s="67">
        <v>5</v>
      </c>
      <c r="B329" s="16" t="s">
        <v>278</v>
      </c>
      <c r="C329" s="45">
        <v>47965</v>
      </c>
      <c r="D329" s="45">
        <v>67476</v>
      </c>
      <c r="E329" s="1">
        <f t="shared" si="146"/>
        <v>71.084533760151757</v>
      </c>
      <c r="F329" s="69">
        <v>2975</v>
      </c>
      <c r="G329" s="69">
        <v>2930</v>
      </c>
      <c r="H329" s="1">
        <f t="shared" si="147"/>
        <v>101.53583617747439</v>
      </c>
      <c r="I329" s="45">
        <v>89543</v>
      </c>
      <c r="J329" s="45">
        <v>104822</v>
      </c>
      <c r="K329" s="1">
        <f t="shared" si="148"/>
        <v>85.423861403140563</v>
      </c>
      <c r="L329" s="95">
        <v>0</v>
      </c>
      <c r="M329" s="95">
        <v>3217</v>
      </c>
      <c r="N329" s="1">
        <f t="shared" si="143"/>
        <v>0</v>
      </c>
      <c r="O329" s="47">
        <v>0</v>
      </c>
      <c r="P329" s="47">
        <v>0</v>
      </c>
      <c r="Q329" s="1" t="e">
        <f t="shared" si="144"/>
        <v>#DIV/0!</v>
      </c>
      <c r="R329" s="95">
        <v>0</v>
      </c>
      <c r="S329" s="95">
        <v>3217</v>
      </c>
      <c r="T329" s="1">
        <f t="shared" si="145"/>
        <v>0</v>
      </c>
    </row>
    <row r="330" spans="1:20" s="23" customFormat="1" ht="17.25">
      <c r="A330" s="67">
        <v>6</v>
      </c>
      <c r="B330" s="29" t="s">
        <v>198</v>
      </c>
      <c r="C330" s="45">
        <v>132591</v>
      </c>
      <c r="D330" s="69">
        <v>74613</v>
      </c>
      <c r="E330" s="1">
        <f t="shared" si="146"/>
        <v>177.70495758111858</v>
      </c>
      <c r="F330" s="69">
        <v>19069</v>
      </c>
      <c r="G330" s="69">
        <v>0</v>
      </c>
      <c r="H330" s="1" t="e">
        <f t="shared" si="147"/>
        <v>#DIV/0!</v>
      </c>
      <c r="I330" s="45">
        <v>132591</v>
      </c>
      <c r="J330" s="69">
        <v>74613</v>
      </c>
      <c r="K330" s="1">
        <f t="shared" si="148"/>
        <v>177.70495758111858</v>
      </c>
      <c r="L330" s="95">
        <v>132591</v>
      </c>
      <c r="M330" s="69">
        <v>74613</v>
      </c>
      <c r="N330" s="1">
        <f t="shared" si="143"/>
        <v>177.70495758111858</v>
      </c>
      <c r="O330" s="47">
        <v>0</v>
      </c>
      <c r="P330" s="47">
        <v>0</v>
      </c>
      <c r="Q330" s="1" t="e">
        <f t="shared" si="144"/>
        <v>#DIV/0!</v>
      </c>
      <c r="R330" s="95">
        <v>132591</v>
      </c>
      <c r="S330" s="69">
        <v>74613</v>
      </c>
      <c r="T330" s="1">
        <f t="shared" si="145"/>
        <v>177.70495758111858</v>
      </c>
    </row>
    <row r="331" spans="1:20" s="23" customFormat="1" ht="17.25" customHeight="1">
      <c r="A331" s="385"/>
      <c r="B331" s="386"/>
      <c r="C331" s="386"/>
      <c r="D331" s="386"/>
      <c r="E331" s="386"/>
      <c r="F331" s="386"/>
      <c r="G331" s="386"/>
      <c r="H331" s="386"/>
      <c r="I331" s="386"/>
      <c r="J331" s="386"/>
      <c r="K331" s="386"/>
      <c r="L331" s="386"/>
      <c r="M331" s="386"/>
      <c r="N331" s="386"/>
      <c r="O331" s="386"/>
      <c r="P331" s="386"/>
      <c r="Q331" s="386"/>
      <c r="R331" s="386"/>
      <c r="S331" s="386"/>
      <c r="T331" s="387"/>
    </row>
    <row r="332" spans="1:20" s="23" customFormat="1" ht="17.25">
      <c r="A332" s="402" t="s">
        <v>264</v>
      </c>
      <c r="B332" s="403" t="s">
        <v>145</v>
      </c>
      <c r="C332" s="133">
        <f>SUM(C333:C342)</f>
        <v>16632115</v>
      </c>
      <c r="D332" s="133">
        <f>SUM(D333:D342)</f>
        <v>7079134</v>
      </c>
      <c r="E332" s="133">
        <f>C332/D332*100</f>
        <v>234.94561622932974</v>
      </c>
      <c r="F332" s="133">
        <f>SUM(F333:F342)</f>
        <v>2209735</v>
      </c>
      <c r="G332" s="133">
        <f>SUM(G333:G342)</f>
        <v>1430709</v>
      </c>
      <c r="H332" s="133">
        <f>F332/G332*100</f>
        <v>154.45034594735895</v>
      </c>
      <c r="I332" s="133">
        <f>SUM(I333:I342)</f>
        <v>16488995</v>
      </c>
      <c r="J332" s="133">
        <f>SUM(J333:J342)</f>
        <v>6651336</v>
      </c>
      <c r="K332" s="133">
        <f>I332/J332*100</f>
        <v>247.90500735491335</v>
      </c>
      <c r="L332" s="135">
        <f>SUM(L333:L342)</f>
        <v>13523175</v>
      </c>
      <c r="M332" s="135">
        <f>SUM(M333:M342)</f>
        <v>6520535</v>
      </c>
      <c r="N332" s="137">
        <f t="shared" ref="N332:N343" si="149">L332/M332*100</f>
        <v>207.39364177939387</v>
      </c>
      <c r="O332" s="137">
        <f>SUM(O333:O342)</f>
        <v>2194482</v>
      </c>
      <c r="P332" s="137">
        <f>SUM(P333:P342)</f>
        <v>0</v>
      </c>
      <c r="Q332" s="137" t="e">
        <f t="shared" ref="Q332:Q343" si="150">O332/P332*100</f>
        <v>#DIV/0!</v>
      </c>
      <c r="R332" s="137">
        <f>SUM(R333:R342)</f>
        <v>11328693</v>
      </c>
      <c r="S332" s="137">
        <f>SUM(S333:S342)</f>
        <v>6520535</v>
      </c>
      <c r="T332" s="137">
        <f t="shared" ref="T332:T341" si="151">R332/S332*100</f>
        <v>173.73870395604041</v>
      </c>
    </row>
    <row r="333" spans="1:20" s="23" customFormat="1" ht="17.25">
      <c r="A333" s="258">
        <v>1</v>
      </c>
      <c r="B333" s="10" t="s">
        <v>187</v>
      </c>
      <c r="C333" s="49">
        <v>458306</v>
      </c>
      <c r="D333" s="49">
        <v>428390</v>
      </c>
      <c r="E333" s="25">
        <f t="shared" ref="E333:E343" si="152">C333/D333*100</f>
        <v>106.98335628749504</v>
      </c>
      <c r="F333" s="49">
        <v>80818</v>
      </c>
      <c r="G333" s="49">
        <v>95450</v>
      </c>
      <c r="H333" s="25">
        <f t="shared" ref="H333:H336" si="153">F333/G333*100</f>
        <v>84.67050811943426</v>
      </c>
      <c r="I333" s="49">
        <v>458306</v>
      </c>
      <c r="J333" s="49">
        <v>428390</v>
      </c>
      <c r="K333" s="25">
        <f t="shared" ref="K333:K343" si="154">I333/J333*100</f>
        <v>106.98335628749504</v>
      </c>
      <c r="L333" s="49">
        <v>458306</v>
      </c>
      <c r="M333" s="49">
        <v>428390</v>
      </c>
      <c r="N333" s="25">
        <f t="shared" si="149"/>
        <v>106.98335628749504</v>
      </c>
      <c r="O333" s="49">
        <v>1988</v>
      </c>
      <c r="P333" s="249">
        <v>0</v>
      </c>
      <c r="Q333" s="25" t="e">
        <f t="shared" si="150"/>
        <v>#DIV/0!</v>
      </c>
      <c r="R333" s="49">
        <v>456318</v>
      </c>
      <c r="S333" s="249">
        <v>428390</v>
      </c>
      <c r="T333" s="25">
        <f t="shared" si="151"/>
        <v>106.51929316744089</v>
      </c>
    </row>
    <row r="334" spans="1:20" s="23" customFormat="1" ht="17.25">
      <c r="A334" s="258">
        <v>2</v>
      </c>
      <c r="B334" s="10" t="s">
        <v>188</v>
      </c>
      <c r="C334" s="49">
        <v>0</v>
      </c>
      <c r="D334" s="49">
        <v>0</v>
      </c>
      <c r="E334" s="25" t="e">
        <f t="shared" si="152"/>
        <v>#DIV/0!</v>
      </c>
      <c r="F334" s="49">
        <v>0</v>
      </c>
      <c r="G334" s="49">
        <v>0</v>
      </c>
      <c r="H334" s="25" t="e">
        <f t="shared" si="153"/>
        <v>#DIV/0!</v>
      </c>
      <c r="I334" s="49">
        <v>0</v>
      </c>
      <c r="J334" s="49">
        <v>0</v>
      </c>
      <c r="K334" s="25" t="e">
        <f t="shared" si="154"/>
        <v>#DIV/0!</v>
      </c>
      <c r="L334" s="95">
        <v>0</v>
      </c>
      <c r="M334" s="247">
        <v>0</v>
      </c>
      <c r="N334" s="25" t="e">
        <f t="shared" si="149"/>
        <v>#DIV/0!</v>
      </c>
      <c r="O334" s="49">
        <v>0</v>
      </c>
      <c r="P334" s="249">
        <v>0</v>
      </c>
      <c r="Q334" s="25" t="e">
        <f t="shared" si="150"/>
        <v>#DIV/0!</v>
      </c>
      <c r="R334" s="49">
        <v>0</v>
      </c>
      <c r="S334" s="249">
        <v>0</v>
      </c>
      <c r="T334" s="25" t="e">
        <f t="shared" si="151"/>
        <v>#DIV/0!</v>
      </c>
    </row>
    <row r="335" spans="1:20" s="23" customFormat="1" ht="17.25">
      <c r="A335" s="257">
        <v>3</v>
      </c>
      <c r="B335" s="16" t="s">
        <v>189</v>
      </c>
      <c r="C335" s="49">
        <v>2263316</v>
      </c>
      <c r="D335" s="47">
        <v>2854728</v>
      </c>
      <c r="E335" s="1">
        <f t="shared" si="152"/>
        <v>79.283070050806941</v>
      </c>
      <c r="F335" s="49">
        <v>298434</v>
      </c>
      <c r="G335" s="47">
        <v>550561</v>
      </c>
      <c r="H335" s="1">
        <f t="shared" si="153"/>
        <v>54.205437726246494</v>
      </c>
      <c r="I335" s="49">
        <v>2263316</v>
      </c>
      <c r="J335" s="47">
        <v>2854728</v>
      </c>
      <c r="K335" s="1">
        <f t="shared" si="154"/>
        <v>79.283070050806941</v>
      </c>
      <c r="L335" s="49">
        <v>2263316</v>
      </c>
      <c r="M335" s="47">
        <v>2854728</v>
      </c>
      <c r="N335" s="1">
        <f t="shared" si="149"/>
        <v>79.283070050806941</v>
      </c>
      <c r="O335" s="49">
        <v>0</v>
      </c>
      <c r="P335" s="248">
        <v>0</v>
      </c>
      <c r="Q335" s="1" t="e">
        <f t="shared" si="150"/>
        <v>#DIV/0!</v>
      </c>
      <c r="R335" s="49">
        <v>2263316</v>
      </c>
      <c r="S335" s="47">
        <v>2854728</v>
      </c>
      <c r="T335" s="1">
        <f t="shared" si="151"/>
        <v>79.283070050806941</v>
      </c>
    </row>
    <row r="336" spans="1:20" s="23" customFormat="1" ht="17.25">
      <c r="A336" s="257">
        <v>4</v>
      </c>
      <c r="B336" s="16" t="s">
        <v>190</v>
      </c>
      <c r="C336" s="49">
        <v>821064</v>
      </c>
      <c r="D336" s="45">
        <v>706395</v>
      </c>
      <c r="E336" s="1">
        <f t="shared" si="152"/>
        <v>116.23298579406706</v>
      </c>
      <c r="F336" s="49">
        <v>124931</v>
      </c>
      <c r="G336" s="45">
        <v>77838</v>
      </c>
      <c r="H336" s="1">
        <f t="shared" si="153"/>
        <v>160.50129756674119</v>
      </c>
      <c r="I336" s="49">
        <v>810798</v>
      </c>
      <c r="J336" s="45">
        <v>718929</v>
      </c>
      <c r="K336" s="1">
        <f t="shared" si="154"/>
        <v>112.778591488172</v>
      </c>
      <c r="L336" s="49">
        <v>810798</v>
      </c>
      <c r="M336" s="45">
        <v>718929</v>
      </c>
      <c r="N336" s="1">
        <f t="shared" si="149"/>
        <v>112.778591488172</v>
      </c>
      <c r="O336" s="49">
        <v>0</v>
      </c>
      <c r="P336" s="248">
        <v>0</v>
      </c>
      <c r="Q336" s="1" t="e">
        <f t="shared" si="150"/>
        <v>#DIV/0!</v>
      </c>
      <c r="R336" s="49">
        <v>810798</v>
      </c>
      <c r="S336" s="45">
        <v>718929</v>
      </c>
      <c r="T336" s="1">
        <f t="shared" si="151"/>
        <v>112.778591488172</v>
      </c>
    </row>
    <row r="337" spans="1:20" s="23" customFormat="1" ht="17.25">
      <c r="A337" s="257">
        <v>5</v>
      </c>
      <c r="B337" s="11" t="s">
        <v>191</v>
      </c>
      <c r="C337" s="49">
        <v>10184421</v>
      </c>
      <c r="D337" s="45">
        <v>2213483</v>
      </c>
      <c r="E337" s="46">
        <f t="shared" si="152"/>
        <v>460.10839026095977</v>
      </c>
      <c r="F337" s="49">
        <v>1165660</v>
      </c>
      <c r="G337" s="45">
        <v>386735</v>
      </c>
      <c r="H337" s="46">
        <f>F337/G337*100</f>
        <v>301.41052658797366</v>
      </c>
      <c r="I337" s="245">
        <v>10477983</v>
      </c>
      <c r="J337" s="45">
        <v>2201225</v>
      </c>
      <c r="K337" s="1">
        <f t="shared" si="154"/>
        <v>476.00690524594256</v>
      </c>
      <c r="L337" s="95">
        <v>7516922</v>
      </c>
      <c r="M337" s="246">
        <v>2095472</v>
      </c>
      <c r="N337" s="25">
        <f t="shared" si="149"/>
        <v>358.72213992837891</v>
      </c>
      <c r="O337" s="49">
        <v>0</v>
      </c>
      <c r="P337" s="248">
        <v>0</v>
      </c>
      <c r="Q337" s="25" t="e">
        <f t="shared" si="150"/>
        <v>#DIV/0!</v>
      </c>
      <c r="R337" s="95">
        <v>7516922</v>
      </c>
      <c r="S337" s="246">
        <v>2095472</v>
      </c>
      <c r="T337" s="46">
        <f t="shared" si="151"/>
        <v>358.72213992837891</v>
      </c>
    </row>
    <row r="338" spans="1:20" s="23" customFormat="1" ht="17.25">
      <c r="A338" s="257">
        <v>6</v>
      </c>
      <c r="B338" s="11" t="s">
        <v>192</v>
      </c>
      <c r="C338" s="49">
        <v>0</v>
      </c>
      <c r="D338" s="45">
        <v>0</v>
      </c>
      <c r="E338" s="46" t="e">
        <f t="shared" si="152"/>
        <v>#DIV/0!</v>
      </c>
      <c r="F338" s="49">
        <v>0</v>
      </c>
      <c r="G338" s="45">
        <v>0</v>
      </c>
      <c r="H338" s="46" t="e">
        <f t="shared" ref="H338:H341" si="155">F338/G338*100</f>
        <v>#DIV/0!</v>
      </c>
      <c r="I338" s="49">
        <v>0</v>
      </c>
      <c r="J338" s="45">
        <v>0</v>
      </c>
      <c r="K338" s="46" t="e">
        <f t="shared" si="154"/>
        <v>#DIV/0!</v>
      </c>
      <c r="L338" s="95">
        <v>0</v>
      </c>
      <c r="M338" s="246">
        <v>0</v>
      </c>
      <c r="N338" s="25" t="e">
        <f t="shared" si="149"/>
        <v>#DIV/0!</v>
      </c>
      <c r="O338" s="49">
        <v>0</v>
      </c>
      <c r="P338" s="248">
        <v>0</v>
      </c>
      <c r="Q338" s="25" t="e">
        <f t="shared" si="150"/>
        <v>#DIV/0!</v>
      </c>
      <c r="R338" s="45">
        <v>0</v>
      </c>
      <c r="S338" s="248">
        <v>0</v>
      </c>
      <c r="T338" s="46" t="e">
        <f t="shared" si="151"/>
        <v>#DIV/0!</v>
      </c>
    </row>
    <row r="339" spans="1:20" s="23" customFormat="1" ht="17.25">
      <c r="A339" s="257">
        <v>7</v>
      </c>
      <c r="B339" s="16" t="s">
        <v>292</v>
      </c>
      <c r="C339" s="49">
        <v>1733362</v>
      </c>
      <c r="D339" s="47">
        <v>238115</v>
      </c>
      <c r="E339" s="1">
        <f t="shared" si="152"/>
        <v>727.95162001553877</v>
      </c>
      <c r="F339" s="49">
        <v>326478</v>
      </c>
      <c r="G339" s="49">
        <v>0</v>
      </c>
      <c r="H339" s="1" t="e">
        <f t="shared" si="155"/>
        <v>#DIV/0!</v>
      </c>
      <c r="I339" s="49">
        <v>1870222</v>
      </c>
      <c r="J339" s="47">
        <v>127939</v>
      </c>
      <c r="K339" s="1">
        <f t="shared" si="154"/>
        <v>1461.8075801749271</v>
      </c>
      <c r="L339" s="95">
        <v>1865463</v>
      </c>
      <c r="M339" s="35">
        <v>102891</v>
      </c>
      <c r="N339" s="1">
        <f t="shared" si="149"/>
        <v>1813.0477884363063</v>
      </c>
      <c r="O339" s="49">
        <v>1785976</v>
      </c>
      <c r="P339" s="249">
        <v>0</v>
      </c>
      <c r="Q339" s="1" t="e">
        <f t="shared" si="150"/>
        <v>#DIV/0!</v>
      </c>
      <c r="R339" s="47">
        <v>79487</v>
      </c>
      <c r="S339" s="249">
        <v>102891</v>
      </c>
      <c r="T339" s="1">
        <f t="shared" si="151"/>
        <v>77.253598468281965</v>
      </c>
    </row>
    <row r="340" spans="1:20" s="23" customFormat="1" ht="17.25">
      <c r="A340" s="257">
        <v>8</v>
      </c>
      <c r="B340" s="16" t="s">
        <v>293</v>
      </c>
      <c r="C340" s="49">
        <v>406518</v>
      </c>
      <c r="D340" s="49">
        <v>0</v>
      </c>
      <c r="E340" s="1" t="e">
        <f t="shared" si="152"/>
        <v>#DIV/0!</v>
      </c>
      <c r="F340" s="49">
        <v>11562</v>
      </c>
      <c r="G340" s="49">
        <v>0</v>
      </c>
      <c r="H340" s="1" t="e">
        <f t="shared" si="155"/>
        <v>#DIV/0!</v>
      </c>
      <c r="I340" s="49">
        <v>406518</v>
      </c>
      <c r="J340" s="49">
        <v>0</v>
      </c>
      <c r="K340" s="1" t="e">
        <f t="shared" si="154"/>
        <v>#DIV/0!</v>
      </c>
      <c r="L340" s="49">
        <v>406518</v>
      </c>
      <c r="M340" s="95">
        <v>0</v>
      </c>
      <c r="N340" s="1" t="e">
        <f t="shared" si="149"/>
        <v>#DIV/0!</v>
      </c>
      <c r="O340" s="49">
        <v>406518</v>
      </c>
      <c r="P340" s="49">
        <v>0</v>
      </c>
      <c r="Q340" s="1" t="e">
        <f t="shared" si="150"/>
        <v>#DIV/0!</v>
      </c>
      <c r="R340" s="47">
        <v>0</v>
      </c>
      <c r="S340" s="47">
        <v>0</v>
      </c>
      <c r="T340" s="1" t="e">
        <f t="shared" si="151"/>
        <v>#DIV/0!</v>
      </c>
    </row>
    <row r="341" spans="1:20" s="23" customFormat="1" ht="34.5">
      <c r="A341" s="259">
        <v>9</v>
      </c>
      <c r="B341" s="10" t="s">
        <v>297</v>
      </c>
      <c r="C341" s="47">
        <v>765128</v>
      </c>
      <c r="D341" s="49">
        <v>638023</v>
      </c>
      <c r="E341" s="1">
        <f t="shared" si="152"/>
        <v>119.92169561285408</v>
      </c>
      <c r="F341" s="47">
        <v>201852</v>
      </c>
      <c r="G341" s="49">
        <v>320125</v>
      </c>
      <c r="H341" s="1">
        <f t="shared" si="155"/>
        <v>63.054119484576333</v>
      </c>
      <c r="I341" s="47">
        <v>201852</v>
      </c>
      <c r="J341" s="49">
        <v>320125</v>
      </c>
      <c r="K341" s="1">
        <f t="shared" si="154"/>
        <v>63.054119484576333</v>
      </c>
      <c r="L341" s="47">
        <v>201852</v>
      </c>
      <c r="M341" s="49">
        <v>320125</v>
      </c>
      <c r="N341" s="1">
        <f t="shared" si="149"/>
        <v>63.054119484576333</v>
      </c>
      <c r="O341" s="49">
        <v>0</v>
      </c>
      <c r="P341" s="49">
        <v>0</v>
      </c>
      <c r="Q341" s="1" t="e">
        <f t="shared" si="150"/>
        <v>#DIV/0!</v>
      </c>
      <c r="R341" s="47">
        <v>201852</v>
      </c>
      <c r="S341" s="49">
        <v>320125</v>
      </c>
      <c r="T341" s="1">
        <f t="shared" si="151"/>
        <v>63.054119484576333</v>
      </c>
    </row>
    <row r="342" spans="1:20" s="23" customFormat="1" ht="17.25">
      <c r="A342" s="258">
        <v>10</v>
      </c>
      <c r="B342" s="10" t="s">
        <v>193</v>
      </c>
      <c r="C342" s="49">
        <v>0</v>
      </c>
      <c r="D342" s="49">
        <v>0</v>
      </c>
      <c r="E342" s="25" t="e">
        <f t="shared" si="152"/>
        <v>#DIV/0!</v>
      </c>
      <c r="F342" s="49">
        <v>0</v>
      </c>
      <c r="G342" s="49">
        <v>0</v>
      </c>
      <c r="H342" s="25" t="e">
        <f>F342/G342*100</f>
        <v>#DIV/0!</v>
      </c>
      <c r="I342" s="49">
        <v>0</v>
      </c>
      <c r="J342" s="49">
        <v>0</v>
      </c>
      <c r="K342" s="25" t="e">
        <f t="shared" si="154"/>
        <v>#DIV/0!</v>
      </c>
      <c r="L342" s="95">
        <v>0</v>
      </c>
      <c r="M342" s="95">
        <v>0</v>
      </c>
      <c r="N342" s="25" t="e">
        <f t="shared" si="149"/>
        <v>#DIV/0!</v>
      </c>
      <c r="O342" s="49">
        <v>0</v>
      </c>
      <c r="P342" s="49">
        <v>0</v>
      </c>
      <c r="Q342" s="25" t="e">
        <f t="shared" si="150"/>
        <v>#DIV/0!</v>
      </c>
      <c r="R342" s="49">
        <v>0</v>
      </c>
      <c r="S342" s="49">
        <v>0</v>
      </c>
      <c r="T342" s="25" t="e">
        <f>R342/S342*100</f>
        <v>#DIV/0!</v>
      </c>
    </row>
    <row r="343" spans="1:20" s="23" customFormat="1" ht="17.25">
      <c r="A343" s="64">
        <v>11</v>
      </c>
      <c r="B343" s="16" t="s">
        <v>320</v>
      </c>
      <c r="C343" s="49">
        <v>431831</v>
      </c>
      <c r="D343" s="49">
        <v>0</v>
      </c>
      <c r="E343" s="25" t="e">
        <f t="shared" si="152"/>
        <v>#DIV/0!</v>
      </c>
      <c r="F343" s="49">
        <v>71855</v>
      </c>
      <c r="G343" s="49">
        <v>0</v>
      </c>
      <c r="H343" s="25" t="e">
        <f>F343/G343*100</f>
        <v>#DIV/0!</v>
      </c>
      <c r="I343" s="49">
        <v>431831</v>
      </c>
      <c r="J343" s="49">
        <v>0</v>
      </c>
      <c r="K343" s="25" t="e">
        <f t="shared" si="154"/>
        <v>#DIV/0!</v>
      </c>
      <c r="L343" s="95">
        <v>392358</v>
      </c>
      <c r="M343" s="95">
        <v>0</v>
      </c>
      <c r="N343" s="25" t="e">
        <f t="shared" si="149"/>
        <v>#DIV/0!</v>
      </c>
      <c r="O343" s="49">
        <v>0</v>
      </c>
      <c r="P343" s="49">
        <v>0</v>
      </c>
      <c r="Q343" s="25" t="e">
        <f t="shared" si="150"/>
        <v>#DIV/0!</v>
      </c>
      <c r="R343" s="49">
        <v>392358</v>
      </c>
      <c r="S343" s="49">
        <v>0</v>
      </c>
      <c r="T343" s="25" t="e">
        <f>R343/S343*100</f>
        <v>#DIV/0!</v>
      </c>
    </row>
    <row r="344" spans="1:20" s="23" customFormat="1" ht="17.25">
      <c r="A344" s="111"/>
      <c r="B344" s="112"/>
      <c r="C344" s="113"/>
      <c r="D344" s="113"/>
      <c r="E344" s="114"/>
      <c r="F344" s="113"/>
      <c r="G344" s="113"/>
      <c r="H344" s="114"/>
      <c r="I344" s="113"/>
      <c r="J344" s="113"/>
      <c r="K344" s="114"/>
      <c r="L344" s="115"/>
      <c r="M344" s="115"/>
      <c r="N344" s="114"/>
      <c r="O344" s="113"/>
      <c r="P344" s="113"/>
      <c r="Q344" s="114"/>
      <c r="R344" s="113"/>
      <c r="S344" s="113"/>
      <c r="T344" s="114"/>
    </row>
    <row r="345" spans="1:20" s="23" customFormat="1" ht="17.25">
      <c r="A345" s="402" t="s">
        <v>265</v>
      </c>
      <c r="B345" s="403"/>
      <c r="C345" s="133">
        <f>SUM(C346:C354)</f>
        <v>533410</v>
      </c>
      <c r="D345" s="133">
        <f>SUM(D346:D354)</f>
        <v>613404</v>
      </c>
      <c r="E345" s="133">
        <f>C345/D345*100</f>
        <v>86.959002549706227</v>
      </c>
      <c r="F345" s="133">
        <f>SUM(F346:F354)</f>
        <v>95192</v>
      </c>
      <c r="G345" s="133">
        <f>SUM(G346:G354)</f>
        <v>125280</v>
      </c>
      <c r="H345" s="133">
        <f>F345/G345*100</f>
        <v>75.983397190293744</v>
      </c>
      <c r="I345" s="133">
        <f>SUM(I346:I354)</f>
        <v>405593</v>
      </c>
      <c r="J345" s="133">
        <f>SUM(J346:J354)</f>
        <v>471319</v>
      </c>
      <c r="K345" s="133">
        <f>I345/J345*100</f>
        <v>86.054880028176257</v>
      </c>
      <c r="L345" s="133">
        <f>SUM(L346:L354)</f>
        <v>0</v>
      </c>
      <c r="M345" s="133">
        <f>SUM(M346:M354)</f>
        <v>0</v>
      </c>
      <c r="N345" s="137" t="e">
        <f t="shared" ref="N345:N354" si="156">L345/M345*100</f>
        <v>#DIV/0!</v>
      </c>
      <c r="O345" s="133">
        <f>SUM(O346:O354)</f>
        <v>0</v>
      </c>
      <c r="P345" s="133">
        <f>SUM(P346:P354)</f>
        <v>0</v>
      </c>
      <c r="Q345" s="137" t="e">
        <f t="shared" ref="Q345:Q354" si="157">O345/P345*100</f>
        <v>#DIV/0!</v>
      </c>
      <c r="R345" s="133">
        <f>SUM(R346:R354)</f>
        <v>0</v>
      </c>
      <c r="S345" s="133">
        <f>SUM(S346:S354)</f>
        <v>0</v>
      </c>
      <c r="T345" s="137" t="e">
        <f t="shared" ref="T345:T354" si="158">R345/S345*100</f>
        <v>#DIV/0!</v>
      </c>
    </row>
    <row r="346" spans="1:20" s="23" customFormat="1" ht="17.25">
      <c r="A346" s="2">
        <v>1</v>
      </c>
      <c r="B346" s="11" t="s">
        <v>199</v>
      </c>
      <c r="C346" s="49">
        <v>389536</v>
      </c>
      <c r="D346" s="49">
        <v>474658</v>
      </c>
      <c r="E346" s="1">
        <f>C346/D346*100</f>
        <v>82.066666947570681</v>
      </c>
      <c r="F346" s="49">
        <v>73759</v>
      </c>
      <c r="G346" s="49">
        <v>100295</v>
      </c>
      <c r="H346" s="1">
        <f t="shared" ref="H346:H354" si="159">F346/G346*100</f>
        <v>73.542050949698393</v>
      </c>
      <c r="I346" s="49">
        <v>360534</v>
      </c>
      <c r="J346" s="49">
        <v>445260</v>
      </c>
      <c r="K346" s="45">
        <f t="shared" ref="K346:K354" si="160">I346/J346*100</f>
        <v>80.971567174235275</v>
      </c>
      <c r="L346" s="45">
        <v>0</v>
      </c>
      <c r="M346" s="45">
        <v>0</v>
      </c>
      <c r="N346" s="45" t="e">
        <f t="shared" si="156"/>
        <v>#DIV/0!</v>
      </c>
      <c r="O346" s="45">
        <v>0</v>
      </c>
      <c r="P346" s="45">
        <v>0</v>
      </c>
      <c r="Q346" s="45" t="e">
        <f t="shared" si="157"/>
        <v>#DIV/0!</v>
      </c>
      <c r="R346" s="45">
        <v>0</v>
      </c>
      <c r="S346" s="45">
        <v>0</v>
      </c>
      <c r="T346" s="46" t="e">
        <f t="shared" si="158"/>
        <v>#DIV/0!</v>
      </c>
    </row>
    <row r="347" spans="1:20" s="23" customFormat="1" ht="34.5">
      <c r="A347" s="70">
        <v>2</v>
      </c>
      <c r="B347" s="11" t="s">
        <v>200</v>
      </c>
      <c r="C347" s="49">
        <v>79777</v>
      </c>
      <c r="D347" s="49">
        <v>78534</v>
      </c>
      <c r="E347" s="1">
        <f t="shared" ref="E347:E354" si="161">C347/D347*100</f>
        <v>101.58275396643492</v>
      </c>
      <c r="F347" s="49">
        <v>13033</v>
      </c>
      <c r="G347" s="49">
        <v>12666</v>
      </c>
      <c r="H347" s="1">
        <f t="shared" si="159"/>
        <v>102.8975209221538</v>
      </c>
      <c r="I347" s="49">
        <v>0</v>
      </c>
      <c r="J347" s="49">
        <v>0</v>
      </c>
      <c r="K347" s="45" t="e">
        <f t="shared" si="160"/>
        <v>#DIV/0!</v>
      </c>
      <c r="L347" s="45">
        <v>0</v>
      </c>
      <c r="M347" s="45">
        <v>0</v>
      </c>
      <c r="N347" s="45" t="e">
        <f t="shared" si="156"/>
        <v>#DIV/0!</v>
      </c>
      <c r="O347" s="45">
        <v>0</v>
      </c>
      <c r="P347" s="45">
        <v>0</v>
      </c>
      <c r="Q347" s="45" t="e">
        <f t="shared" si="157"/>
        <v>#DIV/0!</v>
      </c>
      <c r="R347" s="45">
        <v>0</v>
      </c>
      <c r="S347" s="45">
        <v>0</v>
      </c>
      <c r="T347" s="46" t="e">
        <f t="shared" si="158"/>
        <v>#DIV/0!</v>
      </c>
    </row>
    <row r="348" spans="1:20" s="23" customFormat="1" ht="34.5">
      <c r="A348" s="2">
        <v>3</v>
      </c>
      <c r="B348" s="11" t="s">
        <v>201</v>
      </c>
      <c r="C348" s="49">
        <v>0</v>
      </c>
      <c r="D348" s="49">
        <v>0</v>
      </c>
      <c r="E348" s="1" t="e">
        <f t="shared" si="161"/>
        <v>#DIV/0!</v>
      </c>
      <c r="F348" s="49">
        <v>0</v>
      </c>
      <c r="G348" s="49">
        <v>0</v>
      </c>
      <c r="H348" s="1" t="e">
        <f t="shared" si="159"/>
        <v>#DIV/0!</v>
      </c>
      <c r="I348" s="49">
        <v>0</v>
      </c>
      <c r="J348" s="49">
        <v>0</v>
      </c>
      <c r="K348" s="45" t="e">
        <f t="shared" si="160"/>
        <v>#DIV/0!</v>
      </c>
      <c r="L348" s="45">
        <v>0</v>
      </c>
      <c r="M348" s="45">
        <v>0</v>
      </c>
      <c r="N348" s="45" t="e">
        <f t="shared" si="156"/>
        <v>#DIV/0!</v>
      </c>
      <c r="O348" s="45">
        <v>0</v>
      </c>
      <c r="P348" s="45">
        <v>0</v>
      </c>
      <c r="Q348" s="45" t="e">
        <f t="shared" si="157"/>
        <v>#DIV/0!</v>
      </c>
      <c r="R348" s="45">
        <v>0</v>
      </c>
      <c r="S348" s="45">
        <v>0</v>
      </c>
      <c r="T348" s="46" t="e">
        <f t="shared" si="158"/>
        <v>#DIV/0!</v>
      </c>
    </row>
    <row r="349" spans="1:20" s="23" customFormat="1" ht="17.25">
      <c r="A349" s="70">
        <v>4</v>
      </c>
      <c r="B349" s="11" t="s">
        <v>202</v>
      </c>
      <c r="C349" s="49">
        <v>21330</v>
      </c>
      <c r="D349" s="49">
        <v>17443</v>
      </c>
      <c r="E349" s="1">
        <f t="shared" si="161"/>
        <v>122.28401077796252</v>
      </c>
      <c r="F349" s="49">
        <v>1762</v>
      </c>
      <c r="G349" s="49">
        <v>1771</v>
      </c>
      <c r="H349" s="1">
        <f t="shared" si="159"/>
        <v>99.491812535290791</v>
      </c>
      <c r="I349" s="49">
        <v>0</v>
      </c>
      <c r="J349" s="49">
        <v>0</v>
      </c>
      <c r="K349" s="45" t="e">
        <f t="shared" si="160"/>
        <v>#DIV/0!</v>
      </c>
      <c r="L349" s="45">
        <v>0</v>
      </c>
      <c r="M349" s="45">
        <v>0</v>
      </c>
      <c r="N349" s="45" t="e">
        <f t="shared" si="156"/>
        <v>#DIV/0!</v>
      </c>
      <c r="O349" s="45">
        <v>0</v>
      </c>
      <c r="P349" s="45">
        <v>0</v>
      </c>
      <c r="Q349" s="45" t="e">
        <f t="shared" si="157"/>
        <v>#DIV/0!</v>
      </c>
      <c r="R349" s="45">
        <v>0</v>
      </c>
      <c r="S349" s="45">
        <v>0</v>
      </c>
      <c r="T349" s="46" t="e">
        <f t="shared" si="158"/>
        <v>#DIV/0!</v>
      </c>
    </row>
    <row r="350" spans="1:20" s="23" customFormat="1" ht="17.25">
      <c r="A350" s="2">
        <v>5</v>
      </c>
      <c r="B350" s="11" t="s">
        <v>203</v>
      </c>
      <c r="C350" s="49">
        <v>0</v>
      </c>
      <c r="D350" s="49">
        <v>0</v>
      </c>
      <c r="E350" s="1" t="e">
        <f t="shared" si="161"/>
        <v>#DIV/0!</v>
      </c>
      <c r="F350" s="49">
        <v>0</v>
      </c>
      <c r="G350" s="49">
        <v>0</v>
      </c>
      <c r="H350" s="1" t="e">
        <f t="shared" si="159"/>
        <v>#DIV/0!</v>
      </c>
      <c r="I350" s="49">
        <v>0</v>
      </c>
      <c r="J350" s="49">
        <v>0</v>
      </c>
      <c r="K350" s="45" t="e">
        <f t="shared" si="160"/>
        <v>#DIV/0!</v>
      </c>
      <c r="L350" s="45">
        <v>0</v>
      </c>
      <c r="M350" s="45">
        <v>0</v>
      </c>
      <c r="N350" s="45" t="e">
        <f t="shared" si="156"/>
        <v>#DIV/0!</v>
      </c>
      <c r="O350" s="45">
        <v>0</v>
      </c>
      <c r="P350" s="45">
        <v>0</v>
      </c>
      <c r="Q350" s="45" t="e">
        <f t="shared" si="157"/>
        <v>#DIV/0!</v>
      </c>
      <c r="R350" s="45">
        <v>0</v>
      </c>
      <c r="S350" s="45">
        <v>0</v>
      </c>
      <c r="T350" s="46" t="e">
        <f t="shared" si="158"/>
        <v>#DIV/0!</v>
      </c>
    </row>
    <row r="351" spans="1:20" s="23" customFormat="1" ht="17.25" customHeight="1">
      <c r="A351" s="70">
        <v>6</v>
      </c>
      <c r="B351" s="16" t="s">
        <v>204</v>
      </c>
      <c r="C351" s="47">
        <v>32910</v>
      </c>
      <c r="D351" s="47">
        <v>28000</v>
      </c>
      <c r="E351" s="1">
        <f t="shared" si="161"/>
        <v>117.53571428571428</v>
      </c>
      <c r="F351" s="47">
        <v>5000</v>
      </c>
      <c r="G351" s="47">
        <v>5000</v>
      </c>
      <c r="H351" s="1">
        <f t="shared" si="159"/>
        <v>100</v>
      </c>
      <c r="I351" s="47">
        <v>34931</v>
      </c>
      <c r="J351" s="47">
        <v>9424</v>
      </c>
      <c r="K351" s="47">
        <f t="shared" si="160"/>
        <v>370.66001697792871</v>
      </c>
      <c r="L351" s="47">
        <v>0</v>
      </c>
      <c r="M351" s="47">
        <v>0</v>
      </c>
      <c r="N351" s="47" t="e">
        <f t="shared" si="156"/>
        <v>#DIV/0!</v>
      </c>
      <c r="O351" s="47">
        <v>0</v>
      </c>
      <c r="P351" s="47">
        <v>0</v>
      </c>
      <c r="Q351" s="47" t="e">
        <f t="shared" si="157"/>
        <v>#DIV/0!</v>
      </c>
      <c r="R351" s="47">
        <v>0</v>
      </c>
      <c r="S351" s="47">
        <v>0</v>
      </c>
      <c r="T351" s="1" t="e">
        <f t="shared" si="158"/>
        <v>#DIV/0!</v>
      </c>
    </row>
    <row r="352" spans="1:20" s="23" customFormat="1" ht="52.5" customHeight="1">
      <c r="A352" s="2">
        <v>7</v>
      </c>
      <c r="B352" s="11" t="s">
        <v>276</v>
      </c>
      <c r="C352" s="49">
        <v>0</v>
      </c>
      <c r="D352" s="49">
        <v>4251</v>
      </c>
      <c r="E352" s="1">
        <f t="shared" si="161"/>
        <v>0</v>
      </c>
      <c r="F352" s="49">
        <v>0</v>
      </c>
      <c r="G352" s="49">
        <v>4251</v>
      </c>
      <c r="H352" s="1">
        <f t="shared" si="159"/>
        <v>0</v>
      </c>
      <c r="I352" s="49">
        <v>0</v>
      </c>
      <c r="J352" s="49">
        <v>4251</v>
      </c>
      <c r="K352" s="45">
        <f t="shared" si="160"/>
        <v>0</v>
      </c>
      <c r="L352" s="45">
        <v>0</v>
      </c>
      <c r="M352" s="45">
        <v>0</v>
      </c>
      <c r="N352" s="45" t="e">
        <f t="shared" si="156"/>
        <v>#DIV/0!</v>
      </c>
      <c r="O352" s="45">
        <v>0</v>
      </c>
      <c r="P352" s="45">
        <v>0</v>
      </c>
      <c r="Q352" s="45" t="e">
        <f t="shared" si="157"/>
        <v>#DIV/0!</v>
      </c>
      <c r="R352" s="45">
        <v>0</v>
      </c>
      <c r="S352" s="45">
        <v>0</v>
      </c>
      <c r="T352" s="46" t="e">
        <f t="shared" si="158"/>
        <v>#DIV/0!</v>
      </c>
    </row>
    <row r="353" spans="1:20" s="23" customFormat="1" ht="17.25">
      <c r="A353" s="70">
        <v>8</v>
      </c>
      <c r="B353" s="11" t="s">
        <v>205</v>
      </c>
      <c r="C353" s="49">
        <v>2775</v>
      </c>
      <c r="D353" s="49">
        <v>1485</v>
      </c>
      <c r="E353" s="1">
        <f t="shared" si="161"/>
        <v>186.86868686868686</v>
      </c>
      <c r="F353" s="49">
        <v>670</v>
      </c>
      <c r="G353" s="49">
        <v>365</v>
      </c>
      <c r="H353" s="1">
        <f t="shared" si="159"/>
        <v>183.56164383561645</v>
      </c>
      <c r="I353" s="49">
        <v>3046</v>
      </c>
      <c r="J353" s="49">
        <v>3351</v>
      </c>
      <c r="K353" s="45">
        <f t="shared" si="160"/>
        <v>90.898239331542811</v>
      </c>
      <c r="L353" s="45">
        <v>0</v>
      </c>
      <c r="M353" s="45">
        <v>0</v>
      </c>
      <c r="N353" s="45" t="e">
        <f t="shared" si="156"/>
        <v>#DIV/0!</v>
      </c>
      <c r="O353" s="45">
        <v>0</v>
      </c>
      <c r="P353" s="45">
        <v>0</v>
      </c>
      <c r="Q353" s="45" t="e">
        <f t="shared" si="157"/>
        <v>#DIV/0!</v>
      </c>
      <c r="R353" s="45">
        <v>0</v>
      </c>
      <c r="S353" s="45">
        <v>0</v>
      </c>
      <c r="T353" s="46" t="e">
        <f t="shared" si="158"/>
        <v>#DIV/0!</v>
      </c>
    </row>
    <row r="354" spans="1:20" s="23" customFormat="1" ht="17.25">
      <c r="A354" s="2">
        <v>9</v>
      </c>
      <c r="B354" s="11" t="s">
        <v>206</v>
      </c>
      <c r="C354" s="49">
        <v>7082</v>
      </c>
      <c r="D354" s="49">
        <v>9033</v>
      </c>
      <c r="E354" s="1">
        <f t="shared" si="161"/>
        <v>78.401417026458546</v>
      </c>
      <c r="F354" s="49">
        <v>968</v>
      </c>
      <c r="G354" s="49">
        <v>932</v>
      </c>
      <c r="H354" s="1">
        <f t="shared" si="159"/>
        <v>103.862660944206</v>
      </c>
      <c r="I354" s="49">
        <v>7082</v>
      </c>
      <c r="J354" s="49">
        <v>9033</v>
      </c>
      <c r="K354" s="45">
        <f t="shared" si="160"/>
        <v>78.401417026458546</v>
      </c>
      <c r="L354" s="45">
        <v>0</v>
      </c>
      <c r="M354" s="45">
        <v>0</v>
      </c>
      <c r="N354" s="45" t="e">
        <f t="shared" si="156"/>
        <v>#DIV/0!</v>
      </c>
      <c r="O354" s="45">
        <v>0</v>
      </c>
      <c r="P354" s="45">
        <v>0</v>
      </c>
      <c r="Q354" s="45" t="e">
        <f t="shared" si="157"/>
        <v>#DIV/0!</v>
      </c>
      <c r="R354" s="45">
        <v>0</v>
      </c>
      <c r="S354" s="45">
        <v>0</v>
      </c>
      <c r="T354" s="46" t="e">
        <f t="shared" si="158"/>
        <v>#DIV/0!</v>
      </c>
    </row>
    <row r="355" spans="1:20" s="23" customFormat="1" ht="17.25" customHeight="1">
      <c r="A355" s="385"/>
      <c r="B355" s="386"/>
      <c r="C355" s="386"/>
      <c r="D355" s="386"/>
      <c r="E355" s="386"/>
      <c r="F355" s="386"/>
      <c r="G355" s="386"/>
      <c r="H355" s="386"/>
      <c r="I355" s="386"/>
      <c r="J355" s="386"/>
      <c r="K355" s="386"/>
      <c r="L355" s="386"/>
      <c r="M355" s="386"/>
      <c r="N355" s="386"/>
      <c r="O355" s="386"/>
      <c r="P355" s="386"/>
      <c r="Q355" s="386"/>
      <c r="R355" s="386"/>
      <c r="S355" s="386"/>
      <c r="T355" s="387"/>
    </row>
    <row r="356" spans="1:20" ht="57.75" customHeight="1">
      <c r="A356" s="369" t="s">
        <v>267</v>
      </c>
      <c r="B356" s="370"/>
      <c r="C356" s="128">
        <f>C357+C374+C382</f>
        <v>152767595.35699999</v>
      </c>
      <c r="D356" s="128">
        <f>D357+D374+D382</f>
        <v>138978141.78999999</v>
      </c>
      <c r="E356" s="139">
        <f t="shared" ref="E356:E372" si="162">C356/D356*100</f>
        <v>109.92203046421231</v>
      </c>
      <c r="F356" s="128">
        <f>F357+F374+F382</f>
        <v>19420562.625999998</v>
      </c>
      <c r="G356" s="128">
        <f>G357+G374+G382</f>
        <v>17290196.192999996</v>
      </c>
      <c r="H356" s="139">
        <f t="shared" ref="H356" si="163">F356/G356*100</f>
        <v>112.32123921105355</v>
      </c>
      <c r="I356" s="128">
        <f>I357+I374+I382</f>
        <v>152767595.35699999</v>
      </c>
      <c r="J356" s="128">
        <f>J357+J374+J382</f>
        <v>138978141.78999999</v>
      </c>
      <c r="K356" s="139">
        <f t="shared" ref="K356:K372" si="164">I356/J356*100</f>
        <v>109.92203046421231</v>
      </c>
      <c r="L356" s="128">
        <f>L357+L374+L382</f>
        <v>0</v>
      </c>
      <c r="M356" s="128">
        <f>M357+M374+M382</f>
        <v>0</v>
      </c>
      <c r="N356" s="140" t="e">
        <f t="shared" ref="N356:N376" si="165">L356/M356*100</f>
        <v>#DIV/0!</v>
      </c>
      <c r="O356" s="128">
        <f>O357+O374+O382</f>
        <v>0</v>
      </c>
      <c r="P356" s="128">
        <f>P357+P374+P382</f>
        <v>0</v>
      </c>
      <c r="Q356" s="140" t="e">
        <f t="shared" ref="Q356:Q376" si="166">O356/P356*100</f>
        <v>#DIV/0!</v>
      </c>
      <c r="R356" s="128">
        <f>R357+R374+R382</f>
        <v>0</v>
      </c>
      <c r="S356" s="128">
        <f>S357+S374+S382</f>
        <v>0</v>
      </c>
      <c r="T356" s="140" t="e">
        <f t="shared" ref="T356:T360" si="167">R356/S356*100</f>
        <v>#DIV/0!</v>
      </c>
    </row>
    <row r="357" spans="1:20" ht="75" customHeight="1">
      <c r="A357" s="383" t="s">
        <v>268</v>
      </c>
      <c r="B357" s="384"/>
      <c r="C357" s="42">
        <f>SUM(C358:C372)</f>
        <v>125343240.35699999</v>
      </c>
      <c r="D357" s="42">
        <f>SUM(D358:D372)</f>
        <v>111881469.78999999</v>
      </c>
      <c r="E357" s="42">
        <f>C357/D357*100</f>
        <v>112.03217171911271</v>
      </c>
      <c r="F357" s="42">
        <f>SUM(F358:F372)</f>
        <v>16953595.625999998</v>
      </c>
      <c r="G357" s="42">
        <f>SUM(G358:G372)</f>
        <v>14918966.192999998</v>
      </c>
      <c r="H357" s="42">
        <f>F357/G357*100</f>
        <v>113.63787146293456</v>
      </c>
      <c r="I357" s="42">
        <f>SUM(I358:I372)</f>
        <v>125343240.35699999</v>
      </c>
      <c r="J357" s="42">
        <f>SUM(J358:J372)</f>
        <v>111881469.78999999</v>
      </c>
      <c r="K357" s="42">
        <f>I357/J357*100</f>
        <v>112.03217171911271</v>
      </c>
      <c r="L357" s="42">
        <f>SUM(L358:L372)</f>
        <v>0</v>
      </c>
      <c r="M357" s="42">
        <f>SUM(M358:M372)</f>
        <v>0</v>
      </c>
      <c r="N357" s="167" t="e">
        <f t="shared" si="165"/>
        <v>#DIV/0!</v>
      </c>
      <c r="O357" s="42">
        <f>SUM(O358:O372)</f>
        <v>0</v>
      </c>
      <c r="P357" s="42">
        <f>SUM(P358:P372)</f>
        <v>0</v>
      </c>
      <c r="Q357" s="5" t="e">
        <f t="shared" si="166"/>
        <v>#DIV/0!</v>
      </c>
      <c r="R357" s="42">
        <f>SUM(R358:R372)</f>
        <v>0</v>
      </c>
      <c r="S357" s="42">
        <f>SUM(S358:S372)</f>
        <v>0</v>
      </c>
      <c r="T357" s="5" t="e">
        <f t="shared" si="167"/>
        <v>#DIV/0!</v>
      </c>
    </row>
    <row r="358" spans="1:20" ht="17.25">
      <c r="A358" s="63">
        <v>1</v>
      </c>
      <c r="B358" s="12" t="s">
        <v>207</v>
      </c>
      <c r="C358" s="49">
        <v>16696648</v>
      </c>
      <c r="D358" s="49">
        <v>18150290</v>
      </c>
      <c r="E358" s="164">
        <f t="shared" si="162"/>
        <v>91.991081134240829</v>
      </c>
      <c r="F358" s="49">
        <v>2514687</v>
      </c>
      <c r="G358" s="49">
        <v>2619819</v>
      </c>
      <c r="H358" s="164">
        <f t="shared" ref="H358:H371" si="168">F358/G358*100</f>
        <v>95.987051013829586</v>
      </c>
      <c r="I358" s="49">
        <v>16696648</v>
      </c>
      <c r="J358" s="49">
        <v>18150290</v>
      </c>
      <c r="K358" s="164">
        <f t="shared" si="164"/>
        <v>91.991081134240829</v>
      </c>
      <c r="L358" s="49"/>
      <c r="M358" s="49"/>
      <c r="N358" s="69" t="e">
        <f t="shared" si="165"/>
        <v>#DIV/0!</v>
      </c>
      <c r="O358" s="166">
        <v>0</v>
      </c>
      <c r="P358" s="166">
        <v>0</v>
      </c>
      <c r="Q358" s="69" t="e">
        <f t="shared" si="166"/>
        <v>#DIV/0!</v>
      </c>
      <c r="R358" s="69">
        <v>0</v>
      </c>
      <c r="S358" s="69">
        <v>0</v>
      </c>
      <c r="T358" s="69" t="e">
        <f t="shared" si="167"/>
        <v>#DIV/0!</v>
      </c>
    </row>
    <row r="359" spans="1:20" s="23" customFormat="1" ht="17.25">
      <c r="A359" s="64">
        <v>2</v>
      </c>
      <c r="B359" s="9" t="s">
        <v>208</v>
      </c>
      <c r="C359" s="49">
        <v>20766402.388999999</v>
      </c>
      <c r="D359" s="49">
        <v>29615067.853</v>
      </c>
      <c r="E359" s="164">
        <f t="shared" si="162"/>
        <v>70.121069761102589</v>
      </c>
      <c r="F359" s="49">
        <v>1014220.243999999</v>
      </c>
      <c r="G359" s="49">
        <v>3297453.5350000001</v>
      </c>
      <c r="H359" s="164">
        <f t="shared" si="168"/>
        <v>30.757681138939809</v>
      </c>
      <c r="I359" s="49">
        <v>20766402.388999999</v>
      </c>
      <c r="J359" s="49">
        <v>29615067.853</v>
      </c>
      <c r="K359" s="164">
        <f t="shared" si="164"/>
        <v>70.121069761102589</v>
      </c>
      <c r="L359" s="49"/>
      <c r="M359" s="49"/>
      <c r="N359" s="164" t="e">
        <f t="shared" si="165"/>
        <v>#DIV/0!</v>
      </c>
      <c r="O359" s="166">
        <v>0</v>
      </c>
      <c r="P359" s="166">
        <v>0</v>
      </c>
      <c r="Q359" s="69" t="e">
        <f t="shared" si="166"/>
        <v>#DIV/0!</v>
      </c>
      <c r="R359" s="69">
        <v>0</v>
      </c>
      <c r="S359" s="69">
        <v>0</v>
      </c>
      <c r="T359" s="69" t="e">
        <f t="shared" si="167"/>
        <v>#DIV/0!</v>
      </c>
    </row>
    <row r="360" spans="1:20" ht="17.25">
      <c r="A360" s="63">
        <v>3</v>
      </c>
      <c r="B360" s="12" t="s">
        <v>271</v>
      </c>
      <c r="C360" s="49">
        <v>8445590.4000000004</v>
      </c>
      <c r="D360" s="49">
        <v>8597602.0999999996</v>
      </c>
      <c r="E360" s="164">
        <f t="shared" si="162"/>
        <v>98.231929109629306</v>
      </c>
      <c r="F360" s="49">
        <v>1032481.4000000004</v>
      </c>
      <c r="G360" s="49">
        <v>724576.09999999963</v>
      </c>
      <c r="H360" s="164">
        <f t="shared" si="168"/>
        <v>142.49454267122542</v>
      </c>
      <c r="I360" s="49">
        <v>8445590.4000000004</v>
      </c>
      <c r="J360" s="49">
        <v>8597602.0999999996</v>
      </c>
      <c r="K360" s="164">
        <f t="shared" si="164"/>
        <v>98.231929109629306</v>
      </c>
      <c r="L360" s="49"/>
      <c r="M360" s="49"/>
      <c r="N360" s="69" t="e">
        <f t="shared" si="165"/>
        <v>#DIV/0!</v>
      </c>
      <c r="O360" s="166">
        <v>0</v>
      </c>
      <c r="P360" s="166">
        <v>0</v>
      </c>
      <c r="Q360" s="69" t="e">
        <f t="shared" si="166"/>
        <v>#DIV/0!</v>
      </c>
      <c r="R360" s="69">
        <v>0</v>
      </c>
      <c r="S360" s="69">
        <v>0</v>
      </c>
      <c r="T360" s="69" t="e">
        <f t="shared" si="167"/>
        <v>#DIV/0!</v>
      </c>
    </row>
    <row r="361" spans="1:20" ht="86.25">
      <c r="A361" s="63">
        <v>4</v>
      </c>
      <c r="B361" s="10" t="s">
        <v>289</v>
      </c>
      <c r="C361" s="49">
        <v>7106148.6440000003</v>
      </c>
      <c r="D361" s="49">
        <v>3734677.6509999996</v>
      </c>
      <c r="E361" s="164">
        <f t="shared" si="162"/>
        <v>190.27475214888366</v>
      </c>
      <c r="F361" s="49">
        <v>1005318.0440000007</v>
      </c>
      <c r="G361" s="49">
        <v>549408.65099999961</v>
      </c>
      <c r="H361" s="164">
        <f t="shared" si="168"/>
        <v>182.98183732094188</v>
      </c>
      <c r="I361" s="49">
        <v>7106148.6440000003</v>
      </c>
      <c r="J361" s="49">
        <v>3734677.6509999996</v>
      </c>
      <c r="K361" s="164">
        <f t="shared" si="164"/>
        <v>190.27475214888366</v>
      </c>
      <c r="L361" s="49">
        <v>0</v>
      </c>
      <c r="M361" s="49">
        <v>0</v>
      </c>
      <c r="N361" s="69" t="e">
        <f t="shared" si="165"/>
        <v>#DIV/0!</v>
      </c>
      <c r="O361" s="166">
        <v>0</v>
      </c>
      <c r="P361" s="166">
        <v>0</v>
      </c>
      <c r="Q361" s="69" t="e">
        <f t="shared" si="166"/>
        <v>#DIV/0!</v>
      </c>
      <c r="R361" s="69">
        <v>0</v>
      </c>
      <c r="S361" s="69">
        <v>0</v>
      </c>
      <c r="T361" s="69"/>
    </row>
    <row r="362" spans="1:20" ht="34.5">
      <c r="A362" s="63">
        <v>5</v>
      </c>
      <c r="B362" s="10" t="s">
        <v>209</v>
      </c>
      <c r="C362" s="49">
        <v>2919438</v>
      </c>
      <c r="D362" s="49">
        <v>2368498</v>
      </c>
      <c r="E362" s="164">
        <f t="shared" si="162"/>
        <v>123.26115538201847</v>
      </c>
      <c r="F362" s="49">
        <v>609364</v>
      </c>
      <c r="G362" s="49">
        <v>414094</v>
      </c>
      <c r="H362" s="164">
        <f t="shared" si="168"/>
        <v>147.15595975792937</v>
      </c>
      <c r="I362" s="49">
        <v>2919438</v>
      </c>
      <c r="J362" s="49">
        <v>2368498</v>
      </c>
      <c r="K362" s="164">
        <f t="shared" si="164"/>
        <v>123.26115538201847</v>
      </c>
      <c r="L362" s="49">
        <v>0</v>
      </c>
      <c r="M362" s="49">
        <v>0</v>
      </c>
      <c r="N362" s="69" t="e">
        <f t="shared" si="165"/>
        <v>#DIV/0!</v>
      </c>
      <c r="O362" s="166">
        <v>0</v>
      </c>
      <c r="P362" s="166">
        <v>0</v>
      </c>
      <c r="Q362" s="69" t="e">
        <f t="shared" si="166"/>
        <v>#DIV/0!</v>
      </c>
      <c r="R362" s="69">
        <v>0</v>
      </c>
      <c r="S362" s="69">
        <v>0</v>
      </c>
      <c r="T362" s="69" t="e">
        <f t="shared" ref="T362:T376" si="169">R362/S362*100</f>
        <v>#DIV/0!</v>
      </c>
    </row>
    <row r="363" spans="1:20" s="23" customFormat="1" ht="34.5">
      <c r="A363" s="64">
        <v>6</v>
      </c>
      <c r="B363" s="16" t="s">
        <v>210</v>
      </c>
      <c r="C363" s="49">
        <v>198868</v>
      </c>
      <c r="D363" s="49">
        <v>121183</v>
      </c>
      <c r="E363" s="164">
        <f t="shared" si="162"/>
        <v>164.10552635270622</v>
      </c>
      <c r="F363" s="49">
        <v>0</v>
      </c>
      <c r="G363" s="49">
        <v>61159.597000000002</v>
      </c>
      <c r="H363" s="164">
        <f t="shared" si="168"/>
        <v>0</v>
      </c>
      <c r="I363" s="49">
        <v>198868</v>
      </c>
      <c r="J363" s="49">
        <v>121183</v>
      </c>
      <c r="K363" s="164">
        <f t="shared" si="164"/>
        <v>164.10552635270622</v>
      </c>
      <c r="L363" s="49"/>
      <c r="M363" s="49"/>
      <c r="N363" s="164" t="e">
        <f t="shared" si="165"/>
        <v>#DIV/0!</v>
      </c>
      <c r="O363" s="166">
        <v>0</v>
      </c>
      <c r="P363" s="166">
        <v>0</v>
      </c>
      <c r="Q363" s="69" t="e">
        <f t="shared" si="166"/>
        <v>#DIV/0!</v>
      </c>
      <c r="R363" s="69">
        <v>0</v>
      </c>
      <c r="S363" s="69">
        <v>0</v>
      </c>
      <c r="T363" s="69" t="e">
        <f t="shared" si="169"/>
        <v>#DIV/0!</v>
      </c>
    </row>
    <row r="364" spans="1:20" ht="21.75" customHeight="1">
      <c r="A364" s="63">
        <v>7</v>
      </c>
      <c r="B364" s="12" t="s">
        <v>211</v>
      </c>
      <c r="C364" s="49">
        <v>14639900.323999999</v>
      </c>
      <c r="D364" s="49">
        <v>11309388.786</v>
      </c>
      <c r="E364" s="164">
        <f t="shared" si="162"/>
        <v>129.44908518949202</v>
      </c>
      <c r="F364" s="49">
        <v>2094488.7379999999</v>
      </c>
      <c r="G364" s="49">
        <v>1362887.0099999998</v>
      </c>
      <c r="H364" s="164">
        <f t="shared" si="168"/>
        <v>153.6802921028648</v>
      </c>
      <c r="I364" s="49">
        <v>14639900.323999999</v>
      </c>
      <c r="J364" s="49">
        <v>11309388.786</v>
      </c>
      <c r="K364" s="164">
        <f t="shared" si="164"/>
        <v>129.44908518949202</v>
      </c>
      <c r="L364" s="49">
        <v>0</v>
      </c>
      <c r="M364" s="49">
        <v>0</v>
      </c>
      <c r="N364" s="69" t="e">
        <f t="shared" si="165"/>
        <v>#DIV/0!</v>
      </c>
      <c r="O364" s="166">
        <v>0</v>
      </c>
      <c r="P364" s="166">
        <v>0</v>
      </c>
      <c r="Q364" s="69" t="e">
        <f t="shared" si="166"/>
        <v>#DIV/0!</v>
      </c>
      <c r="R364" s="69">
        <v>0</v>
      </c>
      <c r="S364" s="69">
        <v>0</v>
      </c>
      <c r="T364" s="69" t="e">
        <f t="shared" si="169"/>
        <v>#DIV/0!</v>
      </c>
    </row>
    <row r="365" spans="1:20" ht="27" customHeight="1">
      <c r="A365" s="63">
        <v>8</v>
      </c>
      <c r="B365" s="12" t="s">
        <v>212</v>
      </c>
      <c r="C365" s="49">
        <v>2873205</v>
      </c>
      <c r="D365" s="49">
        <v>5131089</v>
      </c>
      <c r="E365" s="164">
        <f t="shared" si="162"/>
        <v>55.996007864997075</v>
      </c>
      <c r="F365" s="49">
        <v>399151</v>
      </c>
      <c r="G365" s="49">
        <v>674993</v>
      </c>
      <c r="H365" s="164">
        <f t="shared" si="168"/>
        <v>59.134094723945282</v>
      </c>
      <c r="I365" s="49">
        <v>2873205</v>
      </c>
      <c r="J365" s="49">
        <v>5131089</v>
      </c>
      <c r="K365" s="164">
        <f t="shared" si="164"/>
        <v>55.996007864997075</v>
      </c>
      <c r="L365" s="49">
        <v>0</v>
      </c>
      <c r="M365" s="49">
        <v>0</v>
      </c>
      <c r="N365" s="69" t="e">
        <f t="shared" si="165"/>
        <v>#DIV/0!</v>
      </c>
      <c r="O365" s="166">
        <v>0</v>
      </c>
      <c r="P365" s="166">
        <v>0</v>
      </c>
      <c r="Q365" s="69" t="e">
        <f t="shared" si="166"/>
        <v>#DIV/0!</v>
      </c>
      <c r="R365" s="69">
        <v>0</v>
      </c>
      <c r="S365" s="69">
        <v>0</v>
      </c>
      <c r="T365" s="69" t="e">
        <f t="shared" si="169"/>
        <v>#DIV/0!</v>
      </c>
    </row>
    <row r="366" spans="1:20" s="23" customFormat="1" ht="34.5">
      <c r="A366" s="64">
        <v>9</v>
      </c>
      <c r="B366" s="16" t="s">
        <v>213</v>
      </c>
      <c r="C366" s="49">
        <v>50619599.799999997</v>
      </c>
      <c r="D366" s="49">
        <v>31887975.800000001</v>
      </c>
      <c r="E366" s="164">
        <f t="shared" si="162"/>
        <v>158.7419663056819</v>
      </c>
      <c r="F366" s="49">
        <v>8138853.3999999985</v>
      </c>
      <c r="G366" s="49">
        <v>5090169.6999999993</v>
      </c>
      <c r="H366" s="164">
        <f t="shared" si="168"/>
        <v>159.89355718336856</v>
      </c>
      <c r="I366" s="49">
        <v>50619599.799999997</v>
      </c>
      <c r="J366" s="49">
        <v>31887975.800000001</v>
      </c>
      <c r="K366" s="164">
        <f t="shared" si="164"/>
        <v>158.7419663056819</v>
      </c>
      <c r="L366" s="49">
        <v>0</v>
      </c>
      <c r="M366" s="49">
        <v>0</v>
      </c>
      <c r="N366" s="69" t="e">
        <f t="shared" si="165"/>
        <v>#DIV/0!</v>
      </c>
      <c r="O366" s="166">
        <v>0</v>
      </c>
      <c r="P366" s="166">
        <v>0</v>
      </c>
      <c r="Q366" s="69" t="e">
        <f t="shared" si="166"/>
        <v>#DIV/0!</v>
      </c>
      <c r="R366" s="69">
        <v>0</v>
      </c>
      <c r="S366" s="69">
        <v>0</v>
      </c>
      <c r="T366" s="69" t="e">
        <f t="shared" si="169"/>
        <v>#DIV/0!</v>
      </c>
    </row>
    <row r="367" spans="1:20" ht="33" customHeight="1">
      <c r="A367" s="63">
        <v>10</v>
      </c>
      <c r="B367" s="10" t="s">
        <v>215</v>
      </c>
      <c r="C367" s="49">
        <v>234816</v>
      </c>
      <c r="D367" s="49">
        <v>109433</v>
      </c>
      <c r="E367" s="164">
        <f t="shared" si="162"/>
        <v>214.57512816060969</v>
      </c>
      <c r="F367" s="49">
        <v>34138</v>
      </c>
      <c r="G367" s="49">
        <v>14130</v>
      </c>
      <c r="H367" s="164">
        <f t="shared" si="168"/>
        <v>241.5994338287332</v>
      </c>
      <c r="I367" s="49">
        <v>234816</v>
      </c>
      <c r="J367" s="49">
        <v>109433</v>
      </c>
      <c r="K367" s="164">
        <f t="shared" si="164"/>
        <v>214.57512816060969</v>
      </c>
      <c r="L367" s="49">
        <v>0</v>
      </c>
      <c r="M367" s="49">
        <v>0</v>
      </c>
      <c r="N367" s="69" t="e">
        <f t="shared" si="165"/>
        <v>#DIV/0!</v>
      </c>
      <c r="O367" s="166">
        <v>0</v>
      </c>
      <c r="P367" s="166">
        <v>0</v>
      </c>
      <c r="Q367" s="69" t="e">
        <f t="shared" si="166"/>
        <v>#DIV/0!</v>
      </c>
      <c r="R367" s="69">
        <v>0</v>
      </c>
      <c r="S367" s="69">
        <v>0</v>
      </c>
      <c r="T367" s="69" t="e">
        <f t="shared" si="169"/>
        <v>#DIV/0!</v>
      </c>
    </row>
    <row r="368" spans="1:20" ht="34.5">
      <c r="A368" s="142">
        <v>11</v>
      </c>
      <c r="B368" s="143" t="s">
        <v>216</v>
      </c>
      <c r="C368" s="49">
        <v>842623.8</v>
      </c>
      <c r="D368" s="49">
        <v>856264.6</v>
      </c>
      <c r="E368" s="164">
        <f t="shared" si="162"/>
        <v>98.406941032012767</v>
      </c>
      <c r="F368" s="49">
        <v>110893.80000000005</v>
      </c>
      <c r="G368" s="49">
        <v>110275.59999999998</v>
      </c>
      <c r="H368" s="164">
        <f t="shared" si="168"/>
        <v>100.56059545357274</v>
      </c>
      <c r="I368" s="49">
        <v>842623.8</v>
      </c>
      <c r="J368" s="49">
        <v>856264.6</v>
      </c>
      <c r="K368" s="164">
        <f t="shared" si="164"/>
        <v>98.406941032012767</v>
      </c>
      <c r="L368" s="49">
        <v>0</v>
      </c>
      <c r="M368" s="49">
        <v>0</v>
      </c>
      <c r="N368" s="69" t="e">
        <f t="shared" si="165"/>
        <v>#DIV/0!</v>
      </c>
      <c r="O368" s="166">
        <v>0</v>
      </c>
      <c r="P368" s="166">
        <v>0</v>
      </c>
      <c r="Q368" s="69" t="e">
        <f t="shared" si="166"/>
        <v>#DIV/0!</v>
      </c>
      <c r="R368" s="69">
        <v>0</v>
      </c>
      <c r="S368" s="69">
        <v>0</v>
      </c>
      <c r="T368" s="69" t="e">
        <f t="shared" si="169"/>
        <v>#DIV/0!</v>
      </c>
    </row>
    <row r="369" spans="1:20" s="146" customFormat="1" ht="33.75" customHeight="1">
      <c r="A369" s="63">
        <v>13</v>
      </c>
      <c r="B369" s="10" t="s">
        <v>217</v>
      </c>
      <c r="C369" s="69"/>
      <c r="D369" s="165"/>
      <c r="E369" s="164" t="e">
        <f t="shared" si="162"/>
        <v>#DIV/0!</v>
      </c>
      <c r="F369" s="69"/>
      <c r="G369" s="69"/>
      <c r="H369" s="69" t="e">
        <f t="shared" si="168"/>
        <v>#DIV/0!</v>
      </c>
      <c r="I369" s="69"/>
      <c r="J369" s="69"/>
      <c r="K369" s="164" t="e">
        <f t="shared" si="164"/>
        <v>#DIV/0!</v>
      </c>
      <c r="L369" s="165"/>
      <c r="M369" s="165"/>
      <c r="N369" s="69" t="e">
        <f t="shared" si="165"/>
        <v>#DIV/0!</v>
      </c>
      <c r="O369" s="69"/>
      <c r="P369" s="69"/>
      <c r="Q369" s="69" t="e">
        <f t="shared" si="166"/>
        <v>#DIV/0!</v>
      </c>
      <c r="R369" s="69"/>
      <c r="S369" s="69"/>
      <c r="T369" s="69"/>
    </row>
    <row r="370" spans="1:20" s="146" customFormat="1" ht="17.25">
      <c r="A370" s="63">
        <v>14</v>
      </c>
      <c r="B370" s="12" t="s">
        <v>218</v>
      </c>
      <c r="C370" s="69"/>
      <c r="D370" s="165"/>
      <c r="E370" s="164" t="e">
        <f t="shared" si="162"/>
        <v>#DIV/0!</v>
      </c>
      <c r="F370" s="69"/>
      <c r="G370" s="69"/>
      <c r="H370" s="69" t="e">
        <f t="shared" si="168"/>
        <v>#DIV/0!</v>
      </c>
      <c r="I370" s="69"/>
      <c r="J370" s="69"/>
      <c r="K370" s="164" t="e">
        <f t="shared" si="164"/>
        <v>#DIV/0!</v>
      </c>
      <c r="L370" s="165"/>
      <c r="M370" s="165"/>
      <c r="N370" s="69" t="e">
        <f t="shared" si="165"/>
        <v>#DIV/0!</v>
      </c>
      <c r="O370" s="69"/>
      <c r="P370" s="69"/>
      <c r="Q370" s="69" t="e">
        <f t="shared" si="166"/>
        <v>#DIV/0!</v>
      </c>
      <c r="R370" s="69"/>
      <c r="S370" s="69"/>
      <c r="T370" s="69" t="e">
        <f t="shared" si="169"/>
        <v>#DIV/0!</v>
      </c>
    </row>
    <row r="371" spans="1:20" s="146" customFormat="1" ht="17.25">
      <c r="A371" s="63">
        <v>15</v>
      </c>
      <c r="B371" s="12" t="s">
        <v>219</v>
      </c>
      <c r="C371" s="69"/>
      <c r="D371" s="165"/>
      <c r="E371" s="164" t="e">
        <f t="shared" si="162"/>
        <v>#DIV/0!</v>
      </c>
      <c r="F371" s="69"/>
      <c r="G371" s="69"/>
      <c r="H371" s="69" t="e">
        <f t="shared" si="168"/>
        <v>#DIV/0!</v>
      </c>
      <c r="I371" s="69"/>
      <c r="J371" s="69"/>
      <c r="K371" s="164" t="e">
        <f t="shared" si="164"/>
        <v>#DIV/0!</v>
      </c>
      <c r="L371" s="165"/>
      <c r="M371" s="165"/>
      <c r="N371" s="69" t="e">
        <f t="shared" si="165"/>
        <v>#DIV/0!</v>
      </c>
      <c r="O371" s="69"/>
      <c r="P371" s="69"/>
      <c r="Q371" s="69" t="e">
        <f t="shared" si="166"/>
        <v>#DIV/0!</v>
      </c>
      <c r="R371" s="69"/>
      <c r="S371" s="69"/>
      <c r="T371" s="69" t="e">
        <f t="shared" si="169"/>
        <v>#DIV/0!</v>
      </c>
    </row>
    <row r="372" spans="1:20" s="146" customFormat="1" ht="51.75">
      <c r="A372" s="63">
        <v>16</v>
      </c>
      <c r="B372" s="10" t="s">
        <v>220</v>
      </c>
      <c r="C372" s="69"/>
      <c r="D372" s="69"/>
      <c r="E372" s="164" t="e">
        <f t="shared" si="162"/>
        <v>#DIV/0!</v>
      </c>
      <c r="F372" s="69"/>
      <c r="G372" s="69"/>
      <c r="H372" s="69" t="e">
        <f>F372/G372*100</f>
        <v>#DIV/0!</v>
      </c>
      <c r="I372" s="69"/>
      <c r="J372" s="69"/>
      <c r="K372" s="164" t="e">
        <f t="shared" si="164"/>
        <v>#DIV/0!</v>
      </c>
      <c r="L372" s="69"/>
      <c r="M372" s="69"/>
      <c r="N372" s="69" t="e">
        <f t="shared" si="165"/>
        <v>#DIV/0!</v>
      </c>
      <c r="O372" s="69"/>
      <c r="P372" s="69"/>
      <c r="Q372" s="69" t="e">
        <f t="shared" si="166"/>
        <v>#DIV/0!</v>
      </c>
      <c r="R372" s="69"/>
      <c r="S372" s="69"/>
      <c r="T372" s="69" t="e">
        <f t="shared" si="169"/>
        <v>#DIV/0!</v>
      </c>
    </row>
    <row r="373" spans="1:20" s="222" customFormat="1" ht="17.25" customHeight="1">
      <c r="A373" s="397"/>
      <c r="B373" s="398"/>
      <c r="C373" s="398"/>
      <c r="D373" s="398"/>
      <c r="E373" s="398"/>
      <c r="F373" s="398"/>
      <c r="G373" s="398"/>
      <c r="H373" s="398"/>
      <c r="I373" s="398"/>
      <c r="J373" s="398"/>
      <c r="K373" s="399"/>
      <c r="L373" s="221"/>
      <c r="M373" s="221"/>
      <c r="N373" s="221"/>
      <c r="O373" s="221"/>
      <c r="P373" s="221"/>
      <c r="Q373" s="221"/>
      <c r="R373" s="221"/>
      <c r="S373" s="221"/>
      <c r="T373" s="221"/>
    </row>
    <row r="374" spans="1:20" ht="84.75" customHeight="1">
      <c r="A374" s="400" t="s">
        <v>269</v>
      </c>
      <c r="B374" s="401"/>
      <c r="C374" s="144">
        <f>SUM(C375:C376)</f>
        <v>27424355</v>
      </c>
      <c r="D374" s="144">
        <f>SUM(D375:D376)</f>
        <v>27096672</v>
      </c>
      <c r="E374" s="144">
        <f>C374/D374*100</f>
        <v>101.20931087035339</v>
      </c>
      <c r="F374" s="144">
        <f>SUM(F375:F376)</f>
        <v>2466967</v>
      </c>
      <c r="G374" s="144">
        <f>SUM(G375:G376)</f>
        <v>2371230</v>
      </c>
      <c r="H374" s="144">
        <f>F374/G374*100</f>
        <v>104.0374404844743</v>
      </c>
      <c r="I374" s="144">
        <f>SUM(I375:I376)</f>
        <v>27424355</v>
      </c>
      <c r="J374" s="144">
        <f>SUM(J375:J376)</f>
        <v>27096672</v>
      </c>
      <c r="K374" s="144">
        <f>I374/J374*100</f>
        <v>101.20931087035339</v>
      </c>
      <c r="L374" s="144">
        <f>SUM(L375:L376)</f>
        <v>0</v>
      </c>
      <c r="M374" s="144">
        <f>SUM(M375:M376)</f>
        <v>0</v>
      </c>
      <c r="N374" s="145" t="e">
        <f t="shared" si="165"/>
        <v>#DIV/0!</v>
      </c>
      <c r="O374" s="144">
        <f>SUM(O375:O376)</f>
        <v>0</v>
      </c>
      <c r="P374" s="144">
        <f>SUM(P375:P376)</f>
        <v>0</v>
      </c>
      <c r="Q374" s="145" t="e">
        <f t="shared" si="166"/>
        <v>#DIV/0!</v>
      </c>
      <c r="R374" s="144">
        <f>SUM(R375:R376)</f>
        <v>0</v>
      </c>
      <c r="S374" s="144">
        <f>SUM(S375:S376)</f>
        <v>0</v>
      </c>
      <c r="T374" s="145" t="e">
        <f t="shared" si="169"/>
        <v>#DIV/0!</v>
      </c>
    </row>
    <row r="375" spans="1:20" ht="75" customHeight="1">
      <c r="A375" s="63">
        <v>1</v>
      </c>
      <c r="B375" s="10" t="s">
        <v>214</v>
      </c>
      <c r="C375" s="49">
        <v>27424355</v>
      </c>
      <c r="D375" s="49">
        <v>27096672</v>
      </c>
      <c r="E375" s="164">
        <f t="shared" ref="E375:E376" si="170">C375/D375*100</f>
        <v>101.20931087035339</v>
      </c>
      <c r="F375" s="49">
        <v>2466967</v>
      </c>
      <c r="G375" s="49">
        <v>2371230</v>
      </c>
      <c r="H375" s="69">
        <f t="shared" ref="H375:H376" si="171">F375/G375*100</f>
        <v>104.0374404844743</v>
      </c>
      <c r="I375" s="49">
        <v>27424355</v>
      </c>
      <c r="J375" s="49">
        <v>27096672</v>
      </c>
      <c r="K375" s="164">
        <f t="shared" ref="K375:K376" si="172">I375/J375*100</f>
        <v>101.20931087035339</v>
      </c>
      <c r="L375" s="49">
        <v>0</v>
      </c>
      <c r="M375" s="49">
        <v>0</v>
      </c>
      <c r="N375" s="69" t="e">
        <f t="shared" si="165"/>
        <v>#DIV/0!</v>
      </c>
      <c r="O375" s="166">
        <v>0</v>
      </c>
      <c r="P375" s="166">
        <v>0</v>
      </c>
      <c r="Q375" s="69" t="e">
        <f t="shared" si="166"/>
        <v>#DIV/0!</v>
      </c>
      <c r="R375" s="69">
        <v>0</v>
      </c>
      <c r="S375" s="69">
        <v>0</v>
      </c>
      <c r="T375" s="69" t="e">
        <f t="shared" si="169"/>
        <v>#DIV/0!</v>
      </c>
    </row>
    <row r="376" spans="1:20" ht="17.25">
      <c r="A376" s="63">
        <v>2</v>
      </c>
      <c r="B376" s="12" t="s">
        <v>221</v>
      </c>
      <c r="C376" s="20"/>
      <c r="D376" s="20"/>
      <c r="E376" s="25" t="e">
        <f t="shared" si="170"/>
        <v>#DIV/0!</v>
      </c>
      <c r="F376" s="20"/>
      <c r="G376" s="20"/>
      <c r="H376" s="20" t="e">
        <f t="shared" si="171"/>
        <v>#DIV/0!</v>
      </c>
      <c r="I376" s="20"/>
      <c r="J376" s="20"/>
      <c r="K376" s="25" t="e">
        <f t="shared" si="172"/>
        <v>#DIV/0!</v>
      </c>
      <c r="L376" s="35"/>
      <c r="M376" s="35"/>
      <c r="N376" s="31" t="e">
        <f t="shared" si="165"/>
        <v>#DIV/0!</v>
      </c>
      <c r="O376" s="20"/>
      <c r="P376" s="20"/>
      <c r="Q376" s="31" t="e">
        <f t="shared" si="166"/>
        <v>#DIV/0!</v>
      </c>
      <c r="R376" s="20"/>
      <c r="S376" s="20"/>
      <c r="T376" s="20" t="e">
        <f t="shared" si="169"/>
        <v>#DIV/0!</v>
      </c>
    </row>
    <row r="377" spans="1:20" s="23" customFormat="1" ht="17.25">
      <c r="A377" s="64"/>
      <c r="B377" s="16"/>
      <c r="C377" s="47"/>
      <c r="D377" s="47"/>
      <c r="E377" s="1"/>
      <c r="F377" s="47"/>
      <c r="G377" s="47"/>
      <c r="H377" s="1"/>
      <c r="I377" s="47"/>
      <c r="J377" s="47"/>
      <c r="K377" s="1"/>
      <c r="L377" s="47"/>
      <c r="M377" s="47"/>
      <c r="N377" s="1"/>
      <c r="O377" s="47"/>
      <c r="P377" s="47"/>
      <c r="Q377" s="1"/>
      <c r="R377" s="47"/>
      <c r="S377" s="47"/>
      <c r="T377" s="1"/>
    </row>
    <row r="378" spans="1:20" s="23" customFormat="1" ht="17.25">
      <c r="A378" s="64"/>
      <c r="B378" s="16"/>
      <c r="C378" s="47"/>
      <c r="D378" s="47"/>
      <c r="E378" s="1"/>
      <c r="F378" s="47"/>
      <c r="G378" s="47"/>
      <c r="H378" s="1"/>
      <c r="I378" s="47"/>
      <c r="J378" s="47"/>
      <c r="K378" s="1"/>
      <c r="L378" s="47"/>
      <c r="M378" s="47"/>
      <c r="N378" s="1"/>
      <c r="O378" s="47"/>
      <c r="P378" s="47"/>
      <c r="Q378" s="1"/>
      <c r="R378" s="47"/>
      <c r="S378" s="47"/>
      <c r="T378" s="1"/>
    </row>
    <row r="379" spans="1:20" s="23" customFormat="1" ht="17.25">
      <c r="A379" s="64"/>
      <c r="B379" s="16"/>
      <c r="C379" s="47"/>
      <c r="D379" s="47"/>
      <c r="E379" s="1"/>
      <c r="F379" s="47"/>
      <c r="G379" s="47"/>
      <c r="H379" s="1"/>
      <c r="I379" s="47"/>
      <c r="J379" s="47"/>
      <c r="K379" s="1"/>
      <c r="L379" s="47"/>
      <c r="M379" s="47"/>
      <c r="N379" s="1"/>
      <c r="O379" s="47"/>
      <c r="P379" s="47"/>
      <c r="Q379" s="1"/>
      <c r="R379" s="47"/>
      <c r="S379" s="47"/>
      <c r="T379" s="1"/>
    </row>
    <row r="380" spans="1:20" s="23" customFormat="1" ht="17.25">
      <c r="A380" s="64"/>
      <c r="B380" s="16"/>
      <c r="C380" s="47"/>
      <c r="D380" s="47"/>
      <c r="E380" s="1"/>
      <c r="F380" s="47"/>
      <c r="G380" s="47"/>
      <c r="H380" s="1"/>
      <c r="I380" s="47"/>
      <c r="J380" s="47"/>
      <c r="K380" s="1"/>
      <c r="L380" s="47"/>
      <c r="M380" s="47"/>
      <c r="N380" s="1"/>
      <c r="O380" s="47"/>
      <c r="P380" s="47"/>
      <c r="Q380" s="1"/>
      <c r="R380" s="47"/>
      <c r="S380" s="47"/>
      <c r="T380" s="1"/>
    </row>
    <row r="381" spans="1:20" s="23" customFormat="1">
      <c r="A381" s="385"/>
      <c r="B381" s="386"/>
      <c r="C381" s="386"/>
      <c r="D381" s="386"/>
      <c r="E381" s="386"/>
      <c r="F381" s="386"/>
      <c r="G381" s="386"/>
      <c r="H381" s="386"/>
      <c r="I381" s="386"/>
      <c r="J381" s="386"/>
      <c r="K381" s="386"/>
      <c r="L381" s="386"/>
      <c r="M381" s="386"/>
      <c r="N381" s="386"/>
      <c r="O381" s="386"/>
      <c r="P381" s="386"/>
      <c r="Q381" s="386"/>
      <c r="R381" s="386"/>
      <c r="S381" s="386"/>
      <c r="T381" s="387"/>
    </row>
    <row r="382" spans="1:20" s="23" customFormat="1" ht="17.25" customHeight="1">
      <c r="A382" s="383" t="s">
        <v>270</v>
      </c>
      <c r="B382" s="384"/>
      <c r="C382" s="42">
        <f>SUM(C383:C390)</f>
        <v>0</v>
      </c>
      <c r="D382" s="42">
        <f>SUM(D383:D390)</f>
        <v>0</v>
      </c>
      <c r="E382" s="42" t="e">
        <f>C382/D382*100</f>
        <v>#DIV/0!</v>
      </c>
      <c r="F382" s="42">
        <f>SUM(F383:F390)</f>
        <v>0</v>
      </c>
      <c r="G382" s="42">
        <f>SUM(G383:G390)</f>
        <v>0</v>
      </c>
      <c r="H382" s="42" t="e">
        <f>F382/G382*100</f>
        <v>#DIV/0!</v>
      </c>
      <c r="I382" s="42">
        <f>SUM(I383:I390)</f>
        <v>0</v>
      </c>
      <c r="J382" s="42">
        <f>SUM(J383:J390)</f>
        <v>0</v>
      </c>
      <c r="K382" s="42" t="e">
        <f>I382/J382*100</f>
        <v>#DIV/0!</v>
      </c>
      <c r="L382" s="36">
        <f>SUM(L383:L390)</f>
        <v>0</v>
      </c>
      <c r="M382" s="36">
        <f>SUM(M383:M390)</f>
        <v>0</v>
      </c>
      <c r="N382" s="5" t="e">
        <f t="shared" ref="N382" si="173">L382/M382*100</f>
        <v>#DIV/0!</v>
      </c>
      <c r="O382" s="5">
        <f>SUM(O383:O390)</f>
        <v>0</v>
      </c>
      <c r="P382" s="5">
        <f>SUM(P383:P390)</f>
        <v>0</v>
      </c>
      <c r="Q382" s="5" t="e">
        <f t="shared" ref="Q382" si="174">O382/P382*100</f>
        <v>#DIV/0!</v>
      </c>
      <c r="R382" s="5">
        <f>SUM(R383:R390)</f>
        <v>0</v>
      </c>
      <c r="S382" s="5">
        <f>SUM(S383:S390)</f>
        <v>0</v>
      </c>
      <c r="T382" s="5" t="e">
        <f t="shared" ref="T382" si="175">R382/S382*100</f>
        <v>#DIV/0!</v>
      </c>
    </row>
    <row r="383" spans="1:20" s="23" customFormat="1" ht="18" customHeight="1">
      <c r="A383" s="147"/>
      <c r="B383" s="147"/>
      <c r="C383" s="147"/>
      <c r="D383" s="147"/>
      <c r="E383" s="147"/>
      <c r="F383" s="147"/>
      <c r="G383" s="147"/>
      <c r="H383" s="147"/>
      <c r="I383" s="147"/>
      <c r="J383" s="147"/>
      <c r="K383" s="147"/>
      <c r="L383" s="148"/>
      <c r="M383" s="148"/>
      <c r="N383" s="148"/>
      <c r="O383" s="148"/>
      <c r="P383" s="148"/>
      <c r="Q383" s="148"/>
      <c r="R383" s="148"/>
      <c r="S383" s="148"/>
      <c r="T383" s="148"/>
    </row>
    <row r="384" spans="1:20" ht="18" customHeight="1">
      <c r="A384" s="147"/>
      <c r="B384" s="147"/>
      <c r="C384" s="147"/>
      <c r="D384" s="147"/>
      <c r="E384" s="147"/>
      <c r="F384" s="147"/>
      <c r="G384" s="147"/>
      <c r="H384" s="147"/>
      <c r="I384" s="147"/>
      <c r="J384" s="147"/>
      <c r="K384" s="147"/>
      <c r="L384" s="148"/>
      <c r="M384" s="148"/>
      <c r="N384" s="148"/>
      <c r="O384" s="148"/>
      <c r="P384" s="148"/>
      <c r="Q384" s="148"/>
      <c r="R384" s="148"/>
      <c r="S384" s="148"/>
      <c r="T384" s="148"/>
    </row>
    <row r="385" spans="1:20">
      <c r="A385" s="147"/>
      <c r="B385" s="147"/>
      <c r="C385" s="147"/>
      <c r="D385" s="147"/>
      <c r="E385" s="147"/>
      <c r="F385" s="147"/>
      <c r="G385" s="147"/>
      <c r="H385" s="147"/>
      <c r="I385" s="147"/>
      <c r="J385" s="147"/>
      <c r="K385" s="147"/>
      <c r="L385" s="148"/>
      <c r="M385" s="148"/>
      <c r="N385" s="148"/>
      <c r="O385" s="148"/>
      <c r="P385" s="148"/>
      <c r="Q385" s="148"/>
      <c r="R385" s="148"/>
      <c r="S385" s="148"/>
      <c r="T385" s="148"/>
    </row>
    <row r="386" spans="1:20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  <row r="393" spans="1:20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8"/>
      <c r="M393" s="148"/>
      <c r="N393" s="148"/>
      <c r="O393" s="148"/>
      <c r="P393" s="148"/>
      <c r="Q393" s="148"/>
      <c r="R393" s="148"/>
      <c r="S393" s="148"/>
      <c r="T393" s="148"/>
    </row>
    <row r="394" spans="1:20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8"/>
      <c r="M394" s="148"/>
      <c r="N394" s="148"/>
      <c r="O394" s="148"/>
      <c r="P394" s="148"/>
      <c r="Q394" s="148"/>
      <c r="R394" s="148"/>
      <c r="S394" s="148"/>
      <c r="T394" s="148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9:B69"/>
    <mergeCell ref="A70:B70"/>
    <mergeCell ref="A113:T113"/>
    <mergeCell ref="A114:B114"/>
    <mergeCell ref="A143:T143"/>
    <mergeCell ref="A144:B144"/>
    <mergeCell ref="I43:K43"/>
    <mergeCell ref="L43:T43"/>
    <mergeCell ref="A46:B46"/>
    <mergeCell ref="A47:B47"/>
    <mergeCell ref="A55:B55"/>
    <mergeCell ref="A68:T68"/>
    <mergeCell ref="A187:B187"/>
    <mergeCell ref="A195:T195"/>
    <mergeCell ref="A196:B196"/>
    <mergeCell ref="A201:T201"/>
    <mergeCell ref="A202:B202"/>
    <mergeCell ref="A209:T209"/>
    <mergeCell ref="A149:T149"/>
    <mergeCell ref="A150:B150"/>
    <mergeCell ref="A161:T161"/>
    <mergeCell ref="A162:B162"/>
    <mergeCell ref="A177:T177"/>
    <mergeCell ref="A178:B178"/>
    <mergeCell ref="A234:B234"/>
    <mergeCell ref="A245:T245"/>
    <mergeCell ref="A246:B246"/>
    <mergeCell ref="A254:T254"/>
    <mergeCell ref="A255:B255"/>
    <mergeCell ref="A260:T260"/>
    <mergeCell ref="A210:B210"/>
    <mergeCell ref="A217:T217"/>
    <mergeCell ref="A218:B218"/>
    <mergeCell ref="A226:T226"/>
    <mergeCell ref="A227:B227"/>
    <mergeCell ref="A233:T233"/>
    <mergeCell ref="A314:T314"/>
    <mergeCell ref="A315:B315"/>
    <mergeCell ref="A322:T322"/>
    <mergeCell ref="A323:B323"/>
    <mergeCell ref="A324:B324"/>
    <mergeCell ref="A331:T331"/>
    <mergeCell ref="A261:B261"/>
    <mergeCell ref="A274:T274"/>
    <mergeCell ref="A275:B275"/>
    <mergeCell ref="A285:B285"/>
    <mergeCell ref="A306:T306"/>
    <mergeCell ref="A307:B307"/>
    <mergeCell ref="A374:B374"/>
    <mergeCell ref="A381:T381"/>
    <mergeCell ref="A382:B382"/>
    <mergeCell ref="A332:B332"/>
    <mergeCell ref="A345:B345"/>
    <mergeCell ref="A355:T355"/>
    <mergeCell ref="A356:B356"/>
    <mergeCell ref="A357:B357"/>
    <mergeCell ref="A373:K373"/>
  </mergeCells>
  <pageMargins left="0.7" right="0.7" top="0.75" bottom="0.75" header="0.3" footer="0.3"/>
  <pageSetup scale="78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7"/>
  <sheetViews>
    <sheetView topLeftCell="A323" zoomScale="70" zoomScaleNormal="70" workbookViewId="0">
      <selection activeCell="G336" sqref="G336"/>
    </sheetView>
  </sheetViews>
  <sheetFormatPr defaultColWidth="15.140625" defaultRowHeight="15"/>
  <cols>
    <col min="1" max="1" width="4.140625" customWidth="1"/>
    <col min="2" max="2" width="31.7109375" customWidth="1"/>
    <col min="3" max="4" width="13.85546875" customWidth="1"/>
    <col min="5" max="5" width="10.140625" customWidth="1"/>
    <col min="6" max="6" width="12.7109375" customWidth="1"/>
    <col min="7" max="7" width="14.140625" customWidth="1"/>
    <col min="8" max="8" width="10.42578125" customWidth="1"/>
    <col min="9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5" width="13.28515625" customWidth="1"/>
    <col min="16" max="16" width="13.85546875" customWidth="1"/>
    <col min="17" max="17" width="10.85546875" customWidth="1"/>
    <col min="18" max="18" width="15.28515625" customWidth="1"/>
    <col min="19" max="19" width="14.28515625" customWidth="1"/>
    <col min="20" max="20" width="9.85546875" customWidth="1"/>
  </cols>
  <sheetData>
    <row r="1" spans="1:20">
      <c r="A1" s="329" t="s">
        <v>403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55.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404</v>
      </c>
      <c r="D4" s="344" t="s">
        <v>405</v>
      </c>
      <c r="E4" s="344" t="s">
        <v>5</v>
      </c>
      <c r="F4" s="344" t="s">
        <v>413</v>
      </c>
      <c r="G4" s="366" t="s">
        <v>295</v>
      </c>
      <c r="H4" s="344" t="s">
        <v>5</v>
      </c>
      <c r="I4" s="344" t="s">
        <v>404</v>
      </c>
      <c r="J4" s="344" t="s">
        <v>405</v>
      </c>
      <c r="K4" s="344" t="s">
        <v>5</v>
      </c>
      <c r="L4" s="344" t="s">
        <v>404</v>
      </c>
      <c r="M4" s="344" t="s">
        <v>405</v>
      </c>
      <c r="N4" s="347" t="s">
        <v>5</v>
      </c>
      <c r="O4" s="354" t="s">
        <v>408</v>
      </c>
      <c r="P4" s="354" t="s">
        <v>412</v>
      </c>
      <c r="Q4" s="364" t="s">
        <v>5</v>
      </c>
      <c r="R4" s="354" t="s">
        <v>410</v>
      </c>
      <c r="S4" s="354" t="s">
        <v>411</v>
      </c>
      <c r="T4" s="356" t="s">
        <v>5</v>
      </c>
    </row>
    <row r="5" spans="1:20" ht="13.5" customHeight="1">
      <c r="A5" s="332"/>
      <c r="B5" s="335"/>
      <c r="C5" s="345"/>
      <c r="D5" s="345"/>
      <c r="E5" s="345"/>
      <c r="F5" s="345"/>
      <c r="G5" s="367"/>
      <c r="H5" s="345"/>
      <c r="I5" s="345"/>
      <c r="J5" s="345"/>
      <c r="K5" s="345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5"/>
      <c r="F6" s="345"/>
      <c r="G6" s="367"/>
      <c r="H6" s="345"/>
      <c r="I6" s="345"/>
      <c r="J6" s="345"/>
      <c r="K6" s="345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5"/>
      <c r="F7" s="345"/>
      <c r="G7" s="367"/>
      <c r="H7" s="345"/>
      <c r="I7" s="345"/>
      <c r="J7" s="345"/>
      <c r="K7" s="345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6"/>
      <c r="F8" s="346"/>
      <c r="G8" s="368"/>
      <c r="H8" s="346"/>
      <c r="I8" s="346"/>
      <c r="J8" s="346"/>
      <c r="K8" s="346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23" customFormat="1" ht="43.5" customHeight="1" thickBot="1">
      <c r="A10" s="358" t="s">
        <v>6</v>
      </c>
      <c r="B10" s="359"/>
      <c r="C10" s="118">
        <f>C11+C38</f>
        <v>841.689168</v>
      </c>
      <c r="D10" s="118">
        <f>D11+D38</f>
        <v>761.30374549999988</v>
      </c>
      <c r="E10" s="119">
        <f>C10/D10*100</f>
        <v>110.55891593534793</v>
      </c>
      <c r="F10" s="118">
        <f>F11+F38</f>
        <v>105.656333</v>
      </c>
      <c r="G10" s="118">
        <f>G11+G38</f>
        <v>100.37115899999999</v>
      </c>
      <c r="H10" s="119">
        <f>F10/G10*100</f>
        <v>105.26563013982933</v>
      </c>
      <c r="I10" s="118">
        <f>I11+I38</f>
        <v>838.39193399999988</v>
      </c>
      <c r="J10" s="118">
        <f>J11+J38</f>
        <v>760.34599350000008</v>
      </c>
      <c r="K10" s="120">
        <f>I10/J10*100</f>
        <v>110.26452972294116</v>
      </c>
      <c r="L10" s="282">
        <f>L11+L38</f>
        <v>368.44364199999995</v>
      </c>
      <c r="M10" s="280">
        <f>M11+M38</f>
        <v>321.81091600000008</v>
      </c>
      <c r="N10" s="281">
        <f>L10/M10*100</f>
        <v>114.49072224759458</v>
      </c>
      <c r="O10" s="281">
        <f>O11+O38</f>
        <v>45.960860999999994</v>
      </c>
      <c r="P10" s="281">
        <f>P11+P38</f>
        <v>35.313483999999995</v>
      </c>
      <c r="Q10" s="281">
        <f>O10/P10*100</f>
        <v>130.15102389784028</v>
      </c>
      <c r="R10" s="280">
        <f>R11+R38</f>
        <v>284.80064800000002</v>
      </c>
      <c r="S10" s="280">
        <f>S11+S38</f>
        <v>246.91896499999999</v>
      </c>
      <c r="T10" s="283">
        <f t="shared" ref="T10:T40" si="0">R10/S10*100</f>
        <v>115.34174703834516</v>
      </c>
    </row>
    <row r="11" spans="1:20" ht="38.25" customHeight="1" thickBot="1">
      <c r="A11" s="360" t="s">
        <v>7</v>
      </c>
      <c r="B11" s="361"/>
      <c r="C11" s="98">
        <f>C12+C13</f>
        <v>515.52626099999998</v>
      </c>
      <c r="D11" s="98">
        <f>D12+D13</f>
        <v>458.67530049999993</v>
      </c>
      <c r="E11" s="98">
        <f>C11/D11*100</f>
        <v>112.39459819136262</v>
      </c>
      <c r="F11" s="98">
        <f>F12+F13</f>
        <v>68.331968000000003</v>
      </c>
      <c r="G11" s="98">
        <f>G12+G13</f>
        <v>57.548709999999993</v>
      </c>
      <c r="H11" s="98">
        <f>F11/G11*100</f>
        <v>118.73761896661108</v>
      </c>
      <c r="I11" s="98">
        <f>I12+I13</f>
        <v>512.22902699999986</v>
      </c>
      <c r="J11" s="98">
        <f>J12+J13</f>
        <v>457.71754850000013</v>
      </c>
      <c r="K11" s="99">
        <f>I11/J11*100</f>
        <v>111.90941415260151</v>
      </c>
      <c r="L11" s="100">
        <f>L12+L13</f>
        <v>338.26329799999996</v>
      </c>
      <c r="M11" s="100">
        <f>M12+M13</f>
        <v>285.83812200000006</v>
      </c>
      <c r="N11" s="101">
        <f t="shared" ref="N11:N13" si="1">L11/M11*100</f>
        <v>118.34086217512998</v>
      </c>
      <c r="O11" s="98">
        <f>O12+O13</f>
        <v>45.960860999999994</v>
      </c>
      <c r="P11" s="98">
        <f>P12+P13</f>
        <v>35.313483999999995</v>
      </c>
      <c r="Q11" s="101">
        <f>O11/P11*100</f>
        <v>130.15102389784028</v>
      </c>
      <c r="R11" s="98">
        <f>R12+R13</f>
        <v>284.80064800000002</v>
      </c>
      <c r="S11" s="98">
        <f>S12+S13</f>
        <v>246.91896499999999</v>
      </c>
      <c r="T11" s="102">
        <f t="shared" si="0"/>
        <v>115.34174703834516</v>
      </c>
    </row>
    <row r="12" spans="1:20" ht="54.75" customHeight="1" thickBot="1">
      <c r="A12" s="362" t="s">
        <v>272</v>
      </c>
      <c r="B12" s="363"/>
      <c r="C12" s="125">
        <f>C46/1000000</f>
        <v>150.58937299999999</v>
      </c>
      <c r="D12" s="125">
        <f>D46/1000000</f>
        <v>129.65230199999999</v>
      </c>
      <c r="E12" s="125">
        <f>C12/D12*100</f>
        <v>116.14863035752347</v>
      </c>
      <c r="F12" s="124">
        <f>F46/1000000</f>
        <v>19.137150999999999</v>
      </c>
      <c r="G12" s="124">
        <f>G46/1000000</f>
        <v>14.025861000000001</v>
      </c>
      <c r="H12" s="125">
        <f>F12/G12*100</f>
        <v>136.44189829059334</v>
      </c>
      <c r="I12" s="124">
        <f>I46/1000000</f>
        <v>143.37689399999999</v>
      </c>
      <c r="J12" s="124">
        <f>J46/1000000</f>
        <v>119.66360899999999</v>
      </c>
      <c r="K12" s="125">
        <f>I12/J12*100</f>
        <v>119.81662194393618</v>
      </c>
      <c r="L12" s="124">
        <f>L46/1000000</f>
        <v>133.210384</v>
      </c>
      <c r="M12" s="124">
        <f>M46/1000000</f>
        <v>99.067154000000002</v>
      </c>
      <c r="N12" s="125">
        <f t="shared" si="1"/>
        <v>134.46473288210137</v>
      </c>
      <c r="O12" s="124">
        <f>O46/1000000</f>
        <v>0</v>
      </c>
      <c r="P12" s="124">
        <f>P46/1000000</f>
        <v>0.126973</v>
      </c>
      <c r="Q12" s="125">
        <f>O12/P12*100</f>
        <v>0</v>
      </c>
      <c r="R12" s="124">
        <f>R46/1000000</f>
        <v>133.210384</v>
      </c>
      <c r="S12" s="124">
        <f>S46/1000000</f>
        <v>98.940180999999995</v>
      </c>
      <c r="T12" s="126">
        <f t="shared" si="0"/>
        <v>134.63729564028188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364.93688800000001</v>
      </c>
      <c r="D13" s="127">
        <f>D14+D15+D16+D17+D18+D19+D20+D21+D22+D23+D24+D25+D26+D27+D28+D29+D30+D31+D32+D33+D34+D37</f>
        <v>329.02299849999997</v>
      </c>
      <c r="E13" s="125">
        <f t="shared" ref="E13:E40" si="2">C13/D13*100</f>
        <v>110.91531280905278</v>
      </c>
      <c r="F13" s="127">
        <f>F14+F15+F16+F17+F18+F19+F20+F21+F22+F23+F24+F25+F26+F27+F28+F29+F30+F31+F32+F33+F34+F37</f>
        <v>49.194817</v>
      </c>
      <c r="G13" s="127">
        <f>G14+G15+G16+G17+G18+G19+G20+G21+G22+G23+G24+G25+G26+G27+G28+G29+G30+G31+G32+G33+G34+G37</f>
        <v>43.522848999999994</v>
      </c>
      <c r="H13" s="125">
        <f t="shared" ref="H13:H40" si="3">F13/G13*100</f>
        <v>113.03216156644527</v>
      </c>
      <c r="I13" s="127">
        <f>I14+I15+I16+I17+I18+I19+I20+I21+I22+I23+I24+I25+I26+I27+I28+I29+I30+I31+I32+I33+I34+I37</f>
        <v>368.85213299999992</v>
      </c>
      <c r="J13" s="127">
        <f>J14+J15+J16+J17+J18+J19+J20+J21+J22+J23+J24+J25+J26+J27+J28+J29+J30+J31+J32+J33+J34+J37</f>
        <v>338.05393950000013</v>
      </c>
      <c r="K13" s="125">
        <f t="shared" ref="K13:K40" si="4">I13/J13*100</f>
        <v>109.11043768504871</v>
      </c>
      <c r="L13" s="127">
        <f>L14+L15+L16+L17+L18+L19+L20+L21+L22+L23+L24+L25+L26+L27+L28+L29+L30+L31+L32+L33+L34+L37</f>
        <v>205.05291399999999</v>
      </c>
      <c r="M13" s="127">
        <f>M14+M15+M16+M17+M18+M19+M20+M21+M22+M23+M24+M25+M26+M27+M28+M29+M30+M31+M32+M33+M34+M37</f>
        <v>186.77096800000004</v>
      </c>
      <c r="N13" s="125">
        <f t="shared" si="1"/>
        <v>109.78843028751662</v>
      </c>
      <c r="O13" s="127">
        <f>O14+O15+O16+O17+O18+O19+O20+O21+O22+O23+O24+O25+O26+O27+O28+O29+O30+O31+O32+O33+O34+O37</f>
        <v>45.960860999999994</v>
      </c>
      <c r="P13" s="127">
        <f>P14+P15+P16+P17+P18+P19+P20+P21+P22+P23+P24+P25+P26+P27+P28+P29+P30+P31+P32+P33+P34+P37</f>
        <v>35.186510999999996</v>
      </c>
      <c r="Q13" s="125">
        <f t="shared" ref="Q13:Q40" si="5">O13/P13*100</f>
        <v>130.62068302253667</v>
      </c>
      <c r="R13" s="127">
        <f>R14+R15+R16+R17+R18+R19+R20+R21+R22+R23+R24+R25+R26+R27+R28+R29+R30+R31+R32+R33+R34+R37</f>
        <v>151.59026400000002</v>
      </c>
      <c r="S13" s="127">
        <f>S14+S15+S16+S17+S18+S19+S20+S21+S22+S23+S24+S25+S26+S27+S28+S29+S30+S31+S32+S33+S34+S37</f>
        <v>147.97878399999999</v>
      </c>
      <c r="T13" s="126">
        <f t="shared" si="0"/>
        <v>102.44053904375916</v>
      </c>
    </row>
    <row r="14" spans="1:20" ht="40.5" customHeight="1" thickBot="1">
      <c r="A14" s="350" t="s">
        <v>241</v>
      </c>
      <c r="B14" s="351" t="s">
        <v>117</v>
      </c>
      <c r="C14" s="103">
        <f>C70/1000000</f>
        <v>81.905873999999997</v>
      </c>
      <c r="D14" s="103">
        <f>D70/1000000</f>
        <v>77.157869000000005</v>
      </c>
      <c r="E14" s="103">
        <f t="shared" si="2"/>
        <v>106.15362381249798</v>
      </c>
      <c r="F14" s="103">
        <f>F70/1000000</f>
        <v>9.8190799999999996</v>
      </c>
      <c r="G14" s="103">
        <f>G70/1000000</f>
        <v>10.82572</v>
      </c>
      <c r="H14" s="103">
        <f t="shared" si="3"/>
        <v>90.701403694165379</v>
      </c>
      <c r="I14" s="103">
        <f>I70/1000000</f>
        <v>83.812775000000002</v>
      </c>
      <c r="J14" s="103">
        <f>J70/1000000</f>
        <v>83.077269999999999</v>
      </c>
      <c r="K14" s="104">
        <f t="shared" si="4"/>
        <v>100.88532639553516</v>
      </c>
      <c r="L14" s="103">
        <f>L70/1000000</f>
        <v>6.2541370000000001</v>
      </c>
      <c r="M14" s="103">
        <f>M70/1000000</f>
        <v>6.9368889999999999</v>
      </c>
      <c r="N14" s="103">
        <f>L14/M14*100</f>
        <v>90.157662894706831</v>
      </c>
      <c r="O14" s="103">
        <f>O70/1000000</f>
        <v>2.9114049999999998</v>
      </c>
      <c r="P14" s="103">
        <f>P70/1000000</f>
        <v>4.1086270000000003</v>
      </c>
      <c r="Q14" s="103">
        <f t="shared" si="5"/>
        <v>70.860776604933946</v>
      </c>
      <c r="R14" s="103">
        <f>R70/1000000</f>
        <v>2.3896860000000002</v>
      </c>
      <c r="S14" s="103">
        <f>S70/1000000</f>
        <v>2.0780919999999998</v>
      </c>
      <c r="T14" s="104">
        <f t="shared" si="0"/>
        <v>114.99423509642502</v>
      </c>
    </row>
    <row r="15" spans="1:20" ht="19.5" customHeight="1" thickBot="1">
      <c r="A15" s="352" t="s">
        <v>242</v>
      </c>
      <c r="B15" s="353" t="s">
        <v>117</v>
      </c>
      <c r="C15" s="103">
        <f>C117/1000000</f>
        <v>49.368341000000001</v>
      </c>
      <c r="D15" s="103">
        <f>D117/1000000</f>
        <v>44.306640000000002</v>
      </c>
      <c r="E15" s="103">
        <f t="shared" si="2"/>
        <v>111.42424927730923</v>
      </c>
      <c r="F15" s="103">
        <f>F117/1000000</f>
        <v>6.474513</v>
      </c>
      <c r="G15" s="103">
        <f>G117/1000000</f>
        <v>7.0364769999999996</v>
      </c>
      <c r="H15" s="103">
        <f t="shared" si="3"/>
        <v>92.013560194966885</v>
      </c>
      <c r="I15" s="103">
        <f>I117/1000000</f>
        <v>49.255963000000001</v>
      </c>
      <c r="J15" s="103">
        <f>J117/1000000</f>
        <v>45.478875000000002</v>
      </c>
      <c r="K15" s="104">
        <f t="shared" si="4"/>
        <v>108.30514826938882</v>
      </c>
      <c r="L15" s="103">
        <f>L117/1000000</f>
        <v>31.418054999999999</v>
      </c>
      <c r="M15" s="103">
        <f>M117/1000000</f>
        <v>25.158328999999998</v>
      </c>
      <c r="N15" s="103">
        <f t="shared" ref="N15:N40" si="6">L15/M15*100</f>
        <v>124.88132657777074</v>
      </c>
      <c r="O15" s="103">
        <f>O117/1000000</f>
        <v>26.896449</v>
      </c>
      <c r="P15" s="103">
        <f>P117/1000000</f>
        <v>19.845631000000001</v>
      </c>
      <c r="Q15" s="103">
        <f t="shared" si="5"/>
        <v>135.52831351142223</v>
      </c>
      <c r="R15" s="103">
        <f>R117/1000000</f>
        <v>5.658582</v>
      </c>
      <c r="S15" s="103">
        <f>S117/1000000</f>
        <v>5.0650870000000001</v>
      </c>
      <c r="T15" s="104">
        <f t="shared" si="0"/>
        <v>111.71737030380721</v>
      </c>
    </row>
    <row r="16" spans="1:20" ht="19.5" customHeight="1" thickBot="1">
      <c r="A16" s="350" t="s">
        <v>243</v>
      </c>
      <c r="B16" s="351" t="s">
        <v>145</v>
      </c>
      <c r="C16" s="103">
        <f>C147/1000000</f>
        <v>87.554558999999998</v>
      </c>
      <c r="D16" s="103">
        <f>D147/1000000</f>
        <v>58.323596000000002</v>
      </c>
      <c r="E16" s="103">
        <f t="shared" si="2"/>
        <v>150.11858836687642</v>
      </c>
      <c r="F16" s="103">
        <f>F147/1000000</f>
        <v>12.415622000000001</v>
      </c>
      <c r="G16" s="103">
        <f>G147/1000000</f>
        <v>8.4898830000000007</v>
      </c>
      <c r="H16" s="103">
        <f t="shared" si="3"/>
        <v>146.24020142562622</v>
      </c>
      <c r="I16" s="103">
        <f>I147/1000000</f>
        <v>91.668223999999995</v>
      </c>
      <c r="J16" s="103">
        <f>J147/1000000</f>
        <v>66.627949000000001</v>
      </c>
      <c r="K16" s="104">
        <f t="shared" si="4"/>
        <v>137.5822389490032</v>
      </c>
      <c r="L16" s="103">
        <f>L147/1000000</f>
        <v>57.716572999999997</v>
      </c>
      <c r="M16" s="103">
        <f>M147/1000000</f>
        <v>48.277102999999997</v>
      </c>
      <c r="N16" s="103">
        <f t="shared" si="6"/>
        <v>119.55268525536837</v>
      </c>
      <c r="O16" s="103">
        <f>O147/1000000</f>
        <v>3.0338660000000002</v>
      </c>
      <c r="P16" s="103">
        <f>P147/1000000</f>
        <v>4.4544829999999997</v>
      </c>
      <c r="Q16" s="103">
        <f t="shared" si="5"/>
        <v>68.108150822441132</v>
      </c>
      <c r="R16" s="103">
        <f>R147/1000000</f>
        <v>54.682707000000001</v>
      </c>
      <c r="S16" s="103">
        <f>S147/1000000</f>
        <v>43.822620000000001</v>
      </c>
      <c r="T16" s="104">
        <f t="shared" si="0"/>
        <v>124.78192084361912</v>
      </c>
    </row>
    <row r="17" spans="1:20" ht="56.25" customHeight="1" thickBot="1">
      <c r="A17" s="350" t="s">
        <v>244</v>
      </c>
      <c r="B17" s="351"/>
      <c r="C17" s="154">
        <f>C153/1000000</f>
        <v>8.0337000000000006E-2</v>
      </c>
      <c r="D17" s="154">
        <f>D153/1000000</f>
        <v>0.139289</v>
      </c>
      <c r="E17" s="103">
        <f t="shared" si="2"/>
        <v>57.676485580340163</v>
      </c>
      <c r="F17" s="154">
        <f>F153/1000000</f>
        <v>7.8539999999999999E-3</v>
      </c>
      <c r="G17" s="154">
        <f>G153/1000000</f>
        <v>1.2266000000000001E-2</v>
      </c>
      <c r="H17" s="103">
        <f t="shared" si="3"/>
        <v>64.030653839882604</v>
      </c>
      <c r="I17" s="154">
        <f>I153/1000000</f>
        <v>0.19780700000000001</v>
      </c>
      <c r="J17" s="154">
        <f>J153/1000000</f>
        <v>0.27379700000000001</v>
      </c>
      <c r="K17" s="104">
        <f t="shared" si="4"/>
        <v>72.245860984598082</v>
      </c>
      <c r="L17" s="103">
        <f>L153/1000000</f>
        <v>5.9649999999999998E-3</v>
      </c>
      <c r="M17" s="103">
        <f>M153/1000000</f>
        <v>0</v>
      </c>
      <c r="N17" s="103" t="e">
        <f t="shared" si="6"/>
        <v>#DIV/0!</v>
      </c>
      <c r="O17" s="103">
        <f>O153/1000000</f>
        <v>5.9649999999999998E-3</v>
      </c>
      <c r="P17" s="103">
        <f>P153/1000000</f>
        <v>0</v>
      </c>
      <c r="Q17" s="103" t="e">
        <f t="shared" si="5"/>
        <v>#DIV/0!</v>
      </c>
      <c r="R17" s="103">
        <f>R153/1000000</f>
        <v>0</v>
      </c>
      <c r="S17" s="103">
        <f>S153/1000000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C165/1000000</f>
        <v>4.4253150000000003</v>
      </c>
      <c r="D18" s="103">
        <f>D165/1000000</f>
        <v>2.6835990000000001</v>
      </c>
      <c r="E18" s="103">
        <f t="shared" si="2"/>
        <v>164.90224508207078</v>
      </c>
      <c r="F18" s="103">
        <f>F165/1000000</f>
        <v>0.58133400000000002</v>
      </c>
      <c r="G18" s="103">
        <f>G165/1000000</f>
        <v>0.43046800000000002</v>
      </c>
      <c r="H18" s="103">
        <f t="shared" si="3"/>
        <v>135.04697213265561</v>
      </c>
      <c r="I18" s="153">
        <f>I165/1000000</f>
        <v>4.2005109999999997</v>
      </c>
      <c r="J18" s="153">
        <f>J165/1000000</f>
        <v>2.6939649999999999</v>
      </c>
      <c r="K18" s="104">
        <f t="shared" si="4"/>
        <v>155.92299825721565</v>
      </c>
      <c r="L18" s="153">
        <f>L165/1000000</f>
        <v>3.1486100000000001</v>
      </c>
      <c r="M18" s="153">
        <f>M165/1000000</f>
        <v>1.553442</v>
      </c>
      <c r="N18" s="103">
        <f t="shared" si="6"/>
        <v>202.68603526877735</v>
      </c>
      <c r="O18" s="103">
        <f>O165/1000000</f>
        <v>0.73441500000000004</v>
      </c>
      <c r="P18" s="103">
        <f>P165/1000000</f>
        <v>0</v>
      </c>
      <c r="Q18" s="103" t="e">
        <f t="shared" si="5"/>
        <v>#DIV/0!</v>
      </c>
      <c r="R18" s="103">
        <f>R165/1000000</f>
        <v>2.4141949999999999</v>
      </c>
      <c r="S18" s="103">
        <f>S165/1000000</f>
        <v>1.553442</v>
      </c>
      <c r="T18" s="104">
        <f t="shared" si="0"/>
        <v>155.4094069814</v>
      </c>
    </row>
    <row r="19" spans="1:20" ht="63" customHeight="1" thickBot="1">
      <c r="A19" s="350" t="s">
        <v>246</v>
      </c>
      <c r="B19" s="351"/>
      <c r="C19" s="155">
        <f>C181/1000000</f>
        <v>0.27738499999999999</v>
      </c>
      <c r="D19" s="155">
        <f>D181/1000000</f>
        <v>0.301315</v>
      </c>
      <c r="E19" s="103">
        <f t="shared" si="2"/>
        <v>92.058145130511264</v>
      </c>
      <c r="F19" s="155">
        <f>F181/1000000</f>
        <v>5.6744000000000003E-2</v>
      </c>
      <c r="G19" s="155">
        <f>G181/1000000</f>
        <v>1.1199999999999999E-3</v>
      </c>
      <c r="H19" s="103">
        <f t="shared" si="3"/>
        <v>5066.4285714285716</v>
      </c>
      <c r="I19" s="154">
        <f>I181/1000000</f>
        <v>0.39698499999999998</v>
      </c>
      <c r="J19" s="154">
        <f>J181/1000000</f>
        <v>0.32836900000000002</v>
      </c>
      <c r="K19" s="104">
        <f t="shared" si="4"/>
        <v>120.89600419040774</v>
      </c>
      <c r="L19" s="155">
        <f>L181/1000000</f>
        <v>0.20736299999999999</v>
      </c>
      <c r="M19" s="155">
        <f>M181/1000000</f>
        <v>0.245841</v>
      </c>
      <c r="N19" s="103">
        <f t="shared" si="6"/>
        <v>84.348420320451027</v>
      </c>
      <c r="O19" s="154">
        <f>O181/1000000</f>
        <v>0.20332900000000001</v>
      </c>
      <c r="P19" s="154">
        <f>P181/1000000</f>
        <v>0.245841</v>
      </c>
      <c r="Q19" s="103">
        <f t="shared" si="5"/>
        <v>82.707522341676139</v>
      </c>
      <c r="R19" s="154">
        <f>R181/1000000</f>
        <v>4.0340000000000003E-3</v>
      </c>
      <c r="S19" s="154">
        <f>S181/1000000</f>
        <v>0</v>
      </c>
      <c r="T19" s="104" t="e">
        <f t="shared" si="0"/>
        <v>#DIV/0!</v>
      </c>
    </row>
    <row r="20" spans="1:20" ht="88.5" customHeight="1" thickBot="1">
      <c r="A20" s="350" t="s">
        <v>248</v>
      </c>
      <c r="B20" s="351"/>
      <c r="C20" s="103">
        <f>C190/1000000</f>
        <v>0</v>
      </c>
      <c r="D20" s="103">
        <f>D190/1000000</f>
        <v>0</v>
      </c>
      <c r="E20" s="103" t="e">
        <f t="shared" si="2"/>
        <v>#DIV/0!</v>
      </c>
      <c r="F20" s="103">
        <f>F190/1000000</f>
        <v>0</v>
      </c>
      <c r="G20" s="103">
        <f>G190/1000000</f>
        <v>0</v>
      </c>
      <c r="H20" s="103" t="e">
        <f t="shared" si="3"/>
        <v>#DIV/0!</v>
      </c>
      <c r="I20" s="103">
        <f>I190/1000000</f>
        <v>0</v>
      </c>
      <c r="J20" s="103">
        <f>J190/1000000</f>
        <v>0</v>
      </c>
      <c r="K20" s="104" t="e">
        <f t="shared" si="4"/>
        <v>#DIV/0!</v>
      </c>
      <c r="L20" s="103">
        <f>L190/1000000</f>
        <v>0</v>
      </c>
      <c r="M20" s="103">
        <f>M190/1000000</f>
        <v>0</v>
      </c>
      <c r="N20" s="103" t="e">
        <f t="shared" si="6"/>
        <v>#DIV/0!</v>
      </c>
      <c r="O20" s="103">
        <f>O190/1000000</f>
        <v>0</v>
      </c>
      <c r="P20" s="103">
        <f>P190/1000000</f>
        <v>0</v>
      </c>
      <c r="Q20" s="103" t="e">
        <f t="shared" si="5"/>
        <v>#DIV/0!</v>
      </c>
      <c r="R20" s="103">
        <f>R190/1000000</f>
        <v>0</v>
      </c>
      <c r="S20" s="103">
        <f>S190/1000000</f>
        <v>0</v>
      </c>
      <c r="T20" s="104" t="e">
        <f t="shared" si="0"/>
        <v>#DIV/0!</v>
      </c>
    </row>
    <row r="21" spans="1:20" ht="60" customHeight="1" thickBot="1">
      <c r="A21" s="350" t="s">
        <v>249</v>
      </c>
      <c r="B21" s="351"/>
      <c r="C21" s="103">
        <f>C199/1000000</f>
        <v>0</v>
      </c>
      <c r="D21" s="103">
        <f>D199/1000000</f>
        <v>0</v>
      </c>
      <c r="E21" s="103" t="e">
        <f t="shared" si="2"/>
        <v>#DIV/0!</v>
      </c>
      <c r="F21" s="103">
        <f>F199/1000000</f>
        <v>0</v>
      </c>
      <c r="G21" s="103">
        <f>G199/1000000</f>
        <v>0</v>
      </c>
      <c r="H21" s="103" t="e">
        <f t="shared" si="3"/>
        <v>#DIV/0!</v>
      </c>
      <c r="I21" s="103">
        <f>I199/1000000</f>
        <v>0</v>
      </c>
      <c r="J21" s="103">
        <f>J199/1000000</f>
        <v>0</v>
      </c>
      <c r="K21" s="104" t="e">
        <f t="shared" si="4"/>
        <v>#DIV/0!</v>
      </c>
      <c r="L21" s="103">
        <f>L199/1000000</f>
        <v>0</v>
      </c>
      <c r="M21" s="103">
        <f>M199/1000000</f>
        <v>0</v>
      </c>
      <c r="N21" s="103" t="e">
        <f t="shared" si="6"/>
        <v>#DIV/0!</v>
      </c>
      <c r="O21" s="103">
        <f>O199/1000000</f>
        <v>0</v>
      </c>
      <c r="P21" s="103">
        <f>P199/1000000</f>
        <v>0</v>
      </c>
      <c r="Q21" s="103" t="e">
        <f t="shared" si="5"/>
        <v>#DIV/0!</v>
      </c>
      <c r="R21" s="103">
        <f>R199/1000000</f>
        <v>0</v>
      </c>
      <c r="S21" s="103">
        <f>S199/1000000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C205/1000000</f>
        <v>0.69536500000000001</v>
      </c>
      <c r="D22" s="154">
        <f>D205/1000000</f>
        <v>0</v>
      </c>
      <c r="E22" s="103" t="e">
        <f t="shared" si="2"/>
        <v>#DIV/0!</v>
      </c>
      <c r="F22" s="154">
        <f>F205/1000000</f>
        <v>0.41326000000000002</v>
      </c>
      <c r="G22" s="154">
        <f>G205/1000000</f>
        <v>0</v>
      </c>
      <c r="H22" s="103" t="e">
        <f t="shared" si="3"/>
        <v>#DIV/0!</v>
      </c>
      <c r="I22" s="154">
        <f>I205/1000000</f>
        <v>0.74784899999999999</v>
      </c>
      <c r="J22" s="154">
        <f>J205/1000000</f>
        <v>0</v>
      </c>
      <c r="K22" s="104" t="e">
        <f t="shared" si="4"/>
        <v>#DIV/0!</v>
      </c>
      <c r="L22" s="103">
        <f>L205/1000000</f>
        <v>0</v>
      </c>
      <c r="M22" s="103">
        <f>M205/1000000</f>
        <v>0</v>
      </c>
      <c r="N22" s="103" t="e">
        <f t="shared" si="6"/>
        <v>#DIV/0!</v>
      </c>
      <c r="O22" s="103">
        <f>O205/1000000</f>
        <v>0</v>
      </c>
      <c r="P22" s="103">
        <f>P205/1000000</f>
        <v>0</v>
      </c>
      <c r="Q22" s="103" t="e">
        <f t="shared" si="5"/>
        <v>#DIV/0!</v>
      </c>
      <c r="R22" s="103">
        <f>R205/1000000</f>
        <v>0</v>
      </c>
      <c r="S22" s="103">
        <f>S205/1000000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C213/1000000</f>
        <v>0.254021</v>
      </c>
      <c r="D23" s="153">
        <f>D213/1000000</f>
        <v>0.74695699999999998</v>
      </c>
      <c r="E23" s="103">
        <f t="shared" si="2"/>
        <v>34.007446211763195</v>
      </c>
      <c r="F23" s="153">
        <f>F213/1000000</f>
        <v>4.0752999999999998E-2</v>
      </c>
      <c r="G23" s="153">
        <f>G213/1000000</f>
        <v>0.114302</v>
      </c>
      <c r="H23" s="103">
        <f t="shared" si="3"/>
        <v>35.653794334307356</v>
      </c>
      <c r="I23" s="153">
        <f>I213/1000000</f>
        <v>0.25005699999999997</v>
      </c>
      <c r="J23" s="153">
        <f>J213/1000000</f>
        <v>0.86642799999999998</v>
      </c>
      <c r="K23" s="104">
        <f t="shared" si="4"/>
        <v>28.860678556094676</v>
      </c>
      <c r="L23" s="154">
        <f>L213/1000000</f>
        <v>8.6398000000000003E-2</v>
      </c>
      <c r="M23" s="154">
        <f>M213/1000000</f>
        <v>0.250421</v>
      </c>
      <c r="N23" s="103">
        <f t="shared" si="6"/>
        <v>34.501100147351863</v>
      </c>
      <c r="O23" s="154">
        <f>O213/1000000</f>
        <v>0</v>
      </c>
      <c r="P23" s="154">
        <f>P213/1000000</f>
        <v>0.138323</v>
      </c>
      <c r="Q23" s="103">
        <f t="shared" si="5"/>
        <v>0</v>
      </c>
      <c r="R23" s="154">
        <f>R213/1000000</f>
        <v>8.6398000000000003E-2</v>
      </c>
      <c r="S23" s="154">
        <f>S213/1000000</f>
        <v>0.112098</v>
      </c>
      <c r="T23" s="104">
        <f t="shared" si="0"/>
        <v>77.073632000570925</v>
      </c>
    </row>
    <row r="24" spans="1:20" ht="47.25" customHeight="1" thickBot="1">
      <c r="A24" s="350" t="s">
        <v>252</v>
      </c>
      <c r="B24" s="351"/>
      <c r="C24" s="153">
        <f>C221/1000000</f>
        <v>4.1525720000000002</v>
      </c>
      <c r="D24" s="153">
        <f>D221/1000000</f>
        <v>4.017671</v>
      </c>
      <c r="E24" s="103">
        <f t="shared" si="2"/>
        <v>103.35769155811911</v>
      </c>
      <c r="F24" s="153">
        <f>F221/1000000</f>
        <v>0.41352100000000003</v>
      </c>
      <c r="G24" s="153">
        <f>G221/1000000</f>
        <v>0.34719499999999998</v>
      </c>
      <c r="H24" s="103">
        <f t="shared" si="3"/>
        <v>119.10338570543932</v>
      </c>
      <c r="I24" s="153">
        <f>I221/1000000</f>
        <v>4.0118840000000002</v>
      </c>
      <c r="J24" s="153">
        <f>J221/1000000</f>
        <v>3.8338459999999999</v>
      </c>
      <c r="K24" s="104">
        <f t="shared" si="4"/>
        <v>104.64384850095701</v>
      </c>
      <c r="L24" s="153">
        <f>L221/1000000</f>
        <v>2.242429</v>
      </c>
      <c r="M24" s="153">
        <f>M221/1000000</f>
        <v>2.0149569999999999</v>
      </c>
      <c r="N24" s="103">
        <f t="shared" si="6"/>
        <v>111.28917391289244</v>
      </c>
      <c r="O24" s="153">
        <f>O221/1000000</f>
        <v>1.3574889999999999</v>
      </c>
      <c r="P24" s="153">
        <f>P221/1000000</f>
        <v>1.171333</v>
      </c>
      <c r="Q24" s="103">
        <f t="shared" si="5"/>
        <v>115.89266246233991</v>
      </c>
      <c r="R24" s="154">
        <f>R221/1000000</f>
        <v>0.88493999999999995</v>
      </c>
      <c r="S24" s="154">
        <f>S221/1000000</f>
        <v>0.84362400000000004</v>
      </c>
      <c r="T24" s="104">
        <f t="shared" si="0"/>
        <v>104.89744246251884</v>
      </c>
    </row>
    <row r="25" spans="1:20" ht="58.5" customHeight="1" thickBot="1">
      <c r="A25" s="350" t="s">
        <v>253</v>
      </c>
      <c r="B25" s="351"/>
      <c r="C25" s="154">
        <f>C230/1000000</f>
        <v>0.74590999999999996</v>
      </c>
      <c r="D25" s="154">
        <f>D230/1000000</f>
        <v>0.76273400000000002</v>
      </c>
      <c r="E25" s="103">
        <f t="shared" si="2"/>
        <v>97.794250682413519</v>
      </c>
      <c r="F25" s="154">
        <f>F230/1000000</f>
        <v>0.36169200000000001</v>
      </c>
      <c r="G25" s="154">
        <f>G230/1000000</f>
        <v>0.149372</v>
      </c>
      <c r="H25" s="103">
        <f t="shared" si="3"/>
        <v>242.14176686393699</v>
      </c>
      <c r="I25" s="153">
        <f>I230/1000000</f>
        <v>2.4568270000000001</v>
      </c>
      <c r="J25" s="153">
        <f>J230/1000000</f>
        <v>0.83233400000000002</v>
      </c>
      <c r="K25" s="104">
        <f t="shared" si="4"/>
        <v>295.17321171548923</v>
      </c>
      <c r="L25" s="103">
        <f>L230/1000000</f>
        <v>0.10316</v>
      </c>
      <c r="M25" s="103">
        <f>M230/1000000</f>
        <v>2.1430999999999999E-2</v>
      </c>
      <c r="N25" s="103">
        <f t="shared" si="6"/>
        <v>481.35877933834166</v>
      </c>
      <c r="O25" s="103">
        <f>O230/1000000</f>
        <v>0</v>
      </c>
      <c r="P25" s="103">
        <f>P230/1000000</f>
        <v>5.476E-3</v>
      </c>
      <c r="Q25" s="103">
        <f t="shared" si="5"/>
        <v>0</v>
      </c>
      <c r="R25" s="103">
        <f>R230/1000000</f>
        <v>0.10316</v>
      </c>
      <c r="S25" s="103">
        <f>S230/1000000</f>
        <v>1.5955E-2</v>
      </c>
      <c r="T25" s="104">
        <f t="shared" si="0"/>
        <v>646.56847383265438</v>
      </c>
    </row>
    <row r="26" spans="1:20" ht="69" customHeight="1" thickBot="1">
      <c r="A26" s="350" t="s">
        <v>254</v>
      </c>
      <c r="B26" s="351"/>
      <c r="C26" s="103">
        <f>C237/1000000</f>
        <v>13.234159999999999</v>
      </c>
      <c r="D26" s="103">
        <f>D237/1000000</f>
        <v>18.63457</v>
      </c>
      <c r="E26" s="103">
        <f t="shared" si="2"/>
        <v>71.019401037963306</v>
      </c>
      <c r="F26" s="103">
        <f>F237/1000000</f>
        <v>1.5945929999999999</v>
      </c>
      <c r="G26" s="103">
        <f>G237/1000000</f>
        <v>2.3599730000000001</v>
      </c>
      <c r="H26" s="103">
        <f t="shared" si="3"/>
        <v>67.568273026852424</v>
      </c>
      <c r="I26" s="103">
        <f>I237/1000000</f>
        <v>12.771359</v>
      </c>
      <c r="J26" s="103">
        <f>J237/1000000</f>
        <v>17.843402999999999</v>
      </c>
      <c r="K26" s="104">
        <f t="shared" si="4"/>
        <v>71.574682250913696</v>
      </c>
      <c r="L26" s="153">
        <f>L237/1000000</f>
        <v>6.972861</v>
      </c>
      <c r="M26" s="153">
        <f>M237/1000000</f>
        <v>2.2049150000000002</v>
      </c>
      <c r="N26" s="103">
        <f t="shared" si="6"/>
        <v>316.24171453321327</v>
      </c>
      <c r="O26" s="103">
        <f>O237/1000000</f>
        <v>6.9690469999999998</v>
      </c>
      <c r="P26" s="103">
        <f>P237/1000000</f>
        <v>2.1834709999999999</v>
      </c>
      <c r="Q26" s="103">
        <f t="shared" si="5"/>
        <v>319.17286742072599</v>
      </c>
      <c r="R26" s="103">
        <f>R237/1000000</f>
        <v>1.8429999999999998E-2</v>
      </c>
      <c r="S26" s="103">
        <f>S237/1000000</f>
        <v>2.1444000000000001E-2</v>
      </c>
      <c r="T26" s="104">
        <f t="shared" si="0"/>
        <v>85.944786420443933</v>
      </c>
    </row>
    <row r="27" spans="1:20" ht="37.5" customHeight="1" thickBot="1">
      <c r="A27" s="350" t="s">
        <v>255</v>
      </c>
      <c r="B27" s="351"/>
      <c r="C27" s="103">
        <f>C249/1000000</f>
        <v>97.369805999999997</v>
      </c>
      <c r="D27" s="103">
        <f>D249/1000000</f>
        <v>105.848108</v>
      </c>
      <c r="E27" s="103">
        <f t="shared" si="2"/>
        <v>91.99012418814327</v>
      </c>
      <c r="F27" s="103">
        <f>F249/1000000</f>
        <v>13.736068</v>
      </c>
      <c r="G27" s="103">
        <f>G249/1000000</f>
        <v>11.136267999999999</v>
      </c>
      <c r="H27" s="103">
        <f t="shared" si="3"/>
        <v>123.34534334123424</v>
      </c>
      <c r="I27" s="103">
        <f>I249/1000000</f>
        <v>93.892803999999998</v>
      </c>
      <c r="J27" s="103">
        <f>J249/1000000</f>
        <v>100.817733</v>
      </c>
      <c r="K27" s="104">
        <f t="shared" si="4"/>
        <v>93.131239124371106</v>
      </c>
      <c r="L27" s="103">
        <f>L249/1000000</f>
        <v>82.742209000000003</v>
      </c>
      <c r="M27" s="103">
        <f>M249/1000000</f>
        <v>91.985026000000005</v>
      </c>
      <c r="N27" s="103">
        <f t="shared" si="6"/>
        <v>89.951824332799561</v>
      </c>
      <c r="O27" s="103">
        <f>O249/1000000</f>
        <v>0</v>
      </c>
      <c r="P27" s="103">
        <f>P249/1000000</f>
        <v>2.1510000000000001E-2</v>
      </c>
      <c r="Q27" s="103">
        <f t="shared" si="5"/>
        <v>0</v>
      </c>
      <c r="R27" s="103">
        <f>R249/1000000</f>
        <v>82.742209000000003</v>
      </c>
      <c r="S27" s="103">
        <f>S249/1000000</f>
        <v>91.963515999999998</v>
      </c>
      <c r="T27" s="104">
        <f t="shared" si="0"/>
        <v>89.972863803945913</v>
      </c>
    </row>
    <row r="28" spans="1:20" ht="83.25" customHeight="1" thickBot="1">
      <c r="A28" s="350" t="s">
        <v>256</v>
      </c>
      <c r="B28" s="351"/>
      <c r="C28" s="103">
        <f>C258/1000000</f>
        <v>3.742613</v>
      </c>
      <c r="D28" s="103">
        <f>D258/1000000</f>
        <v>4.1186730000000003</v>
      </c>
      <c r="E28" s="103">
        <f t="shared" si="2"/>
        <v>90.869389242603134</v>
      </c>
      <c r="F28" s="103">
        <f>F258/1000000</f>
        <v>0.55499500000000002</v>
      </c>
      <c r="G28" s="103">
        <f>G258/1000000</f>
        <v>0.49096200000000001</v>
      </c>
      <c r="H28" s="103">
        <f t="shared" si="3"/>
        <v>113.04235358337304</v>
      </c>
      <c r="I28" s="103">
        <f>I258/1000000</f>
        <v>4.5789229999999996</v>
      </c>
      <c r="J28" s="103">
        <f>J258/1000000</f>
        <v>4.0283860000000002</v>
      </c>
      <c r="K28" s="104">
        <f t="shared" si="4"/>
        <v>113.66644110072866</v>
      </c>
      <c r="L28" s="103">
        <f>L258/1000000</f>
        <v>0</v>
      </c>
      <c r="M28" s="103">
        <f>M258/1000000</f>
        <v>0</v>
      </c>
      <c r="N28" s="103" t="e">
        <f t="shared" si="6"/>
        <v>#DIV/0!</v>
      </c>
      <c r="O28" s="103">
        <f>O258/1000000</f>
        <v>0</v>
      </c>
      <c r="P28" s="103">
        <f>P258/1000000</f>
        <v>0</v>
      </c>
      <c r="Q28" s="103" t="e">
        <f t="shared" si="5"/>
        <v>#DIV/0!</v>
      </c>
      <c r="R28" s="103">
        <f>R258/1000000</f>
        <v>0</v>
      </c>
      <c r="S28" s="103">
        <f>S258/1000000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C264/1000000</f>
        <v>1.96502</v>
      </c>
      <c r="D29" s="103">
        <f>D264/1000000</f>
        <v>2.6074860000000002</v>
      </c>
      <c r="E29" s="103">
        <f t="shared" si="2"/>
        <v>75.360711428556087</v>
      </c>
      <c r="F29" s="103">
        <f>F264/1000000</f>
        <v>0.23081399999999999</v>
      </c>
      <c r="G29" s="103">
        <f>G264/1000000</f>
        <v>0.40196100000000001</v>
      </c>
      <c r="H29" s="103">
        <f t="shared" si="3"/>
        <v>57.421988700396298</v>
      </c>
      <c r="I29" s="103">
        <f>I264/1000000</f>
        <v>2.0649310000000001</v>
      </c>
      <c r="J29" s="103">
        <f>J264/1000000</f>
        <v>2.4234230000000001</v>
      </c>
      <c r="K29" s="104">
        <f t="shared" si="4"/>
        <v>85.207204850329475</v>
      </c>
      <c r="L29" s="153">
        <f>L264/1000000</f>
        <v>0.79074500000000003</v>
      </c>
      <c r="M29" s="153">
        <f>M264/1000000</f>
        <v>1.408228</v>
      </c>
      <c r="N29" s="103">
        <f t="shared" si="6"/>
        <v>56.151773718460362</v>
      </c>
      <c r="O29" s="103">
        <f>O264/1000000</f>
        <v>0.70016500000000004</v>
      </c>
      <c r="P29" s="103">
        <f>P264/1000000</f>
        <v>1.242605</v>
      </c>
      <c r="Q29" s="103">
        <f t="shared" si="5"/>
        <v>56.346546167124714</v>
      </c>
      <c r="R29" s="103">
        <f>R264/1000000</f>
        <v>9.0579999999999994E-2</v>
      </c>
      <c r="S29" s="103">
        <f>S264/1000000</f>
        <v>0.16562299999999999</v>
      </c>
      <c r="T29" s="104">
        <f t="shared" si="0"/>
        <v>54.690471733998294</v>
      </c>
    </row>
    <row r="30" spans="1:20" ht="33" customHeight="1" thickBot="1">
      <c r="A30" s="350" t="s">
        <v>258</v>
      </c>
      <c r="B30" s="351"/>
      <c r="C30" s="153">
        <f>C278/1000000</f>
        <v>0.14296</v>
      </c>
      <c r="D30" s="153">
        <f>D278/1000000</f>
        <v>0.61582800000000004</v>
      </c>
      <c r="E30" s="103">
        <f t="shared" si="2"/>
        <v>23.21427411549978</v>
      </c>
      <c r="F30" s="153">
        <f>F278/1000000</f>
        <v>5.4019999999999997E-3</v>
      </c>
      <c r="G30" s="153">
        <f>G278/1000000</f>
        <v>4.9597000000000002E-2</v>
      </c>
      <c r="H30" s="103">
        <f t="shared" si="3"/>
        <v>10.891787809746557</v>
      </c>
      <c r="I30" s="153">
        <f>I278/1000000</f>
        <v>0.14083499999999999</v>
      </c>
      <c r="J30" s="153">
        <f>J278/1000000</f>
        <v>0.64371699999999998</v>
      </c>
      <c r="K30" s="104">
        <f t="shared" si="4"/>
        <v>21.878403087070868</v>
      </c>
      <c r="L30" s="155">
        <f>L278/1000000</f>
        <v>0.11902500000000001</v>
      </c>
      <c r="M30" s="154">
        <f>M278/1000000</f>
        <v>0.27028400000000002</v>
      </c>
      <c r="N30" s="103">
        <f t="shared" si="6"/>
        <v>44.037012919743674</v>
      </c>
      <c r="O30" s="153">
        <f>O278/1000000</f>
        <v>0.11902500000000001</v>
      </c>
      <c r="P30" s="153">
        <f>P278/1000000</f>
        <v>8.6994000000000002E-2</v>
      </c>
      <c r="Q30" s="103">
        <f t="shared" si="5"/>
        <v>136.81978067452928</v>
      </c>
      <c r="R30" s="153">
        <f>R278/1000000</f>
        <v>0</v>
      </c>
      <c r="S30" s="153">
        <f>S278/1000000</f>
        <v>0.18329000000000001</v>
      </c>
      <c r="T30" s="104">
        <f t="shared" si="0"/>
        <v>0</v>
      </c>
    </row>
    <row r="31" spans="1:20" ht="71.25" customHeight="1" thickBot="1">
      <c r="A31" s="350" t="s">
        <v>259</v>
      </c>
      <c r="B31" s="351"/>
      <c r="C31" s="153">
        <f>C288/1000000</f>
        <v>1.076695</v>
      </c>
      <c r="D31" s="153">
        <f>D288/1000000</f>
        <v>0.98119699999999999</v>
      </c>
      <c r="E31" s="103">
        <f t="shared" si="2"/>
        <v>109.73280595028316</v>
      </c>
      <c r="F31" s="153">
        <f>F288/1000000</f>
        <v>0.19706399999999999</v>
      </c>
      <c r="G31" s="153">
        <f>G288/1000000</f>
        <v>0.151084</v>
      </c>
      <c r="H31" s="103">
        <f t="shared" si="3"/>
        <v>130.43340128670144</v>
      </c>
      <c r="I31" s="153">
        <f>I288/1000000</f>
        <v>1.1018349999999999</v>
      </c>
      <c r="J31" s="153">
        <f>J288/1000000</f>
        <v>0.99449799999999999</v>
      </c>
      <c r="K31" s="104">
        <f t="shared" si="4"/>
        <v>110.79308354566825</v>
      </c>
      <c r="L31" s="154">
        <f>L288/1000000</f>
        <v>0.455764</v>
      </c>
      <c r="M31" s="154">
        <f>M288/1000000</f>
        <v>0.41852099999999998</v>
      </c>
      <c r="N31" s="103">
        <f t="shared" si="6"/>
        <v>108.89871714919921</v>
      </c>
      <c r="O31" s="153">
        <f>O288/1000000</f>
        <v>0.35118100000000002</v>
      </c>
      <c r="P31" s="153">
        <f>P288/1000000</f>
        <v>0.38196799999999997</v>
      </c>
      <c r="Q31" s="103">
        <f t="shared" si="5"/>
        <v>91.93990072466805</v>
      </c>
      <c r="R31" s="154">
        <f>R288/1000000</f>
        <v>0.104583</v>
      </c>
      <c r="S31" s="154">
        <f>S288/1000000</f>
        <v>3.6553000000000002E-2</v>
      </c>
      <c r="T31" s="104">
        <f t="shared" si="0"/>
        <v>286.11331491259261</v>
      </c>
    </row>
    <row r="32" spans="1:20" ht="53.25" customHeight="1" thickBot="1">
      <c r="A32" s="350" t="s">
        <v>260</v>
      </c>
      <c r="B32" s="351"/>
      <c r="C32" s="103">
        <f>C310/1000000</f>
        <v>0</v>
      </c>
      <c r="D32" s="103">
        <f>D310/1000000</f>
        <v>0</v>
      </c>
      <c r="E32" s="103" t="e">
        <f t="shared" si="2"/>
        <v>#DIV/0!</v>
      </c>
      <c r="F32" s="103">
        <f>F310/1000000</f>
        <v>0</v>
      </c>
      <c r="G32" s="103">
        <f>G310/1000000</f>
        <v>0</v>
      </c>
      <c r="H32" s="103" t="e">
        <f t="shared" si="3"/>
        <v>#DIV/0!</v>
      </c>
      <c r="I32" s="103">
        <f>I310/1000000</f>
        <v>0</v>
      </c>
      <c r="J32" s="103">
        <f>J310/1000000</f>
        <v>0</v>
      </c>
      <c r="K32" s="104" t="e">
        <f t="shared" si="4"/>
        <v>#DIV/0!</v>
      </c>
      <c r="L32" s="103">
        <f>L310/1000000</f>
        <v>0</v>
      </c>
      <c r="M32" s="103">
        <f>M310/1000000</f>
        <v>0</v>
      </c>
      <c r="N32" s="103" t="e">
        <f t="shared" si="6"/>
        <v>#DIV/0!</v>
      </c>
      <c r="O32" s="103">
        <f>O310/1000000</f>
        <v>0</v>
      </c>
      <c r="P32" s="103">
        <f>P310/1000000</f>
        <v>0</v>
      </c>
      <c r="Q32" s="103" t="e">
        <f t="shared" si="5"/>
        <v>#DIV/0!</v>
      </c>
      <c r="R32" s="103">
        <f>R310/1000000</f>
        <v>0</v>
      </c>
      <c r="S32" s="103">
        <f>S310/1000000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C318/1000000</f>
        <v>0.153226</v>
      </c>
      <c r="D33" s="154">
        <f>D318/1000000</f>
        <v>0.14318500000000001</v>
      </c>
      <c r="E33" s="103">
        <f t="shared" si="2"/>
        <v>107.01260606907148</v>
      </c>
      <c r="F33" s="154">
        <f>F318/1000000</f>
        <v>6.7363999999999993E-2</v>
      </c>
      <c r="G33" s="154">
        <f>G318/1000000</f>
        <v>2.6165000000000001E-2</v>
      </c>
      <c r="H33" s="103">
        <f t="shared" si="3"/>
        <v>257.45843684311097</v>
      </c>
      <c r="I33" s="154">
        <f>I318/1000000</f>
        <v>0.109026</v>
      </c>
      <c r="J33" s="103">
        <f>J318/1000000</f>
        <v>0.122876</v>
      </c>
      <c r="K33" s="104">
        <f t="shared" si="4"/>
        <v>88.728474234187303</v>
      </c>
      <c r="L33" s="103">
        <f>L318/1000000</f>
        <v>5.8820000000000001E-3</v>
      </c>
      <c r="M33" s="103">
        <f>M318/1000000</f>
        <v>3.8665999999999999E-2</v>
      </c>
      <c r="N33" s="103">
        <f t="shared" si="6"/>
        <v>15.212331247090468</v>
      </c>
      <c r="O33" s="103">
        <f>O318/1000000</f>
        <v>5.8820000000000001E-3</v>
      </c>
      <c r="P33" s="103">
        <f>P318/1000000</f>
        <v>3.8665999999999999E-2</v>
      </c>
      <c r="Q33" s="103">
        <f t="shared" si="5"/>
        <v>15.212331247090468</v>
      </c>
      <c r="R33" s="103">
        <f>R318/1000000</f>
        <v>0</v>
      </c>
      <c r="S33" s="103">
        <f>S318/1000000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C326/1000000</f>
        <v>17.792729000000001</v>
      </c>
      <c r="D34" s="153">
        <f>D326/1000000</f>
        <v>7.6300305000000002</v>
      </c>
      <c r="E34" s="103">
        <f t="shared" si="2"/>
        <v>233.1934190826629</v>
      </c>
      <c r="F34" s="153">
        <f>F326/1000000</f>
        <v>2.2241439999999999</v>
      </c>
      <c r="G34" s="153">
        <f>G326/1000000</f>
        <v>1.4957849999999999</v>
      </c>
      <c r="H34" s="103">
        <f t="shared" si="3"/>
        <v>148.69409707945997</v>
      </c>
      <c r="I34" s="103">
        <f>I326/1000000</f>
        <v>17.193538</v>
      </c>
      <c r="J34" s="103">
        <f>J326/1000000</f>
        <v>7.1628195000000003</v>
      </c>
      <c r="K34" s="104">
        <f t="shared" si="4"/>
        <v>240.03868867559763</v>
      </c>
      <c r="L34" s="153">
        <f>L326/1000000</f>
        <v>12.783738</v>
      </c>
      <c r="M34" s="153">
        <f>M326/1000000</f>
        <v>5.9869149999999998</v>
      </c>
      <c r="N34" s="103">
        <f t="shared" si="6"/>
        <v>213.52796891220271</v>
      </c>
      <c r="O34" s="103">
        <f>O326/1000000</f>
        <v>2.6726429999999999</v>
      </c>
      <c r="P34" s="103">
        <f>P326/1000000</f>
        <v>1.2615829999999999</v>
      </c>
      <c r="Q34" s="103">
        <f t="shared" si="5"/>
        <v>211.84836828016867</v>
      </c>
      <c r="R34" s="103">
        <f>R326/1000000</f>
        <v>2.4107599999999998</v>
      </c>
      <c r="S34" s="103">
        <f>S326/1000000</f>
        <v>2.1174400000000002</v>
      </c>
      <c r="T34" s="104">
        <f t="shared" si="0"/>
        <v>113.85257669638807</v>
      </c>
    </row>
    <row r="35" spans="1:21" ht="39" customHeight="1" thickBot="1">
      <c r="A35" s="379" t="s">
        <v>263</v>
      </c>
      <c r="B35" s="380" t="s">
        <v>145</v>
      </c>
      <c r="C35" s="230">
        <f>C327/1000000</f>
        <v>1.077061</v>
      </c>
      <c r="D35" s="230">
        <f>D327/1000000</f>
        <v>1.7712889999999999</v>
      </c>
      <c r="E35" s="151">
        <f t="shared" si="2"/>
        <v>60.806621618493665</v>
      </c>
      <c r="F35" s="230">
        <f>F327/1000000</f>
        <v>0.13150600000000001</v>
      </c>
      <c r="G35" s="230">
        <f>G327/1000000</f>
        <v>0.353267</v>
      </c>
      <c r="H35" s="151">
        <f t="shared" si="3"/>
        <v>37.225667837641218</v>
      </c>
      <c r="I35" s="230">
        <f>I327/1000000</f>
        <v>1.257234</v>
      </c>
      <c r="J35" s="230">
        <f>J327/1000000</f>
        <v>1.9330529999999999</v>
      </c>
      <c r="K35" s="152">
        <f t="shared" si="4"/>
        <v>65.038775450026463</v>
      </c>
      <c r="L35" s="230">
        <f>L327/1000000</f>
        <v>0.91936399999999996</v>
      </c>
      <c r="M35" s="230">
        <f>M327/1000000</f>
        <v>1.48393</v>
      </c>
      <c r="N35" s="151">
        <f t="shared" si="6"/>
        <v>61.954674411865781</v>
      </c>
      <c r="O35" s="151">
        <f>O327/1000000</f>
        <v>0.46844000000000002</v>
      </c>
      <c r="P35" s="151">
        <f>P327/1000000</f>
        <v>1.2615829999999999</v>
      </c>
      <c r="Q35" s="151">
        <f t="shared" si="5"/>
        <v>37.131128114440351</v>
      </c>
      <c r="R35" s="151">
        <f>R327/1000000</f>
        <v>0.45092399999999999</v>
      </c>
      <c r="S35" s="151">
        <f>S327/1000000</f>
        <v>0.22234699999999999</v>
      </c>
      <c r="T35" s="152">
        <f t="shared" si="0"/>
        <v>202.8019267181478</v>
      </c>
    </row>
    <row r="36" spans="1:21" ht="21.75" customHeight="1" thickBot="1">
      <c r="A36" s="381" t="s">
        <v>264</v>
      </c>
      <c r="B36" s="382" t="s">
        <v>145</v>
      </c>
      <c r="C36" s="230">
        <f>C335/1000000</f>
        <v>16.082543000000001</v>
      </c>
      <c r="D36" s="230">
        <f>D335/1000000</f>
        <v>5.1411189999999998</v>
      </c>
      <c r="E36" s="151">
        <f t="shared" si="2"/>
        <v>312.82183898096901</v>
      </c>
      <c r="F36" s="230">
        <f>F335/1000000</f>
        <v>1.9919549999999999</v>
      </c>
      <c r="G36" s="230">
        <f>G335/1000000</f>
        <v>1.0331159999999999</v>
      </c>
      <c r="H36" s="151">
        <f t="shared" si="3"/>
        <v>192.81039108870641</v>
      </c>
      <c r="I36" s="151">
        <f>I335/1000000</f>
        <v>15.467103</v>
      </c>
      <c r="J36" s="151">
        <f>J335/1000000</f>
        <v>4.6709269999999998</v>
      </c>
      <c r="K36" s="152">
        <f t="shared" si="4"/>
        <v>331.13561826164272</v>
      </c>
      <c r="L36" s="151">
        <f>L335/1000000</f>
        <v>11.864374</v>
      </c>
      <c r="M36" s="151">
        <f>M335/1000000</f>
        <v>4.5029849999999998</v>
      </c>
      <c r="N36" s="151">
        <f t="shared" si="6"/>
        <v>263.47798182760994</v>
      </c>
      <c r="O36" s="151">
        <f>O335/1000000</f>
        <v>2.2042030000000001</v>
      </c>
      <c r="P36" s="151">
        <f>P335/1000000</f>
        <v>0</v>
      </c>
      <c r="Q36" s="151" t="e">
        <f t="shared" si="5"/>
        <v>#DIV/0!</v>
      </c>
      <c r="R36" s="151">
        <f>R335/1000000</f>
        <v>1.9598359999999999</v>
      </c>
      <c r="S36" s="151">
        <f>S335/1000000</f>
        <v>1.8950929999999999</v>
      </c>
      <c r="T36" s="152">
        <f t="shared" si="0"/>
        <v>103.41634948786154</v>
      </c>
    </row>
    <row r="37" spans="1:21" ht="58.5" customHeight="1" thickBot="1">
      <c r="A37" s="350" t="s">
        <v>266</v>
      </c>
      <c r="B37" s="351"/>
      <c r="C37" s="153">
        <f>C355/1000000</f>
        <v>0</v>
      </c>
      <c r="D37" s="153">
        <f>D355/1000000</f>
        <v>4.2509999999999996E-3</v>
      </c>
      <c r="E37" s="103">
        <f t="shared" si="2"/>
        <v>0</v>
      </c>
      <c r="F37" s="103">
        <f>F355/1000000</f>
        <v>0</v>
      </c>
      <c r="G37" s="103">
        <f>G355/1000000</f>
        <v>4.2509999999999996E-3</v>
      </c>
      <c r="H37" s="103">
        <f t="shared" si="3"/>
        <v>0</v>
      </c>
      <c r="I37" s="103">
        <f>I355/1000000</f>
        <v>0</v>
      </c>
      <c r="J37" s="103">
        <f>J355/1000000</f>
        <v>4.2509999999999996E-3</v>
      </c>
      <c r="K37" s="104">
        <f t="shared" si="4"/>
        <v>0</v>
      </c>
      <c r="L37" s="103">
        <f>L355/1000000</f>
        <v>0</v>
      </c>
      <c r="M37" s="103">
        <f>M355/1000000</f>
        <v>0</v>
      </c>
      <c r="N37" s="103" t="e">
        <f t="shared" si="6"/>
        <v>#DIV/0!</v>
      </c>
      <c r="O37" s="103">
        <f>O355/1000000</f>
        <v>0</v>
      </c>
      <c r="P37" s="103">
        <f>P355/1000000</f>
        <v>0</v>
      </c>
      <c r="Q37" s="103" t="e">
        <f t="shared" si="5"/>
        <v>#DIV/0!</v>
      </c>
      <c r="R37" s="103">
        <f>R355/1000000</f>
        <v>0</v>
      </c>
      <c r="S37" s="103">
        <f>S355/1000000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C359/1000000</f>
        <v>326.16290700000002</v>
      </c>
      <c r="D38" s="149">
        <f>D359/1000000</f>
        <v>302.628445</v>
      </c>
      <c r="E38" s="149">
        <f t="shared" si="2"/>
        <v>107.77668536743134</v>
      </c>
      <c r="F38" s="149">
        <f>F359/1000000</f>
        <v>37.324365</v>
      </c>
      <c r="G38" s="149">
        <f>G359/1000000</f>
        <v>42.822448999999999</v>
      </c>
      <c r="H38" s="149">
        <f t="shared" si="3"/>
        <v>87.160743655740021</v>
      </c>
      <c r="I38" s="149">
        <f>I359/1000000</f>
        <v>326.16290700000002</v>
      </c>
      <c r="J38" s="149">
        <f>J359/1000000</f>
        <v>302.628445</v>
      </c>
      <c r="K38" s="150">
        <f t="shared" si="4"/>
        <v>107.77668536743134</v>
      </c>
      <c r="L38" s="149">
        <f>L359/1000000</f>
        <v>30.180344000000002</v>
      </c>
      <c r="M38" s="149">
        <f>M359/1000000</f>
        <v>35.972794</v>
      </c>
      <c r="N38" s="149">
        <f t="shared" si="6"/>
        <v>83.897692239307304</v>
      </c>
      <c r="O38" s="149">
        <f>O359/1000000</f>
        <v>0</v>
      </c>
      <c r="P38" s="149">
        <f>P359/1000000</f>
        <v>0</v>
      </c>
      <c r="Q38" s="149" t="e">
        <f t="shared" si="5"/>
        <v>#DIV/0!</v>
      </c>
      <c r="R38" s="149">
        <f>R359/1000000</f>
        <v>0</v>
      </c>
      <c r="S38" s="149">
        <f>S359/1000000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C360/1000000</f>
        <v>296.14281699999998</v>
      </c>
      <c r="D39" s="103">
        <f>D360/1000000</f>
        <v>272.71977399999997</v>
      </c>
      <c r="E39" s="103">
        <f t="shared" si="2"/>
        <v>108.58868524876382</v>
      </c>
      <c r="F39" s="103">
        <f>F360/1000000</f>
        <v>34.728630000000003</v>
      </c>
      <c r="G39" s="103">
        <f>G360/1000000</f>
        <v>40.010449999999999</v>
      </c>
      <c r="H39" s="103">
        <f t="shared" si="3"/>
        <v>86.798898787691726</v>
      </c>
      <c r="I39" s="103">
        <f>I360/1000000</f>
        <v>296.14281699999998</v>
      </c>
      <c r="J39" s="103">
        <f>J360/1000000</f>
        <v>272.71977399999997</v>
      </c>
      <c r="K39" s="104">
        <f t="shared" si="4"/>
        <v>108.58868524876382</v>
      </c>
      <c r="L39" s="103">
        <f>L360/1000000</f>
        <v>30.180344000000002</v>
      </c>
      <c r="M39" s="103">
        <f>M360/1000000</f>
        <v>35.972794</v>
      </c>
      <c r="N39" s="103">
        <f t="shared" si="6"/>
        <v>83.897692239307304</v>
      </c>
      <c r="O39" s="103">
        <f>O360/1000000</f>
        <v>0</v>
      </c>
      <c r="P39" s="103">
        <f>P360/1000000</f>
        <v>0</v>
      </c>
      <c r="Q39" s="103" t="e">
        <f t="shared" si="5"/>
        <v>#DIV/0!</v>
      </c>
      <c r="R39" s="103">
        <f>R360/1000000</f>
        <v>0</v>
      </c>
      <c r="S39" s="103">
        <f>S360/1000000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C377/1000000</f>
        <v>30.02009</v>
      </c>
      <c r="D40" s="103">
        <f>D377/1000000</f>
        <v>29.908670999999998</v>
      </c>
      <c r="E40" s="103">
        <f t="shared" si="2"/>
        <v>100.37253076206562</v>
      </c>
      <c r="F40" s="103">
        <f>F377/1000000</f>
        <v>2.5957349999999999</v>
      </c>
      <c r="G40" s="103">
        <f>G377/1000000</f>
        <v>2.8119990000000001</v>
      </c>
      <c r="H40" s="103">
        <f t="shared" si="3"/>
        <v>92.309243353215976</v>
      </c>
      <c r="I40" s="103">
        <f>I377/1000000</f>
        <v>30.02009</v>
      </c>
      <c r="J40" s="103">
        <f>J377/1000000</f>
        <v>29.908670999999998</v>
      </c>
      <c r="K40" s="104">
        <f t="shared" si="4"/>
        <v>100.37253076206562</v>
      </c>
      <c r="L40" s="103">
        <f>L377/1000000</f>
        <v>0</v>
      </c>
      <c r="M40" s="103">
        <f>M377/1000000</f>
        <v>0</v>
      </c>
      <c r="N40" s="103" t="e">
        <f t="shared" si="6"/>
        <v>#DIV/0!</v>
      </c>
      <c r="O40" s="103">
        <f>O377/1000000</f>
        <v>0</v>
      </c>
      <c r="P40" s="103">
        <f>P377/1000000</f>
        <v>0</v>
      </c>
      <c r="Q40" s="103" t="e">
        <f t="shared" si="5"/>
        <v>#DIV/0!</v>
      </c>
      <c r="R40" s="103">
        <f>R377/1000000</f>
        <v>0</v>
      </c>
      <c r="S40" s="103">
        <f>S377/1000000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404</v>
      </c>
      <c r="D44" s="39" t="s">
        <v>405</v>
      </c>
      <c r="E44" s="39" t="s">
        <v>12</v>
      </c>
      <c r="F44" s="39" t="s">
        <v>406</v>
      </c>
      <c r="G44" s="39" t="s">
        <v>407</v>
      </c>
      <c r="H44" s="39" t="s">
        <v>12</v>
      </c>
      <c r="I44" s="39" t="s">
        <v>404</v>
      </c>
      <c r="J44" s="39" t="s">
        <v>405</v>
      </c>
      <c r="K44" s="39" t="s">
        <v>12</v>
      </c>
      <c r="L44" s="39" t="s">
        <v>404</v>
      </c>
      <c r="M44" s="39" t="s">
        <v>405</v>
      </c>
      <c r="N44" s="231" t="s">
        <v>12</v>
      </c>
      <c r="O44" s="232" t="s">
        <v>408</v>
      </c>
      <c r="P44" s="232" t="s">
        <v>409</v>
      </c>
      <c r="Q44" s="232" t="s">
        <v>5</v>
      </c>
      <c r="R44" s="232" t="s">
        <v>410</v>
      </c>
      <c r="S44" s="232" t="s">
        <v>411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150589373</v>
      </c>
      <c r="D46" s="128">
        <f>D47+D55</f>
        <v>129652302</v>
      </c>
      <c r="E46" s="129">
        <f>C46/D46*100</f>
        <v>116.14863035752346</v>
      </c>
      <c r="F46" s="128">
        <f>F47+F55</f>
        <v>19137151</v>
      </c>
      <c r="G46" s="128">
        <f>G47+G55</f>
        <v>14025861</v>
      </c>
      <c r="H46" s="129">
        <f>F46/G46*100</f>
        <v>136.44189829059334</v>
      </c>
      <c r="I46" s="128">
        <f>I47+I55</f>
        <v>143376894</v>
      </c>
      <c r="J46" s="128">
        <f>J47+J55</f>
        <v>119663609</v>
      </c>
      <c r="K46" s="129">
        <f>I46/J46*100</f>
        <v>119.81662194393618</v>
      </c>
      <c r="L46" s="130">
        <f>L47+L55</f>
        <v>133210384</v>
      </c>
      <c r="M46" s="130">
        <f>M47+M55</f>
        <v>99067154</v>
      </c>
      <c r="N46" s="131">
        <f t="shared" ref="N46:N53" si="7">L46/M46*100</f>
        <v>134.46473288210137</v>
      </c>
      <c r="O46" s="132">
        <f>O47+O55</f>
        <v>0</v>
      </c>
      <c r="P46" s="132">
        <f>P47+P55</f>
        <v>126973</v>
      </c>
      <c r="Q46" s="132">
        <f t="shared" ref="Q46:Q53" si="8">O46/P46*100</f>
        <v>0</v>
      </c>
      <c r="R46" s="132">
        <f>R47+R55</f>
        <v>133210384</v>
      </c>
      <c r="S46" s="132">
        <f>S47+S55</f>
        <v>98940181</v>
      </c>
      <c r="T46" s="131">
        <f t="shared" ref="T46:T53" si="9">R46/S46*100</f>
        <v>134.63729564028188</v>
      </c>
    </row>
    <row r="47" spans="1:21" ht="36.75" customHeight="1">
      <c r="A47" s="383" t="s">
        <v>291</v>
      </c>
      <c r="B47" s="384" t="s">
        <v>98</v>
      </c>
      <c r="C47" s="42">
        <f>SUM(C48:C53)</f>
        <v>150569212</v>
      </c>
      <c r="D47" s="42">
        <f>SUM(D48:D53)</f>
        <v>129597599</v>
      </c>
      <c r="E47" s="51">
        <f>C47/D47*100</f>
        <v>116.18209994770041</v>
      </c>
      <c r="F47" s="42">
        <f>SUM(F48:F53)</f>
        <v>19133909</v>
      </c>
      <c r="G47" s="42">
        <f>SUM(G48:G53)</f>
        <v>14020080</v>
      </c>
      <c r="H47" s="51">
        <f>F47/G47*100</f>
        <v>136.47503437926173</v>
      </c>
      <c r="I47" s="42">
        <f>SUM(I48:I53)</f>
        <v>143356733</v>
      </c>
      <c r="J47" s="42">
        <f>SUM(J48:J53)</f>
        <v>119608906</v>
      </c>
      <c r="K47" s="51">
        <f>I47/J47*100</f>
        <v>119.85456417434335</v>
      </c>
      <c r="L47" s="42">
        <f>SUM(L48:L53)</f>
        <v>133210384</v>
      </c>
      <c r="M47" s="42">
        <f>SUM(M48:M53)</f>
        <v>99067154</v>
      </c>
      <c r="N47" s="6">
        <f t="shared" si="7"/>
        <v>134.46473288210137</v>
      </c>
      <c r="O47" s="42">
        <f>SUM(O48:O53)</f>
        <v>0</v>
      </c>
      <c r="P47" s="42">
        <f>SUM(P48:P53)</f>
        <v>126973</v>
      </c>
      <c r="Q47" s="5">
        <f t="shared" si="8"/>
        <v>0</v>
      </c>
      <c r="R47" s="42">
        <f>SUM(R48:R53)</f>
        <v>133210384</v>
      </c>
      <c r="S47" s="42">
        <f>SUM(S48:S53)</f>
        <v>98940181</v>
      </c>
      <c r="T47" s="6">
        <f t="shared" si="9"/>
        <v>134.63729564028188</v>
      </c>
    </row>
    <row r="48" spans="1:21" ht="18.75" customHeight="1">
      <c r="A48" s="63">
        <v>1</v>
      </c>
      <c r="B48" s="4" t="s">
        <v>99</v>
      </c>
      <c r="C48" s="45">
        <v>84497589</v>
      </c>
      <c r="D48" s="45">
        <v>65489275</v>
      </c>
      <c r="E48" s="46">
        <f t="shared" ref="E48:E53" si="10">C48/D48*100</f>
        <v>129.02507929733534</v>
      </c>
      <c r="F48" s="45">
        <v>10446870</v>
      </c>
      <c r="G48" s="45">
        <v>5712705</v>
      </c>
      <c r="H48" s="46">
        <f t="shared" ref="H48:H53" si="11">F48/G48*100</f>
        <v>182.87081163826943</v>
      </c>
      <c r="I48" s="45">
        <v>82572365</v>
      </c>
      <c r="J48" s="45">
        <v>64571869</v>
      </c>
      <c r="K48" s="46">
        <f t="shared" ref="K48:K53" si="12">I48/J48*100</f>
        <v>127.8766841950943</v>
      </c>
      <c r="L48" s="45">
        <f>O48+R48</f>
        <v>82572365</v>
      </c>
      <c r="M48" s="45">
        <f t="shared" ref="M48:M53" si="13">P48+S48</f>
        <v>52947462</v>
      </c>
      <c r="N48" s="25">
        <f t="shared" si="7"/>
        <v>155.95150717516924</v>
      </c>
      <c r="O48" s="248">
        <v>0</v>
      </c>
      <c r="P48" s="45">
        <v>0</v>
      </c>
      <c r="Q48" s="25" t="e">
        <f t="shared" si="8"/>
        <v>#DIV/0!</v>
      </c>
      <c r="R48" s="45">
        <v>82572365</v>
      </c>
      <c r="S48" s="45">
        <v>52947462</v>
      </c>
      <c r="T48" s="46">
        <f t="shared" si="9"/>
        <v>155.95150717516924</v>
      </c>
    </row>
    <row r="49" spans="1:20" ht="27.75" customHeight="1">
      <c r="A49" s="63">
        <v>2</v>
      </c>
      <c r="B49" s="4" t="s">
        <v>100</v>
      </c>
      <c r="C49" s="45">
        <v>10828565</v>
      </c>
      <c r="D49" s="45">
        <v>16887709</v>
      </c>
      <c r="E49" s="46">
        <f t="shared" si="10"/>
        <v>64.120982899456635</v>
      </c>
      <c r="F49" s="45">
        <v>1450351</v>
      </c>
      <c r="G49" s="45">
        <v>2012188</v>
      </c>
      <c r="H49" s="46">
        <f t="shared" si="11"/>
        <v>72.078304810484909</v>
      </c>
      <c r="I49" s="45">
        <v>7843149</v>
      </c>
      <c r="J49" s="45">
        <v>13695551</v>
      </c>
      <c r="K49" s="46">
        <f t="shared" si="12"/>
        <v>57.267860197811679</v>
      </c>
      <c r="L49" s="45">
        <f t="shared" ref="L49:L53" si="14">O49+R49</f>
        <v>7843149</v>
      </c>
      <c r="M49" s="45">
        <f t="shared" si="13"/>
        <v>13695551</v>
      </c>
      <c r="N49" s="25">
        <f t="shared" si="7"/>
        <v>57.267860197811679</v>
      </c>
      <c r="O49" s="248">
        <v>0</v>
      </c>
      <c r="P49" s="45">
        <v>0</v>
      </c>
      <c r="Q49" s="25" t="e">
        <f t="shared" si="8"/>
        <v>#DIV/0!</v>
      </c>
      <c r="R49" s="45">
        <v>7843149</v>
      </c>
      <c r="S49" s="45">
        <v>13695551</v>
      </c>
      <c r="T49" s="46">
        <f t="shared" si="9"/>
        <v>57.267860197811679</v>
      </c>
    </row>
    <row r="50" spans="1:20" ht="47.25" customHeight="1">
      <c r="A50" s="63">
        <v>3</v>
      </c>
      <c r="B50" s="4" t="s">
        <v>374</v>
      </c>
      <c r="C50" s="45">
        <v>12782638</v>
      </c>
      <c r="D50" s="45">
        <v>14094729</v>
      </c>
      <c r="E50" s="46">
        <f t="shared" si="10"/>
        <v>90.6909100558088</v>
      </c>
      <c r="F50" s="45">
        <v>2184922</v>
      </c>
      <c r="G50" s="45">
        <v>1794453</v>
      </c>
      <c r="H50" s="46">
        <f t="shared" si="11"/>
        <v>121.75977860662832</v>
      </c>
      <c r="I50" s="45">
        <v>10366215</v>
      </c>
      <c r="J50" s="45">
        <v>11678</v>
      </c>
      <c r="K50" s="46">
        <f t="shared" si="12"/>
        <v>88767.04058914198</v>
      </c>
      <c r="L50" s="45">
        <f t="shared" si="14"/>
        <v>10366215</v>
      </c>
      <c r="M50" s="45">
        <f t="shared" si="13"/>
        <v>11678</v>
      </c>
      <c r="N50" s="25">
        <f t="shared" si="7"/>
        <v>88767.04058914198</v>
      </c>
      <c r="O50" s="248">
        <v>0</v>
      </c>
      <c r="P50" s="45">
        <v>0</v>
      </c>
      <c r="Q50" s="25" t="e">
        <f t="shared" si="8"/>
        <v>#DIV/0!</v>
      </c>
      <c r="R50" s="45">
        <v>10366215</v>
      </c>
      <c r="S50" s="45">
        <v>11678</v>
      </c>
      <c r="T50" s="46">
        <f t="shared" si="9"/>
        <v>88767.04058914198</v>
      </c>
    </row>
    <row r="51" spans="1:20" ht="21.75" customHeight="1">
      <c r="A51" s="63">
        <v>4</v>
      </c>
      <c r="B51" s="3" t="s">
        <v>102</v>
      </c>
      <c r="C51" s="45">
        <v>1928659</v>
      </c>
      <c r="D51" s="45">
        <v>4241214</v>
      </c>
      <c r="E51" s="46">
        <f t="shared" si="10"/>
        <v>45.474220352946112</v>
      </c>
      <c r="F51" s="45">
        <v>295224</v>
      </c>
      <c r="G51" s="45">
        <v>524804</v>
      </c>
      <c r="H51" s="46">
        <f t="shared" si="11"/>
        <v>56.254144404387162</v>
      </c>
      <c r="I51" s="45">
        <v>1910944</v>
      </c>
      <c r="J51" s="45">
        <v>3638956</v>
      </c>
      <c r="K51" s="46">
        <f t="shared" si="12"/>
        <v>52.513523109375328</v>
      </c>
      <c r="L51" s="45">
        <f t="shared" si="14"/>
        <v>1910944</v>
      </c>
      <c r="M51" s="45">
        <f t="shared" si="13"/>
        <v>3638956</v>
      </c>
      <c r="N51" s="25">
        <f t="shared" si="7"/>
        <v>52.513523109375328</v>
      </c>
      <c r="O51" s="248">
        <v>0</v>
      </c>
      <c r="P51" s="45">
        <v>0</v>
      </c>
      <c r="Q51" s="25" t="e">
        <f t="shared" si="8"/>
        <v>#DIV/0!</v>
      </c>
      <c r="R51" s="45">
        <v>1910944</v>
      </c>
      <c r="S51" s="45">
        <v>3638956</v>
      </c>
      <c r="T51" s="46">
        <f t="shared" si="9"/>
        <v>52.513523109375328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240359</v>
      </c>
      <c r="E52" s="46">
        <f t="shared" si="10"/>
        <v>0</v>
      </c>
      <c r="F52" s="45">
        <v>0</v>
      </c>
      <c r="G52" s="45">
        <v>0</v>
      </c>
      <c r="H52" s="46" t="e">
        <f t="shared" si="11"/>
        <v>#DIV/0!</v>
      </c>
      <c r="I52" s="45">
        <v>0</v>
      </c>
      <c r="J52" s="45">
        <v>2282849</v>
      </c>
      <c r="K52" s="46">
        <f t="shared" si="12"/>
        <v>0</v>
      </c>
      <c r="L52" s="45">
        <f t="shared" si="14"/>
        <v>0</v>
      </c>
      <c r="M52" s="45">
        <f t="shared" si="13"/>
        <v>2282849</v>
      </c>
      <c r="N52" s="25">
        <f t="shared" si="7"/>
        <v>0</v>
      </c>
      <c r="O52" s="248">
        <v>0</v>
      </c>
      <c r="P52" s="248">
        <v>126973</v>
      </c>
      <c r="Q52" s="25">
        <f t="shared" si="8"/>
        <v>0</v>
      </c>
      <c r="R52" s="45">
        <v>0</v>
      </c>
      <c r="S52" s="45">
        <v>2155876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40531761</v>
      </c>
      <c r="D53" s="45">
        <v>28644313</v>
      </c>
      <c r="E53" s="25">
        <f t="shared" si="10"/>
        <v>141.50020285003868</v>
      </c>
      <c r="F53" s="45">
        <v>4756542</v>
      </c>
      <c r="G53" s="45">
        <v>3975930</v>
      </c>
      <c r="H53" s="25">
        <f t="shared" si="11"/>
        <v>119.63344425077906</v>
      </c>
      <c r="I53" s="45">
        <v>40664060</v>
      </c>
      <c r="J53" s="45">
        <v>35408003</v>
      </c>
      <c r="K53" s="25">
        <f t="shared" si="12"/>
        <v>114.84426275042961</v>
      </c>
      <c r="L53" s="45">
        <f t="shared" si="14"/>
        <v>30517711</v>
      </c>
      <c r="M53" s="45">
        <f t="shared" si="13"/>
        <v>26490658</v>
      </c>
      <c r="N53" s="25">
        <f t="shared" si="7"/>
        <v>115.20178547471338</v>
      </c>
      <c r="O53" s="45">
        <v>0</v>
      </c>
      <c r="P53" s="45">
        <v>0</v>
      </c>
      <c r="Q53" s="49" t="e">
        <f t="shared" si="8"/>
        <v>#DIV/0!</v>
      </c>
      <c r="R53" s="45">
        <v>30517711</v>
      </c>
      <c r="S53" s="45">
        <v>26490658</v>
      </c>
      <c r="T53" s="25">
        <f t="shared" si="9"/>
        <v>115.20178547471338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SUM(C56:C67)</f>
        <v>20161</v>
      </c>
      <c r="D55" s="42">
        <f>SUM(D56:D67)</f>
        <v>54703</v>
      </c>
      <c r="E55" s="51">
        <f>C55/D55*100</f>
        <v>36.855382702959616</v>
      </c>
      <c r="F55" s="42">
        <f>SUM(F56:F67)</f>
        <v>3242</v>
      </c>
      <c r="G55" s="42">
        <f>SUM(G56:G67)</f>
        <v>5781</v>
      </c>
      <c r="H55" s="51">
        <f>F55/G55*100</f>
        <v>56.080262930288882</v>
      </c>
      <c r="I55" s="42">
        <f>SUM(I56:I67)</f>
        <v>20161</v>
      </c>
      <c r="J55" s="42">
        <f>SUM(J56:J67)</f>
        <v>54703</v>
      </c>
      <c r="K55" s="51">
        <f>I55/J55*100</f>
        <v>36.855382702959616</v>
      </c>
      <c r="L55" s="42">
        <f>SUM(L56:L67)</f>
        <v>0</v>
      </c>
      <c r="M55" s="42">
        <f>SUM(M56:M67)</f>
        <v>0</v>
      </c>
      <c r="N55" s="6" t="e">
        <f t="shared" ref="N55" si="15">L55/M55*100</f>
        <v>#DIV/0!</v>
      </c>
      <c r="O55" s="42">
        <f>SUM(O56:O67)</f>
        <v>0</v>
      </c>
      <c r="P55" s="42">
        <f>SUM(P56:P67)</f>
        <v>0</v>
      </c>
      <c r="Q55" s="5" t="e">
        <f t="shared" ref="Q55" si="16">O55/P55*100</f>
        <v>#DIV/0!</v>
      </c>
      <c r="R55" s="42">
        <f>SUM(R56:R67)</f>
        <v>0</v>
      </c>
      <c r="S55" s="42">
        <f>SUM(S56:S67)</f>
        <v>0</v>
      </c>
      <c r="T55" s="6" t="e">
        <f t="shared" ref="T55" si="17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20161</v>
      </c>
      <c r="D56" s="45">
        <v>54703</v>
      </c>
      <c r="E56" s="45">
        <f>C56/D56*100</f>
        <v>36.855382702959616</v>
      </c>
      <c r="F56" s="47">
        <v>3242</v>
      </c>
      <c r="G56" s="45">
        <v>5781</v>
      </c>
      <c r="H56" s="45">
        <f>F56/G56*100</f>
        <v>56.080262930288882</v>
      </c>
      <c r="I56" s="47">
        <v>20161</v>
      </c>
      <c r="J56" s="45">
        <v>54703</v>
      </c>
      <c r="K56" s="45">
        <f>I56/J56*100</f>
        <v>36.855382702959616</v>
      </c>
      <c r="L56" s="47">
        <f>O56+R56</f>
        <v>0</v>
      </c>
      <c r="M56" s="47">
        <f>P56+S56</f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s="267" customFormat="1" ht="18.75" customHeight="1">
      <c r="A57" s="269">
        <v>2</v>
      </c>
      <c r="B57" s="4" t="s">
        <v>397</v>
      </c>
      <c r="C57" s="47"/>
      <c r="D57" s="45"/>
      <c r="E57" s="45" t="e">
        <f>C57/D57*100</f>
        <v>#DIV/0!</v>
      </c>
      <c r="F57" s="47"/>
      <c r="G57" s="45"/>
      <c r="H57" s="45" t="e">
        <f>F57/G57*100</f>
        <v>#DIV/0!</v>
      </c>
      <c r="I57" s="47"/>
      <c r="J57" s="45"/>
      <c r="K57" s="45" t="e">
        <f>I57/J57*100</f>
        <v>#DIV/0!</v>
      </c>
      <c r="L57" s="47">
        <f t="shared" ref="L57:L58" si="18">O57+R57</f>
        <v>0</v>
      </c>
      <c r="M57" s="47">
        <f t="shared" ref="M57:M58" si="19">P57+S57</f>
        <v>0</v>
      </c>
      <c r="N57" s="45" t="e">
        <f>L57/M57*100</f>
        <v>#DIV/0!</v>
      </c>
      <c r="O57" s="47">
        <v>0</v>
      </c>
      <c r="P57" s="47">
        <v>0</v>
      </c>
      <c r="Q57" s="45" t="e">
        <f>O57/P57*100</f>
        <v>#DIV/0!</v>
      </c>
      <c r="R57" s="47">
        <v>0</v>
      </c>
      <c r="S57" s="47">
        <v>0</v>
      </c>
      <c r="T57" s="45" t="e">
        <f>R57/S57*100</f>
        <v>#DIV/0!</v>
      </c>
    </row>
    <row r="58" spans="1:20" ht="17.25">
      <c r="A58" s="64">
        <v>3</v>
      </c>
      <c r="B58" s="8" t="s">
        <v>105</v>
      </c>
      <c r="C58" s="47"/>
      <c r="D58" s="47"/>
      <c r="E58" s="1" t="e">
        <f t="shared" ref="E58" si="20">C58/D58*100</f>
        <v>#DIV/0!</v>
      </c>
      <c r="F58" s="47"/>
      <c r="G58" s="47"/>
      <c r="H58" s="1" t="e">
        <f t="shared" ref="H58" si="21">F58/G58*100</f>
        <v>#DIV/0!</v>
      </c>
      <c r="I58" s="47"/>
      <c r="J58" s="47"/>
      <c r="K58" s="1" t="e">
        <f t="shared" ref="K58" si="22">I58/J58*100</f>
        <v>#DIV/0!</v>
      </c>
      <c r="L58" s="47">
        <f t="shared" si="18"/>
        <v>0</v>
      </c>
      <c r="M58" s="47">
        <f t="shared" si="19"/>
        <v>0</v>
      </c>
      <c r="N58" s="1" t="e">
        <f t="shared" ref="N58" si="23">L58/M58*100</f>
        <v>#DIV/0!</v>
      </c>
      <c r="O58" s="47">
        <v>0</v>
      </c>
      <c r="P58" s="47">
        <v>0</v>
      </c>
      <c r="Q58" s="1" t="e">
        <f t="shared" ref="Q58" si="24">O58/P58*100</f>
        <v>#DIV/0!</v>
      </c>
      <c r="R58" s="47">
        <v>0</v>
      </c>
      <c r="S58" s="47">
        <v>0</v>
      </c>
      <c r="T58" s="1" t="e">
        <f t="shared" ref="T58" si="25">R58/S58*100</f>
        <v>#DIV/0!</v>
      </c>
    </row>
    <row r="59" spans="1:20">
      <c r="A59" s="64">
        <v>3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>
      <c r="A60" s="64">
        <v>4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>
      <c r="A61" s="64">
        <v>5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>
      <c r="A62" s="64">
        <v>6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>
      <c r="A63" s="64">
        <v>7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>
      <c r="A64" s="64">
        <v>8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>
      <c r="A65" s="64">
        <v>9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>
      <c r="A66" s="64">
        <v>10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64">
        <v>11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8"/>
      <c r="M67" s="148"/>
      <c r="N67" s="148"/>
      <c r="O67" s="148"/>
      <c r="P67" s="148"/>
      <c r="Q67" s="148"/>
      <c r="R67" s="148"/>
      <c r="S67" s="148"/>
      <c r="T67" s="148"/>
    </row>
    <row r="68" spans="1:20">
      <c r="A68" s="376"/>
      <c r="B68" s="377"/>
      <c r="C68" s="377"/>
      <c r="D68" s="377"/>
      <c r="E68" s="377"/>
      <c r="F68" s="377"/>
      <c r="G68" s="377"/>
      <c r="H68" s="377"/>
      <c r="I68" s="377"/>
      <c r="J68" s="377"/>
      <c r="K68" s="377"/>
      <c r="L68" s="377"/>
      <c r="M68" s="377"/>
      <c r="N68" s="377"/>
      <c r="O68" s="377"/>
      <c r="P68" s="377"/>
      <c r="Q68" s="377"/>
      <c r="R68" s="377"/>
      <c r="S68" s="377"/>
      <c r="T68" s="378"/>
    </row>
    <row r="69" spans="1:20" ht="59.25" customHeight="1">
      <c r="A69" s="369" t="s">
        <v>240</v>
      </c>
      <c r="B69" s="370" t="s">
        <v>13</v>
      </c>
      <c r="C69" s="128">
        <f>C70+C117+C147+C153+C165+C181+C190+C199+C205+C213+C221+C230+C237+C249+C258+C264+C278+C288+C310+C318+C326+C355</f>
        <v>364936888</v>
      </c>
      <c r="D69" s="128">
        <f>D70+D117+D147+D153+D165+D181+D190+D199+D205+D213+D221+D230+D237+D249+D258+D264+D278+D288+D310+D318+D326+D355</f>
        <v>329022998.5</v>
      </c>
      <c r="E69" s="129">
        <f>C69/D69*100</f>
        <v>110.91531280905278</v>
      </c>
      <c r="F69" s="128">
        <f>F70+F117+F147+F153+F165+F181+F190+F199+F205+F213+F221+F230+F237+F249+F258+F264+F278+F288+F310+F318+F326+F355</f>
        <v>49194817</v>
      </c>
      <c r="G69" s="128">
        <f>G70+G117+G147+G153+G165+G181+G190+G199+G205+G213+G221+G230+G237+G249+G258+G264+G278+G288+G310+G318+G326+G355</f>
        <v>43522849</v>
      </c>
      <c r="H69" s="129">
        <f>F69/G69*100</f>
        <v>113.03216156644524</v>
      </c>
      <c r="I69" s="128">
        <f>I70+I117+I147+I153+I165+I181+I190+I199+I205+I213+I221+I230+I237+I249+I258+I264+I278+I288+I310+I318+I326+I355</f>
        <v>368852133</v>
      </c>
      <c r="J69" s="128">
        <f>J70+J117+J147+J153+J165+J181+J190+J199+J205+J213+J221+J230+J237+J249+J258+J264+J278+J288+J310+J318+J326+J355</f>
        <v>338053939.5</v>
      </c>
      <c r="K69" s="129">
        <f>I69/J69*100</f>
        <v>109.11043768504878</v>
      </c>
      <c r="L69" s="128">
        <f>L70+L117+L147+L153+L165+L181+L190+L199+L205+L213+L221+L230+L237+L249+L258+L264+L278+L288+L310+L318+L326+L355</f>
        <v>205052914</v>
      </c>
      <c r="M69" s="128">
        <f>M70+M117+M147+M153+M165+M181+M190+M199+M205+M213+M221+M230+M237+M249+M258+M264+M278+M288+M310+M318+M326+M355</f>
        <v>186770968</v>
      </c>
      <c r="N69" s="131">
        <f t="shared" ref="N69:N138" si="26">L69/M69*100</f>
        <v>109.78843028751663</v>
      </c>
      <c r="O69" s="128">
        <f>O70+O117+O147+O153+O165+O181+O190+O199+O205+O213+O221+O230+O237+O249+O258+O264+O278+O288+O310+O318+O326+O355</f>
        <v>45960861</v>
      </c>
      <c r="P69" s="128">
        <f>P70+P117+P147+P153+P165+P181+P190+P199+P205+P213+P221+P230+P237+P249+P258+P264+P278+P288+P310+P318+P326+P355</f>
        <v>35186511</v>
      </c>
      <c r="Q69" s="132">
        <f t="shared" ref="Q69:Q138" si="27">O69/P69*100</f>
        <v>130.62068302253667</v>
      </c>
      <c r="R69" s="128">
        <f>R70+R117+R147+R153+R165+R181+R190+R199+R205+R213+R221+R230+R237+R249+R258+R264+R278+R288+R310+R318+R326+R355</f>
        <v>151590264</v>
      </c>
      <c r="S69" s="128">
        <f>S70+S117+S147+S153+S165+S181+S190+S199+S205+S213+S221+S230+S237+S249+S258+S264+S278+S288+S310+S318+S326+S355</f>
        <v>147978784</v>
      </c>
      <c r="T69" s="131">
        <f t="shared" ref="T69:T136" si="28">R69/S69*100</f>
        <v>102.44053904375914</v>
      </c>
    </row>
    <row r="70" spans="1:20" ht="39.75" customHeight="1">
      <c r="A70" s="383" t="s">
        <v>241</v>
      </c>
      <c r="B70" s="384" t="s">
        <v>117</v>
      </c>
      <c r="C70" s="42">
        <f>SUM(C71:C113)</f>
        <v>81905874</v>
      </c>
      <c r="D70" s="42">
        <f>SUM(D71:D113)</f>
        <v>77157869</v>
      </c>
      <c r="E70" s="51">
        <f>C70/D70*100</f>
        <v>106.15362381249798</v>
      </c>
      <c r="F70" s="42">
        <f>SUM(F71:F113)</f>
        <v>9819080</v>
      </c>
      <c r="G70" s="42">
        <f>SUM(G71:G113)</f>
        <v>10825720</v>
      </c>
      <c r="H70" s="51">
        <f>F70/G70*100</f>
        <v>90.701403694165379</v>
      </c>
      <c r="I70" s="42">
        <f>SUM(I71:I113)</f>
        <v>83812775</v>
      </c>
      <c r="J70" s="42">
        <f>SUM(J71:J113)</f>
        <v>83077270</v>
      </c>
      <c r="K70" s="51">
        <f>I70/J70*100</f>
        <v>100.88532639553513</v>
      </c>
      <c r="L70" s="36">
        <f>SUM(L71:L115)</f>
        <v>6254137</v>
      </c>
      <c r="M70" s="36">
        <f>SUM(M71:M115)</f>
        <v>6936889</v>
      </c>
      <c r="N70" s="6">
        <f t="shared" si="26"/>
        <v>90.157662894706831</v>
      </c>
      <c r="O70" s="5">
        <f>SUM(O71:O115)</f>
        <v>2911405</v>
      </c>
      <c r="P70" s="5">
        <f>SUM(P71:P115)</f>
        <v>4108627</v>
      </c>
      <c r="Q70" s="5">
        <f t="shared" si="27"/>
        <v>70.86077660493396</v>
      </c>
      <c r="R70" s="5">
        <f>SUM(R71:R115)</f>
        <v>2389686</v>
      </c>
      <c r="S70" s="5">
        <f>SUM(S71:S115)</f>
        <v>2078092</v>
      </c>
      <c r="T70" s="6">
        <f t="shared" si="28"/>
        <v>114.99423509642499</v>
      </c>
    </row>
    <row r="71" spans="1:20" ht="17.25">
      <c r="A71" s="66">
        <v>1</v>
      </c>
      <c r="B71" s="10" t="s">
        <v>150</v>
      </c>
      <c r="C71" s="47">
        <v>14211</v>
      </c>
      <c r="D71" s="45">
        <v>70060</v>
      </c>
      <c r="E71" s="46">
        <f t="shared" ref="E71:E105" si="29">C71/D71*100</f>
        <v>20.284042249500427</v>
      </c>
      <c r="F71" s="47">
        <v>0</v>
      </c>
      <c r="G71" s="45">
        <v>8232</v>
      </c>
      <c r="H71" s="46">
        <f t="shared" ref="H71:H74" si="30">F71/G71*100</f>
        <v>0</v>
      </c>
      <c r="I71" s="47">
        <v>15050</v>
      </c>
      <c r="J71" s="45">
        <v>75405</v>
      </c>
      <c r="K71" s="46">
        <f t="shared" ref="K71:K92" si="31">I71/J71*100</f>
        <v>19.958888667860222</v>
      </c>
      <c r="L71" s="47">
        <f t="shared" ref="L71:L99" si="32">O71+R71</f>
        <v>14499</v>
      </c>
      <c r="M71" s="47">
        <f t="shared" ref="M71:M78" si="33">P71+S71</f>
        <v>75222</v>
      </c>
      <c r="N71" s="25">
        <f t="shared" si="26"/>
        <v>19.27494615936827</v>
      </c>
      <c r="O71" s="47">
        <v>14499</v>
      </c>
      <c r="P71" s="47">
        <v>75222</v>
      </c>
      <c r="Q71" s="25">
        <f t="shared" si="27"/>
        <v>19.27494615936827</v>
      </c>
      <c r="R71" s="47">
        <v>0</v>
      </c>
      <c r="S71" s="47">
        <v>0</v>
      </c>
      <c r="T71" s="46" t="e">
        <f t="shared" si="28"/>
        <v>#DIV/0!</v>
      </c>
    </row>
    <row r="72" spans="1:20" s="24" customFormat="1" ht="34.5">
      <c r="A72" s="64">
        <v>2</v>
      </c>
      <c r="B72" s="16" t="s">
        <v>151</v>
      </c>
      <c r="C72" s="47">
        <v>1519060</v>
      </c>
      <c r="D72" s="49">
        <v>1203390</v>
      </c>
      <c r="E72" s="25">
        <f t="shared" si="29"/>
        <v>126.23172869975652</v>
      </c>
      <c r="F72" s="47">
        <v>333276</v>
      </c>
      <c r="G72" s="49">
        <v>73604</v>
      </c>
      <c r="H72" s="25">
        <f t="shared" si="30"/>
        <v>452.79604369327757</v>
      </c>
      <c r="I72" s="47">
        <v>1073658</v>
      </c>
      <c r="J72" s="49">
        <v>1142903</v>
      </c>
      <c r="K72" s="25">
        <f t="shared" si="31"/>
        <v>93.941305605112589</v>
      </c>
      <c r="L72" s="47">
        <f t="shared" si="32"/>
        <v>639250</v>
      </c>
      <c r="M72" s="47">
        <f t="shared" si="33"/>
        <v>712787</v>
      </c>
      <c r="N72" s="25">
        <f t="shared" si="26"/>
        <v>89.683173234079746</v>
      </c>
      <c r="O72" s="65">
        <v>587443</v>
      </c>
      <c r="P72" s="65">
        <v>609057</v>
      </c>
      <c r="Q72" s="25">
        <f t="shared" si="27"/>
        <v>96.45123527026206</v>
      </c>
      <c r="R72" s="45">
        <v>51807</v>
      </c>
      <c r="S72" s="45">
        <v>103730</v>
      </c>
      <c r="T72" s="25">
        <f t="shared" si="28"/>
        <v>49.944085606863972</v>
      </c>
    </row>
    <row r="73" spans="1:20" s="23" customFormat="1" ht="17.25">
      <c r="A73" s="64">
        <v>3</v>
      </c>
      <c r="B73" s="10" t="s">
        <v>152</v>
      </c>
      <c r="C73" s="47">
        <v>418796</v>
      </c>
      <c r="D73" s="45">
        <v>248691</v>
      </c>
      <c r="E73" s="25">
        <f t="shared" si="29"/>
        <v>168.40014314953095</v>
      </c>
      <c r="F73" s="47">
        <v>123355</v>
      </c>
      <c r="G73" s="45">
        <v>25207</v>
      </c>
      <c r="H73" s="1">
        <f t="shared" si="30"/>
        <v>489.36803268933227</v>
      </c>
      <c r="I73" s="47">
        <v>623085</v>
      </c>
      <c r="J73" s="45">
        <v>591325</v>
      </c>
      <c r="K73" s="1">
        <f t="shared" si="31"/>
        <v>105.37098888090306</v>
      </c>
      <c r="L73" s="47">
        <f t="shared" si="32"/>
        <v>572282</v>
      </c>
      <c r="M73" s="47">
        <f t="shared" si="33"/>
        <v>413856</v>
      </c>
      <c r="N73" s="1">
        <f t="shared" si="26"/>
        <v>138.28046470269854</v>
      </c>
      <c r="O73" s="47">
        <v>125908</v>
      </c>
      <c r="P73" s="47">
        <v>218220</v>
      </c>
      <c r="Q73" s="1">
        <f t="shared" si="27"/>
        <v>57.697736229493167</v>
      </c>
      <c r="R73" s="47">
        <v>446374</v>
      </c>
      <c r="S73" s="47">
        <v>195636</v>
      </c>
      <c r="T73" s="1">
        <f t="shared" si="28"/>
        <v>228.16557279846245</v>
      </c>
    </row>
    <row r="74" spans="1:20" s="23" customFormat="1" ht="17.25">
      <c r="A74" s="63">
        <v>4</v>
      </c>
      <c r="B74" s="10" t="s">
        <v>153</v>
      </c>
      <c r="C74" s="47">
        <v>1406536</v>
      </c>
      <c r="D74" s="45">
        <v>1788059</v>
      </c>
      <c r="E74" s="1">
        <f t="shared" si="29"/>
        <v>78.662728690719945</v>
      </c>
      <c r="F74" s="47">
        <v>185556</v>
      </c>
      <c r="G74" s="45">
        <v>235330</v>
      </c>
      <c r="H74" s="1">
        <f t="shared" si="30"/>
        <v>78.849275485488462</v>
      </c>
      <c r="I74" s="47">
        <v>1438973</v>
      </c>
      <c r="J74" s="45">
        <v>1757830</v>
      </c>
      <c r="K74" s="1">
        <f t="shared" si="31"/>
        <v>81.860760141765695</v>
      </c>
      <c r="L74" s="47">
        <f t="shared" si="32"/>
        <v>1113695</v>
      </c>
      <c r="M74" s="47">
        <f t="shared" si="33"/>
        <v>1221800</v>
      </c>
      <c r="N74" s="1">
        <f t="shared" si="26"/>
        <v>91.151988868881972</v>
      </c>
      <c r="O74" s="47">
        <v>832665</v>
      </c>
      <c r="P74" s="47">
        <v>1117700</v>
      </c>
      <c r="Q74" s="1">
        <f t="shared" si="27"/>
        <v>74.498076406907046</v>
      </c>
      <c r="R74" s="47">
        <v>281030</v>
      </c>
      <c r="S74" s="47">
        <v>104100</v>
      </c>
      <c r="T74" s="1">
        <f t="shared" si="28"/>
        <v>269.9615754082613</v>
      </c>
    </row>
    <row r="75" spans="1:20" s="24" customFormat="1" ht="17.25">
      <c r="A75" s="64">
        <v>5</v>
      </c>
      <c r="B75" s="10" t="s">
        <v>154</v>
      </c>
      <c r="C75" s="47">
        <v>31239132</v>
      </c>
      <c r="D75" s="45">
        <v>22752705</v>
      </c>
      <c r="E75" s="25">
        <f t="shared" si="29"/>
        <v>137.2985409866651</v>
      </c>
      <c r="F75" s="47">
        <v>2398198</v>
      </c>
      <c r="G75" s="45">
        <v>3571485</v>
      </c>
      <c r="H75" s="25">
        <f>F75/G75*100</f>
        <v>67.148483053967738</v>
      </c>
      <c r="I75" s="47">
        <v>28422681</v>
      </c>
      <c r="J75" s="45">
        <v>24252136</v>
      </c>
      <c r="K75" s="25">
        <f t="shared" si="31"/>
        <v>117.19660899147193</v>
      </c>
      <c r="L75" s="47">
        <f t="shared" si="32"/>
        <v>164204</v>
      </c>
      <c r="M75" s="47">
        <f t="shared" si="33"/>
        <v>168641</v>
      </c>
      <c r="N75" s="25">
        <f t="shared" si="26"/>
        <v>97.368967214378472</v>
      </c>
      <c r="O75" s="47">
        <v>0</v>
      </c>
      <c r="P75" s="47">
        <v>0</v>
      </c>
      <c r="Q75" s="1" t="e">
        <f t="shared" si="27"/>
        <v>#DIV/0!</v>
      </c>
      <c r="R75" s="47">
        <v>164204</v>
      </c>
      <c r="S75" s="47">
        <v>168641</v>
      </c>
      <c r="T75" s="25">
        <f t="shared" si="28"/>
        <v>97.368967214378472</v>
      </c>
    </row>
    <row r="76" spans="1:20" ht="17.25">
      <c r="A76" s="63">
        <v>6</v>
      </c>
      <c r="B76" s="10" t="s">
        <v>155</v>
      </c>
      <c r="C76" s="47">
        <v>3602110</v>
      </c>
      <c r="D76" s="45">
        <v>4714777</v>
      </c>
      <c r="E76" s="46">
        <f t="shared" si="29"/>
        <v>76.400432088304498</v>
      </c>
      <c r="F76" s="47">
        <v>479440</v>
      </c>
      <c r="G76" s="45">
        <v>635820</v>
      </c>
      <c r="H76" s="46">
        <f t="shared" ref="H76:H88" si="34">F76/G76*100</f>
        <v>75.404988833317617</v>
      </c>
      <c r="I76" s="47">
        <v>3381631</v>
      </c>
      <c r="J76" s="45">
        <v>4294900</v>
      </c>
      <c r="K76" s="46">
        <f t="shared" si="31"/>
        <v>78.735965913059687</v>
      </c>
      <c r="L76" s="47">
        <f t="shared" si="32"/>
        <v>17811</v>
      </c>
      <c r="M76" s="47">
        <f t="shared" si="33"/>
        <v>62052</v>
      </c>
      <c r="N76" s="25">
        <f t="shared" si="26"/>
        <v>28.703345581125504</v>
      </c>
      <c r="O76" s="47">
        <v>12199</v>
      </c>
      <c r="P76" s="47">
        <v>56507</v>
      </c>
      <c r="Q76" s="25">
        <f t="shared" si="27"/>
        <v>21.588475764064629</v>
      </c>
      <c r="R76" s="47">
        <v>5612</v>
      </c>
      <c r="S76" s="47">
        <v>5545</v>
      </c>
      <c r="T76" s="46">
        <f t="shared" si="28"/>
        <v>101.2082957619477</v>
      </c>
    </row>
    <row r="77" spans="1:20" s="24" customFormat="1" ht="17.25">
      <c r="A77" s="66">
        <v>7</v>
      </c>
      <c r="B77" s="10" t="s">
        <v>156</v>
      </c>
      <c r="C77" s="47">
        <v>954025</v>
      </c>
      <c r="D77" s="45">
        <v>1110263</v>
      </c>
      <c r="E77" s="25">
        <f t="shared" si="29"/>
        <v>85.927838719294442</v>
      </c>
      <c r="F77" s="47">
        <v>72889</v>
      </c>
      <c r="G77" s="45">
        <v>82971</v>
      </c>
      <c r="H77" s="25">
        <f t="shared" si="34"/>
        <v>87.848766436465752</v>
      </c>
      <c r="I77" s="47">
        <v>1017497</v>
      </c>
      <c r="J77" s="45">
        <v>1046064</v>
      </c>
      <c r="K77" s="25">
        <f t="shared" si="31"/>
        <v>97.269096345921469</v>
      </c>
      <c r="L77" s="47">
        <f t="shared" si="32"/>
        <v>188809</v>
      </c>
      <c r="M77" s="47">
        <f t="shared" si="33"/>
        <v>72292</v>
      </c>
      <c r="N77" s="25">
        <f t="shared" si="26"/>
        <v>261.17551042992312</v>
      </c>
      <c r="O77" s="47">
        <v>142196</v>
      </c>
      <c r="P77" s="47">
        <v>67202</v>
      </c>
      <c r="Q77" s="25">
        <f t="shared" si="27"/>
        <v>211.59489300913665</v>
      </c>
      <c r="R77" s="47">
        <v>46613</v>
      </c>
      <c r="S77" s="47">
        <v>5090</v>
      </c>
      <c r="T77" s="25">
        <f t="shared" si="28"/>
        <v>915.77603143418469</v>
      </c>
    </row>
    <row r="78" spans="1:20" s="23" customFormat="1" ht="17.25">
      <c r="A78" s="63">
        <v>8</v>
      </c>
      <c r="B78" s="10" t="s">
        <v>157</v>
      </c>
      <c r="C78" s="47">
        <v>34612</v>
      </c>
      <c r="D78" s="45">
        <v>65217</v>
      </c>
      <c r="E78" s="1">
        <f t="shared" si="29"/>
        <v>53.072051765643927</v>
      </c>
      <c r="F78" s="47">
        <v>6966</v>
      </c>
      <c r="G78" s="45">
        <v>13142</v>
      </c>
      <c r="H78" s="1">
        <f t="shared" si="34"/>
        <v>53.005630802008831</v>
      </c>
      <c r="I78" s="47">
        <v>79441</v>
      </c>
      <c r="J78" s="45">
        <v>227656</v>
      </c>
      <c r="K78" s="1">
        <f t="shared" si="31"/>
        <v>34.895192746951544</v>
      </c>
      <c r="L78" s="47">
        <v>22767</v>
      </c>
      <c r="M78" s="47">
        <f t="shared" si="33"/>
        <v>42985</v>
      </c>
      <c r="N78" s="1">
        <f t="shared" si="26"/>
        <v>52.964987786437135</v>
      </c>
      <c r="O78" s="47"/>
      <c r="P78" s="47">
        <v>29432</v>
      </c>
      <c r="Q78" s="1">
        <f t="shared" si="27"/>
        <v>0</v>
      </c>
      <c r="R78" s="47"/>
      <c r="S78" s="47">
        <v>13553</v>
      </c>
      <c r="T78" s="1">
        <f t="shared" si="28"/>
        <v>0</v>
      </c>
    </row>
    <row r="79" spans="1:20" s="24" customFormat="1" ht="17.25">
      <c r="A79" s="63">
        <v>9</v>
      </c>
      <c r="B79" s="10" t="s">
        <v>158</v>
      </c>
      <c r="C79" s="47">
        <v>2227235</v>
      </c>
      <c r="D79" s="45">
        <v>1947147</v>
      </c>
      <c r="E79" s="25">
        <f t="shared" si="29"/>
        <v>114.38453285756032</v>
      </c>
      <c r="F79" s="47">
        <v>420015</v>
      </c>
      <c r="G79" s="45">
        <v>371991</v>
      </c>
      <c r="H79" s="25">
        <f t="shared" si="34"/>
        <v>112.90998975781672</v>
      </c>
      <c r="I79" s="47">
        <v>2224079</v>
      </c>
      <c r="J79" s="45">
        <v>1945654</v>
      </c>
      <c r="K79" s="25">
        <f t="shared" si="31"/>
        <v>114.31009830113679</v>
      </c>
      <c r="L79" s="47">
        <f t="shared" si="32"/>
        <v>92356</v>
      </c>
      <c r="M79" s="47">
        <f>P79+S79</f>
        <v>86217</v>
      </c>
      <c r="N79" s="25">
        <f t="shared" si="26"/>
        <v>107.12040548847675</v>
      </c>
      <c r="O79" s="47">
        <v>0</v>
      </c>
      <c r="P79" s="47">
        <v>0</v>
      </c>
      <c r="Q79" s="25" t="e">
        <f t="shared" si="27"/>
        <v>#DIV/0!</v>
      </c>
      <c r="R79" s="47">
        <v>92356</v>
      </c>
      <c r="S79" s="47">
        <v>86217</v>
      </c>
      <c r="T79" s="25">
        <f t="shared" si="28"/>
        <v>107.12040548847675</v>
      </c>
    </row>
    <row r="80" spans="1:20" s="23" customFormat="1" ht="17.25">
      <c r="A80" s="63">
        <v>10</v>
      </c>
      <c r="B80" s="10" t="s">
        <v>159</v>
      </c>
      <c r="C80" s="47">
        <v>1178531</v>
      </c>
      <c r="D80" s="45">
        <v>1590553</v>
      </c>
      <c r="E80" s="1">
        <f t="shared" si="29"/>
        <v>74.095676157914895</v>
      </c>
      <c r="F80" s="47">
        <v>172314</v>
      </c>
      <c r="G80" s="45">
        <v>212479</v>
      </c>
      <c r="H80" s="1">
        <f t="shared" si="34"/>
        <v>81.096955463834078</v>
      </c>
      <c r="I80" s="47">
        <v>1178531</v>
      </c>
      <c r="J80" s="45">
        <v>1590553</v>
      </c>
      <c r="K80" s="1">
        <f t="shared" si="31"/>
        <v>74.095676157914895</v>
      </c>
      <c r="L80" s="47">
        <f t="shared" si="32"/>
        <v>563432</v>
      </c>
      <c r="M80" s="47">
        <f t="shared" ref="M80:M111" si="35">P80+S80</f>
        <v>1033525</v>
      </c>
      <c r="N80" s="1">
        <f t="shared" si="26"/>
        <v>54.515565661208001</v>
      </c>
      <c r="O80" s="47">
        <v>378127</v>
      </c>
      <c r="P80" s="47">
        <v>876163</v>
      </c>
      <c r="Q80" s="1">
        <f t="shared" si="27"/>
        <v>43.15715226504657</v>
      </c>
      <c r="R80" s="47">
        <v>185305</v>
      </c>
      <c r="S80" s="47">
        <v>157362</v>
      </c>
      <c r="T80" s="1">
        <f t="shared" si="28"/>
        <v>117.75714594374753</v>
      </c>
    </row>
    <row r="81" spans="1:636" s="24" customFormat="1" ht="17.25">
      <c r="A81" s="63">
        <v>11</v>
      </c>
      <c r="B81" s="10" t="s">
        <v>160</v>
      </c>
      <c r="C81" s="47">
        <v>164793</v>
      </c>
      <c r="D81" s="45">
        <v>163081</v>
      </c>
      <c r="E81" s="25">
        <f t="shared" si="29"/>
        <v>101.0497850761278</v>
      </c>
      <c r="F81" s="47">
        <v>24011</v>
      </c>
      <c r="G81" s="45">
        <v>25261</v>
      </c>
      <c r="H81" s="25">
        <f t="shared" si="34"/>
        <v>95.051660662681599</v>
      </c>
      <c r="I81" s="47">
        <v>164793</v>
      </c>
      <c r="J81" s="45">
        <v>163081</v>
      </c>
      <c r="K81" s="25">
        <f t="shared" si="31"/>
        <v>101.0497850761278</v>
      </c>
      <c r="L81" s="47">
        <f t="shared" si="32"/>
        <v>0</v>
      </c>
      <c r="M81" s="47">
        <f t="shared" si="35"/>
        <v>0</v>
      </c>
      <c r="N81" s="25" t="e">
        <f t="shared" si="26"/>
        <v>#DIV/0!</v>
      </c>
      <c r="O81" s="47">
        <v>0</v>
      </c>
      <c r="P81" s="47">
        <v>0</v>
      </c>
      <c r="Q81" s="25" t="e">
        <f t="shared" si="27"/>
        <v>#DIV/0!</v>
      </c>
      <c r="R81" s="47">
        <v>0</v>
      </c>
      <c r="S81" s="47">
        <v>0</v>
      </c>
      <c r="T81" s="25" t="e">
        <f t="shared" si="28"/>
        <v>#DIV/0!</v>
      </c>
    </row>
    <row r="82" spans="1:636" s="24" customFormat="1" ht="24" customHeight="1">
      <c r="A82" s="63">
        <v>12</v>
      </c>
      <c r="B82" s="10" t="s">
        <v>161</v>
      </c>
      <c r="C82" s="47">
        <v>957517</v>
      </c>
      <c r="D82" s="45">
        <v>1029652</v>
      </c>
      <c r="E82" s="25">
        <f t="shared" si="29"/>
        <v>92.994234945399029</v>
      </c>
      <c r="F82" s="47">
        <v>140633</v>
      </c>
      <c r="G82" s="45">
        <v>120500</v>
      </c>
      <c r="H82" s="25">
        <f t="shared" si="34"/>
        <v>116.70788381742739</v>
      </c>
      <c r="I82" s="47">
        <v>1521437</v>
      </c>
      <c r="J82" s="45">
        <v>1337010</v>
      </c>
      <c r="K82" s="25">
        <f t="shared" si="31"/>
        <v>113.79398807787527</v>
      </c>
      <c r="L82" s="47">
        <f t="shared" si="32"/>
        <v>94540</v>
      </c>
      <c r="M82" s="47">
        <f t="shared" si="35"/>
        <v>176662</v>
      </c>
      <c r="N82" s="25">
        <f t="shared" si="26"/>
        <v>53.514621140935802</v>
      </c>
      <c r="O82" s="47">
        <v>94540</v>
      </c>
      <c r="P82" s="47">
        <v>176662</v>
      </c>
      <c r="Q82" s="25">
        <f t="shared" si="27"/>
        <v>53.514621140935802</v>
      </c>
      <c r="R82" s="47">
        <v>0</v>
      </c>
      <c r="S82" s="47">
        <v>0</v>
      </c>
      <c r="T82" s="25" t="e">
        <f t="shared" si="28"/>
        <v>#DIV/0!</v>
      </c>
    </row>
    <row r="83" spans="1:636" s="24" customFormat="1" ht="17.25">
      <c r="A83" s="63">
        <v>13</v>
      </c>
      <c r="B83" s="10" t="s">
        <v>162</v>
      </c>
      <c r="C83" s="47">
        <v>671631</v>
      </c>
      <c r="D83" s="45">
        <v>489777</v>
      </c>
      <c r="E83" s="25">
        <f t="shared" si="29"/>
        <v>137.12995914467197</v>
      </c>
      <c r="F83" s="47">
        <v>50120</v>
      </c>
      <c r="G83" s="45">
        <v>60659</v>
      </c>
      <c r="H83" s="25">
        <f t="shared" si="34"/>
        <v>82.625826340691404</v>
      </c>
      <c r="I83" s="47">
        <v>644731</v>
      </c>
      <c r="J83" s="45">
        <v>484370</v>
      </c>
      <c r="K83" s="25">
        <f t="shared" si="31"/>
        <v>133.10712884778167</v>
      </c>
      <c r="L83" s="47">
        <f t="shared" si="32"/>
        <v>0</v>
      </c>
      <c r="M83" s="47">
        <f t="shared" si="35"/>
        <v>0</v>
      </c>
      <c r="N83" s="25" t="e">
        <f t="shared" si="26"/>
        <v>#DIV/0!</v>
      </c>
      <c r="O83" s="47">
        <v>0</v>
      </c>
      <c r="P83" s="47">
        <v>0</v>
      </c>
      <c r="Q83" s="25" t="e">
        <f t="shared" si="27"/>
        <v>#DIV/0!</v>
      </c>
      <c r="R83" s="47">
        <v>0</v>
      </c>
      <c r="S83" s="47">
        <v>0</v>
      </c>
      <c r="T83" s="25" t="e">
        <f t="shared" si="28"/>
        <v>#DIV/0!</v>
      </c>
    </row>
    <row r="84" spans="1:636" s="24" customFormat="1" ht="17.25">
      <c r="A84" s="63">
        <v>14</v>
      </c>
      <c r="B84" s="10" t="s">
        <v>163</v>
      </c>
      <c r="C84" s="47">
        <v>16455</v>
      </c>
      <c r="D84" s="45">
        <v>53702</v>
      </c>
      <c r="E84" s="25">
        <f t="shared" si="29"/>
        <v>30.641316896949832</v>
      </c>
      <c r="F84" s="47">
        <v>0</v>
      </c>
      <c r="G84" s="45">
        <v>0</v>
      </c>
      <c r="H84" s="25" t="e">
        <f t="shared" si="34"/>
        <v>#DIV/0!</v>
      </c>
      <c r="I84" s="47">
        <v>29500</v>
      </c>
      <c r="J84" s="45">
        <v>67322</v>
      </c>
      <c r="K84" s="25">
        <f t="shared" si="31"/>
        <v>43.819256706574372</v>
      </c>
      <c r="L84" s="47">
        <f t="shared" si="32"/>
        <v>0</v>
      </c>
      <c r="M84" s="47">
        <f t="shared" si="35"/>
        <v>0</v>
      </c>
      <c r="N84" s="25" t="e">
        <f t="shared" si="26"/>
        <v>#DIV/0!</v>
      </c>
      <c r="O84" s="47">
        <v>0</v>
      </c>
      <c r="P84" s="47">
        <v>0</v>
      </c>
      <c r="Q84" s="25" t="e">
        <f t="shared" si="27"/>
        <v>#DIV/0!</v>
      </c>
      <c r="R84" s="47">
        <v>0</v>
      </c>
      <c r="S84" s="47">
        <v>0</v>
      </c>
      <c r="T84" s="25" t="e">
        <f t="shared" si="28"/>
        <v>#DIV/0!</v>
      </c>
    </row>
    <row r="85" spans="1:636" s="23" customFormat="1" ht="30.75" customHeight="1">
      <c r="A85" s="64">
        <v>15</v>
      </c>
      <c r="B85" s="16" t="s">
        <v>164</v>
      </c>
      <c r="C85" s="47">
        <v>1434518</v>
      </c>
      <c r="D85" s="45">
        <v>1145953</v>
      </c>
      <c r="E85" s="1">
        <f t="shared" si="29"/>
        <v>125.18122470991393</v>
      </c>
      <c r="F85" s="47">
        <v>284319</v>
      </c>
      <c r="G85" s="45">
        <v>153274</v>
      </c>
      <c r="H85" s="1">
        <f t="shared" si="34"/>
        <v>185.49721413938437</v>
      </c>
      <c r="I85" s="47">
        <v>1329104</v>
      </c>
      <c r="J85" s="45">
        <v>1328076</v>
      </c>
      <c r="K85" s="1">
        <f t="shared" si="31"/>
        <v>100.07740520873804</v>
      </c>
      <c r="L85" s="47">
        <f t="shared" si="32"/>
        <v>0</v>
      </c>
      <c r="M85" s="47">
        <f t="shared" si="35"/>
        <v>0</v>
      </c>
      <c r="N85" s="1" t="e">
        <f t="shared" si="26"/>
        <v>#DIV/0!</v>
      </c>
      <c r="O85" s="47">
        <v>0</v>
      </c>
      <c r="P85" s="47">
        <v>0</v>
      </c>
      <c r="Q85" s="25" t="e">
        <f t="shared" si="27"/>
        <v>#DIV/0!</v>
      </c>
      <c r="R85" s="47">
        <v>0</v>
      </c>
      <c r="S85" s="47">
        <v>0</v>
      </c>
      <c r="T85" s="1" t="e">
        <f t="shared" si="28"/>
        <v>#DIV/0!</v>
      </c>
    </row>
    <row r="86" spans="1:636" ht="17.25">
      <c r="A86" s="63">
        <v>16</v>
      </c>
      <c r="B86" s="10" t="s">
        <v>165</v>
      </c>
      <c r="C86" s="47">
        <v>12861284</v>
      </c>
      <c r="D86" s="45">
        <v>13137093</v>
      </c>
      <c r="E86" s="46">
        <f t="shared" si="29"/>
        <v>97.900532484621976</v>
      </c>
      <c r="F86" s="47">
        <v>1521359</v>
      </c>
      <c r="G86" s="45">
        <v>1157362</v>
      </c>
      <c r="H86" s="46">
        <f t="shared" si="34"/>
        <v>131.45057466894542</v>
      </c>
      <c r="I86" s="47">
        <v>13362940</v>
      </c>
      <c r="J86" s="45">
        <v>14244109</v>
      </c>
      <c r="K86" s="46">
        <f t="shared" si="31"/>
        <v>93.813800498156823</v>
      </c>
      <c r="L86" s="47">
        <f t="shared" si="32"/>
        <v>940333</v>
      </c>
      <c r="M86" s="47">
        <f t="shared" si="35"/>
        <v>804827</v>
      </c>
      <c r="N86" s="25">
        <f t="shared" si="26"/>
        <v>116.83666179191306</v>
      </c>
      <c r="O86" s="47">
        <v>116738</v>
      </c>
      <c r="P86" s="47">
        <v>0</v>
      </c>
      <c r="Q86" s="25" t="e">
        <f t="shared" si="27"/>
        <v>#DIV/0!</v>
      </c>
      <c r="R86" s="47">
        <v>823595</v>
      </c>
      <c r="S86" s="47">
        <v>804827</v>
      </c>
      <c r="T86" s="46">
        <f t="shared" si="28"/>
        <v>102.33192971905764</v>
      </c>
    </row>
    <row r="87" spans="1:636" s="23" customFormat="1" ht="17.25" customHeight="1">
      <c r="A87" s="63">
        <v>17</v>
      </c>
      <c r="B87" s="10" t="s">
        <v>274</v>
      </c>
      <c r="C87" s="47"/>
      <c r="D87" s="45"/>
      <c r="E87" s="1" t="e">
        <f t="shared" si="29"/>
        <v>#DIV/0!</v>
      </c>
      <c r="F87" s="47"/>
      <c r="G87" s="45"/>
      <c r="H87" s="1" t="e">
        <f t="shared" si="34"/>
        <v>#DIV/0!</v>
      </c>
      <c r="I87" s="47"/>
      <c r="J87" s="45"/>
      <c r="K87" s="1" t="e">
        <f t="shared" si="31"/>
        <v>#DIV/0!</v>
      </c>
      <c r="L87" s="47">
        <f t="shared" si="32"/>
        <v>0</v>
      </c>
      <c r="M87" s="47">
        <f t="shared" si="35"/>
        <v>0</v>
      </c>
      <c r="N87" s="1" t="e">
        <f t="shared" si="26"/>
        <v>#DIV/0!</v>
      </c>
      <c r="O87" s="47"/>
      <c r="P87" s="47"/>
      <c r="Q87" s="1" t="e">
        <f t="shared" si="27"/>
        <v>#DIV/0!</v>
      </c>
      <c r="R87" s="47"/>
      <c r="S87" s="47"/>
      <c r="T87" s="1" t="e">
        <f t="shared" si="28"/>
        <v>#DIV/0!</v>
      </c>
    </row>
    <row r="88" spans="1:636" s="23" customFormat="1" ht="17.25">
      <c r="A88" s="63">
        <v>18</v>
      </c>
      <c r="B88" s="10" t="s">
        <v>166</v>
      </c>
      <c r="C88" s="47"/>
      <c r="D88" s="47"/>
      <c r="E88" s="1" t="e">
        <f t="shared" si="29"/>
        <v>#DIV/0!</v>
      </c>
      <c r="F88" s="47"/>
      <c r="G88" s="47"/>
      <c r="H88" s="1" t="e">
        <f t="shared" si="34"/>
        <v>#DIV/0!</v>
      </c>
      <c r="I88" s="47"/>
      <c r="J88" s="47"/>
      <c r="K88" s="1" t="e">
        <f t="shared" si="31"/>
        <v>#DIV/0!</v>
      </c>
      <c r="L88" s="47">
        <f t="shared" si="32"/>
        <v>0</v>
      </c>
      <c r="M88" s="47">
        <f t="shared" si="35"/>
        <v>0</v>
      </c>
      <c r="N88" s="1" t="e">
        <f t="shared" si="26"/>
        <v>#DIV/0!</v>
      </c>
      <c r="O88" s="47"/>
      <c r="P88" s="47"/>
      <c r="Q88" s="1" t="e">
        <f t="shared" si="27"/>
        <v>#DIV/0!</v>
      </c>
      <c r="R88" s="47"/>
      <c r="S88" s="47"/>
      <c r="T88" s="1" t="e">
        <f t="shared" si="28"/>
        <v>#DIV/0!</v>
      </c>
    </row>
    <row r="89" spans="1:636" s="23" customFormat="1" ht="17.25">
      <c r="A89" s="63">
        <v>19</v>
      </c>
      <c r="B89" s="10" t="s">
        <v>167</v>
      </c>
      <c r="C89" s="47">
        <v>10515379</v>
      </c>
      <c r="D89" s="47">
        <v>9868236</v>
      </c>
      <c r="E89" s="1">
        <f t="shared" si="29"/>
        <v>106.55783870592475</v>
      </c>
      <c r="F89" s="47">
        <v>1740526</v>
      </c>
      <c r="G89" s="47">
        <v>1419992</v>
      </c>
      <c r="H89" s="1">
        <f>F89/G89*100</f>
        <v>122.57294407292436</v>
      </c>
      <c r="I89" s="47">
        <v>13896362</v>
      </c>
      <c r="J89" s="47">
        <v>12978840</v>
      </c>
      <c r="K89" s="1">
        <f>I89/J89*100</f>
        <v>107.06936829485531</v>
      </c>
      <c r="L89" s="47">
        <f t="shared" si="32"/>
        <v>0</v>
      </c>
      <c r="M89" s="47">
        <f t="shared" si="35"/>
        <v>0</v>
      </c>
      <c r="N89" s="1" t="e">
        <f t="shared" si="26"/>
        <v>#DIV/0!</v>
      </c>
      <c r="O89" s="47">
        <v>0</v>
      </c>
      <c r="P89" s="47">
        <v>0</v>
      </c>
      <c r="Q89" s="1" t="e">
        <f t="shared" si="27"/>
        <v>#DIV/0!</v>
      </c>
      <c r="R89" s="47">
        <v>0</v>
      </c>
      <c r="S89" s="47">
        <v>0</v>
      </c>
      <c r="T89" s="1" t="e">
        <f t="shared" si="28"/>
        <v>#DIV/0!</v>
      </c>
    </row>
    <row r="90" spans="1:636" s="24" customFormat="1" ht="17.25">
      <c r="A90" s="63">
        <v>20</v>
      </c>
      <c r="B90" s="16" t="s">
        <v>385</v>
      </c>
      <c r="C90" s="47">
        <v>842280</v>
      </c>
      <c r="D90" s="45">
        <v>935604</v>
      </c>
      <c r="E90" s="25">
        <f t="shared" si="29"/>
        <v>90.025267100183413</v>
      </c>
      <c r="F90" s="47">
        <v>105928</v>
      </c>
      <c r="G90" s="45">
        <v>140155</v>
      </c>
      <c r="H90" s="25">
        <f t="shared" ref="H90:H108" si="36">F90/G90*100</f>
        <v>75.579180193357359</v>
      </c>
      <c r="I90" s="47">
        <v>800977</v>
      </c>
      <c r="J90" s="45">
        <v>1002039</v>
      </c>
      <c r="K90" s="25">
        <f t="shared" si="31"/>
        <v>79.934713119948427</v>
      </c>
      <c r="L90" s="47">
        <f t="shared" si="32"/>
        <v>0</v>
      </c>
      <c r="M90" s="47">
        <f t="shared" si="35"/>
        <v>0</v>
      </c>
      <c r="N90" s="25" t="e">
        <f t="shared" si="26"/>
        <v>#DIV/0!</v>
      </c>
      <c r="O90" s="47">
        <v>0</v>
      </c>
      <c r="P90" s="47">
        <v>0</v>
      </c>
      <c r="Q90" s="25" t="e">
        <f t="shared" si="27"/>
        <v>#DIV/0!</v>
      </c>
      <c r="R90" s="47">
        <v>0</v>
      </c>
      <c r="S90" s="47">
        <v>0</v>
      </c>
      <c r="T90" s="25" t="e">
        <f t="shared" si="28"/>
        <v>#DIV/0!</v>
      </c>
    </row>
    <row r="91" spans="1:636" s="23" customFormat="1" ht="17.25">
      <c r="A91" s="63">
        <v>21</v>
      </c>
      <c r="B91" s="10" t="s">
        <v>169</v>
      </c>
      <c r="C91" s="47">
        <v>2870490</v>
      </c>
      <c r="D91" s="47">
        <v>3453620</v>
      </c>
      <c r="E91" s="1">
        <f t="shared" si="29"/>
        <v>83.115397756556888</v>
      </c>
      <c r="F91" s="47">
        <v>620520</v>
      </c>
      <c r="G91" s="47">
        <v>832250</v>
      </c>
      <c r="H91" s="1">
        <f t="shared" si="36"/>
        <v>74.55932712526284</v>
      </c>
      <c r="I91" s="47">
        <v>3459630</v>
      </c>
      <c r="J91" s="47">
        <v>3629940</v>
      </c>
      <c r="K91" s="1">
        <f t="shared" si="31"/>
        <v>95.308186912180375</v>
      </c>
      <c r="L91" s="47">
        <f t="shared" si="32"/>
        <v>60508</v>
      </c>
      <c r="M91" s="47">
        <f t="shared" si="35"/>
        <v>60995</v>
      </c>
      <c r="N91" s="1">
        <f t="shared" si="26"/>
        <v>99.201573899499962</v>
      </c>
      <c r="O91" s="47">
        <v>60508</v>
      </c>
      <c r="P91" s="47">
        <v>60995</v>
      </c>
      <c r="Q91" s="1">
        <f t="shared" si="27"/>
        <v>99.201573899499962</v>
      </c>
      <c r="R91" s="47">
        <v>0</v>
      </c>
      <c r="S91" s="47">
        <v>0</v>
      </c>
      <c r="T91" s="1" t="e">
        <f t="shared" si="28"/>
        <v>#DIV/0!</v>
      </c>
    </row>
    <row r="92" spans="1:636" ht="17.25">
      <c r="A92" s="63">
        <v>22</v>
      </c>
      <c r="B92" s="10" t="s">
        <v>170</v>
      </c>
      <c r="C92" s="47">
        <v>3019959</v>
      </c>
      <c r="D92" s="45">
        <v>3103215</v>
      </c>
      <c r="E92" s="25">
        <f t="shared" si="29"/>
        <v>97.31710500239268</v>
      </c>
      <c r="F92" s="47">
        <v>402652</v>
      </c>
      <c r="G92" s="45">
        <v>376774</v>
      </c>
      <c r="H92" s="25">
        <f t="shared" si="36"/>
        <v>106.86830832276112</v>
      </c>
      <c r="I92" s="47">
        <v>3019959</v>
      </c>
      <c r="J92" s="49">
        <v>3103215</v>
      </c>
      <c r="K92" s="25">
        <f t="shared" si="31"/>
        <v>97.31710500239268</v>
      </c>
      <c r="L92" s="47">
        <f t="shared" si="32"/>
        <v>82942</v>
      </c>
      <c r="M92" s="47">
        <f t="shared" si="35"/>
        <v>194439</v>
      </c>
      <c r="N92" s="25">
        <f t="shared" si="26"/>
        <v>42.657080112528867</v>
      </c>
      <c r="O92" s="47">
        <v>82942</v>
      </c>
      <c r="P92" s="47">
        <v>0</v>
      </c>
      <c r="Q92" s="25" t="e">
        <f>O92/P92*100</f>
        <v>#DIV/0!</v>
      </c>
      <c r="R92" s="47">
        <v>0</v>
      </c>
      <c r="S92" s="47">
        <v>194439</v>
      </c>
      <c r="T92" s="25">
        <f>R92/S92*100</f>
        <v>0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>
      <c r="A93" s="63">
        <v>23</v>
      </c>
      <c r="B93" s="10" t="s">
        <v>171</v>
      </c>
      <c r="C93" s="47">
        <v>447760</v>
      </c>
      <c r="D93" s="47">
        <v>451930</v>
      </c>
      <c r="E93" s="1">
        <f t="shared" si="29"/>
        <v>99.0772907308654</v>
      </c>
      <c r="F93" s="47">
        <v>62610</v>
      </c>
      <c r="G93" s="47">
        <v>64080</v>
      </c>
      <c r="H93" s="1">
        <f t="shared" si="36"/>
        <v>97.705992509363298</v>
      </c>
      <c r="I93" s="47">
        <v>477110</v>
      </c>
      <c r="J93" s="47">
        <v>402160</v>
      </c>
      <c r="K93" s="1">
        <f>I93/J93*100</f>
        <v>118.63686095086533</v>
      </c>
      <c r="L93" s="47">
        <f t="shared" si="32"/>
        <v>0</v>
      </c>
      <c r="M93" s="47">
        <f t="shared" si="35"/>
        <v>0</v>
      </c>
      <c r="N93" s="1" t="e">
        <f t="shared" si="26"/>
        <v>#DIV/0!</v>
      </c>
      <c r="O93" s="47">
        <v>0</v>
      </c>
      <c r="P93" s="47">
        <v>0</v>
      </c>
      <c r="Q93" s="1" t="e">
        <f t="shared" si="27"/>
        <v>#DIV/0!</v>
      </c>
      <c r="R93" s="47">
        <v>0</v>
      </c>
      <c r="S93" s="47">
        <v>0</v>
      </c>
      <c r="T93" s="1" t="e">
        <f t="shared" si="28"/>
        <v>#DIV/0!</v>
      </c>
    </row>
    <row r="94" spans="1:636" s="23" customFormat="1" ht="17.25">
      <c r="A94" s="63">
        <v>24</v>
      </c>
      <c r="B94" s="16" t="s">
        <v>172</v>
      </c>
      <c r="C94" s="47">
        <v>481625</v>
      </c>
      <c r="D94" s="45">
        <v>449511</v>
      </c>
      <c r="E94" s="1">
        <f t="shared" si="29"/>
        <v>107.14420781693886</v>
      </c>
      <c r="F94" s="47">
        <v>120948</v>
      </c>
      <c r="G94" s="45">
        <v>57791</v>
      </c>
      <c r="H94" s="1">
        <f t="shared" si="36"/>
        <v>209.28518281393295</v>
      </c>
      <c r="I94" s="47">
        <v>487682</v>
      </c>
      <c r="J94" s="49">
        <v>398640</v>
      </c>
      <c r="K94" s="1">
        <f t="shared" ref="K94:K104" si="37">I94/J94*100</f>
        <v>122.33644390929159</v>
      </c>
      <c r="L94" s="47">
        <f t="shared" si="32"/>
        <v>232682</v>
      </c>
      <c r="M94" s="47">
        <f t="shared" si="35"/>
        <v>249573</v>
      </c>
      <c r="N94" s="1">
        <f t="shared" si="26"/>
        <v>93.232040324874887</v>
      </c>
      <c r="O94" s="47">
        <v>192216</v>
      </c>
      <c r="P94" s="47">
        <v>201363</v>
      </c>
      <c r="Q94" s="1">
        <f t="shared" si="27"/>
        <v>95.4574574276307</v>
      </c>
      <c r="R94" s="47">
        <v>40466</v>
      </c>
      <c r="S94" s="47">
        <v>48210</v>
      </c>
      <c r="T94" s="1">
        <f t="shared" si="28"/>
        <v>83.936942543040857</v>
      </c>
    </row>
    <row r="95" spans="1:636" s="23" customFormat="1" ht="34.5">
      <c r="A95" s="66">
        <v>25</v>
      </c>
      <c r="B95" s="16" t="s">
        <v>173</v>
      </c>
      <c r="C95" s="47">
        <v>396887</v>
      </c>
      <c r="D95" s="45">
        <v>393112</v>
      </c>
      <c r="E95" s="1">
        <f t="shared" si="29"/>
        <v>100.96028612710882</v>
      </c>
      <c r="F95" s="47">
        <v>28674</v>
      </c>
      <c r="G95" s="45">
        <v>47259</v>
      </c>
      <c r="H95" s="1">
        <f t="shared" si="36"/>
        <v>60.674157303370791</v>
      </c>
      <c r="I95" s="47">
        <v>583162</v>
      </c>
      <c r="J95" s="49">
        <v>442305</v>
      </c>
      <c r="K95" s="1">
        <f t="shared" si="37"/>
        <v>131.84612428075647</v>
      </c>
      <c r="L95" s="47">
        <f t="shared" si="32"/>
        <v>89618</v>
      </c>
      <c r="M95" s="47">
        <f t="shared" si="35"/>
        <v>85150</v>
      </c>
      <c r="N95" s="1">
        <f t="shared" si="26"/>
        <v>105.24721080446271</v>
      </c>
      <c r="O95" s="47">
        <v>32497</v>
      </c>
      <c r="P95" s="47">
        <v>37156</v>
      </c>
      <c r="Q95" s="1">
        <f t="shared" si="27"/>
        <v>87.460975347184842</v>
      </c>
      <c r="R95" s="47">
        <v>57121</v>
      </c>
      <c r="S95" s="47">
        <v>47994</v>
      </c>
      <c r="T95" s="1">
        <f t="shared" si="28"/>
        <v>119.01696045339001</v>
      </c>
    </row>
    <row r="96" spans="1:636" s="23" customFormat="1" ht="17.25">
      <c r="A96" s="63">
        <v>26</v>
      </c>
      <c r="B96" s="16" t="s">
        <v>174</v>
      </c>
      <c r="C96" s="47">
        <v>782994</v>
      </c>
      <c r="D96" s="47">
        <v>750965</v>
      </c>
      <c r="E96" s="1">
        <f t="shared" si="29"/>
        <v>104.2650456412749</v>
      </c>
      <c r="F96" s="47">
        <v>74407</v>
      </c>
      <c r="G96" s="47">
        <v>124330</v>
      </c>
      <c r="H96" s="1">
        <f t="shared" si="36"/>
        <v>59.84637657846055</v>
      </c>
      <c r="I96" s="47">
        <v>782994</v>
      </c>
      <c r="J96" s="47">
        <v>750965</v>
      </c>
      <c r="K96" s="1">
        <f t="shared" si="37"/>
        <v>104.2650456412749</v>
      </c>
      <c r="L96" s="47">
        <v>782994</v>
      </c>
      <c r="M96" s="47">
        <v>750965</v>
      </c>
      <c r="N96" s="1">
        <f t="shared" si="26"/>
        <v>104.2650456412749</v>
      </c>
      <c r="O96" s="47"/>
      <c r="P96" s="47"/>
      <c r="Q96" s="1" t="e">
        <f t="shared" si="27"/>
        <v>#DIV/0!</v>
      </c>
      <c r="R96" s="47"/>
      <c r="S96" s="47"/>
      <c r="T96" s="1" t="e">
        <f t="shared" si="28"/>
        <v>#DIV/0!</v>
      </c>
    </row>
    <row r="97" spans="1:636" s="23" customFormat="1" ht="17.25">
      <c r="A97" s="63">
        <v>27</v>
      </c>
      <c r="B97" s="10" t="s">
        <v>175</v>
      </c>
      <c r="C97" s="47"/>
      <c r="D97" s="47"/>
      <c r="E97" s="1" t="e">
        <f t="shared" si="29"/>
        <v>#DIV/0!</v>
      </c>
      <c r="F97" s="47"/>
      <c r="G97" s="47"/>
      <c r="H97" s="1" t="e">
        <f t="shared" si="36"/>
        <v>#DIV/0!</v>
      </c>
      <c r="I97" s="47"/>
      <c r="J97" s="47"/>
      <c r="K97" s="1" t="e">
        <f t="shared" si="37"/>
        <v>#DIV/0!</v>
      </c>
      <c r="L97" s="47">
        <f t="shared" si="32"/>
        <v>0</v>
      </c>
      <c r="M97" s="47">
        <f t="shared" si="35"/>
        <v>0</v>
      </c>
      <c r="N97" s="1" t="e">
        <f t="shared" si="26"/>
        <v>#DIV/0!</v>
      </c>
      <c r="O97" s="47"/>
      <c r="P97" s="47"/>
      <c r="Q97" s="1" t="e">
        <f t="shared" si="27"/>
        <v>#DIV/0!</v>
      </c>
      <c r="R97" s="47"/>
      <c r="S97" s="47"/>
      <c r="T97" s="1" t="e">
        <f t="shared" si="28"/>
        <v>#DIV/0!</v>
      </c>
    </row>
    <row r="98" spans="1:636" s="23" customFormat="1" ht="17.25">
      <c r="A98" s="64">
        <v>28</v>
      </c>
      <c r="B98" s="16" t="s">
        <v>176</v>
      </c>
      <c r="C98" s="47">
        <v>1192099</v>
      </c>
      <c r="D98" s="47">
        <v>1331932</v>
      </c>
      <c r="E98" s="1">
        <f t="shared" si="29"/>
        <v>89.501491067111544</v>
      </c>
      <c r="F98" s="47">
        <v>33213</v>
      </c>
      <c r="G98" s="47">
        <v>194304</v>
      </c>
      <c r="H98" s="1">
        <f t="shared" si="36"/>
        <v>17.093317687747035</v>
      </c>
      <c r="I98" s="47">
        <v>1379880</v>
      </c>
      <c r="J98" s="47">
        <v>1340322</v>
      </c>
      <c r="K98" s="1">
        <f t="shared" si="37"/>
        <v>102.95138033994814</v>
      </c>
      <c r="L98" s="47">
        <f t="shared" si="32"/>
        <v>4994</v>
      </c>
      <c r="M98" s="47">
        <f t="shared" si="35"/>
        <v>3478</v>
      </c>
      <c r="N98" s="1">
        <f t="shared" si="26"/>
        <v>143.58826912018401</v>
      </c>
      <c r="O98" s="47">
        <v>0</v>
      </c>
      <c r="P98" s="47">
        <v>0</v>
      </c>
      <c r="Q98" s="1" t="e">
        <f t="shared" si="27"/>
        <v>#DIV/0!</v>
      </c>
      <c r="R98" s="47">
        <v>4994</v>
      </c>
      <c r="S98" s="47">
        <v>3478</v>
      </c>
      <c r="T98" s="1">
        <f t="shared" si="28"/>
        <v>143.58826912018401</v>
      </c>
    </row>
    <row r="99" spans="1:636" ht="38.25" customHeight="1">
      <c r="A99" s="66">
        <v>29</v>
      </c>
      <c r="B99" s="16" t="s">
        <v>177</v>
      </c>
      <c r="C99" s="47">
        <v>79836</v>
      </c>
      <c r="D99" s="45">
        <v>64188</v>
      </c>
      <c r="E99" s="46">
        <f t="shared" si="29"/>
        <v>124.37838848382876</v>
      </c>
      <c r="F99" s="47">
        <v>11360</v>
      </c>
      <c r="G99" s="45">
        <v>6408</v>
      </c>
      <c r="H99" s="46">
        <f t="shared" si="36"/>
        <v>177.27840199750312</v>
      </c>
      <c r="I99" s="47">
        <v>79836</v>
      </c>
      <c r="J99" s="45">
        <v>64188</v>
      </c>
      <c r="K99" s="46">
        <f t="shared" si="37"/>
        <v>124.37838848382876</v>
      </c>
      <c r="L99" s="47">
        <f t="shared" si="32"/>
        <v>0</v>
      </c>
      <c r="M99" s="47">
        <f t="shared" si="35"/>
        <v>0</v>
      </c>
      <c r="N99" s="25" t="e">
        <f t="shared" si="26"/>
        <v>#DIV/0!</v>
      </c>
      <c r="O99" s="47">
        <v>0</v>
      </c>
      <c r="P99" s="47">
        <v>0</v>
      </c>
      <c r="Q99" s="25" t="e">
        <f t="shared" si="27"/>
        <v>#DIV/0!</v>
      </c>
      <c r="R99" s="47">
        <v>0</v>
      </c>
      <c r="S99" s="47">
        <v>0</v>
      </c>
      <c r="T99" s="46" t="e">
        <f t="shared" si="28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>
      <c r="A100" s="63">
        <v>30</v>
      </c>
      <c r="B100" s="16" t="s">
        <v>178</v>
      </c>
      <c r="C100" s="47">
        <v>79715</v>
      </c>
      <c r="D100" s="45">
        <v>99407</v>
      </c>
      <c r="E100" s="46">
        <f t="shared" si="29"/>
        <v>80.190529841962842</v>
      </c>
      <c r="F100" s="47">
        <v>13804</v>
      </c>
      <c r="G100" s="45">
        <v>13332</v>
      </c>
      <c r="H100" s="46">
        <f t="shared" si="36"/>
        <v>103.54035403540354</v>
      </c>
      <c r="I100" s="47">
        <v>79715</v>
      </c>
      <c r="J100" s="45">
        <v>99407</v>
      </c>
      <c r="K100" s="46">
        <f t="shared" si="37"/>
        <v>80.190529841962842</v>
      </c>
      <c r="L100" s="47">
        <f>O100+R100</f>
        <v>0</v>
      </c>
      <c r="M100" s="47">
        <f t="shared" si="35"/>
        <v>0</v>
      </c>
      <c r="N100" s="25" t="e">
        <f t="shared" si="26"/>
        <v>#DIV/0!</v>
      </c>
      <c r="O100" s="47">
        <v>0</v>
      </c>
      <c r="P100" s="47">
        <v>0</v>
      </c>
      <c r="Q100" s="25" t="e">
        <f t="shared" si="27"/>
        <v>#DIV/0!</v>
      </c>
      <c r="R100" s="47">
        <v>0</v>
      </c>
      <c r="S100" s="47">
        <v>0</v>
      </c>
      <c r="T100" s="46" t="e">
        <f t="shared" si="28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>
      <c r="A101" s="66">
        <v>31</v>
      </c>
      <c r="B101" s="16" t="s">
        <v>179</v>
      </c>
      <c r="C101" s="47">
        <v>44842</v>
      </c>
      <c r="D101" s="47">
        <v>31203</v>
      </c>
      <c r="E101" s="1">
        <f t="shared" si="29"/>
        <v>143.71054065314232</v>
      </c>
      <c r="F101" s="47">
        <v>6750</v>
      </c>
      <c r="G101" s="47">
        <v>5474</v>
      </c>
      <c r="H101" s="1">
        <f t="shared" si="36"/>
        <v>123.31019364267446</v>
      </c>
      <c r="I101" s="47">
        <v>31579</v>
      </c>
      <c r="J101" s="47">
        <v>30933</v>
      </c>
      <c r="K101" s="1">
        <f t="shared" si="37"/>
        <v>102.08838457310962</v>
      </c>
      <c r="L101" s="47">
        <f t="shared" ref="L101:L111" si="38">O101+R101</f>
        <v>1911</v>
      </c>
      <c r="M101" s="47">
        <f t="shared" si="35"/>
        <v>0</v>
      </c>
      <c r="N101" s="1" t="e">
        <f t="shared" si="26"/>
        <v>#DIV/0!</v>
      </c>
      <c r="O101" s="47">
        <v>0</v>
      </c>
      <c r="P101" s="47">
        <v>0</v>
      </c>
      <c r="Q101" s="1" t="e">
        <f t="shared" si="27"/>
        <v>#DIV/0!</v>
      </c>
      <c r="R101" s="47">
        <v>1911</v>
      </c>
      <c r="S101" s="47">
        <v>0</v>
      </c>
      <c r="T101" s="1" t="e">
        <f t="shared" si="28"/>
        <v>#DIV/0!</v>
      </c>
    </row>
    <row r="102" spans="1:636" ht="34.5">
      <c r="A102" s="64">
        <v>32</v>
      </c>
      <c r="B102" s="16" t="s">
        <v>180</v>
      </c>
      <c r="C102" s="47">
        <v>147044</v>
      </c>
      <c r="D102" s="45">
        <v>328918</v>
      </c>
      <c r="E102" s="46">
        <f t="shared" si="29"/>
        <v>44.705367295192119</v>
      </c>
      <c r="F102" s="47">
        <v>18428</v>
      </c>
      <c r="G102" s="45">
        <v>22254</v>
      </c>
      <c r="H102" s="46">
        <f t="shared" si="36"/>
        <v>82.807585153230875</v>
      </c>
      <c r="I102" s="47">
        <v>152871</v>
      </c>
      <c r="J102" s="45">
        <v>283537</v>
      </c>
      <c r="K102" s="46">
        <f t="shared" si="37"/>
        <v>53.915714703901074</v>
      </c>
      <c r="L102" s="47">
        <f t="shared" si="38"/>
        <v>0</v>
      </c>
      <c r="M102" s="47">
        <f t="shared" si="35"/>
        <v>0</v>
      </c>
      <c r="N102" s="25" t="e">
        <f t="shared" si="26"/>
        <v>#DIV/0!</v>
      </c>
      <c r="O102" s="47">
        <v>0</v>
      </c>
      <c r="P102" s="47">
        <v>0</v>
      </c>
      <c r="Q102" s="1" t="e">
        <f t="shared" si="27"/>
        <v>#DIV/0!</v>
      </c>
      <c r="R102" s="47">
        <v>0</v>
      </c>
      <c r="S102" s="47">
        <v>0</v>
      </c>
      <c r="T102" s="46" t="e">
        <f t="shared" si="28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>
      <c r="A103" s="64">
        <v>33</v>
      </c>
      <c r="B103" s="10" t="s">
        <v>237</v>
      </c>
      <c r="C103" s="47">
        <v>74687</v>
      </c>
      <c r="D103" s="47">
        <v>141217</v>
      </c>
      <c r="E103" s="1">
        <f t="shared" si="29"/>
        <v>52.888108372221474</v>
      </c>
      <c r="F103" s="47">
        <v>11792</v>
      </c>
      <c r="G103" s="47">
        <v>31128</v>
      </c>
      <c r="H103" s="1">
        <f t="shared" si="36"/>
        <v>37.88229246980211</v>
      </c>
      <c r="I103" s="47">
        <v>100468</v>
      </c>
      <c r="J103" s="47">
        <v>87229</v>
      </c>
      <c r="K103" s="1">
        <f t="shared" si="37"/>
        <v>115.17729195565695</v>
      </c>
      <c r="L103" s="47">
        <f t="shared" si="38"/>
        <v>66897</v>
      </c>
      <c r="M103" s="47">
        <f t="shared" si="35"/>
        <v>58998</v>
      </c>
      <c r="N103" s="25">
        <f t="shared" si="26"/>
        <v>113.38858944370995</v>
      </c>
      <c r="O103" s="47">
        <v>66897</v>
      </c>
      <c r="P103" s="47">
        <v>58998</v>
      </c>
      <c r="Q103" s="1">
        <f t="shared" si="27"/>
        <v>113.38858944370995</v>
      </c>
      <c r="R103" s="47">
        <v>0</v>
      </c>
      <c r="S103" s="47">
        <v>0</v>
      </c>
      <c r="T103" s="1" t="e">
        <f t="shared" si="28"/>
        <v>#DIV/0!</v>
      </c>
    </row>
    <row r="104" spans="1:636" s="23" customFormat="1" ht="17.25">
      <c r="A104" s="64">
        <v>34</v>
      </c>
      <c r="B104" s="16" t="s">
        <v>181</v>
      </c>
      <c r="C104" s="47">
        <v>147285</v>
      </c>
      <c r="D104" s="45">
        <v>267636</v>
      </c>
      <c r="E104" s="1">
        <f t="shared" si="29"/>
        <v>55.031834282383542</v>
      </c>
      <c r="F104" s="47">
        <v>0</v>
      </c>
      <c r="G104" s="47">
        <v>175102</v>
      </c>
      <c r="H104" s="1">
        <f t="shared" si="36"/>
        <v>0</v>
      </c>
      <c r="I104" s="47">
        <v>8043</v>
      </c>
      <c r="J104" s="47">
        <v>31861</v>
      </c>
      <c r="K104" s="1">
        <f t="shared" si="37"/>
        <v>25.244028749882304</v>
      </c>
      <c r="L104" s="47">
        <v>147285</v>
      </c>
      <c r="M104" s="47">
        <v>288437</v>
      </c>
      <c r="N104" s="1">
        <f t="shared" si="26"/>
        <v>51.063143771430155</v>
      </c>
      <c r="O104" s="47"/>
      <c r="P104" s="47">
        <v>289232</v>
      </c>
      <c r="Q104" s="47">
        <f t="shared" si="27"/>
        <v>0</v>
      </c>
      <c r="R104" s="47"/>
      <c r="S104" s="47">
        <v>0</v>
      </c>
      <c r="T104" s="1" t="e">
        <f t="shared" si="28"/>
        <v>#DIV/0!</v>
      </c>
    </row>
    <row r="105" spans="1:636" ht="17.25">
      <c r="A105" s="64">
        <v>35</v>
      </c>
      <c r="B105" s="16" t="s">
        <v>182</v>
      </c>
      <c r="C105" s="47">
        <v>56160</v>
      </c>
      <c r="D105" s="45">
        <v>61699</v>
      </c>
      <c r="E105" s="46">
        <f t="shared" si="29"/>
        <v>91.02254493589848</v>
      </c>
      <c r="F105" s="47">
        <v>7510</v>
      </c>
      <c r="G105" s="45">
        <v>3806</v>
      </c>
      <c r="H105" s="46">
        <f t="shared" si="36"/>
        <v>197.320021019443</v>
      </c>
      <c r="I105" s="47">
        <v>54146</v>
      </c>
      <c r="J105" s="45">
        <v>47400</v>
      </c>
      <c r="K105" s="46">
        <f>I105/J105*100</f>
        <v>114.23206751054853</v>
      </c>
      <c r="L105" s="47">
        <f t="shared" si="38"/>
        <v>0</v>
      </c>
      <c r="M105" s="47">
        <f t="shared" si="35"/>
        <v>0</v>
      </c>
      <c r="N105" s="25" t="e">
        <f t="shared" si="26"/>
        <v>#DIV/0!</v>
      </c>
      <c r="O105" s="47">
        <v>0</v>
      </c>
      <c r="P105" s="47">
        <v>0</v>
      </c>
      <c r="Q105" s="25" t="e">
        <f t="shared" si="27"/>
        <v>#DIV/0!</v>
      </c>
      <c r="R105" s="47">
        <v>0</v>
      </c>
      <c r="S105" s="47">
        <v>0</v>
      </c>
      <c r="T105" s="46" t="e">
        <f t="shared" si="28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>
      <c r="A106" s="63">
        <v>36</v>
      </c>
      <c r="B106" s="10" t="s">
        <v>183</v>
      </c>
      <c r="C106" s="47">
        <v>271746</v>
      </c>
      <c r="D106" s="47"/>
      <c r="E106" s="1" t="e">
        <f>C106/D106*100</f>
        <v>#DIV/0!</v>
      </c>
      <c r="F106" s="47">
        <v>38041</v>
      </c>
      <c r="G106" s="47"/>
      <c r="H106" s="1" t="e">
        <f t="shared" si="36"/>
        <v>#DIV/0!</v>
      </c>
      <c r="I106" s="47">
        <v>271746</v>
      </c>
      <c r="J106" s="47"/>
      <c r="K106" s="1" t="e">
        <f t="shared" ref="K106:K115" si="39">I106/J106*100</f>
        <v>#DIV/0!</v>
      </c>
      <c r="L106" s="47">
        <f t="shared" si="38"/>
        <v>0</v>
      </c>
      <c r="M106" s="47">
        <f t="shared" si="35"/>
        <v>0</v>
      </c>
      <c r="N106" s="1" t="e">
        <f t="shared" si="26"/>
        <v>#DIV/0!</v>
      </c>
      <c r="O106" s="47">
        <v>0</v>
      </c>
      <c r="P106" s="47"/>
      <c r="Q106" s="1" t="e">
        <f t="shared" si="27"/>
        <v>#DIV/0!</v>
      </c>
      <c r="R106" s="47">
        <v>0</v>
      </c>
      <c r="S106" s="47"/>
      <c r="T106" s="1" t="e">
        <f t="shared" si="28"/>
        <v>#DIV/0!</v>
      </c>
    </row>
    <row r="107" spans="1:636" s="23" customFormat="1" ht="17.25">
      <c r="A107" s="63">
        <v>37</v>
      </c>
      <c r="B107" s="10" t="s">
        <v>283</v>
      </c>
      <c r="C107" s="47"/>
      <c r="D107" s="47"/>
      <c r="E107" s="1" t="e">
        <f>C107/D107*100</f>
        <v>#DIV/0!</v>
      </c>
      <c r="F107" s="47"/>
      <c r="G107" s="47"/>
      <c r="H107" s="1" t="e">
        <f t="shared" si="36"/>
        <v>#DIV/0!</v>
      </c>
      <c r="I107" s="47"/>
      <c r="J107" s="47"/>
      <c r="K107" s="1" t="e">
        <f t="shared" si="39"/>
        <v>#DIV/0!</v>
      </c>
      <c r="L107" s="47">
        <f t="shared" si="38"/>
        <v>0</v>
      </c>
      <c r="M107" s="47">
        <f t="shared" si="35"/>
        <v>0</v>
      </c>
      <c r="N107" s="1" t="e">
        <f t="shared" si="26"/>
        <v>#DIV/0!</v>
      </c>
      <c r="O107" s="47"/>
      <c r="P107" s="47"/>
      <c r="Q107" s="1" t="e">
        <f t="shared" si="27"/>
        <v>#DIV/0!</v>
      </c>
      <c r="R107" s="47"/>
      <c r="S107" s="47"/>
      <c r="T107" s="1" t="e">
        <f t="shared" si="28"/>
        <v>#DIV/0!</v>
      </c>
    </row>
    <row r="108" spans="1:636" ht="17.25">
      <c r="A108" s="66">
        <v>38</v>
      </c>
      <c r="B108" s="16" t="s">
        <v>184</v>
      </c>
      <c r="C108" s="47"/>
      <c r="D108" s="45">
        <v>1622061</v>
      </c>
      <c r="E108" s="46">
        <f>C108/D108*100</f>
        <v>0</v>
      </c>
      <c r="F108" s="47"/>
      <c r="G108" s="47">
        <v>201850</v>
      </c>
      <c r="H108" s="1">
        <f t="shared" si="36"/>
        <v>0</v>
      </c>
      <c r="I108" s="47"/>
      <c r="J108" s="47">
        <v>1576394</v>
      </c>
      <c r="K108" s="1">
        <f t="shared" si="39"/>
        <v>0</v>
      </c>
      <c r="L108" s="47">
        <f t="shared" si="38"/>
        <v>0</v>
      </c>
      <c r="M108" s="47">
        <f t="shared" si="35"/>
        <v>0</v>
      </c>
      <c r="N108" s="25" t="e">
        <f t="shared" si="26"/>
        <v>#DIV/0!</v>
      </c>
      <c r="O108" s="47"/>
      <c r="P108" s="47">
        <v>0</v>
      </c>
      <c r="Q108" s="25" t="e">
        <f t="shared" si="27"/>
        <v>#DIV/0!</v>
      </c>
      <c r="R108" s="47"/>
      <c r="S108" s="47">
        <v>0</v>
      </c>
      <c r="T108" s="1" t="e">
        <f t="shared" si="28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7" customFormat="1" ht="21" customHeight="1">
      <c r="A109" s="49">
        <v>39</v>
      </c>
      <c r="B109" s="10" t="s">
        <v>185</v>
      </c>
      <c r="C109" s="47">
        <v>890828</v>
      </c>
      <c r="D109" s="45">
        <v>905111</v>
      </c>
      <c r="E109" s="46">
        <f>C109/D109*100</f>
        <v>98.421961505273941</v>
      </c>
      <c r="F109" s="47">
        <v>143662</v>
      </c>
      <c r="G109" s="47">
        <v>123641</v>
      </c>
      <c r="H109" s="47">
        <f>F109/G109*100</f>
        <v>116.19284865052855</v>
      </c>
      <c r="I109" s="47">
        <v>901400</v>
      </c>
      <c r="J109" s="47">
        <v>873816</v>
      </c>
      <c r="K109" s="47">
        <f t="shared" si="39"/>
        <v>103.15672864767869</v>
      </c>
      <c r="L109" s="47">
        <f t="shared" si="38"/>
        <v>70570</v>
      </c>
      <c r="M109" s="47">
        <f t="shared" si="35"/>
        <v>52462</v>
      </c>
      <c r="N109" s="47">
        <f t="shared" si="26"/>
        <v>134.51641187907438</v>
      </c>
      <c r="O109" s="47">
        <v>5920</v>
      </c>
      <c r="P109" s="47">
        <v>4543</v>
      </c>
      <c r="Q109" s="47">
        <f t="shared" si="27"/>
        <v>130.31036759850318</v>
      </c>
      <c r="R109" s="47">
        <v>64650</v>
      </c>
      <c r="S109" s="47">
        <v>47919</v>
      </c>
      <c r="T109" s="47">
        <f t="shared" si="28"/>
        <v>134.91516934827521</v>
      </c>
    </row>
    <row r="110" spans="1:636" s="24" customFormat="1" ht="17.25">
      <c r="A110" s="64">
        <v>40</v>
      </c>
      <c r="B110" s="16" t="s">
        <v>186</v>
      </c>
      <c r="C110" s="47">
        <v>50710</v>
      </c>
      <c r="D110" s="45">
        <v>375228</v>
      </c>
      <c r="E110" s="25">
        <f>C110/D110*100</f>
        <v>13.514449881138935</v>
      </c>
      <c r="F110" s="47">
        <v>7812</v>
      </c>
      <c r="G110" s="49">
        <v>46070</v>
      </c>
      <c r="H110" s="25">
        <f>F110/G110*100</f>
        <v>16.956804862166269</v>
      </c>
      <c r="I110" s="47">
        <v>50710</v>
      </c>
      <c r="J110" s="49">
        <v>375228</v>
      </c>
      <c r="K110" s="25">
        <f t="shared" si="39"/>
        <v>13.514449881138935</v>
      </c>
      <c r="L110" s="47">
        <f t="shared" si="38"/>
        <v>0</v>
      </c>
      <c r="M110" s="47">
        <f t="shared" si="35"/>
        <v>0</v>
      </c>
      <c r="N110" s="25" t="e">
        <f t="shared" si="26"/>
        <v>#DIV/0!</v>
      </c>
      <c r="O110" s="47">
        <v>0</v>
      </c>
      <c r="P110" s="47">
        <v>0</v>
      </c>
      <c r="Q110" s="25" t="e">
        <f t="shared" si="27"/>
        <v>#DIV/0!</v>
      </c>
      <c r="R110" s="47">
        <v>0</v>
      </c>
      <c r="S110" s="47">
        <v>0</v>
      </c>
      <c r="T110" s="25" t="e">
        <f t="shared" si="28"/>
        <v>#DIV/0!</v>
      </c>
    </row>
    <row r="111" spans="1:636" s="23" customFormat="1" ht="17.25">
      <c r="A111" s="49">
        <v>41</v>
      </c>
      <c r="B111" s="227" t="s">
        <v>139</v>
      </c>
      <c r="C111" s="47">
        <v>159402</v>
      </c>
      <c r="D111" s="47">
        <v>136296</v>
      </c>
      <c r="E111" s="1">
        <f t="shared" ref="E111:E115" si="40">C111/D111*100</f>
        <v>116.95280859306216</v>
      </c>
      <c r="F111" s="47">
        <v>23585</v>
      </c>
      <c r="G111" s="47">
        <v>31533</v>
      </c>
      <c r="H111" s="1">
        <f t="shared" ref="H111:H115" si="41">F111/G111*100</f>
        <v>74.794659562997495</v>
      </c>
      <c r="I111" s="47">
        <v>23987</v>
      </c>
      <c r="J111" s="47">
        <v>144882</v>
      </c>
      <c r="K111" s="1">
        <f t="shared" si="39"/>
        <v>16.556231968084372</v>
      </c>
      <c r="L111" s="47">
        <f t="shared" si="38"/>
        <v>0</v>
      </c>
      <c r="M111" s="47">
        <f t="shared" si="35"/>
        <v>0</v>
      </c>
      <c r="N111" s="1" t="e">
        <f t="shared" si="26"/>
        <v>#DIV/0!</v>
      </c>
      <c r="O111" s="47">
        <v>0</v>
      </c>
      <c r="P111" s="47">
        <v>0</v>
      </c>
      <c r="Q111" s="1" t="e">
        <f t="shared" si="27"/>
        <v>#DIV/0!</v>
      </c>
      <c r="R111" s="47">
        <v>0</v>
      </c>
      <c r="S111" s="47">
        <v>0</v>
      </c>
      <c r="T111" s="1" t="e">
        <f t="shared" si="28"/>
        <v>#DIV/0!</v>
      </c>
    </row>
    <row r="112" spans="1:636" s="23" customFormat="1" ht="17.25">
      <c r="A112" s="66">
        <v>42</v>
      </c>
      <c r="B112" s="16" t="s">
        <v>230</v>
      </c>
      <c r="C112" s="47">
        <v>390827</v>
      </c>
      <c r="D112" s="47">
        <v>528090</v>
      </c>
      <c r="E112" s="1">
        <f t="shared" si="40"/>
        <v>74.007650211138255</v>
      </c>
      <c r="F112" s="47">
        <v>58089</v>
      </c>
      <c r="G112" s="47">
        <v>79158</v>
      </c>
      <c r="H112" s="1">
        <f t="shared" si="41"/>
        <v>73.383612521791861</v>
      </c>
      <c r="I112" s="47">
        <v>367430</v>
      </c>
      <c r="J112" s="47">
        <v>523997</v>
      </c>
      <c r="K112" s="1">
        <f t="shared" si="39"/>
        <v>70.120630461624785</v>
      </c>
      <c r="L112" s="47">
        <v>0</v>
      </c>
      <c r="M112" s="47">
        <v>0</v>
      </c>
      <c r="N112" s="1" t="e">
        <f t="shared" si="26"/>
        <v>#DIV/0!</v>
      </c>
      <c r="O112" s="47">
        <v>0</v>
      </c>
      <c r="P112" s="47">
        <v>0</v>
      </c>
      <c r="Q112" s="1" t="e">
        <f t="shared" si="27"/>
        <v>#DIV/0!</v>
      </c>
      <c r="R112" s="47">
        <v>0</v>
      </c>
      <c r="S112" s="47">
        <v>0</v>
      </c>
      <c r="T112" s="1" t="e">
        <f t="shared" si="28"/>
        <v>#DIV/0!</v>
      </c>
    </row>
    <row r="113" spans="1:20" s="23" customFormat="1" ht="17.25">
      <c r="A113" s="49">
        <v>43</v>
      </c>
      <c r="B113" s="227" t="s">
        <v>415</v>
      </c>
      <c r="C113" s="47">
        <v>262873</v>
      </c>
      <c r="D113" s="47">
        <v>348570</v>
      </c>
      <c r="E113" s="1">
        <f t="shared" si="40"/>
        <v>75.414694322517718</v>
      </c>
      <c r="F113" s="47">
        <v>76318</v>
      </c>
      <c r="G113" s="47">
        <v>81712</v>
      </c>
      <c r="H113" s="1">
        <f t="shared" si="41"/>
        <v>93.398766399060122</v>
      </c>
      <c r="I113" s="47">
        <v>295957</v>
      </c>
      <c r="J113" s="47">
        <v>341578</v>
      </c>
      <c r="K113" s="1">
        <f t="shared" si="39"/>
        <v>86.64404616222356</v>
      </c>
      <c r="L113" s="47">
        <v>199217</v>
      </c>
      <c r="M113" s="47">
        <v>267900</v>
      </c>
      <c r="N113" s="1">
        <f t="shared" si="26"/>
        <v>74.362448674878692</v>
      </c>
      <c r="O113" s="47">
        <v>75569</v>
      </c>
      <c r="P113" s="47">
        <v>181054</v>
      </c>
      <c r="Q113" s="1">
        <f t="shared" si="27"/>
        <v>41.738376395992354</v>
      </c>
      <c r="R113" s="47">
        <v>123648</v>
      </c>
      <c r="S113" s="47">
        <v>86846</v>
      </c>
      <c r="T113" s="1">
        <f t="shared" si="28"/>
        <v>142.37616009948644</v>
      </c>
    </row>
    <row r="114" spans="1:20" s="23" customFormat="1" ht="17.25">
      <c r="A114" s="49">
        <v>44</v>
      </c>
      <c r="B114" s="227" t="s">
        <v>417</v>
      </c>
      <c r="C114" s="47">
        <v>45497</v>
      </c>
      <c r="D114" s="47">
        <v>12</v>
      </c>
      <c r="E114" s="1">
        <f t="shared" si="40"/>
        <v>379141.66666666663</v>
      </c>
      <c r="F114" s="47">
        <v>10217</v>
      </c>
      <c r="G114" s="47">
        <v>12</v>
      </c>
      <c r="H114" s="1">
        <f t="shared" si="41"/>
        <v>85141.666666666657</v>
      </c>
      <c r="I114" s="47">
        <v>15100</v>
      </c>
      <c r="J114" s="47">
        <v>0</v>
      </c>
      <c r="K114" s="1" t="e">
        <f t="shared" si="39"/>
        <v>#DIV/0!</v>
      </c>
      <c r="L114" s="47">
        <v>12600</v>
      </c>
      <c r="M114" s="47">
        <v>0</v>
      </c>
      <c r="N114" s="1" t="e">
        <f t="shared" si="26"/>
        <v>#DIV/0!</v>
      </c>
      <c r="O114" s="47">
        <v>12600</v>
      </c>
      <c r="P114" s="47">
        <v>0</v>
      </c>
      <c r="Q114" s="1" t="e">
        <f t="shared" si="27"/>
        <v>#DIV/0!</v>
      </c>
      <c r="R114" s="47">
        <v>0</v>
      </c>
      <c r="S114" s="47">
        <v>0</v>
      </c>
      <c r="T114" s="1" t="e">
        <f t="shared" si="28"/>
        <v>#DIV/0!</v>
      </c>
    </row>
    <row r="115" spans="1:20" s="23" customFormat="1" ht="17.25">
      <c r="A115" s="49">
        <v>45</v>
      </c>
      <c r="B115" s="286" t="s">
        <v>416</v>
      </c>
      <c r="C115" s="113">
        <v>25304</v>
      </c>
      <c r="D115" s="113">
        <v>135131</v>
      </c>
      <c r="E115" s="1">
        <f t="shared" si="40"/>
        <v>18.725533001309842</v>
      </c>
      <c r="F115" s="113">
        <v>15746</v>
      </c>
      <c r="G115" s="113">
        <v>82311</v>
      </c>
      <c r="H115" s="1">
        <f t="shared" si="41"/>
        <v>19.129885434510577</v>
      </c>
      <c r="I115" s="113">
        <v>89891</v>
      </c>
      <c r="J115" s="113">
        <v>101120</v>
      </c>
      <c r="K115" s="1">
        <f t="shared" si="39"/>
        <v>88.895371835443044</v>
      </c>
      <c r="L115" s="47">
        <v>77941</v>
      </c>
      <c r="M115" s="47">
        <v>53626</v>
      </c>
      <c r="N115" s="1">
        <f t="shared" si="26"/>
        <v>145.34181180770523</v>
      </c>
      <c r="O115" s="47">
        <v>77941</v>
      </c>
      <c r="P115" s="47">
        <v>49121</v>
      </c>
      <c r="Q115" s="1">
        <f t="shared" si="27"/>
        <v>158.67144398526091</v>
      </c>
      <c r="R115" s="47">
        <v>0</v>
      </c>
      <c r="S115" s="47">
        <v>4505</v>
      </c>
      <c r="T115" s="1">
        <f t="shared" si="28"/>
        <v>0</v>
      </c>
    </row>
    <row r="116" spans="1:20" s="23" customFormat="1" ht="17.25" customHeight="1">
      <c r="A116" s="385"/>
      <c r="B116" s="386"/>
      <c r="C116" s="386"/>
      <c r="D116" s="386"/>
      <c r="E116" s="386"/>
      <c r="F116" s="386"/>
      <c r="G116" s="386"/>
      <c r="H116" s="386"/>
      <c r="I116" s="386"/>
      <c r="J116" s="386"/>
      <c r="K116" s="386"/>
      <c r="L116" s="386"/>
      <c r="M116" s="386"/>
      <c r="N116" s="386"/>
      <c r="O116" s="386"/>
      <c r="P116" s="386"/>
      <c r="Q116" s="386"/>
      <c r="R116" s="386"/>
      <c r="S116" s="386"/>
      <c r="T116" s="387"/>
    </row>
    <row r="117" spans="1:20" ht="29.25" customHeight="1">
      <c r="A117" s="388" t="s">
        <v>242</v>
      </c>
      <c r="B117" s="389" t="s">
        <v>117</v>
      </c>
      <c r="C117" s="42">
        <f>SUM(C118:C145)</f>
        <v>49368341</v>
      </c>
      <c r="D117" s="42">
        <f>SUM(D118:D145)</f>
        <v>44306640</v>
      </c>
      <c r="E117" s="51">
        <f>C117/D117*100</f>
        <v>111.42424927730923</v>
      </c>
      <c r="F117" s="42">
        <f>SUM(F118:F145)</f>
        <v>6474513</v>
      </c>
      <c r="G117" s="42">
        <f>SUM(G118:G145)</f>
        <v>7036477</v>
      </c>
      <c r="H117" s="51">
        <f>F117/G117*100</f>
        <v>92.013560194966885</v>
      </c>
      <c r="I117" s="42">
        <f>SUM(I118:I145)</f>
        <v>49255963</v>
      </c>
      <c r="J117" s="42">
        <f>SUM(J118:J145)</f>
        <v>45478875</v>
      </c>
      <c r="K117" s="51">
        <f>I117/J117*100</f>
        <v>108.30514826938882</v>
      </c>
      <c r="L117" s="42">
        <f>SUM(L118:L145)</f>
        <v>31418055</v>
      </c>
      <c r="M117" s="42">
        <f>SUM(M118:M145)</f>
        <v>25158329</v>
      </c>
      <c r="N117" s="6">
        <f t="shared" si="26"/>
        <v>124.88132657777074</v>
      </c>
      <c r="O117" s="42">
        <f>SUM(O118:O145)</f>
        <v>26896449</v>
      </c>
      <c r="P117" s="42">
        <f>SUM(P118:P145)</f>
        <v>19845631</v>
      </c>
      <c r="Q117" s="5">
        <f t="shared" si="27"/>
        <v>135.52831351142223</v>
      </c>
      <c r="R117" s="42">
        <f>SUM(R118:R145)</f>
        <v>5658582</v>
      </c>
      <c r="S117" s="42">
        <f>SUM(S118:S145)</f>
        <v>5065087</v>
      </c>
      <c r="T117" s="6">
        <f t="shared" si="28"/>
        <v>111.71737030380721</v>
      </c>
    </row>
    <row r="118" spans="1:20" ht="36.75" customHeight="1">
      <c r="A118" s="2">
        <v>1</v>
      </c>
      <c r="B118" s="11" t="s">
        <v>118</v>
      </c>
      <c r="C118" s="47">
        <v>12586235</v>
      </c>
      <c r="D118" s="45">
        <v>12314610</v>
      </c>
      <c r="E118" s="46">
        <f t="shared" ref="E118:E143" si="42">C118/D118*100</f>
        <v>102.20571337622548</v>
      </c>
      <c r="F118" s="47">
        <v>0</v>
      </c>
      <c r="G118" s="45">
        <v>1879589</v>
      </c>
      <c r="H118" s="46">
        <f t="shared" ref="H118:H143" si="43">F118/G118*100</f>
        <v>0</v>
      </c>
      <c r="I118" s="47">
        <v>13013749</v>
      </c>
      <c r="J118" s="45">
        <v>11900938</v>
      </c>
      <c r="K118" s="46">
        <f t="shared" ref="K118:K126" si="44">I118/J118*100</f>
        <v>109.35061589262965</v>
      </c>
      <c r="L118" s="47">
        <v>10370908</v>
      </c>
      <c r="M118" s="247">
        <f t="shared" ref="M118:M127" si="45">P118+S118</f>
        <v>10139726</v>
      </c>
      <c r="N118" s="25">
        <f t="shared" si="26"/>
        <v>102.27996298913797</v>
      </c>
      <c r="O118" s="47">
        <v>10370908</v>
      </c>
      <c r="P118" s="248">
        <v>8884763</v>
      </c>
      <c r="Q118" s="25">
        <f t="shared" si="27"/>
        <v>116.72689524751532</v>
      </c>
      <c r="R118" s="47">
        <v>1287125</v>
      </c>
      <c r="S118" s="248">
        <v>1254963</v>
      </c>
      <c r="T118" s="46">
        <f t="shared" si="28"/>
        <v>102.5627847195495</v>
      </c>
    </row>
    <row r="119" spans="1:20" ht="17.25">
      <c r="A119" s="2">
        <v>2</v>
      </c>
      <c r="B119" s="9" t="s">
        <v>119</v>
      </c>
      <c r="C119" s="47">
        <v>1646012</v>
      </c>
      <c r="D119" s="47">
        <v>1022451</v>
      </c>
      <c r="E119" s="1">
        <f t="shared" si="42"/>
        <v>160.98688347901268</v>
      </c>
      <c r="F119" s="47">
        <v>204570</v>
      </c>
      <c r="G119" s="47">
        <v>73786</v>
      </c>
      <c r="H119" s="1">
        <f t="shared" si="43"/>
        <v>277.24771636895889</v>
      </c>
      <c r="I119" s="47">
        <v>1636797</v>
      </c>
      <c r="J119" s="47">
        <v>1046938</v>
      </c>
      <c r="K119" s="1">
        <f t="shared" si="44"/>
        <v>156.34134972653587</v>
      </c>
      <c r="L119" s="47">
        <f t="shared" ref="L119:L122" si="46">O119+R119</f>
        <v>1398157</v>
      </c>
      <c r="M119" s="247">
        <f t="shared" si="45"/>
        <v>524195</v>
      </c>
      <c r="N119" s="25">
        <f t="shared" si="26"/>
        <v>266.7245967626551</v>
      </c>
      <c r="O119" s="47">
        <v>1288838</v>
      </c>
      <c r="P119" s="253">
        <v>427770</v>
      </c>
      <c r="Q119" s="25">
        <f t="shared" si="27"/>
        <v>301.29228323631861</v>
      </c>
      <c r="R119" s="47">
        <v>109319</v>
      </c>
      <c r="S119" s="253">
        <v>96425</v>
      </c>
      <c r="T119" s="1">
        <f t="shared" si="28"/>
        <v>113.37205081669693</v>
      </c>
    </row>
    <row r="120" spans="1:20" s="24" customFormat="1" ht="21.75" customHeight="1">
      <c r="A120" s="161">
        <v>3</v>
      </c>
      <c r="B120" s="12" t="s">
        <v>120</v>
      </c>
      <c r="C120" s="47">
        <v>1044226</v>
      </c>
      <c r="D120" s="49">
        <v>565951</v>
      </c>
      <c r="E120" s="25">
        <f t="shared" si="42"/>
        <v>184.50819947309927</v>
      </c>
      <c r="F120" s="47">
        <v>70677</v>
      </c>
      <c r="G120" s="49">
        <v>32878</v>
      </c>
      <c r="H120" s="25">
        <f t="shared" si="43"/>
        <v>214.96745544132855</v>
      </c>
      <c r="I120" s="47">
        <v>1339858</v>
      </c>
      <c r="J120" s="49">
        <v>776125</v>
      </c>
      <c r="K120" s="25">
        <f t="shared" si="44"/>
        <v>172.63430504106941</v>
      </c>
      <c r="L120" s="47">
        <f t="shared" si="46"/>
        <v>1339858</v>
      </c>
      <c r="M120" s="247">
        <f t="shared" si="45"/>
        <v>764780</v>
      </c>
      <c r="N120" s="25">
        <f t="shared" si="26"/>
        <v>175.19521954025993</v>
      </c>
      <c r="O120" s="47">
        <v>1330497</v>
      </c>
      <c r="P120" s="249">
        <v>764780</v>
      </c>
      <c r="Q120" s="25">
        <f t="shared" si="27"/>
        <v>173.97120740605141</v>
      </c>
      <c r="R120" s="47">
        <v>9361</v>
      </c>
      <c r="S120" s="249">
        <v>0</v>
      </c>
      <c r="T120" s="25" t="e">
        <f t="shared" si="28"/>
        <v>#DIV/0!</v>
      </c>
    </row>
    <row r="121" spans="1:20" s="23" customFormat="1" ht="17.25">
      <c r="A121" s="161">
        <v>4</v>
      </c>
      <c r="B121" s="12" t="s">
        <v>121</v>
      </c>
      <c r="C121" s="47"/>
      <c r="D121" s="47">
        <v>556029</v>
      </c>
      <c r="E121" s="1">
        <f t="shared" si="42"/>
        <v>0</v>
      </c>
      <c r="F121" s="47"/>
      <c r="G121" s="47">
        <v>99226</v>
      </c>
      <c r="H121" s="1">
        <f t="shared" si="43"/>
        <v>0</v>
      </c>
      <c r="I121" s="47"/>
      <c r="J121" s="47">
        <v>1302682</v>
      </c>
      <c r="K121" s="1">
        <f t="shared" si="44"/>
        <v>0</v>
      </c>
      <c r="L121" s="47">
        <f t="shared" si="46"/>
        <v>0</v>
      </c>
      <c r="M121" s="247">
        <f t="shared" si="45"/>
        <v>54073</v>
      </c>
      <c r="N121" s="1">
        <f t="shared" si="26"/>
        <v>0</v>
      </c>
      <c r="O121" s="47"/>
      <c r="P121" s="249">
        <v>21517</v>
      </c>
      <c r="Q121" s="1">
        <f t="shared" si="27"/>
        <v>0</v>
      </c>
      <c r="R121" s="47"/>
      <c r="S121" s="249">
        <v>32556</v>
      </c>
      <c r="T121" s="1">
        <f t="shared" si="28"/>
        <v>0</v>
      </c>
    </row>
    <row r="122" spans="1:20" s="24" customFormat="1" ht="33.75" customHeight="1">
      <c r="A122" s="161">
        <v>5</v>
      </c>
      <c r="B122" s="10" t="s">
        <v>122</v>
      </c>
      <c r="C122" s="47">
        <v>4889748</v>
      </c>
      <c r="D122" s="49">
        <v>1091583</v>
      </c>
      <c r="E122" s="25">
        <f t="shared" si="42"/>
        <v>447.9501787770605</v>
      </c>
      <c r="F122" s="47">
        <v>1590733</v>
      </c>
      <c r="G122" s="49">
        <v>79383</v>
      </c>
      <c r="H122" s="25">
        <f t="shared" si="43"/>
        <v>2003.8711059042867</v>
      </c>
      <c r="I122" s="47">
        <v>4408902</v>
      </c>
      <c r="J122" s="49">
        <v>834848</v>
      </c>
      <c r="K122" s="25">
        <f t="shared" si="44"/>
        <v>528.10835026256279</v>
      </c>
      <c r="L122" s="47">
        <f t="shared" si="46"/>
        <v>4174382</v>
      </c>
      <c r="M122" s="247">
        <f t="shared" si="45"/>
        <v>600749</v>
      </c>
      <c r="N122" s="25">
        <f t="shared" si="26"/>
        <v>694.86291279719148</v>
      </c>
      <c r="O122" s="47">
        <v>4041337</v>
      </c>
      <c r="P122" s="249">
        <v>437645</v>
      </c>
      <c r="Q122" s="25">
        <f t="shared" si="27"/>
        <v>923.42812096562272</v>
      </c>
      <c r="R122" s="47">
        <v>133045</v>
      </c>
      <c r="S122" s="249">
        <v>163104</v>
      </c>
      <c r="T122" s="25">
        <f t="shared" si="28"/>
        <v>81.570654306454784</v>
      </c>
    </row>
    <row r="123" spans="1:20" ht="42.75" customHeight="1">
      <c r="A123" s="161">
        <v>6</v>
      </c>
      <c r="B123" s="10" t="s">
        <v>123</v>
      </c>
      <c r="C123" s="47">
        <v>4310504</v>
      </c>
      <c r="D123" s="49">
        <v>4518861</v>
      </c>
      <c r="E123" s="25">
        <f t="shared" si="42"/>
        <v>95.389169970043341</v>
      </c>
      <c r="F123" s="47">
        <v>858012</v>
      </c>
      <c r="G123" s="49">
        <v>432382</v>
      </c>
      <c r="H123" s="25">
        <f t="shared" si="43"/>
        <v>198.4384178804853</v>
      </c>
      <c r="I123" s="47">
        <v>4310504</v>
      </c>
      <c r="J123" s="49">
        <v>4518861</v>
      </c>
      <c r="K123" s="25">
        <f t="shared" si="44"/>
        <v>95.389169970043341</v>
      </c>
      <c r="L123" s="47">
        <f>O123+R123</f>
        <v>3115707</v>
      </c>
      <c r="M123" s="247">
        <f t="shared" si="45"/>
        <v>3305708</v>
      </c>
      <c r="N123" s="25">
        <f t="shared" si="26"/>
        <v>94.25233565699088</v>
      </c>
      <c r="O123" s="47">
        <v>1183518</v>
      </c>
      <c r="P123" s="249">
        <v>2219894</v>
      </c>
      <c r="Q123" s="25">
        <f t="shared" si="27"/>
        <v>53.314167253030995</v>
      </c>
      <c r="R123" s="47">
        <v>1932189</v>
      </c>
      <c r="S123" s="249">
        <v>1085814</v>
      </c>
      <c r="T123" s="25">
        <f t="shared" si="28"/>
        <v>177.94843315706007</v>
      </c>
    </row>
    <row r="124" spans="1:20" s="160" customFormat="1" ht="16.5" customHeight="1">
      <c r="A124" s="261">
        <v>7</v>
      </c>
      <c r="B124" s="10" t="s">
        <v>124</v>
      </c>
      <c r="C124" s="47">
        <v>3633219</v>
      </c>
      <c r="D124" s="49">
        <v>3242306</v>
      </c>
      <c r="E124" s="47">
        <f t="shared" si="42"/>
        <v>112.05663499990439</v>
      </c>
      <c r="F124" s="47">
        <v>173709</v>
      </c>
      <c r="G124" s="49">
        <v>341259</v>
      </c>
      <c r="H124" s="47">
        <f t="shared" si="43"/>
        <v>50.902393783021104</v>
      </c>
      <c r="I124" s="47">
        <v>2330306</v>
      </c>
      <c r="J124" s="49">
        <v>3261215</v>
      </c>
      <c r="K124" s="47">
        <f t="shared" si="44"/>
        <v>71.455147851337614</v>
      </c>
      <c r="L124" s="47">
        <f t="shared" ref="L124:L145" si="47">O124+R124</f>
        <v>1282337</v>
      </c>
      <c r="M124" s="247">
        <f t="shared" si="45"/>
        <v>1853515</v>
      </c>
      <c r="N124" s="47">
        <f t="shared" si="26"/>
        <v>69.184063792308123</v>
      </c>
      <c r="O124" s="47">
        <v>0</v>
      </c>
      <c r="P124" s="247">
        <v>0</v>
      </c>
      <c r="Q124" s="47" t="e">
        <f t="shared" si="27"/>
        <v>#DIV/0!</v>
      </c>
      <c r="R124" s="47">
        <v>1282337</v>
      </c>
      <c r="S124" s="260">
        <v>1853515</v>
      </c>
      <c r="T124" s="47">
        <f t="shared" si="28"/>
        <v>69.184063792308123</v>
      </c>
    </row>
    <row r="125" spans="1:20" ht="21.75" customHeight="1">
      <c r="A125" s="161">
        <v>8</v>
      </c>
      <c r="B125" s="13" t="s">
        <v>125</v>
      </c>
      <c r="C125" s="47">
        <v>1995948</v>
      </c>
      <c r="D125" s="49">
        <v>2079006</v>
      </c>
      <c r="E125" s="25">
        <f t="shared" si="42"/>
        <v>96.004917734725154</v>
      </c>
      <c r="F125" s="47">
        <v>452124</v>
      </c>
      <c r="G125" s="49">
        <v>421770</v>
      </c>
      <c r="H125" s="25">
        <f t="shared" si="43"/>
        <v>107.19681342912013</v>
      </c>
      <c r="I125" s="47">
        <v>2037274</v>
      </c>
      <c r="J125" s="49">
        <v>2099033</v>
      </c>
      <c r="K125" s="25">
        <f t="shared" si="44"/>
        <v>97.057740397602132</v>
      </c>
      <c r="L125" s="47">
        <f t="shared" si="47"/>
        <v>35927</v>
      </c>
      <c r="M125" s="247">
        <f t="shared" si="45"/>
        <v>52035</v>
      </c>
      <c r="N125" s="25">
        <f t="shared" si="26"/>
        <v>69.043912751032948</v>
      </c>
      <c r="O125" s="47">
        <v>35927</v>
      </c>
      <c r="P125" s="249">
        <v>45165</v>
      </c>
      <c r="Q125" s="25">
        <f t="shared" si="27"/>
        <v>79.546108712498622</v>
      </c>
      <c r="R125" s="47">
        <v>0</v>
      </c>
      <c r="S125" s="249">
        <v>6870</v>
      </c>
      <c r="T125" s="25">
        <f t="shared" si="28"/>
        <v>0</v>
      </c>
    </row>
    <row r="126" spans="1:20" ht="35.25" customHeight="1">
      <c r="A126" s="2">
        <v>9</v>
      </c>
      <c r="B126" s="14" t="s">
        <v>126</v>
      </c>
      <c r="C126" s="47">
        <v>2042571</v>
      </c>
      <c r="D126" s="49">
        <v>1448031</v>
      </c>
      <c r="E126" s="46">
        <f t="shared" si="42"/>
        <v>141.05851325006165</v>
      </c>
      <c r="F126" s="47">
        <v>310369</v>
      </c>
      <c r="G126" s="45">
        <v>359197</v>
      </c>
      <c r="H126" s="46">
        <f t="shared" si="43"/>
        <v>86.406345264576274</v>
      </c>
      <c r="I126" s="47">
        <v>2042571</v>
      </c>
      <c r="J126" s="45">
        <v>1448031</v>
      </c>
      <c r="K126" s="46">
        <f t="shared" si="44"/>
        <v>141.05851325006165</v>
      </c>
      <c r="L126" s="47">
        <f t="shared" si="47"/>
        <v>1404112</v>
      </c>
      <c r="M126" s="247">
        <f t="shared" si="45"/>
        <v>1249297</v>
      </c>
      <c r="N126" s="25">
        <f t="shared" si="26"/>
        <v>112.39216935604584</v>
      </c>
      <c r="O126" s="47">
        <v>1339312</v>
      </c>
      <c r="P126" s="248">
        <v>1249297</v>
      </c>
      <c r="Q126" s="25">
        <f t="shared" si="27"/>
        <v>107.20525223385633</v>
      </c>
      <c r="R126" s="47">
        <v>64800</v>
      </c>
      <c r="S126" s="248">
        <v>0</v>
      </c>
      <c r="T126" s="46" t="e">
        <f t="shared" si="28"/>
        <v>#DIV/0!</v>
      </c>
    </row>
    <row r="127" spans="1:20" ht="31.5" customHeight="1">
      <c r="A127" s="2">
        <v>10</v>
      </c>
      <c r="B127" s="14" t="s">
        <v>127</v>
      </c>
      <c r="C127" s="47">
        <v>686942</v>
      </c>
      <c r="D127" s="45">
        <v>510704</v>
      </c>
      <c r="E127" s="46">
        <f t="shared" si="42"/>
        <v>134.50883486324761</v>
      </c>
      <c r="F127" s="47">
        <v>111580</v>
      </c>
      <c r="G127" s="45">
        <v>54023</v>
      </c>
      <c r="H127" s="46">
        <f t="shared" si="43"/>
        <v>206.54165818262589</v>
      </c>
      <c r="I127" s="47">
        <v>703262</v>
      </c>
      <c r="J127" s="45">
        <v>530855</v>
      </c>
      <c r="K127" s="46">
        <f>I127/J127*100</f>
        <v>132.47723012875457</v>
      </c>
      <c r="L127" s="47">
        <f t="shared" si="47"/>
        <v>429790</v>
      </c>
      <c r="M127" s="247">
        <f t="shared" si="45"/>
        <v>264362</v>
      </c>
      <c r="N127" s="25">
        <f t="shared" si="26"/>
        <v>162.57631580938258</v>
      </c>
      <c r="O127" s="47">
        <v>422682</v>
      </c>
      <c r="P127" s="248">
        <v>264362</v>
      </c>
      <c r="Q127" s="25">
        <f t="shared" si="27"/>
        <v>159.88757839628994</v>
      </c>
      <c r="R127" s="47">
        <v>7108</v>
      </c>
      <c r="S127" s="248">
        <v>0</v>
      </c>
      <c r="T127" s="46" t="e">
        <f t="shared" si="28"/>
        <v>#DIV/0!</v>
      </c>
    </row>
    <row r="128" spans="1:20" s="23" customFormat="1" ht="34.5">
      <c r="A128" s="2">
        <v>11</v>
      </c>
      <c r="B128" s="163" t="s">
        <v>128</v>
      </c>
      <c r="C128" s="47">
        <v>318290</v>
      </c>
      <c r="D128" s="45">
        <v>431100</v>
      </c>
      <c r="E128" s="1">
        <f t="shared" si="42"/>
        <v>73.832057527255856</v>
      </c>
      <c r="F128" s="47">
        <v>36740</v>
      </c>
      <c r="G128" s="45">
        <v>50670</v>
      </c>
      <c r="H128" s="1">
        <f t="shared" si="43"/>
        <v>72.508387606078557</v>
      </c>
      <c r="I128" s="47">
        <v>318290</v>
      </c>
      <c r="J128" s="45">
        <v>431100</v>
      </c>
      <c r="K128" s="1">
        <f t="shared" ref="K128:K143" si="48">I128/J128*100</f>
        <v>73.832057527255856</v>
      </c>
      <c r="L128" s="47">
        <f t="shared" si="47"/>
        <v>84860</v>
      </c>
      <c r="M128" s="247">
        <f>P128+S128</f>
        <v>192100</v>
      </c>
      <c r="N128" s="1">
        <f t="shared" si="26"/>
        <v>44.17490890161374</v>
      </c>
      <c r="O128" s="47">
        <v>84860</v>
      </c>
      <c r="P128" s="249">
        <v>192100</v>
      </c>
      <c r="Q128" s="1">
        <f t="shared" si="27"/>
        <v>44.17490890161374</v>
      </c>
      <c r="R128" s="47">
        <v>0</v>
      </c>
      <c r="S128" s="249">
        <v>0</v>
      </c>
      <c r="T128" s="1" t="e">
        <f>R128/S128*100</f>
        <v>#DIV/0!</v>
      </c>
    </row>
    <row r="129" spans="1:20" s="24" customFormat="1" ht="29.25" customHeight="1">
      <c r="A129" s="161">
        <v>12</v>
      </c>
      <c r="B129" s="13" t="s">
        <v>129</v>
      </c>
      <c r="C129" s="47">
        <v>3301773</v>
      </c>
      <c r="D129" s="45">
        <v>3479914</v>
      </c>
      <c r="E129" s="25">
        <f t="shared" si="42"/>
        <v>94.880879240119157</v>
      </c>
      <c r="F129" s="47">
        <v>651193</v>
      </c>
      <c r="G129" s="45">
        <v>580712</v>
      </c>
      <c r="H129" s="25">
        <f t="shared" si="43"/>
        <v>112.13699734119496</v>
      </c>
      <c r="I129" s="47">
        <v>3290358</v>
      </c>
      <c r="J129" s="45">
        <v>3490521</v>
      </c>
      <c r="K129" s="25">
        <f t="shared" si="48"/>
        <v>94.265526550334471</v>
      </c>
      <c r="L129" s="47">
        <f t="shared" si="47"/>
        <v>523044</v>
      </c>
      <c r="M129" s="247">
        <f t="shared" ref="M129:M145" si="49">P129+S129</f>
        <v>511976</v>
      </c>
      <c r="N129" s="25">
        <f t="shared" si="26"/>
        <v>102.16182008531649</v>
      </c>
      <c r="O129" s="47">
        <v>415597</v>
      </c>
      <c r="P129" s="249">
        <v>405627</v>
      </c>
      <c r="Q129" s="25">
        <f t="shared" si="27"/>
        <v>102.4579231658642</v>
      </c>
      <c r="R129" s="47">
        <v>107447</v>
      </c>
      <c r="S129" s="249">
        <v>106349</v>
      </c>
      <c r="T129" s="25">
        <f t="shared" si="28"/>
        <v>101.03244976445475</v>
      </c>
    </row>
    <row r="130" spans="1:20" s="23" customFormat="1" ht="34.5">
      <c r="A130" s="161">
        <v>13</v>
      </c>
      <c r="B130" s="14" t="s">
        <v>130</v>
      </c>
      <c r="C130" s="47">
        <v>17470</v>
      </c>
      <c r="D130" s="45">
        <v>26061</v>
      </c>
      <c r="E130" s="1">
        <f t="shared" si="42"/>
        <v>67.035033191358735</v>
      </c>
      <c r="F130" s="47">
        <v>4182</v>
      </c>
      <c r="G130" s="45">
        <v>1881</v>
      </c>
      <c r="H130" s="1">
        <f t="shared" si="43"/>
        <v>222.32854864433813</v>
      </c>
      <c r="I130" s="47">
        <v>17470</v>
      </c>
      <c r="J130" s="45">
        <v>26061</v>
      </c>
      <c r="K130" s="1">
        <f t="shared" si="48"/>
        <v>67.035033191358735</v>
      </c>
      <c r="L130" s="47">
        <f t="shared" si="47"/>
        <v>0</v>
      </c>
      <c r="M130" s="247">
        <f t="shared" si="49"/>
        <v>5418</v>
      </c>
      <c r="N130" s="1">
        <f t="shared" si="26"/>
        <v>0</v>
      </c>
      <c r="O130" s="47">
        <v>0</v>
      </c>
      <c r="P130" s="253">
        <v>0</v>
      </c>
      <c r="Q130" s="25" t="e">
        <f t="shared" si="27"/>
        <v>#DIV/0!</v>
      </c>
      <c r="R130" s="47">
        <v>0</v>
      </c>
      <c r="S130" s="253">
        <v>5418</v>
      </c>
      <c r="T130" s="1">
        <f>R130/S130*100</f>
        <v>0</v>
      </c>
    </row>
    <row r="131" spans="1:20" s="24" customFormat="1" ht="24.75" customHeight="1">
      <c r="A131" s="161">
        <v>14</v>
      </c>
      <c r="B131" s="13" t="s">
        <v>131</v>
      </c>
      <c r="C131" s="47">
        <v>1136451</v>
      </c>
      <c r="D131" s="45">
        <v>592083</v>
      </c>
      <c r="E131" s="25">
        <f t="shared" si="42"/>
        <v>191.94116365442005</v>
      </c>
      <c r="F131" s="47">
        <v>238838</v>
      </c>
      <c r="G131" s="45">
        <v>135198</v>
      </c>
      <c r="H131" s="25">
        <f t="shared" si="43"/>
        <v>176.65793872690426</v>
      </c>
      <c r="I131" s="47">
        <v>1136451</v>
      </c>
      <c r="J131" s="45">
        <v>592083</v>
      </c>
      <c r="K131" s="25">
        <f t="shared" si="48"/>
        <v>191.94116365442005</v>
      </c>
      <c r="L131" s="47">
        <f t="shared" si="47"/>
        <v>998445</v>
      </c>
      <c r="M131" s="247">
        <f t="shared" si="49"/>
        <v>497052</v>
      </c>
      <c r="N131" s="25">
        <f t="shared" si="26"/>
        <v>200.87334926727988</v>
      </c>
      <c r="O131" s="47">
        <v>917056</v>
      </c>
      <c r="P131" s="249">
        <v>451545</v>
      </c>
      <c r="Q131" s="25">
        <f t="shared" si="27"/>
        <v>203.09293647366266</v>
      </c>
      <c r="R131" s="47">
        <v>81389</v>
      </c>
      <c r="S131" s="249">
        <v>45507</v>
      </c>
      <c r="T131" s="25">
        <f t="shared" si="28"/>
        <v>178.84940778341794</v>
      </c>
    </row>
    <row r="132" spans="1:20" ht="27" customHeight="1">
      <c r="A132" s="2">
        <v>15</v>
      </c>
      <c r="B132" s="15" t="s">
        <v>132</v>
      </c>
      <c r="C132" s="47">
        <v>4211090</v>
      </c>
      <c r="D132" s="45">
        <v>3767309</v>
      </c>
      <c r="E132" s="25">
        <f t="shared" si="42"/>
        <v>111.77978764152343</v>
      </c>
      <c r="F132" s="47">
        <v>757753</v>
      </c>
      <c r="G132" s="45">
        <v>774995</v>
      </c>
      <c r="H132" s="25">
        <f t="shared" si="43"/>
        <v>97.775211452977118</v>
      </c>
      <c r="I132" s="47">
        <v>4075150</v>
      </c>
      <c r="J132" s="45">
        <v>3796601</v>
      </c>
      <c r="K132" s="25">
        <f t="shared" si="48"/>
        <v>107.3367994161093</v>
      </c>
      <c r="L132" s="47">
        <f t="shared" si="47"/>
        <v>1383641</v>
      </c>
      <c r="M132" s="247">
        <f t="shared" si="49"/>
        <v>1066143</v>
      </c>
      <c r="N132" s="25">
        <f t="shared" si="26"/>
        <v>129.78005764705108</v>
      </c>
      <c r="O132" s="47">
        <v>1247174</v>
      </c>
      <c r="P132" s="249">
        <v>963537</v>
      </c>
      <c r="Q132" s="25">
        <f t="shared" si="27"/>
        <v>129.43706365194072</v>
      </c>
      <c r="R132" s="47">
        <v>136467</v>
      </c>
      <c r="S132" s="249">
        <v>102606</v>
      </c>
      <c r="T132" s="25">
        <f t="shared" si="28"/>
        <v>133.00099409391265</v>
      </c>
    </row>
    <row r="133" spans="1:20" ht="34.5">
      <c r="A133" s="2">
        <v>16</v>
      </c>
      <c r="B133" s="16" t="s">
        <v>133</v>
      </c>
      <c r="C133" s="47">
        <v>1538259</v>
      </c>
      <c r="D133" s="45">
        <v>1577311</v>
      </c>
      <c r="E133" s="46">
        <f t="shared" si="42"/>
        <v>97.524140768687971</v>
      </c>
      <c r="F133" s="47">
        <v>323073</v>
      </c>
      <c r="G133" s="45">
        <v>367201</v>
      </c>
      <c r="H133" s="46">
        <f t="shared" si="43"/>
        <v>87.982603533214771</v>
      </c>
      <c r="I133" s="47">
        <v>1562166</v>
      </c>
      <c r="J133" s="45">
        <v>1669720</v>
      </c>
      <c r="K133" s="46">
        <f t="shared" si="48"/>
        <v>93.558560716766877</v>
      </c>
      <c r="L133" s="47">
        <f t="shared" si="47"/>
        <v>236611</v>
      </c>
      <c r="M133" s="247">
        <f t="shared" si="49"/>
        <v>3693</v>
      </c>
      <c r="N133" s="25">
        <f t="shared" si="26"/>
        <v>6407.0132683455186</v>
      </c>
      <c r="O133" s="47">
        <v>1737</v>
      </c>
      <c r="P133" s="248">
        <v>0</v>
      </c>
      <c r="Q133" s="25" t="e">
        <f t="shared" si="27"/>
        <v>#DIV/0!</v>
      </c>
      <c r="R133" s="47">
        <v>234874</v>
      </c>
      <c r="S133" s="253">
        <v>3693</v>
      </c>
      <c r="T133" s="46">
        <f t="shared" si="28"/>
        <v>6359.9783373950713</v>
      </c>
    </row>
    <row r="134" spans="1:20" s="23" customFormat="1" ht="17.25">
      <c r="A134" s="2">
        <v>17</v>
      </c>
      <c r="B134" s="9" t="s">
        <v>134</v>
      </c>
      <c r="C134" s="47">
        <v>94033</v>
      </c>
      <c r="D134" s="45">
        <v>127353</v>
      </c>
      <c r="E134" s="1">
        <f t="shared" si="42"/>
        <v>73.836501692147024</v>
      </c>
      <c r="F134" s="47">
        <v>0</v>
      </c>
      <c r="G134" s="45">
        <v>0</v>
      </c>
      <c r="H134" s="1" t="e">
        <f t="shared" si="43"/>
        <v>#DIV/0!</v>
      </c>
      <c r="I134" s="47">
        <v>94033</v>
      </c>
      <c r="J134" s="45">
        <v>127353</v>
      </c>
      <c r="K134" s="1">
        <f t="shared" si="48"/>
        <v>73.836501692147024</v>
      </c>
      <c r="L134" s="47">
        <f t="shared" si="47"/>
        <v>94033</v>
      </c>
      <c r="M134" s="247">
        <f t="shared" si="49"/>
        <v>103711</v>
      </c>
      <c r="N134" s="1">
        <f t="shared" si="26"/>
        <v>90.668299408934445</v>
      </c>
      <c r="O134" s="47">
        <v>50836</v>
      </c>
      <c r="P134" s="248">
        <v>59363</v>
      </c>
      <c r="Q134" s="1">
        <f t="shared" si="27"/>
        <v>85.635833768509002</v>
      </c>
      <c r="R134" s="47">
        <v>43197</v>
      </c>
      <c r="S134" s="248">
        <v>44348</v>
      </c>
      <c r="T134" s="1">
        <f t="shared" si="28"/>
        <v>97.404618021105804</v>
      </c>
    </row>
    <row r="135" spans="1:20" s="23" customFormat="1" ht="34.5">
      <c r="A135" s="2">
        <v>18</v>
      </c>
      <c r="B135" s="16" t="s">
        <v>135</v>
      </c>
      <c r="C135" s="47">
        <v>1979706</v>
      </c>
      <c r="D135" s="45">
        <v>2034892</v>
      </c>
      <c r="E135" s="1">
        <f t="shared" si="42"/>
        <v>97.288013319625804</v>
      </c>
      <c r="F135" s="47">
        <v>345620</v>
      </c>
      <c r="G135" s="45">
        <v>444275</v>
      </c>
      <c r="H135" s="1">
        <f t="shared" si="43"/>
        <v>77.794159023127563</v>
      </c>
      <c r="I135" s="47">
        <v>1802676</v>
      </c>
      <c r="J135" s="45">
        <v>1823400</v>
      </c>
      <c r="K135" s="1">
        <f t="shared" si="48"/>
        <v>98.863441921684768</v>
      </c>
      <c r="L135" s="47">
        <f t="shared" si="47"/>
        <v>127673</v>
      </c>
      <c r="M135" s="247">
        <f t="shared" si="49"/>
        <v>156163</v>
      </c>
      <c r="N135" s="1">
        <f t="shared" si="26"/>
        <v>81.756241875476263</v>
      </c>
      <c r="O135" s="47">
        <v>116554</v>
      </c>
      <c r="P135" s="248">
        <v>140199</v>
      </c>
      <c r="Q135" s="1">
        <f t="shared" si="27"/>
        <v>83.134687123303308</v>
      </c>
      <c r="R135" s="47">
        <v>11119</v>
      </c>
      <c r="S135" s="248">
        <v>15964</v>
      </c>
      <c r="T135" s="1">
        <f t="shared" si="28"/>
        <v>69.650463542971693</v>
      </c>
    </row>
    <row r="136" spans="1:20" s="23" customFormat="1" ht="34.5">
      <c r="A136" s="161">
        <v>19</v>
      </c>
      <c r="B136" s="162" t="s">
        <v>136</v>
      </c>
      <c r="C136" s="47">
        <v>0</v>
      </c>
      <c r="D136" s="47">
        <v>0</v>
      </c>
      <c r="E136" s="1" t="e">
        <f t="shared" si="42"/>
        <v>#DIV/0!</v>
      </c>
      <c r="F136" s="47">
        <v>0</v>
      </c>
      <c r="G136" s="47">
        <v>0</v>
      </c>
      <c r="H136" s="1" t="e">
        <f t="shared" si="43"/>
        <v>#DIV/0!</v>
      </c>
      <c r="I136" s="47">
        <v>0</v>
      </c>
      <c r="J136" s="47">
        <v>0</v>
      </c>
      <c r="K136" s="1" t="e">
        <f t="shared" si="48"/>
        <v>#DIV/0!</v>
      </c>
      <c r="L136" s="47">
        <f t="shared" si="47"/>
        <v>0</v>
      </c>
      <c r="M136" s="247">
        <f t="shared" si="49"/>
        <v>0</v>
      </c>
      <c r="N136" s="1" t="e">
        <f t="shared" si="26"/>
        <v>#DIV/0!</v>
      </c>
      <c r="O136" s="47"/>
      <c r="P136" s="253"/>
      <c r="Q136" s="1" t="e">
        <f t="shared" si="27"/>
        <v>#DIV/0!</v>
      </c>
      <c r="R136" s="47"/>
      <c r="S136" s="253"/>
      <c r="T136" s="1" t="e">
        <f t="shared" si="28"/>
        <v>#DIV/0!</v>
      </c>
    </row>
    <row r="137" spans="1:20" s="23" customFormat="1" ht="34.5">
      <c r="A137" s="161">
        <v>20</v>
      </c>
      <c r="B137" s="162" t="s">
        <v>137</v>
      </c>
      <c r="C137" s="47">
        <v>99045</v>
      </c>
      <c r="D137" s="45">
        <v>215656</v>
      </c>
      <c r="E137" s="1">
        <f t="shared" si="42"/>
        <v>45.927310160626185</v>
      </c>
      <c r="F137" s="47">
        <v>0</v>
      </c>
      <c r="G137" s="45">
        <v>21973</v>
      </c>
      <c r="H137" s="1">
        <f t="shared" si="43"/>
        <v>0</v>
      </c>
      <c r="I137" s="47">
        <v>99045</v>
      </c>
      <c r="J137" s="45">
        <v>215656</v>
      </c>
      <c r="K137" s="1">
        <f t="shared" si="48"/>
        <v>45.927310160626185</v>
      </c>
      <c r="L137" s="47">
        <f t="shared" si="47"/>
        <v>99045</v>
      </c>
      <c r="M137" s="247">
        <f t="shared" si="49"/>
        <v>215656</v>
      </c>
      <c r="N137" s="1">
        <f t="shared" si="26"/>
        <v>45.927310160626185</v>
      </c>
      <c r="O137" s="47">
        <v>99045</v>
      </c>
      <c r="P137" s="247">
        <v>215656</v>
      </c>
      <c r="Q137" s="1">
        <f t="shared" si="27"/>
        <v>45.927310160626185</v>
      </c>
      <c r="R137" s="47">
        <v>0</v>
      </c>
      <c r="S137" s="249">
        <v>0</v>
      </c>
      <c r="T137" s="1" t="e">
        <f t="shared" ref="T137:T145" si="50">R137/S137*100</f>
        <v>#DIV/0!</v>
      </c>
    </row>
    <row r="138" spans="1:20" s="23" customFormat="1" ht="17.25">
      <c r="A138" s="161">
        <v>21</v>
      </c>
      <c r="B138" s="162" t="s">
        <v>138</v>
      </c>
      <c r="C138" s="47">
        <v>132314</v>
      </c>
      <c r="D138" s="47">
        <v>103225</v>
      </c>
      <c r="E138" s="25">
        <f t="shared" si="42"/>
        <v>128.18018890772584</v>
      </c>
      <c r="F138" s="47">
        <v>28654</v>
      </c>
      <c r="G138" s="47">
        <v>74610</v>
      </c>
      <c r="H138" s="25">
        <f t="shared" si="43"/>
        <v>38.405039538935796</v>
      </c>
      <c r="I138" s="47">
        <v>1323140</v>
      </c>
      <c r="J138" s="47">
        <v>1032250</v>
      </c>
      <c r="K138" s="25">
        <f t="shared" si="48"/>
        <v>128.18018890772584</v>
      </c>
      <c r="L138" s="47">
        <f t="shared" si="47"/>
        <v>1064320</v>
      </c>
      <c r="M138" s="247">
        <f t="shared" si="49"/>
        <v>784190</v>
      </c>
      <c r="N138" s="25">
        <f t="shared" si="26"/>
        <v>135.7222101786557</v>
      </c>
      <c r="O138" s="47">
        <v>1064320</v>
      </c>
      <c r="P138" s="47">
        <v>784190</v>
      </c>
      <c r="Q138" s="25">
        <f t="shared" si="27"/>
        <v>135.7222101786557</v>
      </c>
      <c r="R138" s="47">
        <v>0</v>
      </c>
      <c r="S138" s="47">
        <v>0</v>
      </c>
      <c r="T138" s="25" t="e">
        <f t="shared" si="50"/>
        <v>#DIV/0!</v>
      </c>
    </row>
    <row r="139" spans="1:20" ht="34.5">
      <c r="A139" s="2">
        <v>22</v>
      </c>
      <c r="B139" s="17" t="s">
        <v>140</v>
      </c>
      <c r="C139" s="47">
        <v>2788930</v>
      </c>
      <c r="D139" s="45">
        <v>2218785</v>
      </c>
      <c r="E139" s="46">
        <f t="shared" si="42"/>
        <v>125.69627070671561</v>
      </c>
      <c r="F139" s="47">
        <v>185663</v>
      </c>
      <c r="G139" s="45">
        <v>252516</v>
      </c>
      <c r="H139" s="46">
        <f t="shared" si="43"/>
        <v>73.5252419648656</v>
      </c>
      <c r="I139" s="47">
        <v>2788930</v>
      </c>
      <c r="J139" s="45">
        <v>2218785</v>
      </c>
      <c r="K139" s="46">
        <f t="shared" si="48"/>
        <v>125.69627070671561</v>
      </c>
      <c r="L139" s="47">
        <v>2778136</v>
      </c>
      <c r="M139" s="247">
        <v>2211048</v>
      </c>
      <c r="N139" s="25">
        <f t="shared" ref="N139:N145" si="51">L139/M139*100</f>
        <v>125.6479280413632</v>
      </c>
      <c r="O139" s="47">
        <v>2778136</v>
      </c>
      <c r="P139" s="248">
        <v>2211048</v>
      </c>
      <c r="Q139" s="25">
        <f t="shared" ref="Q139:Q145" si="52">O139/P139*100</f>
        <v>125.6479280413632</v>
      </c>
      <c r="R139" s="47">
        <v>0</v>
      </c>
      <c r="S139" s="248">
        <v>0</v>
      </c>
      <c r="T139" s="46" t="e">
        <f t="shared" si="50"/>
        <v>#DIV/0!</v>
      </c>
    </row>
    <row r="140" spans="1:20" ht="34.5">
      <c r="A140" s="2">
        <v>23</v>
      </c>
      <c r="B140" s="17" t="s">
        <v>141</v>
      </c>
      <c r="C140" s="47">
        <v>154191</v>
      </c>
      <c r="D140" s="45">
        <v>252313</v>
      </c>
      <c r="E140" s="25">
        <f t="shared" si="42"/>
        <v>61.11100101857614</v>
      </c>
      <c r="F140" s="47">
        <v>802</v>
      </c>
      <c r="G140" s="45">
        <v>560</v>
      </c>
      <c r="H140" s="25">
        <f t="shared" si="43"/>
        <v>143.21428571428572</v>
      </c>
      <c r="I140" s="47">
        <v>154191</v>
      </c>
      <c r="J140" s="45">
        <v>252313</v>
      </c>
      <c r="K140" s="25">
        <f t="shared" si="48"/>
        <v>61.11100101857614</v>
      </c>
      <c r="L140" s="47">
        <v>150149</v>
      </c>
      <c r="M140" s="247">
        <v>247611</v>
      </c>
      <c r="N140" s="25">
        <f t="shared" si="51"/>
        <v>60.63906692352117</v>
      </c>
      <c r="O140" s="47"/>
      <c r="P140" s="247"/>
      <c r="Q140" s="25" t="e">
        <f t="shared" si="52"/>
        <v>#DIV/0!</v>
      </c>
      <c r="R140" s="47"/>
      <c r="S140" s="249"/>
      <c r="T140" s="25" t="e">
        <f t="shared" si="50"/>
        <v>#DIV/0!</v>
      </c>
    </row>
    <row r="141" spans="1:20" ht="17.25">
      <c r="A141" s="161">
        <v>24</v>
      </c>
      <c r="B141" s="162" t="s">
        <v>142</v>
      </c>
      <c r="C141" s="47">
        <v>72412</v>
      </c>
      <c r="D141" s="45">
        <v>97193</v>
      </c>
      <c r="E141" s="25">
        <f t="shared" si="42"/>
        <v>74.503307851388485</v>
      </c>
      <c r="F141" s="47">
        <v>7386</v>
      </c>
      <c r="G141" s="45">
        <v>11576</v>
      </c>
      <c r="H141" s="25">
        <f t="shared" si="43"/>
        <v>63.804422944022107</v>
      </c>
      <c r="I141" s="47">
        <v>72412</v>
      </c>
      <c r="J141" s="45">
        <v>97193</v>
      </c>
      <c r="K141" s="25">
        <f t="shared" si="48"/>
        <v>74.503307851388485</v>
      </c>
      <c r="L141" s="47">
        <f t="shared" si="47"/>
        <v>0</v>
      </c>
      <c r="M141" s="247">
        <v>0</v>
      </c>
      <c r="N141" s="25" t="e">
        <f t="shared" si="51"/>
        <v>#DIV/0!</v>
      </c>
      <c r="O141" s="47">
        <v>0</v>
      </c>
      <c r="P141" s="249">
        <v>0</v>
      </c>
      <c r="Q141" s="25" t="e">
        <f t="shared" si="52"/>
        <v>#DIV/0!</v>
      </c>
      <c r="R141" s="47">
        <v>0</v>
      </c>
      <c r="S141" s="249">
        <v>0</v>
      </c>
      <c r="T141" s="25" t="e">
        <f t="shared" si="50"/>
        <v>#DIV/0!</v>
      </c>
    </row>
    <row r="142" spans="1:20" s="23" customFormat="1" ht="17.25">
      <c r="A142" s="2">
        <v>25</v>
      </c>
      <c r="B142" s="17" t="s">
        <v>143</v>
      </c>
      <c r="C142" s="47">
        <v>344205</v>
      </c>
      <c r="D142" s="45">
        <v>1508061</v>
      </c>
      <c r="E142" s="1">
        <f t="shared" si="42"/>
        <v>22.824341986166342</v>
      </c>
      <c r="F142" s="47">
        <v>44259</v>
      </c>
      <c r="G142" s="45">
        <v>480943</v>
      </c>
      <c r="H142" s="1">
        <f t="shared" si="43"/>
        <v>9.2025458318345432</v>
      </c>
      <c r="I142" s="47">
        <v>419055</v>
      </c>
      <c r="J142" s="45">
        <v>1508061</v>
      </c>
      <c r="K142" s="1">
        <f t="shared" si="48"/>
        <v>27.787669066436965</v>
      </c>
      <c r="L142" s="47">
        <f t="shared" si="47"/>
        <v>193298</v>
      </c>
      <c r="M142" s="247">
        <f t="shared" si="49"/>
        <v>211690</v>
      </c>
      <c r="N142" s="1">
        <f t="shared" si="51"/>
        <v>91.311823893429064</v>
      </c>
      <c r="O142" s="47">
        <v>0</v>
      </c>
      <c r="P142" s="253">
        <v>0</v>
      </c>
      <c r="Q142" s="1" t="e">
        <f t="shared" si="52"/>
        <v>#DIV/0!</v>
      </c>
      <c r="R142" s="47">
        <v>193298</v>
      </c>
      <c r="S142" s="253">
        <v>211690</v>
      </c>
      <c r="T142" s="1">
        <f t="shared" si="50"/>
        <v>91.311823893429064</v>
      </c>
    </row>
    <row r="143" spans="1:20" s="23" customFormat="1" ht="34.5">
      <c r="A143" s="2">
        <v>26</v>
      </c>
      <c r="B143" s="16" t="s">
        <v>144</v>
      </c>
      <c r="C143" s="47">
        <v>63033</v>
      </c>
      <c r="D143" s="45">
        <v>76057</v>
      </c>
      <c r="E143" s="1">
        <f t="shared" si="42"/>
        <v>82.876000894066294</v>
      </c>
      <c r="F143" s="47">
        <v>7020</v>
      </c>
      <c r="G143" s="45">
        <v>13099</v>
      </c>
      <c r="H143" s="1">
        <f t="shared" si="43"/>
        <v>53.591877242537599</v>
      </c>
      <c r="I143" s="47">
        <v>3448</v>
      </c>
      <c r="J143" s="45">
        <v>29751</v>
      </c>
      <c r="K143" s="1">
        <f t="shared" si="48"/>
        <v>11.589526402473867</v>
      </c>
      <c r="L143" s="47">
        <f t="shared" si="47"/>
        <v>3448</v>
      </c>
      <c r="M143" s="247">
        <f t="shared" si="49"/>
        <v>29751</v>
      </c>
      <c r="N143" s="1">
        <f t="shared" si="51"/>
        <v>11.589526402473867</v>
      </c>
      <c r="O143" s="47">
        <v>3448</v>
      </c>
      <c r="P143" s="248">
        <v>29751</v>
      </c>
      <c r="Q143" s="1">
        <f t="shared" si="52"/>
        <v>11.589526402473867</v>
      </c>
      <c r="R143" s="47">
        <v>0</v>
      </c>
      <c r="S143" s="248">
        <v>0</v>
      </c>
      <c r="T143" s="1" t="e">
        <f t="shared" si="50"/>
        <v>#DIV/0!</v>
      </c>
    </row>
    <row r="144" spans="1:20" ht="17.25">
      <c r="A144" s="161">
        <v>27</v>
      </c>
      <c r="B144" s="10" t="s">
        <v>228</v>
      </c>
      <c r="C144" s="47">
        <v>29608</v>
      </c>
      <c r="D144" s="45">
        <v>11798</v>
      </c>
      <c r="E144" s="25">
        <f>C144/D144*100</f>
        <v>250.95778945583996</v>
      </c>
      <c r="F144" s="47">
        <v>3256</v>
      </c>
      <c r="G144" s="45">
        <v>0</v>
      </c>
      <c r="H144" s="25" t="e">
        <f>F144/G144*100</f>
        <v>#DIV/0!</v>
      </c>
      <c r="I144" s="47">
        <v>29608</v>
      </c>
      <c r="J144" s="45">
        <v>11798</v>
      </c>
      <c r="K144" s="25">
        <f>I144/J144*100</f>
        <v>250.95778945583996</v>
      </c>
      <c r="L144" s="47">
        <f t="shared" si="47"/>
        <v>0</v>
      </c>
      <c r="M144" s="247">
        <f t="shared" si="49"/>
        <v>0</v>
      </c>
      <c r="N144" s="25" t="e">
        <f t="shared" si="51"/>
        <v>#DIV/0!</v>
      </c>
      <c r="O144" s="47">
        <v>0</v>
      </c>
      <c r="P144" s="249">
        <v>0</v>
      </c>
      <c r="Q144" s="25" t="e">
        <f t="shared" si="52"/>
        <v>#DIV/0!</v>
      </c>
      <c r="R144" s="47">
        <v>0</v>
      </c>
      <c r="S144" s="249">
        <v>0</v>
      </c>
      <c r="T144" s="25" t="e">
        <f t="shared" si="50"/>
        <v>#DIV/0!</v>
      </c>
    </row>
    <row r="145" spans="1:20" s="23" customFormat="1" ht="34.5">
      <c r="A145" s="2">
        <v>28</v>
      </c>
      <c r="B145" s="16" t="s">
        <v>235</v>
      </c>
      <c r="C145" s="47">
        <v>252126</v>
      </c>
      <c r="D145" s="47">
        <v>437997</v>
      </c>
      <c r="E145" s="1">
        <f>C145/D145*100</f>
        <v>57.563407968547729</v>
      </c>
      <c r="F145" s="47">
        <v>68300</v>
      </c>
      <c r="G145" s="47">
        <v>52775</v>
      </c>
      <c r="H145" s="1">
        <f>F145/G145*100</f>
        <v>129.41733775461864</v>
      </c>
      <c r="I145" s="47">
        <v>246317</v>
      </c>
      <c r="J145" s="47">
        <v>436703</v>
      </c>
      <c r="K145" s="1">
        <f>I145/J145*100</f>
        <v>56.403780143484241</v>
      </c>
      <c r="L145" s="47">
        <f t="shared" si="47"/>
        <v>130174</v>
      </c>
      <c r="M145" s="247">
        <f t="shared" si="49"/>
        <v>113687</v>
      </c>
      <c r="N145" s="1">
        <f t="shared" si="51"/>
        <v>114.50209786519127</v>
      </c>
      <c r="O145" s="47">
        <v>104667</v>
      </c>
      <c r="P145" s="249">
        <v>77422</v>
      </c>
      <c r="Q145" s="1">
        <f t="shared" si="52"/>
        <v>135.19025599958667</v>
      </c>
      <c r="R145" s="47">
        <v>25507</v>
      </c>
      <c r="S145" s="249">
        <v>36265</v>
      </c>
      <c r="T145" s="1">
        <f t="shared" si="50"/>
        <v>70.33503377912588</v>
      </c>
    </row>
    <row r="146" spans="1:20" s="23" customFormat="1" ht="17.25" customHeight="1">
      <c r="A146" s="385"/>
      <c r="B146" s="386"/>
      <c r="C146" s="386"/>
      <c r="D146" s="386"/>
      <c r="E146" s="386"/>
      <c r="F146" s="386"/>
      <c r="G146" s="386"/>
      <c r="H146" s="386"/>
      <c r="I146" s="386"/>
      <c r="J146" s="386"/>
      <c r="K146" s="386"/>
      <c r="L146" s="386"/>
      <c r="M146" s="386"/>
      <c r="N146" s="386"/>
      <c r="O146" s="386"/>
      <c r="P146" s="386"/>
      <c r="Q146" s="386"/>
      <c r="R146" s="386"/>
      <c r="S146" s="386"/>
      <c r="T146" s="387"/>
    </row>
    <row r="147" spans="1:20" ht="24" customHeight="1">
      <c r="A147" s="383" t="s">
        <v>243</v>
      </c>
      <c r="B147" s="384" t="s">
        <v>145</v>
      </c>
      <c r="C147" s="42">
        <f>SUM(C148:C151)</f>
        <v>87554559</v>
      </c>
      <c r="D147" s="42">
        <f>SUM(D148:D151)</f>
        <v>58323596</v>
      </c>
      <c r="E147" s="51">
        <f t="shared" ref="E147:E148" si="53">C147/D147*100</f>
        <v>150.11858836687642</v>
      </c>
      <c r="F147" s="42">
        <f>SUM(F148:F151)</f>
        <v>12415622</v>
      </c>
      <c r="G147" s="42">
        <f>SUM(G148:G151)</f>
        <v>8489883</v>
      </c>
      <c r="H147" s="51">
        <f t="shared" ref="H147:H151" si="54">F147/G147*100</f>
        <v>146.24020142562622</v>
      </c>
      <c r="I147" s="42">
        <f>SUM(I148:I151)</f>
        <v>91668224</v>
      </c>
      <c r="J147" s="42">
        <f>SUM(J148:J151)</f>
        <v>66627949</v>
      </c>
      <c r="K147" s="51">
        <f t="shared" ref="K147:K151" si="55">I147/J147*100</f>
        <v>137.5822389490032</v>
      </c>
      <c r="L147" s="36">
        <f>SUM(L148:L151)</f>
        <v>57716573</v>
      </c>
      <c r="M147" s="36">
        <f>SUM(M148:M151)</f>
        <v>48277103</v>
      </c>
      <c r="N147" s="6">
        <f t="shared" ref="N147:N151" si="56">L147/M147*100</f>
        <v>119.55268525536837</v>
      </c>
      <c r="O147" s="5">
        <f>SUM(O148:O151)</f>
        <v>3033866</v>
      </c>
      <c r="P147" s="5">
        <f>SUM(P148:P151)</f>
        <v>4454483</v>
      </c>
      <c r="Q147" s="5">
        <f>O147/P147*100</f>
        <v>68.108150822441132</v>
      </c>
      <c r="R147" s="5">
        <f>SUM(R148:R151)</f>
        <v>54682707</v>
      </c>
      <c r="S147" s="5">
        <f>SUM(S148:S151)</f>
        <v>43822620</v>
      </c>
      <c r="T147" s="6">
        <f>R147/S147*100</f>
        <v>124.78192084361912</v>
      </c>
    </row>
    <row r="148" spans="1:20" s="24" customFormat="1" ht="17.25">
      <c r="A148" s="63">
        <v>1</v>
      </c>
      <c r="B148" s="18" t="s">
        <v>146</v>
      </c>
      <c r="C148" s="47">
        <v>47213959</v>
      </c>
      <c r="D148" s="49">
        <v>32332957</v>
      </c>
      <c r="E148" s="25">
        <f t="shared" si="53"/>
        <v>146.02425321012242</v>
      </c>
      <c r="F148" s="49">
        <v>7385012</v>
      </c>
      <c r="G148" s="49">
        <v>5186825</v>
      </c>
      <c r="H148" s="25">
        <f t="shared" si="54"/>
        <v>142.38020368915474</v>
      </c>
      <c r="I148" s="49">
        <v>45799513</v>
      </c>
      <c r="J148" s="49">
        <v>30902328</v>
      </c>
      <c r="K148" s="25">
        <f t="shared" si="55"/>
        <v>148.20732276222037</v>
      </c>
      <c r="L148" s="95">
        <f t="shared" ref="L148:L149" si="57">O148+R148</f>
        <v>30652958</v>
      </c>
      <c r="M148" s="247">
        <f>P148+S148</f>
        <v>18770851</v>
      </c>
      <c r="N148" s="25">
        <f t="shared" si="56"/>
        <v>163.30084341940596</v>
      </c>
      <c r="O148" s="49">
        <v>2234130</v>
      </c>
      <c r="P148" s="249">
        <v>3432035</v>
      </c>
      <c r="Q148" s="25">
        <f>O148/P148*100</f>
        <v>65.09636411050586</v>
      </c>
      <c r="R148" s="49">
        <v>28418828</v>
      </c>
      <c r="S148" s="249">
        <v>15338816</v>
      </c>
      <c r="T148" s="25">
        <f>R148/S148*100</f>
        <v>185.27393509381687</v>
      </c>
    </row>
    <row r="149" spans="1:20" s="24" customFormat="1" ht="17.25">
      <c r="A149" s="63">
        <v>2</v>
      </c>
      <c r="B149" s="18" t="s">
        <v>147</v>
      </c>
      <c r="C149" s="47">
        <v>9793780</v>
      </c>
      <c r="D149" s="49">
        <v>1963124</v>
      </c>
      <c r="E149" s="25">
        <f>C149/D149*100</f>
        <v>498.8874874944222</v>
      </c>
      <c r="F149" s="49">
        <v>0</v>
      </c>
      <c r="G149" s="49">
        <v>0</v>
      </c>
      <c r="H149" s="25" t="e">
        <f t="shared" si="54"/>
        <v>#DIV/0!</v>
      </c>
      <c r="I149" s="49">
        <v>14770940</v>
      </c>
      <c r="J149" s="49">
        <v>2026565</v>
      </c>
      <c r="K149" s="25">
        <f t="shared" si="55"/>
        <v>728.86583948701377</v>
      </c>
      <c r="L149" s="95">
        <f t="shared" si="57"/>
        <v>0</v>
      </c>
      <c r="M149" s="247">
        <f>P149+S149</f>
        <v>0</v>
      </c>
      <c r="N149" s="25" t="e">
        <f t="shared" si="56"/>
        <v>#DIV/0!</v>
      </c>
      <c r="O149" s="49">
        <v>0</v>
      </c>
      <c r="P149" s="249">
        <v>0</v>
      </c>
      <c r="Q149" s="25" t="e">
        <f>O149/P149*100</f>
        <v>#DIV/0!</v>
      </c>
      <c r="R149" s="49">
        <v>0</v>
      </c>
      <c r="S149" s="249">
        <v>0</v>
      </c>
      <c r="T149" s="25" t="e">
        <f>R149/S149*100</f>
        <v>#DIV/0!</v>
      </c>
    </row>
    <row r="150" spans="1:20" s="24" customFormat="1" ht="17.25">
      <c r="A150" s="63">
        <v>3</v>
      </c>
      <c r="B150" s="18" t="s">
        <v>148</v>
      </c>
      <c r="C150" s="47">
        <v>1730939</v>
      </c>
      <c r="D150" s="49">
        <v>998338</v>
      </c>
      <c r="E150" s="25">
        <f t="shared" ref="E150:E151" si="58">C150/D150*100</f>
        <v>173.38206098535767</v>
      </c>
      <c r="F150" s="49">
        <v>173444</v>
      </c>
      <c r="G150" s="49">
        <v>173297</v>
      </c>
      <c r="H150" s="25">
        <f t="shared" si="54"/>
        <v>100.08482547303186</v>
      </c>
      <c r="I150" s="49">
        <v>1633830</v>
      </c>
      <c r="J150" s="49">
        <v>1012008</v>
      </c>
      <c r="K150" s="25">
        <f t="shared" si="55"/>
        <v>161.44437593378709</v>
      </c>
      <c r="L150" s="95">
        <f>O150+R150</f>
        <v>650055</v>
      </c>
      <c r="M150" s="247">
        <f t="shared" ref="M150:M151" si="59">P150+S150</f>
        <v>316861</v>
      </c>
      <c r="N150" s="25">
        <f t="shared" si="56"/>
        <v>205.15462616099805</v>
      </c>
      <c r="O150" s="49">
        <v>318758</v>
      </c>
      <c r="P150" s="249">
        <v>256957</v>
      </c>
      <c r="Q150" s="25">
        <f>O150/P150*100</f>
        <v>124.05110582704499</v>
      </c>
      <c r="R150" s="49">
        <v>331297</v>
      </c>
      <c r="S150" s="249">
        <v>59904</v>
      </c>
      <c r="T150" s="25">
        <f>R150/S150*100</f>
        <v>553.04654113247864</v>
      </c>
    </row>
    <row r="151" spans="1:20" ht="34.5">
      <c r="A151" s="63">
        <v>4</v>
      </c>
      <c r="B151" s="19" t="s">
        <v>149</v>
      </c>
      <c r="C151" s="47">
        <v>28815881</v>
      </c>
      <c r="D151" s="47">
        <v>23029177</v>
      </c>
      <c r="E151" s="46">
        <f t="shared" si="58"/>
        <v>125.12770647426959</v>
      </c>
      <c r="F151" s="49">
        <v>4857166</v>
      </c>
      <c r="G151" s="47">
        <v>3129761</v>
      </c>
      <c r="H151" s="46">
        <f t="shared" si="54"/>
        <v>155.19287255480529</v>
      </c>
      <c r="I151" s="49">
        <v>29463941</v>
      </c>
      <c r="J151" s="47">
        <v>32687048</v>
      </c>
      <c r="K151" s="46">
        <f t="shared" si="55"/>
        <v>90.139498066634843</v>
      </c>
      <c r="L151" s="95">
        <f>O151+R151</f>
        <v>26413560</v>
      </c>
      <c r="M151" s="247">
        <f t="shared" si="59"/>
        <v>29189391</v>
      </c>
      <c r="N151" s="25">
        <f t="shared" si="56"/>
        <v>90.490274360297548</v>
      </c>
      <c r="O151" s="49">
        <v>480978</v>
      </c>
      <c r="P151" s="248">
        <v>765491</v>
      </c>
      <c r="Q151" s="25">
        <f>O151/P151*100</f>
        <v>62.832613316159168</v>
      </c>
      <c r="R151" s="49">
        <v>25932582</v>
      </c>
      <c r="S151" s="253">
        <v>28423900</v>
      </c>
      <c r="T151" s="46">
        <f>R151/S151*100</f>
        <v>91.235129591646469</v>
      </c>
    </row>
    <row r="152" spans="1:20" s="23" customFormat="1" ht="17.25" customHeight="1">
      <c r="A152" s="385"/>
      <c r="B152" s="386"/>
      <c r="C152" s="386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6"/>
      <c r="T152" s="387"/>
    </row>
    <row r="153" spans="1:20" ht="54.75" customHeight="1">
      <c r="A153" s="383" t="s">
        <v>244</v>
      </c>
      <c r="B153" s="384"/>
      <c r="C153" s="42">
        <f>SUM(C154:C163)</f>
        <v>80337</v>
      </c>
      <c r="D153" s="42">
        <f>SUM(D154:D163)</f>
        <v>139289</v>
      </c>
      <c r="E153" s="51">
        <f>C153/D153*100</f>
        <v>57.676485580340156</v>
      </c>
      <c r="F153" s="42">
        <f>SUM(F154:F163)</f>
        <v>7854</v>
      </c>
      <c r="G153" s="42">
        <f>SUM(G154:G163)</f>
        <v>12266</v>
      </c>
      <c r="H153" s="51">
        <f>F153/G153*100</f>
        <v>64.030653839882604</v>
      </c>
      <c r="I153" s="42">
        <f>SUM(I154:I163)</f>
        <v>197807</v>
      </c>
      <c r="J153" s="42">
        <f>SUM(J154:J163)</f>
        <v>273797</v>
      </c>
      <c r="K153" s="51">
        <f>I153/J153*100</f>
        <v>72.245860984598082</v>
      </c>
      <c r="L153" s="34">
        <f>SUM(L154:L163)</f>
        <v>5965</v>
      </c>
      <c r="M153" s="34">
        <f>SUM(M154:M163)</f>
        <v>0</v>
      </c>
      <c r="N153" s="6" t="e">
        <f t="shared" ref="N153:N163" si="60">L153/M153*100</f>
        <v>#DIV/0!</v>
      </c>
      <c r="O153" s="5">
        <f>SUM(O154:O163)</f>
        <v>5965</v>
      </c>
      <c r="P153" s="5">
        <f>SUM(P154:P163)</f>
        <v>0</v>
      </c>
      <c r="Q153" s="5" t="e">
        <f t="shared" ref="Q153:Q163" si="61">O153/P153*100</f>
        <v>#DIV/0!</v>
      </c>
      <c r="R153" s="5">
        <f>SUM(R154:R163)</f>
        <v>0</v>
      </c>
      <c r="S153" s="5">
        <f>SUM(S154:S163)</f>
        <v>0</v>
      </c>
      <c r="T153" s="6" t="e">
        <f t="shared" ref="T153:T163" si="62">R153/S153*100</f>
        <v>#DIV/0!</v>
      </c>
    </row>
    <row r="155" spans="1:20" ht="20.25" customHeight="1">
      <c r="A155" s="56">
        <v>1</v>
      </c>
      <c r="B155" s="3" t="s">
        <v>67</v>
      </c>
      <c r="C155" s="45">
        <v>0</v>
      </c>
      <c r="D155" s="45">
        <v>0</v>
      </c>
      <c r="E155" s="46" t="e">
        <f t="shared" ref="E155:E163" si="63">C155/D155*100</f>
        <v>#DIV/0!</v>
      </c>
      <c r="F155" s="45">
        <v>0</v>
      </c>
      <c r="G155" s="45">
        <v>0</v>
      </c>
      <c r="H155" s="46" t="e">
        <f t="shared" ref="H155:H160" si="64">F155/G155*100</f>
        <v>#DIV/0!</v>
      </c>
      <c r="I155" s="45">
        <v>0</v>
      </c>
      <c r="J155" s="45">
        <v>0</v>
      </c>
      <c r="K155" s="46" t="e">
        <f t="shared" ref="K155:K163" si="65">I155/J155*100</f>
        <v>#DIV/0!</v>
      </c>
      <c r="L155" s="95">
        <f t="shared" ref="L155:L162" si="66">O155+R155</f>
        <v>0</v>
      </c>
      <c r="M155" s="47">
        <f t="shared" ref="M155:M156" si="67">P155+S155</f>
        <v>0</v>
      </c>
      <c r="N155" s="25" t="e">
        <f t="shared" si="60"/>
        <v>#DIV/0!</v>
      </c>
      <c r="O155" s="45"/>
      <c r="P155" s="45"/>
      <c r="Q155" s="25" t="e">
        <f t="shared" si="61"/>
        <v>#DIV/0!</v>
      </c>
      <c r="R155" s="45"/>
      <c r="S155" s="45"/>
      <c r="T155" s="46" t="e">
        <f t="shared" si="62"/>
        <v>#DIV/0!</v>
      </c>
    </row>
    <row r="156" spans="1:20" ht="19.5" customHeight="1">
      <c r="A156" s="56">
        <v>2</v>
      </c>
      <c r="B156" s="3" t="s">
        <v>68</v>
      </c>
      <c r="C156" s="45">
        <v>0</v>
      </c>
      <c r="D156" s="45">
        <v>0</v>
      </c>
      <c r="E156" s="46" t="e">
        <f>C156/D156*100</f>
        <v>#DIV/0!</v>
      </c>
      <c r="F156" s="45">
        <v>0</v>
      </c>
      <c r="G156" s="45">
        <v>0</v>
      </c>
      <c r="H156" s="46" t="e">
        <f t="shared" si="64"/>
        <v>#DIV/0!</v>
      </c>
      <c r="I156" s="45">
        <v>0</v>
      </c>
      <c r="J156" s="45">
        <v>0</v>
      </c>
      <c r="K156" s="46" t="e">
        <f t="shared" si="65"/>
        <v>#DIV/0!</v>
      </c>
      <c r="L156" s="95">
        <f t="shared" si="66"/>
        <v>0</v>
      </c>
      <c r="M156" s="47">
        <f t="shared" si="67"/>
        <v>0</v>
      </c>
      <c r="N156" s="25" t="e">
        <f t="shared" si="60"/>
        <v>#DIV/0!</v>
      </c>
      <c r="O156" s="45"/>
      <c r="P156" s="45"/>
      <c r="Q156" s="25" t="e">
        <f t="shared" si="61"/>
        <v>#DIV/0!</v>
      </c>
      <c r="R156" s="45"/>
      <c r="S156" s="45"/>
      <c r="T156" s="46" t="e">
        <f t="shared" si="62"/>
        <v>#DIV/0!</v>
      </c>
    </row>
    <row r="157" spans="1:20" ht="20.25" customHeight="1">
      <c r="A157" s="56">
        <v>3</v>
      </c>
      <c r="B157" s="3" t="s">
        <v>69</v>
      </c>
      <c r="C157" s="45">
        <v>27143</v>
      </c>
      <c r="D157" s="45">
        <v>55248</v>
      </c>
      <c r="E157" s="46">
        <f t="shared" si="63"/>
        <v>49.129380249058791</v>
      </c>
      <c r="F157" s="45">
        <v>2178</v>
      </c>
      <c r="G157" s="45">
        <v>5917</v>
      </c>
      <c r="H157" s="46">
        <f t="shared" si="64"/>
        <v>36.809193848233903</v>
      </c>
      <c r="I157" s="45">
        <v>32379</v>
      </c>
      <c r="J157" s="45">
        <v>74845</v>
      </c>
      <c r="K157" s="46">
        <f t="shared" si="65"/>
        <v>43.261406907609057</v>
      </c>
      <c r="L157" s="95">
        <f t="shared" si="66"/>
        <v>5965</v>
      </c>
      <c r="M157" s="47">
        <f>P157+S157</f>
        <v>0</v>
      </c>
      <c r="N157" s="25" t="e">
        <f t="shared" si="60"/>
        <v>#DIV/0!</v>
      </c>
      <c r="O157" s="45">
        <v>5965</v>
      </c>
      <c r="P157" s="45">
        <v>0</v>
      </c>
      <c r="Q157" s="25" t="e">
        <f t="shared" si="61"/>
        <v>#DIV/0!</v>
      </c>
      <c r="R157" s="45">
        <v>0</v>
      </c>
      <c r="S157" s="45">
        <v>0</v>
      </c>
      <c r="T157" s="46" t="e">
        <f t="shared" si="62"/>
        <v>#DIV/0!</v>
      </c>
    </row>
    <row r="158" spans="1:20" ht="19.5" customHeight="1">
      <c r="A158" s="56">
        <v>5</v>
      </c>
      <c r="B158" s="3" t="s">
        <v>72</v>
      </c>
      <c r="C158" s="45">
        <v>0</v>
      </c>
      <c r="D158" s="45">
        <v>0</v>
      </c>
      <c r="E158" s="46" t="e">
        <f t="shared" si="63"/>
        <v>#DIV/0!</v>
      </c>
      <c r="F158" s="45">
        <v>0</v>
      </c>
      <c r="G158" s="45">
        <v>0</v>
      </c>
      <c r="H158" s="46" t="e">
        <f t="shared" si="64"/>
        <v>#DIV/0!</v>
      </c>
      <c r="I158" s="45">
        <v>0</v>
      </c>
      <c r="J158" s="45">
        <v>0</v>
      </c>
      <c r="K158" s="46" t="e">
        <f t="shared" si="65"/>
        <v>#DIV/0!</v>
      </c>
      <c r="L158" s="95">
        <f t="shared" si="66"/>
        <v>0</v>
      </c>
      <c r="M158" s="47">
        <f t="shared" ref="M158:M163" si="68">P158+S158</f>
        <v>0</v>
      </c>
      <c r="N158" s="25" t="e">
        <f t="shared" si="60"/>
        <v>#DIV/0!</v>
      </c>
      <c r="O158" s="45"/>
      <c r="P158" s="45"/>
      <c r="Q158" s="25" t="e">
        <f t="shared" si="61"/>
        <v>#DIV/0!</v>
      </c>
      <c r="R158" s="45"/>
      <c r="S158" s="45"/>
      <c r="T158" s="46" t="e">
        <f t="shared" si="62"/>
        <v>#DIV/0!</v>
      </c>
    </row>
    <row r="159" spans="1:20" ht="20.25" customHeight="1">
      <c r="A159" s="58">
        <v>6</v>
      </c>
      <c r="B159" s="4" t="s">
        <v>74</v>
      </c>
      <c r="C159" s="45">
        <v>0</v>
      </c>
      <c r="D159" s="45">
        <v>0</v>
      </c>
      <c r="E159" s="25" t="e">
        <f t="shared" si="63"/>
        <v>#DIV/0!</v>
      </c>
      <c r="F159" s="45">
        <v>0</v>
      </c>
      <c r="G159" s="45">
        <v>0</v>
      </c>
      <c r="H159" s="25" t="e">
        <f t="shared" si="64"/>
        <v>#DIV/0!</v>
      </c>
      <c r="I159" s="45">
        <v>0</v>
      </c>
      <c r="J159" s="45">
        <v>0</v>
      </c>
      <c r="K159" s="25" t="e">
        <f t="shared" si="65"/>
        <v>#DIV/0!</v>
      </c>
      <c r="L159" s="95">
        <f t="shared" si="66"/>
        <v>0</v>
      </c>
      <c r="M159" s="47">
        <f t="shared" si="68"/>
        <v>0</v>
      </c>
      <c r="N159" s="25" t="e">
        <f t="shared" si="60"/>
        <v>#DIV/0!</v>
      </c>
      <c r="O159" s="49"/>
      <c r="P159" s="49"/>
      <c r="Q159" s="25" t="e">
        <f t="shared" si="61"/>
        <v>#DIV/0!</v>
      </c>
      <c r="R159" s="49"/>
      <c r="S159" s="49"/>
      <c r="T159" s="25" t="e">
        <f t="shared" si="62"/>
        <v>#DIV/0!</v>
      </c>
    </row>
    <row r="160" spans="1:20" s="23" customFormat="1" ht="18" customHeight="1">
      <c r="A160" s="57">
        <v>7</v>
      </c>
      <c r="B160" s="8" t="s">
        <v>76</v>
      </c>
      <c r="C160" s="45">
        <v>0</v>
      </c>
      <c r="D160" s="45">
        <v>0</v>
      </c>
      <c r="E160" s="1" t="e">
        <f t="shared" si="63"/>
        <v>#DIV/0!</v>
      </c>
      <c r="F160" s="45">
        <v>0</v>
      </c>
      <c r="G160" s="45">
        <v>0</v>
      </c>
      <c r="H160" s="1" t="e">
        <f t="shared" si="64"/>
        <v>#DIV/0!</v>
      </c>
      <c r="I160" s="45">
        <v>0</v>
      </c>
      <c r="J160" s="45">
        <v>0</v>
      </c>
      <c r="K160" s="1" t="e">
        <f t="shared" si="65"/>
        <v>#DIV/0!</v>
      </c>
      <c r="L160" s="95">
        <f t="shared" si="66"/>
        <v>0</v>
      </c>
      <c r="M160" s="47">
        <f t="shared" si="68"/>
        <v>0</v>
      </c>
      <c r="N160" s="1" t="e">
        <f t="shared" si="60"/>
        <v>#DIV/0!</v>
      </c>
      <c r="O160" s="47"/>
      <c r="P160" s="47"/>
      <c r="Q160" s="1" t="e">
        <f t="shared" si="61"/>
        <v>#DIV/0!</v>
      </c>
      <c r="R160" s="47"/>
      <c r="S160" s="47"/>
      <c r="T160" s="1" t="e">
        <f t="shared" si="62"/>
        <v>#DIV/0!</v>
      </c>
    </row>
    <row r="161" spans="1:20" ht="18.75" customHeight="1">
      <c r="A161" s="56">
        <v>8</v>
      </c>
      <c r="B161" s="4" t="s">
        <v>79</v>
      </c>
      <c r="C161" s="45">
        <v>0</v>
      </c>
      <c r="D161" s="45">
        <v>0</v>
      </c>
      <c r="E161" s="46" t="e">
        <f t="shared" si="63"/>
        <v>#DIV/0!</v>
      </c>
      <c r="F161" s="45">
        <v>0</v>
      </c>
      <c r="G161" s="45">
        <v>0</v>
      </c>
      <c r="H161" s="46" t="e">
        <f>F161/G161*100</f>
        <v>#DIV/0!</v>
      </c>
      <c r="I161" s="45">
        <v>0</v>
      </c>
      <c r="J161" s="45">
        <v>0</v>
      </c>
      <c r="K161" s="46" t="e">
        <f t="shared" si="65"/>
        <v>#DIV/0!</v>
      </c>
      <c r="L161" s="95">
        <f t="shared" si="66"/>
        <v>0</v>
      </c>
      <c r="M161" s="47">
        <f t="shared" si="68"/>
        <v>0</v>
      </c>
      <c r="N161" s="25" t="e">
        <f t="shared" si="60"/>
        <v>#DIV/0!</v>
      </c>
      <c r="O161" s="45"/>
      <c r="P161" s="45"/>
      <c r="Q161" s="25" t="e">
        <f t="shared" si="61"/>
        <v>#DIV/0!</v>
      </c>
      <c r="R161" s="45"/>
      <c r="S161" s="45"/>
      <c r="T161" s="46" t="e">
        <f t="shared" si="62"/>
        <v>#DIV/0!</v>
      </c>
    </row>
    <row r="162" spans="1:20" s="23" customFormat="1" ht="16.5" customHeight="1">
      <c r="A162" s="56">
        <v>9</v>
      </c>
      <c r="B162" s="8" t="s">
        <v>81</v>
      </c>
      <c r="C162" s="45">
        <v>0</v>
      </c>
      <c r="D162" s="45">
        <v>36356</v>
      </c>
      <c r="E162" s="1">
        <f t="shared" si="63"/>
        <v>0</v>
      </c>
      <c r="F162" s="45">
        <v>0</v>
      </c>
      <c r="G162" s="45">
        <v>3451</v>
      </c>
      <c r="H162" s="1">
        <f t="shared" ref="H162:H163" si="69">F162/G162*100</f>
        <v>0</v>
      </c>
      <c r="I162" s="45">
        <v>0</v>
      </c>
      <c r="J162" s="45">
        <v>36356</v>
      </c>
      <c r="K162" s="46">
        <f t="shared" si="65"/>
        <v>0</v>
      </c>
      <c r="L162" s="95">
        <f t="shared" si="66"/>
        <v>0</v>
      </c>
      <c r="M162" s="47">
        <f t="shared" si="68"/>
        <v>0</v>
      </c>
      <c r="N162" s="1" t="e">
        <f t="shared" si="60"/>
        <v>#DIV/0!</v>
      </c>
      <c r="O162" s="47"/>
      <c r="P162" s="47">
        <v>0</v>
      </c>
      <c r="Q162" s="1" t="e">
        <f t="shared" si="61"/>
        <v>#DIV/0!</v>
      </c>
      <c r="R162" s="47"/>
      <c r="S162" s="47">
        <v>0</v>
      </c>
      <c r="T162" s="1" t="e">
        <f t="shared" si="62"/>
        <v>#DIV/0!</v>
      </c>
    </row>
    <row r="163" spans="1:20" ht="22.5" customHeight="1">
      <c r="A163" s="56">
        <v>10</v>
      </c>
      <c r="B163" s="3" t="s">
        <v>88</v>
      </c>
      <c r="C163" s="45">
        <v>53194</v>
      </c>
      <c r="D163" s="45">
        <v>47685</v>
      </c>
      <c r="E163" s="46">
        <f t="shared" si="63"/>
        <v>111.55289923456013</v>
      </c>
      <c r="F163" s="45">
        <v>5676</v>
      </c>
      <c r="G163" s="45">
        <v>2898</v>
      </c>
      <c r="H163" s="46">
        <f t="shared" si="69"/>
        <v>195.8592132505176</v>
      </c>
      <c r="I163" s="45">
        <v>165428</v>
      </c>
      <c r="J163" s="45">
        <v>162596</v>
      </c>
      <c r="K163" s="46">
        <f t="shared" si="65"/>
        <v>101.74174026421315</v>
      </c>
      <c r="L163" s="95">
        <f>O163+R163</f>
        <v>0</v>
      </c>
      <c r="M163" s="47">
        <f t="shared" si="68"/>
        <v>0</v>
      </c>
      <c r="N163" s="25" t="e">
        <f t="shared" si="60"/>
        <v>#DIV/0!</v>
      </c>
      <c r="O163" s="45">
        <v>0</v>
      </c>
      <c r="P163" s="45">
        <v>0</v>
      </c>
      <c r="Q163" s="25" t="e">
        <f t="shared" si="61"/>
        <v>#DIV/0!</v>
      </c>
      <c r="R163" s="45">
        <v>0</v>
      </c>
      <c r="S163" s="45">
        <v>0</v>
      </c>
      <c r="T163" s="46" t="e">
        <f t="shared" si="62"/>
        <v>#DIV/0!</v>
      </c>
    </row>
    <row r="164" spans="1:20" s="23" customFormat="1" ht="17.25" customHeight="1">
      <c r="A164" s="385"/>
      <c r="B164" s="386"/>
      <c r="C164" s="386"/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7"/>
    </row>
    <row r="165" spans="1:20" s="23" customFormat="1" ht="32.25" customHeight="1">
      <c r="A165" s="383" t="s">
        <v>245</v>
      </c>
      <c r="B165" s="384"/>
      <c r="C165" s="42">
        <f>SUM(C166:C179)</f>
        <v>4425315</v>
      </c>
      <c r="D165" s="42">
        <f>SUM(D166:D179)</f>
        <v>2683599</v>
      </c>
      <c r="E165" s="51">
        <f t="shared" ref="E165:E179" si="70">C165/D165*100</f>
        <v>164.90224508207078</v>
      </c>
      <c r="F165" s="42">
        <f>SUM(F166:F179)</f>
        <v>581334</v>
      </c>
      <c r="G165" s="42">
        <f>SUM(G166:G179)</f>
        <v>430468</v>
      </c>
      <c r="H165" s="51">
        <f t="shared" ref="H165:H179" si="71">F165/G165*100</f>
        <v>135.04697213265561</v>
      </c>
      <c r="I165" s="42">
        <f>SUM(I166:I179)</f>
        <v>4200511</v>
      </c>
      <c r="J165" s="42">
        <f>SUM(J166:J179)</f>
        <v>2693965</v>
      </c>
      <c r="K165" s="51">
        <f t="shared" ref="K165:K179" si="72">I165/J165*100</f>
        <v>155.92299825721568</v>
      </c>
      <c r="L165" s="42">
        <f>SUM(L166:L179)</f>
        <v>3148610</v>
      </c>
      <c r="M165" s="42">
        <f>SUM(M166:M179)</f>
        <v>1553442</v>
      </c>
      <c r="N165" s="6">
        <f t="shared" ref="N165:N179" si="73">L165/M165*100</f>
        <v>202.68603526877735</v>
      </c>
      <c r="O165" s="42">
        <f>SUM(O166:O179)</f>
        <v>734415</v>
      </c>
      <c r="P165" s="42">
        <f>SUM(P166:P179)</f>
        <v>0</v>
      </c>
      <c r="Q165" s="5" t="e">
        <f t="shared" ref="Q165:Q179" si="74">O165/P165*100</f>
        <v>#DIV/0!</v>
      </c>
      <c r="R165" s="42">
        <f>SUM(R166:R179)</f>
        <v>2414195</v>
      </c>
      <c r="S165" s="42">
        <f>SUM(S166:S179)</f>
        <v>1553442</v>
      </c>
      <c r="T165" s="6">
        <f t="shared" ref="T165:T179" si="75">R165/S165*100</f>
        <v>155.40940698140002</v>
      </c>
    </row>
    <row r="166" spans="1:20" ht="20.25" customHeight="1">
      <c r="A166" s="56">
        <v>1</v>
      </c>
      <c r="B166" s="3" t="s">
        <v>66</v>
      </c>
      <c r="C166" s="45">
        <v>406390</v>
      </c>
      <c r="D166" s="45">
        <v>337533</v>
      </c>
      <c r="E166" s="46">
        <f t="shared" si="70"/>
        <v>120.40007939964387</v>
      </c>
      <c r="F166" s="45">
        <v>65804</v>
      </c>
      <c r="G166" s="45">
        <v>6945</v>
      </c>
      <c r="H166" s="46">
        <f t="shared" si="71"/>
        <v>947.50179985601153</v>
      </c>
      <c r="I166" s="45">
        <v>366945</v>
      </c>
      <c r="J166" s="45">
        <v>341529</v>
      </c>
      <c r="K166" s="46">
        <f t="shared" si="72"/>
        <v>107.44182778036419</v>
      </c>
      <c r="L166" s="45">
        <f t="shared" ref="L166:L171" si="76">O166+R166</f>
        <v>366945</v>
      </c>
      <c r="M166" s="45">
        <f t="shared" ref="M166:M175" si="77">P166+S166</f>
        <v>331862</v>
      </c>
      <c r="N166" s="25">
        <f t="shared" si="73"/>
        <v>110.5715628785459</v>
      </c>
      <c r="O166" s="47">
        <v>0</v>
      </c>
      <c r="P166" s="47">
        <v>0</v>
      </c>
      <c r="Q166" s="25" t="e">
        <f t="shared" si="74"/>
        <v>#DIV/0!</v>
      </c>
      <c r="R166" s="65">
        <v>366945</v>
      </c>
      <c r="S166" s="45">
        <v>331862</v>
      </c>
      <c r="T166" s="46">
        <f t="shared" si="75"/>
        <v>110.5715628785459</v>
      </c>
    </row>
    <row r="167" spans="1:20" s="23" customFormat="1" ht="18.75" customHeight="1">
      <c r="A167" s="57">
        <v>2</v>
      </c>
      <c r="B167" s="4" t="s">
        <v>70</v>
      </c>
      <c r="C167" s="45"/>
      <c r="D167" s="45"/>
      <c r="E167" s="1" t="e">
        <f t="shared" si="70"/>
        <v>#DIV/0!</v>
      </c>
      <c r="F167" s="45"/>
      <c r="G167" s="45"/>
      <c r="H167" s="1" t="e">
        <f t="shared" si="71"/>
        <v>#DIV/0!</v>
      </c>
      <c r="I167" s="45"/>
      <c r="J167" s="45"/>
      <c r="K167" s="1" t="e">
        <f t="shared" si="72"/>
        <v>#DIV/0!</v>
      </c>
      <c r="L167" s="45">
        <f t="shared" si="76"/>
        <v>0</v>
      </c>
      <c r="M167" s="45">
        <f t="shared" si="77"/>
        <v>0</v>
      </c>
      <c r="N167" s="1" t="e">
        <f t="shared" si="73"/>
        <v>#DIV/0!</v>
      </c>
      <c r="O167" s="47"/>
      <c r="P167" s="47"/>
      <c r="Q167" s="1" t="e">
        <f t="shared" si="74"/>
        <v>#DIV/0!</v>
      </c>
      <c r="R167" s="65"/>
      <c r="S167" s="65"/>
      <c r="T167" s="1" t="e">
        <f t="shared" si="75"/>
        <v>#DIV/0!</v>
      </c>
    </row>
    <row r="168" spans="1:20" s="23" customFormat="1" ht="18.75" customHeight="1">
      <c r="A168" s="57">
        <v>3</v>
      </c>
      <c r="B168" s="4" t="s">
        <v>372</v>
      </c>
      <c r="C168" s="45">
        <v>266182</v>
      </c>
      <c r="D168" s="45">
        <v>0</v>
      </c>
      <c r="E168" s="1" t="e">
        <f t="shared" si="70"/>
        <v>#DIV/0!</v>
      </c>
      <c r="F168" s="45">
        <v>40791</v>
      </c>
      <c r="G168" s="45"/>
      <c r="H168" s="1" t="e">
        <f t="shared" si="71"/>
        <v>#DIV/0!</v>
      </c>
      <c r="I168" s="45">
        <v>230223</v>
      </c>
      <c r="J168" s="45"/>
      <c r="K168" s="1" t="e">
        <f t="shared" si="72"/>
        <v>#DIV/0!</v>
      </c>
      <c r="L168" s="45">
        <f t="shared" si="76"/>
        <v>132364</v>
      </c>
      <c r="M168" s="45">
        <f t="shared" si="77"/>
        <v>0</v>
      </c>
      <c r="N168" s="1" t="e">
        <f t="shared" si="73"/>
        <v>#DIV/0!</v>
      </c>
      <c r="O168" s="47">
        <v>0</v>
      </c>
      <c r="P168" s="47"/>
      <c r="Q168" s="1" t="e">
        <f t="shared" si="74"/>
        <v>#DIV/0!</v>
      </c>
      <c r="R168" s="65">
        <v>132364</v>
      </c>
      <c r="S168" s="65"/>
      <c r="T168" s="1" t="e">
        <f t="shared" si="75"/>
        <v>#DIV/0!</v>
      </c>
    </row>
    <row r="169" spans="1:20" ht="20.25" customHeight="1">
      <c r="A169" s="56">
        <v>4</v>
      </c>
      <c r="B169" s="4" t="s">
        <v>73</v>
      </c>
      <c r="C169" s="45">
        <v>123150</v>
      </c>
      <c r="D169" s="49">
        <v>109443</v>
      </c>
      <c r="E169" s="25">
        <f t="shared" si="70"/>
        <v>112.52432773224419</v>
      </c>
      <c r="F169" s="45">
        <v>19779</v>
      </c>
      <c r="G169" s="49">
        <v>25608</v>
      </c>
      <c r="H169" s="25">
        <f t="shared" si="71"/>
        <v>77.237582005623239</v>
      </c>
      <c r="I169" s="45">
        <v>162844</v>
      </c>
      <c r="J169" s="49">
        <v>142864</v>
      </c>
      <c r="K169" s="25">
        <f t="shared" si="72"/>
        <v>113.9853287042222</v>
      </c>
      <c r="L169" s="45">
        <f t="shared" si="76"/>
        <v>58643</v>
      </c>
      <c r="M169" s="45">
        <f t="shared" si="77"/>
        <v>35210</v>
      </c>
      <c r="N169" s="25">
        <f t="shared" si="73"/>
        <v>166.55211587617154</v>
      </c>
      <c r="O169" s="47">
        <v>10616</v>
      </c>
      <c r="P169" s="47">
        <v>0</v>
      </c>
      <c r="Q169" s="25" t="e">
        <f t="shared" si="74"/>
        <v>#DIV/0!</v>
      </c>
      <c r="R169" s="65">
        <v>48027</v>
      </c>
      <c r="S169" s="65">
        <v>35210</v>
      </c>
      <c r="T169" s="25">
        <f t="shared" si="75"/>
        <v>136.40159045725648</v>
      </c>
    </row>
    <row r="170" spans="1:20" ht="18.75" customHeight="1">
      <c r="A170" s="57">
        <v>5</v>
      </c>
      <c r="B170" s="8" t="s">
        <v>75</v>
      </c>
      <c r="C170" s="45">
        <v>329192</v>
      </c>
      <c r="D170" s="47">
        <v>158169</v>
      </c>
      <c r="E170" s="25">
        <f t="shared" si="70"/>
        <v>208.12675050104636</v>
      </c>
      <c r="F170" s="45">
        <v>20493</v>
      </c>
      <c r="G170" s="49">
        <v>37365</v>
      </c>
      <c r="H170" s="25">
        <f t="shared" si="71"/>
        <v>54.845443596949018</v>
      </c>
      <c r="I170" s="45">
        <v>329192</v>
      </c>
      <c r="J170" s="45">
        <v>158169</v>
      </c>
      <c r="K170" s="25">
        <f t="shared" si="72"/>
        <v>208.12675050104636</v>
      </c>
      <c r="L170" s="45">
        <f t="shared" si="76"/>
        <v>329192</v>
      </c>
      <c r="M170" s="45">
        <f t="shared" si="77"/>
        <v>158169</v>
      </c>
      <c r="N170" s="25">
        <f t="shared" si="73"/>
        <v>208.12675050104636</v>
      </c>
      <c r="O170" s="47">
        <v>0</v>
      </c>
      <c r="P170" s="47">
        <v>0</v>
      </c>
      <c r="Q170" s="25" t="e">
        <f t="shared" si="74"/>
        <v>#DIV/0!</v>
      </c>
      <c r="R170" s="65">
        <v>329192</v>
      </c>
      <c r="S170" s="45">
        <v>158169</v>
      </c>
      <c r="T170" s="25">
        <f t="shared" si="75"/>
        <v>208.12675050104636</v>
      </c>
    </row>
    <row r="171" spans="1:20" ht="18.75" customHeight="1">
      <c r="A171" s="56">
        <v>6</v>
      </c>
      <c r="B171" s="8" t="s">
        <v>222</v>
      </c>
      <c r="C171" s="45"/>
      <c r="D171" s="45"/>
      <c r="E171" s="25" t="e">
        <f t="shared" si="70"/>
        <v>#DIV/0!</v>
      </c>
      <c r="F171" s="45"/>
      <c r="G171" s="45"/>
      <c r="H171" s="25" t="e">
        <f t="shared" si="71"/>
        <v>#DIV/0!</v>
      </c>
      <c r="I171" s="45"/>
      <c r="J171" s="45"/>
      <c r="K171" s="25" t="e">
        <f t="shared" si="72"/>
        <v>#DIV/0!</v>
      </c>
      <c r="L171" s="45">
        <f t="shared" si="76"/>
        <v>0</v>
      </c>
      <c r="M171" s="45">
        <f t="shared" si="77"/>
        <v>0</v>
      </c>
      <c r="N171" s="25" t="e">
        <f t="shared" si="73"/>
        <v>#DIV/0!</v>
      </c>
      <c r="O171" s="47"/>
      <c r="P171" s="47"/>
      <c r="Q171" s="25" t="e">
        <f t="shared" si="74"/>
        <v>#DIV/0!</v>
      </c>
      <c r="R171" s="65"/>
      <c r="S171" s="65"/>
      <c r="T171" s="25" t="e">
        <f t="shared" si="75"/>
        <v>#DIV/0!</v>
      </c>
    </row>
    <row r="172" spans="1:20" ht="22.5" customHeight="1">
      <c r="A172" s="57">
        <v>7</v>
      </c>
      <c r="B172" s="3" t="s">
        <v>78</v>
      </c>
      <c r="C172" s="45">
        <v>34777</v>
      </c>
      <c r="D172" s="45">
        <v>31725</v>
      </c>
      <c r="E172" s="46">
        <f t="shared" si="70"/>
        <v>109.62017336485421</v>
      </c>
      <c r="F172" s="45">
        <v>8731</v>
      </c>
      <c r="G172" s="45">
        <v>0</v>
      </c>
      <c r="H172" s="46" t="e">
        <f t="shared" si="71"/>
        <v>#DIV/0!</v>
      </c>
      <c r="I172" s="45">
        <v>32681</v>
      </c>
      <c r="J172" s="45">
        <v>38660</v>
      </c>
      <c r="K172" s="46">
        <f t="shared" si="72"/>
        <v>84.534402483186753</v>
      </c>
      <c r="L172" s="45">
        <f>O172+R172</f>
        <v>31611</v>
      </c>
      <c r="M172" s="45">
        <f t="shared" si="77"/>
        <v>36940</v>
      </c>
      <c r="N172" s="25">
        <f t="shared" si="73"/>
        <v>85.573903627504052</v>
      </c>
      <c r="O172" s="47">
        <v>0</v>
      </c>
      <c r="P172" s="47">
        <v>0</v>
      </c>
      <c r="Q172" s="25" t="e">
        <f t="shared" si="74"/>
        <v>#DIV/0!</v>
      </c>
      <c r="R172" s="65">
        <v>31611</v>
      </c>
      <c r="S172" s="65">
        <v>36940</v>
      </c>
      <c r="T172" s="46">
        <f t="shared" si="75"/>
        <v>85.573903627504052</v>
      </c>
    </row>
    <row r="173" spans="1:20" s="23" customFormat="1" ht="19.5" customHeight="1">
      <c r="A173" s="57">
        <v>8</v>
      </c>
      <c r="B173" s="8" t="s">
        <v>80</v>
      </c>
      <c r="C173" s="45">
        <v>0</v>
      </c>
      <c r="D173" s="47">
        <v>9065</v>
      </c>
      <c r="E173" s="1">
        <f t="shared" si="70"/>
        <v>0</v>
      </c>
      <c r="F173" s="45">
        <v>0</v>
      </c>
      <c r="G173" s="45">
        <v>0</v>
      </c>
      <c r="H173" s="1" t="e">
        <f t="shared" si="71"/>
        <v>#DIV/0!</v>
      </c>
      <c r="I173" s="45">
        <v>0</v>
      </c>
      <c r="J173" s="47">
        <v>9065</v>
      </c>
      <c r="K173" s="1">
        <f t="shared" si="72"/>
        <v>0</v>
      </c>
      <c r="L173" s="45">
        <f t="shared" ref="L173:L179" si="78">O173+R173</f>
        <v>0</v>
      </c>
      <c r="M173" s="45">
        <f t="shared" si="77"/>
        <v>9065</v>
      </c>
      <c r="N173" s="1">
        <f t="shared" si="73"/>
        <v>0</v>
      </c>
      <c r="O173" s="47"/>
      <c r="P173" s="47">
        <v>0</v>
      </c>
      <c r="Q173" s="1" t="e">
        <f t="shared" si="74"/>
        <v>#DIV/0!</v>
      </c>
      <c r="R173" s="65"/>
      <c r="S173" s="65">
        <v>9065</v>
      </c>
      <c r="T173" s="1">
        <f t="shared" si="75"/>
        <v>0</v>
      </c>
    </row>
    <row r="174" spans="1:20" ht="30" customHeight="1">
      <c r="A174" s="57">
        <v>9</v>
      </c>
      <c r="B174" s="3" t="s">
        <v>82</v>
      </c>
      <c r="C174" s="45">
        <v>1567891</v>
      </c>
      <c r="D174" s="47">
        <v>1016572</v>
      </c>
      <c r="E174" s="1">
        <f t="shared" si="70"/>
        <v>154.23314826692058</v>
      </c>
      <c r="F174" s="45">
        <v>180809</v>
      </c>
      <c r="G174" s="45">
        <v>188539</v>
      </c>
      <c r="H174" s="46">
        <f t="shared" si="71"/>
        <v>95.900052509029962</v>
      </c>
      <c r="I174" s="45">
        <v>1567897</v>
      </c>
      <c r="J174" s="45">
        <v>1016572</v>
      </c>
      <c r="K174" s="46">
        <f t="shared" si="72"/>
        <v>154.23373848581309</v>
      </c>
      <c r="L174" s="45">
        <f t="shared" si="78"/>
        <v>1567897</v>
      </c>
      <c r="M174" s="45">
        <f t="shared" si="77"/>
        <v>982196</v>
      </c>
      <c r="N174" s="25">
        <f t="shared" si="73"/>
        <v>159.63178428745383</v>
      </c>
      <c r="O174" s="47">
        <v>61841</v>
      </c>
      <c r="P174" s="47">
        <v>0</v>
      </c>
      <c r="Q174" s="25" t="e">
        <f t="shared" si="74"/>
        <v>#DIV/0!</v>
      </c>
      <c r="R174" s="65">
        <v>1506056</v>
      </c>
      <c r="S174" s="65">
        <v>982196</v>
      </c>
      <c r="T174" s="46">
        <f t="shared" si="75"/>
        <v>153.33558678715858</v>
      </c>
    </row>
    <row r="175" spans="1:20" ht="22.5" customHeight="1">
      <c r="A175" s="56">
        <v>10</v>
      </c>
      <c r="B175" s="4" t="s">
        <v>90</v>
      </c>
      <c r="C175" s="45">
        <v>10975</v>
      </c>
      <c r="D175" s="45">
        <v>0</v>
      </c>
      <c r="E175" s="25" t="e">
        <f t="shared" si="70"/>
        <v>#DIV/0!</v>
      </c>
      <c r="F175" s="45">
        <v>0</v>
      </c>
      <c r="G175" s="45">
        <v>0</v>
      </c>
      <c r="H175" s="25" t="e">
        <f t="shared" si="71"/>
        <v>#DIV/0!</v>
      </c>
      <c r="I175" s="45">
        <v>16288</v>
      </c>
      <c r="J175" s="45">
        <v>11128</v>
      </c>
      <c r="K175" s="25">
        <f t="shared" si="72"/>
        <v>146.36951833213516</v>
      </c>
      <c r="L175" s="45">
        <f t="shared" si="78"/>
        <v>9293</v>
      </c>
      <c r="M175" s="45">
        <f t="shared" si="77"/>
        <v>0</v>
      </c>
      <c r="N175" s="25" t="e">
        <f t="shared" si="73"/>
        <v>#DIV/0!</v>
      </c>
      <c r="O175" s="47">
        <v>9293</v>
      </c>
      <c r="P175" s="47">
        <v>0</v>
      </c>
      <c r="Q175" s="25" t="e">
        <f t="shared" si="74"/>
        <v>#DIV/0!</v>
      </c>
      <c r="R175" s="65">
        <v>0</v>
      </c>
      <c r="S175" s="65">
        <v>0</v>
      </c>
      <c r="T175" s="25" t="e">
        <f t="shared" si="75"/>
        <v>#DIV/0!</v>
      </c>
    </row>
    <row r="176" spans="1:20" s="24" customFormat="1" ht="18" customHeight="1">
      <c r="A176" s="58">
        <v>11</v>
      </c>
      <c r="B176" s="4" t="s">
        <v>91</v>
      </c>
      <c r="C176" s="45">
        <v>52751</v>
      </c>
      <c r="D176" s="49">
        <v>73388</v>
      </c>
      <c r="E176" s="25">
        <f t="shared" si="70"/>
        <v>71.879598844497735</v>
      </c>
      <c r="F176" s="45">
        <v>4273</v>
      </c>
      <c r="G176" s="49">
        <v>7706</v>
      </c>
      <c r="H176" s="25">
        <f t="shared" si="71"/>
        <v>55.45029846872567</v>
      </c>
      <c r="I176" s="45">
        <v>52751</v>
      </c>
      <c r="J176" s="49">
        <v>73388</v>
      </c>
      <c r="K176" s="25">
        <f t="shared" si="72"/>
        <v>71.879598844497735</v>
      </c>
      <c r="L176" s="45">
        <f t="shared" si="78"/>
        <v>0</v>
      </c>
      <c r="M176" s="45">
        <f>P176+S176</f>
        <v>0</v>
      </c>
      <c r="N176" s="25" t="e">
        <f t="shared" si="73"/>
        <v>#DIV/0!</v>
      </c>
      <c r="O176" s="47">
        <v>0</v>
      </c>
      <c r="P176" s="47">
        <v>0</v>
      </c>
      <c r="Q176" s="25" t="e">
        <f t="shared" si="74"/>
        <v>#DIV/0!</v>
      </c>
      <c r="R176" s="65">
        <v>0</v>
      </c>
      <c r="S176" s="65">
        <v>0</v>
      </c>
      <c r="T176" s="25" t="e">
        <f t="shared" si="75"/>
        <v>#DIV/0!</v>
      </c>
    </row>
    <row r="177" spans="1:20" s="24" customFormat="1" ht="17.25" customHeight="1">
      <c r="A177" s="58">
        <v>12</v>
      </c>
      <c r="B177" s="4" t="s">
        <v>247</v>
      </c>
      <c r="C177" s="45">
        <v>509081</v>
      </c>
      <c r="D177" s="45"/>
      <c r="E177" s="46" t="e">
        <f t="shared" si="70"/>
        <v>#DIV/0!</v>
      </c>
      <c r="F177" s="45">
        <v>55115</v>
      </c>
      <c r="G177" s="45"/>
      <c r="H177" s="46" t="e">
        <f t="shared" si="71"/>
        <v>#DIV/0!</v>
      </c>
      <c r="I177" s="45">
        <v>473205</v>
      </c>
      <c r="J177" s="45"/>
      <c r="K177" s="46" t="e">
        <f t="shared" si="72"/>
        <v>#DIV/0!</v>
      </c>
      <c r="L177" s="45">
        <f t="shared" si="78"/>
        <v>465348</v>
      </c>
      <c r="M177" s="45">
        <f t="shared" ref="M177:M179" si="79">P177+S177</f>
        <v>0</v>
      </c>
      <c r="N177" s="25" t="e">
        <f t="shared" si="73"/>
        <v>#DIV/0!</v>
      </c>
      <c r="O177" s="47">
        <v>465348</v>
      </c>
      <c r="P177" s="47"/>
      <c r="Q177" s="25" t="e">
        <f t="shared" si="74"/>
        <v>#DIV/0!</v>
      </c>
      <c r="R177" s="65">
        <v>0</v>
      </c>
      <c r="S177" s="65"/>
      <c r="T177" s="46" t="e">
        <f t="shared" si="75"/>
        <v>#DIV/0!</v>
      </c>
    </row>
    <row r="178" spans="1:20" s="24" customFormat="1" ht="17.25" customHeight="1">
      <c r="A178" s="58">
        <v>13</v>
      </c>
      <c r="B178" s="4" t="s">
        <v>229</v>
      </c>
      <c r="C178" s="45">
        <v>421414</v>
      </c>
      <c r="D178" s="49">
        <v>41598</v>
      </c>
      <c r="E178" s="25">
        <f t="shared" si="70"/>
        <v>1013.0631280350017</v>
      </c>
      <c r="F178" s="45">
        <v>74343</v>
      </c>
      <c r="G178" s="49">
        <v>33202</v>
      </c>
      <c r="H178" s="25">
        <f t="shared" si="71"/>
        <v>223.91121016806215</v>
      </c>
      <c r="I178" s="45">
        <v>273177</v>
      </c>
      <c r="J178" s="49">
        <v>5251</v>
      </c>
      <c r="K178" s="25">
        <f t="shared" si="72"/>
        <v>5202.3804989525806</v>
      </c>
      <c r="L178" s="45">
        <f t="shared" si="78"/>
        <v>187317</v>
      </c>
      <c r="M178" s="45">
        <f t="shared" si="79"/>
        <v>0</v>
      </c>
      <c r="N178" s="25" t="e">
        <f t="shared" si="73"/>
        <v>#DIV/0!</v>
      </c>
      <c r="O178" s="47">
        <v>187317</v>
      </c>
      <c r="P178" s="47">
        <v>0</v>
      </c>
      <c r="Q178" s="25" t="e">
        <f t="shared" si="74"/>
        <v>#DIV/0!</v>
      </c>
      <c r="R178" s="65">
        <v>0</v>
      </c>
      <c r="S178" s="65">
        <v>0</v>
      </c>
      <c r="T178" s="25" t="e">
        <f t="shared" si="75"/>
        <v>#DIV/0!</v>
      </c>
    </row>
    <row r="179" spans="1:20" ht="27" customHeight="1">
      <c r="A179" s="56">
        <v>14</v>
      </c>
      <c r="B179" s="3" t="s">
        <v>223</v>
      </c>
      <c r="C179" s="45">
        <v>703512</v>
      </c>
      <c r="D179" s="45">
        <v>906106</v>
      </c>
      <c r="E179" s="46">
        <f t="shared" si="70"/>
        <v>77.641247271290553</v>
      </c>
      <c r="F179" s="45">
        <v>111196</v>
      </c>
      <c r="G179" s="45">
        <v>131103</v>
      </c>
      <c r="H179" s="46">
        <f t="shared" si="71"/>
        <v>84.815755550979006</v>
      </c>
      <c r="I179" s="45">
        <v>695308</v>
      </c>
      <c r="J179" s="45">
        <v>897339</v>
      </c>
      <c r="K179" s="46">
        <f t="shared" si="72"/>
        <v>77.485543367668186</v>
      </c>
      <c r="L179" s="45">
        <f t="shared" si="78"/>
        <v>0</v>
      </c>
      <c r="M179" s="45">
        <f t="shared" si="79"/>
        <v>0</v>
      </c>
      <c r="N179" s="25" t="e">
        <f t="shared" si="73"/>
        <v>#DIV/0!</v>
      </c>
      <c r="O179" s="47">
        <v>0</v>
      </c>
      <c r="P179" s="47">
        <v>0</v>
      </c>
      <c r="Q179" s="25" t="e">
        <f t="shared" si="74"/>
        <v>#DIV/0!</v>
      </c>
      <c r="R179" s="65">
        <v>0</v>
      </c>
      <c r="S179" s="65">
        <v>0</v>
      </c>
      <c r="T179" s="46" t="e">
        <f t="shared" si="75"/>
        <v>#DIV/0!</v>
      </c>
    </row>
    <row r="180" spans="1:20" s="23" customFormat="1" ht="17.25" customHeight="1">
      <c r="A180" s="385"/>
      <c r="B180" s="386"/>
      <c r="C180" s="386"/>
      <c r="D180" s="386"/>
      <c r="E180" s="386"/>
      <c r="F180" s="386"/>
      <c r="G180" s="386"/>
      <c r="H180" s="386"/>
      <c r="I180" s="386"/>
      <c r="J180" s="386"/>
      <c r="K180" s="386"/>
      <c r="L180" s="386"/>
      <c r="M180" s="386"/>
      <c r="N180" s="386"/>
      <c r="O180" s="386"/>
      <c r="P180" s="386"/>
      <c r="Q180" s="386"/>
      <c r="R180" s="386"/>
      <c r="S180" s="386"/>
      <c r="T180" s="387"/>
    </row>
    <row r="181" spans="1:20" s="23" customFormat="1" ht="57.75" customHeight="1">
      <c r="A181" s="383" t="s">
        <v>246</v>
      </c>
      <c r="B181" s="384"/>
      <c r="C181" s="42">
        <f>SUM(C182:C188)</f>
        <v>277385</v>
      </c>
      <c r="D181" s="42">
        <f>SUM(D182:D188)</f>
        <v>301315</v>
      </c>
      <c r="E181" s="51">
        <f t="shared" ref="E181:E188" si="80">C181/D181*100</f>
        <v>92.058145130511264</v>
      </c>
      <c r="F181" s="42">
        <f>SUM(F182:F188)</f>
        <v>56744</v>
      </c>
      <c r="G181" s="42">
        <f>SUM(G182:G188)</f>
        <v>1120</v>
      </c>
      <c r="H181" s="51">
        <f t="shared" ref="H181:H188" si="81">F181/G181*100</f>
        <v>5066.4285714285706</v>
      </c>
      <c r="I181" s="42">
        <f>SUM(I182:I188)</f>
        <v>396985</v>
      </c>
      <c r="J181" s="42">
        <f>SUM(J182:J188)</f>
        <v>328369</v>
      </c>
      <c r="K181" s="51">
        <f t="shared" ref="K181:K188" si="82">I181/J181*100</f>
        <v>120.89600419040774</v>
      </c>
      <c r="L181" s="42">
        <f>SUM(L182:L188)</f>
        <v>207363</v>
      </c>
      <c r="M181" s="42">
        <f>SUM(M182:M188)</f>
        <v>245841</v>
      </c>
      <c r="N181" s="6">
        <f t="shared" ref="N181:N188" si="83">L181/M181*100</f>
        <v>84.348420320451027</v>
      </c>
      <c r="O181" s="42">
        <f>SUM(O182:O188)</f>
        <v>203329</v>
      </c>
      <c r="P181" s="42">
        <f>SUM(P182:P188)</f>
        <v>245841</v>
      </c>
      <c r="Q181" s="5">
        <f t="shared" ref="Q181:Q186" si="84">O181/P181*100</f>
        <v>82.707522341676125</v>
      </c>
      <c r="R181" s="42">
        <f>SUM(R182:R188)</f>
        <v>4034</v>
      </c>
      <c r="S181" s="42">
        <f>SUM(S182:S188)</f>
        <v>0</v>
      </c>
      <c r="T181" s="6" t="e">
        <f t="shared" ref="T181:T188" si="85">R181/S181*100</f>
        <v>#DIV/0!</v>
      </c>
    </row>
    <row r="182" spans="1:20" s="24" customFormat="1" ht="19.5" customHeight="1">
      <c r="A182" s="57">
        <v>1</v>
      </c>
      <c r="B182" s="8" t="s">
        <v>83</v>
      </c>
      <c r="C182" s="49">
        <v>0</v>
      </c>
      <c r="D182" s="49">
        <v>0</v>
      </c>
      <c r="E182" s="25" t="e">
        <f t="shared" si="80"/>
        <v>#DIV/0!</v>
      </c>
      <c r="F182" s="49">
        <v>0</v>
      </c>
      <c r="G182" s="49">
        <v>0</v>
      </c>
      <c r="H182" s="25" t="e">
        <f t="shared" si="81"/>
        <v>#DIV/0!</v>
      </c>
      <c r="I182" s="49">
        <v>0</v>
      </c>
      <c r="J182" s="49">
        <v>0</v>
      </c>
      <c r="K182" s="25" t="e">
        <f t="shared" si="82"/>
        <v>#DIV/0!</v>
      </c>
      <c r="L182" s="49">
        <f t="shared" ref="L182:L184" si="86">O182+R182</f>
        <v>0</v>
      </c>
      <c r="M182" s="35">
        <f t="shared" ref="M182:M185" si="87">P182+S182</f>
        <v>0</v>
      </c>
      <c r="N182" s="25" t="e">
        <f t="shared" si="83"/>
        <v>#DIV/0!</v>
      </c>
      <c r="O182" s="49"/>
      <c r="P182" s="49"/>
      <c r="Q182" s="25" t="e">
        <f t="shared" si="84"/>
        <v>#DIV/0!</v>
      </c>
      <c r="R182" s="49"/>
      <c r="S182" s="49"/>
      <c r="T182" s="25" t="e">
        <f t="shared" si="85"/>
        <v>#DIV/0!</v>
      </c>
    </row>
    <row r="183" spans="1:20" ht="33.75" customHeight="1">
      <c r="A183" s="56">
        <v>2</v>
      </c>
      <c r="B183" s="3" t="s">
        <v>84</v>
      </c>
      <c r="C183" s="49">
        <v>0</v>
      </c>
      <c r="D183" s="49">
        <v>0</v>
      </c>
      <c r="E183" s="46" t="e">
        <f t="shared" si="80"/>
        <v>#DIV/0!</v>
      </c>
      <c r="F183" s="49">
        <v>0</v>
      </c>
      <c r="G183" s="49">
        <v>0</v>
      </c>
      <c r="H183" s="46" t="e">
        <f>E183</f>
        <v>#DIV/0!</v>
      </c>
      <c r="I183" s="49">
        <v>0</v>
      </c>
      <c r="J183" s="49">
        <v>0</v>
      </c>
      <c r="K183" s="46" t="e">
        <f t="shared" si="82"/>
        <v>#DIV/0!</v>
      </c>
      <c r="L183" s="49">
        <f t="shared" si="86"/>
        <v>0</v>
      </c>
      <c r="M183" s="35">
        <f t="shared" si="87"/>
        <v>0</v>
      </c>
      <c r="N183" s="25" t="e">
        <f t="shared" si="83"/>
        <v>#DIV/0!</v>
      </c>
      <c r="O183" s="49"/>
      <c r="P183" s="49"/>
      <c r="Q183" s="25" t="e">
        <f t="shared" si="84"/>
        <v>#DIV/0!</v>
      </c>
      <c r="R183" s="49"/>
      <c r="S183" s="49"/>
      <c r="T183" s="46" t="e">
        <f t="shared" si="85"/>
        <v>#DIV/0!</v>
      </c>
    </row>
    <row r="184" spans="1:20" ht="18.75" customHeight="1">
      <c r="A184" s="58">
        <v>3</v>
      </c>
      <c r="B184" s="3" t="s">
        <v>85</v>
      </c>
      <c r="C184" s="49">
        <v>164620</v>
      </c>
      <c r="D184" s="45">
        <v>234830</v>
      </c>
      <c r="E184" s="46">
        <f t="shared" si="80"/>
        <v>70.10177575267214</v>
      </c>
      <c r="F184" s="49">
        <v>40840</v>
      </c>
      <c r="G184" s="45">
        <v>0</v>
      </c>
      <c r="H184" s="46" t="e">
        <f t="shared" si="81"/>
        <v>#DIV/0!</v>
      </c>
      <c r="I184" s="49">
        <v>164620</v>
      </c>
      <c r="J184" s="45">
        <v>255670</v>
      </c>
      <c r="K184" s="46">
        <f t="shared" si="82"/>
        <v>64.387687253099699</v>
      </c>
      <c r="L184" s="49">
        <f t="shared" si="86"/>
        <v>164620</v>
      </c>
      <c r="M184" s="35">
        <f t="shared" si="87"/>
        <v>234830</v>
      </c>
      <c r="N184" s="25">
        <f t="shared" si="83"/>
        <v>70.10177575267214</v>
      </c>
      <c r="O184" s="49">
        <v>164620</v>
      </c>
      <c r="P184" s="49">
        <v>234830</v>
      </c>
      <c r="Q184" s="25">
        <f t="shared" si="84"/>
        <v>70.10177575267214</v>
      </c>
      <c r="R184" s="49">
        <v>0</v>
      </c>
      <c r="S184" s="49">
        <v>0</v>
      </c>
      <c r="T184" s="46" t="e">
        <f t="shared" si="85"/>
        <v>#DIV/0!</v>
      </c>
    </row>
    <row r="185" spans="1:20" ht="24.75" customHeight="1">
      <c r="A185" s="56">
        <v>4</v>
      </c>
      <c r="B185" s="3" t="s">
        <v>86</v>
      </c>
      <c r="C185" s="49">
        <v>14217</v>
      </c>
      <c r="D185" s="45">
        <v>12600</v>
      </c>
      <c r="E185" s="46">
        <f t="shared" si="80"/>
        <v>112.83333333333334</v>
      </c>
      <c r="F185" s="49">
        <v>2590</v>
      </c>
      <c r="G185" s="45">
        <v>1120</v>
      </c>
      <c r="H185" s="46">
        <f t="shared" si="81"/>
        <v>231.25</v>
      </c>
      <c r="I185" s="49">
        <v>46485</v>
      </c>
      <c r="J185" s="45">
        <v>16798</v>
      </c>
      <c r="K185" s="46">
        <f t="shared" si="82"/>
        <v>276.72937254435055</v>
      </c>
      <c r="L185" s="49">
        <f>O185+R185</f>
        <v>2632</v>
      </c>
      <c r="M185" s="35">
        <f t="shared" si="87"/>
        <v>0</v>
      </c>
      <c r="N185" s="25" t="e">
        <f t="shared" si="83"/>
        <v>#DIV/0!</v>
      </c>
      <c r="O185" s="49">
        <v>772</v>
      </c>
      <c r="P185" s="49">
        <v>0</v>
      </c>
      <c r="Q185" s="25" t="e">
        <f t="shared" si="84"/>
        <v>#DIV/0!</v>
      </c>
      <c r="R185" s="49">
        <v>1860</v>
      </c>
      <c r="S185" s="49">
        <v>0</v>
      </c>
      <c r="T185" s="46" t="e">
        <f t="shared" si="85"/>
        <v>#DIV/0!</v>
      </c>
    </row>
    <row r="186" spans="1:20" ht="57" customHeight="1">
      <c r="A186" s="58">
        <v>5</v>
      </c>
      <c r="B186" s="4" t="s">
        <v>284</v>
      </c>
      <c r="C186" s="49">
        <v>98548</v>
      </c>
      <c r="D186" s="49">
        <v>53885</v>
      </c>
      <c r="E186" s="25">
        <f t="shared" si="80"/>
        <v>182.88577526213231</v>
      </c>
      <c r="F186" s="49">
        <v>13314</v>
      </c>
      <c r="G186" s="49">
        <v>0</v>
      </c>
      <c r="H186" s="25" t="e">
        <f t="shared" si="81"/>
        <v>#DIV/0!</v>
      </c>
      <c r="I186" s="49">
        <v>185880</v>
      </c>
      <c r="J186" s="45">
        <v>55901</v>
      </c>
      <c r="K186" s="25">
        <f t="shared" si="82"/>
        <v>332.51641294431226</v>
      </c>
      <c r="L186" s="49">
        <f t="shared" ref="L186:L188" si="88">O186+R186</f>
        <v>40111</v>
      </c>
      <c r="M186" s="35">
        <f>P186+S186</f>
        <v>11011</v>
      </c>
      <c r="N186" s="25">
        <f t="shared" si="83"/>
        <v>364.28117337208243</v>
      </c>
      <c r="O186" s="49">
        <v>37937</v>
      </c>
      <c r="P186" s="49">
        <v>11011</v>
      </c>
      <c r="Q186" s="25">
        <f t="shared" si="84"/>
        <v>344.53728090091727</v>
      </c>
      <c r="R186" s="49">
        <v>2174</v>
      </c>
      <c r="S186" s="49">
        <v>0</v>
      </c>
      <c r="T186" s="25" t="e">
        <f t="shared" si="85"/>
        <v>#DIV/0!</v>
      </c>
    </row>
    <row r="187" spans="1:20" ht="18.75" customHeight="1">
      <c r="A187" s="58">
        <v>6</v>
      </c>
      <c r="B187" s="4" t="s">
        <v>275</v>
      </c>
      <c r="C187" s="49">
        <v>0</v>
      </c>
      <c r="D187" s="49">
        <v>0</v>
      </c>
      <c r="E187" s="25" t="e">
        <f t="shared" si="80"/>
        <v>#DIV/0!</v>
      </c>
      <c r="F187" s="49">
        <v>0</v>
      </c>
      <c r="G187" s="49">
        <v>0</v>
      </c>
      <c r="H187" s="25" t="e">
        <f t="shared" si="81"/>
        <v>#DIV/0!</v>
      </c>
      <c r="I187" s="49">
        <v>0</v>
      </c>
      <c r="J187" s="49">
        <v>0</v>
      </c>
      <c r="K187" s="25" t="e">
        <f t="shared" si="82"/>
        <v>#DIV/0!</v>
      </c>
      <c r="L187" s="49">
        <f t="shared" si="88"/>
        <v>0</v>
      </c>
      <c r="M187" s="35">
        <f t="shared" ref="M187:M188" si="89">P187+S187</f>
        <v>0</v>
      </c>
      <c r="N187" s="25" t="e">
        <f t="shared" si="83"/>
        <v>#DIV/0!</v>
      </c>
      <c r="O187" s="49"/>
      <c r="P187" s="49"/>
      <c r="Q187" s="25" t="e">
        <f>O187/P187*100</f>
        <v>#DIV/0!</v>
      </c>
      <c r="R187" s="49"/>
      <c r="S187" s="49"/>
      <c r="T187" s="25" t="e">
        <f t="shared" si="85"/>
        <v>#DIV/0!</v>
      </c>
    </row>
    <row r="188" spans="1:20" s="23" customFormat="1" ht="21" customHeight="1">
      <c r="A188" s="57">
        <v>7</v>
      </c>
      <c r="B188" s="8" t="s">
        <v>77</v>
      </c>
      <c r="C188" s="49">
        <v>0</v>
      </c>
      <c r="D188" s="49">
        <v>0</v>
      </c>
      <c r="E188" s="1" t="e">
        <f t="shared" si="80"/>
        <v>#DIV/0!</v>
      </c>
      <c r="F188" s="49">
        <v>0</v>
      </c>
      <c r="G188" s="49">
        <v>0</v>
      </c>
      <c r="H188" s="1" t="e">
        <f t="shared" si="81"/>
        <v>#DIV/0!</v>
      </c>
      <c r="I188" s="49">
        <v>0</v>
      </c>
      <c r="J188" s="49">
        <v>0</v>
      </c>
      <c r="K188" s="1" t="e">
        <f t="shared" si="82"/>
        <v>#DIV/0!</v>
      </c>
      <c r="L188" s="49">
        <f t="shared" si="88"/>
        <v>0</v>
      </c>
      <c r="M188" s="35">
        <f t="shared" si="89"/>
        <v>0</v>
      </c>
      <c r="N188" s="1" t="e">
        <f t="shared" si="83"/>
        <v>#DIV/0!</v>
      </c>
      <c r="O188" s="49"/>
      <c r="P188" s="49"/>
      <c r="Q188" s="1" t="e">
        <f>O188/P188*100</f>
        <v>#DIV/0!</v>
      </c>
      <c r="R188" s="49"/>
      <c r="S188" s="49"/>
      <c r="T188" s="1" t="e">
        <f t="shared" si="85"/>
        <v>#DIV/0!</v>
      </c>
    </row>
    <row r="189" spans="1:20" s="23" customFormat="1" ht="17.25">
      <c r="A189" s="111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7"/>
    </row>
    <row r="190" spans="1:20" s="23" customFormat="1" ht="102" customHeight="1">
      <c r="A190" s="383" t="s">
        <v>248</v>
      </c>
      <c r="B190" s="384"/>
      <c r="C190" s="42">
        <f>SUM(C191:C197)</f>
        <v>0</v>
      </c>
      <c r="D190" s="42">
        <f>SUM(D191:D197)</f>
        <v>0</v>
      </c>
      <c r="E190" s="51" t="e">
        <f>C190/D190*100</f>
        <v>#DIV/0!</v>
      </c>
      <c r="F190" s="42">
        <f>SUM(F191:F197)</f>
        <v>0</v>
      </c>
      <c r="G190" s="42">
        <f>SUM(G191:G197)</f>
        <v>0</v>
      </c>
      <c r="H190" s="51" t="e">
        <f>F190/G190*100</f>
        <v>#DIV/0!</v>
      </c>
      <c r="I190" s="42">
        <f>SUM(I191:I197)</f>
        <v>0</v>
      </c>
      <c r="J190" s="42">
        <f>SUM(J191:J197)</f>
        <v>0</v>
      </c>
      <c r="K190" s="51" t="e">
        <f>I190/J190*100</f>
        <v>#DIV/0!</v>
      </c>
      <c r="L190" s="42">
        <f>SUM(L191:L197)</f>
        <v>0</v>
      </c>
      <c r="M190" s="42">
        <f>SUM(M191:M197)</f>
        <v>0</v>
      </c>
      <c r="N190" s="6" t="e">
        <f t="shared" ref="N190" si="90">L190/M190*100</f>
        <v>#DIV/0!</v>
      </c>
      <c r="O190" s="42">
        <f>SUM(O191:O197)</f>
        <v>0</v>
      </c>
      <c r="P190" s="42">
        <f>SUM(P191:P197)</f>
        <v>0</v>
      </c>
      <c r="Q190" s="5" t="e">
        <f t="shared" ref="Q190" si="91">O190/P190*100</f>
        <v>#DIV/0!</v>
      </c>
      <c r="R190" s="42">
        <f>SUM(R191:R197)</f>
        <v>0</v>
      </c>
      <c r="S190" s="42">
        <f>SUM(S191:S197)</f>
        <v>0</v>
      </c>
      <c r="T190" s="6" t="e">
        <f t="shared" ref="T190" si="92">R190/S190*100</f>
        <v>#DIV/0!</v>
      </c>
    </row>
    <row r="191" spans="1:20" s="23" customFormat="1" ht="17.25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>
      <c r="A194" s="64"/>
      <c r="B194" s="16"/>
      <c r="C194" s="47"/>
      <c r="D194" s="47"/>
      <c r="E194" s="1"/>
      <c r="F194" s="47"/>
      <c r="G194" s="47"/>
      <c r="H194" s="1"/>
      <c r="I194" s="47"/>
      <c r="J194" s="47"/>
      <c r="K194" s="1"/>
      <c r="L194" s="47"/>
      <c r="M194" s="47"/>
      <c r="N194" s="1"/>
      <c r="O194" s="47"/>
      <c r="P194" s="47"/>
      <c r="Q194" s="1"/>
      <c r="R194" s="47"/>
      <c r="S194" s="47"/>
      <c r="T194" s="1"/>
    </row>
    <row r="195" spans="1:20" s="23" customFormat="1" ht="17.25">
      <c r="A195" s="64"/>
      <c r="B195" s="16"/>
      <c r="C195" s="47"/>
      <c r="D195" s="47"/>
      <c r="E195" s="1"/>
      <c r="F195" s="47"/>
      <c r="G195" s="47"/>
      <c r="H195" s="1"/>
      <c r="I195" s="47"/>
      <c r="J195" s="47"/>
      <c r="K195" s="1"/>
      <c r="L195" s="47"/>
      <c r="M195" s="47"/>
      <c r="N195" s="1"/>
      <c r="O195" s="47"/>
      <c r="P195" s="47"/>
      <c r="Q195" s="1"/>
      <c r="R195" s="47"/>
      <c r="S195" s="47"/>
      <c r="T195" s="1"/>
    </row>
    <row r="196" spans="1:20" s="23" customFormat="1" ht="17.25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customHeight="1">
      <c r="A198" s="390"/>
      <c r="B198" s="391"/>
      <c r="C198" s="391"/>
      <c r="D198" s="391"/>
      <c r="E198" s="391"/>
      <c r="F198" s="391"/>
      <c r="G198" s="391"/>
      <c r="H198" s="391"/>
      <c r="I198" s="391"/>
      <c r="J198" s="391"/>
      <c r="K198" s="391"/>
      <c r="L198" s="391"/>
      <c r="M198" s="391"/>
      <c r="N198" s="391"/>
      <c r="O198" s="391"/>
      <c r="P198" s="391"/>
      <c r="Q198" s="391"/>
      <c r="R198" s="391"/>
      <c r="S198" s="391"/>
      <c r="T198" s="392"/>
    </row>
    <row r="199" spans="1:20" s="23" customFormat="1" ht="118.5" customHeight="1">
      <c r="A199" s="383" t="s">
        <v>249</v>
      </c>
      <c r="B199" s="384"/>
      <c r="C199" s="42">
        <f>SUM(C200:C203)</f>
        <v>0</v>
      </c>
      <c r="D199" s="42">
        <f>SUM(D200:D203)</f>
        <v>0</v>
      </c>
      <c r="E199" s="51" t="e">
        <f>C199/D199*100</f>
        <v>#DIV/0!</v>
      </c>
      <c r="F199" s="42">
        <f>SUM(F200:F203)</f>
        <v>0</v>
      </c>
      <c r="G199" s="42">
        <f>SUM(G200:G203)</f>
        <v>0</v>
      </c>
      <c r="H199" s="51" t="e">
        <f>F199/G199*100</f>
        <v>#DIV/0!</v>
      </c>
      <c r="I199" s="42">
        <f>SUM(I200:I203)</f>
        <v>0</v>
      </c>
      <c r="J199" s="42">
        <f>SUM(J200:J203)</f>
        <v>0</v>
      </c>
      <c r="K199" s="51" t="e">
        <f>I199/J199*100</f>
        <v>#DIV/0!</v>
      </c>
      <c r="L199" s="42">
        <f>SUM(L200:L203)</f>
        <v>0</v>
      </c>
      <c r="M199" s="42">
        <f>SUM(M200:M203)</f>
        <v>0</v>
      </c>
      <c r="N199" s="6" t="e">
        <f t="shared" ref="N199" si="93">L199/M199*100</f>
        <v>#DIV/0!</v>
      </c>
      <c r="O199" s="42">
        <f>SUM(O200:O203)</f>
        <v>0</v>
      </c>
      <c r="P199" s="42">
        <f>SUM(P200:P203)</f>
        <v>0</v>
      </c>
      <c r="Q199" s="5" t="e">
        <f t="shared" ref="Q199" si="94">O199/P199*100</f>
        <v>#DIV/0!</v>
      </c>
      <c r="R199" s="42">
        <f>SUM(R200:R203)</f>
        <v>0</v>
      </c>
      <c r="S199" s="42">
        <f>SUM(S200:S203)</f>
        <v>0</v>
      </c>
      <c r="T199" s="6" t="e">
        <f t="shared" ref="T199" si="95">R199/S199*100</f>
        <v>#DIV/0!</v>
      </c>
    </row>
    <row r="200" spans="1:20" s="23" customFormat="1" ht="17.25">
      <c r="A200" s="64"/>
      <c r="B200" s="16"/>
      <c r="C200" s="47"/>
      <c r="D200" s="47"/>
      <c r="E200" s="1"/>
      <c r="F200" s="47"/>
      <c r="G200" s="47"/>
      <c r="H200" s="1"/>
      <c r="I200" s="47"/>
      <c r="J200" s="47"/>
      <c r="K200" s="1"/>
      <c r="L200" s="47"/>
      <c r="M200" s="47"/>
      <c r="N200" s="1"/>
      <c r="O200" s="47"/>
      <c r="P200" s="47"/>
      <c r="Q200" s="1"/>
      <c r="R200" s="47"/>
      <c r="S200" s="47"/>
      <c r="T200" s="1"/>
    </row>
    <row r="201" spans="1:20" s="23" customFormat="1" ht="17.25">
      <c r="A201" s="64"/>
      <c r="B201" s="16"/>
      <c r="C201" s="47"/>
      <c r="D201" s="47"/>
      <c r="E201" s="1"/>
      <c r="F201" s="47"/>
      <c r="G201" s="47"/>
      <c r="H201" s="1"/>
      <c r="I201" s="47"/>
      <c r="J201" s="47"/>
      <c r="K201" s="1"/>
      <c r="L201" s="47"/>
      <c r="M201" s="47"/>
      <c r="N201" s="1"/>
      <c r="O201" s="47"/>
      <c r="P201" s="47"/>
      <c r="Q201" s="1"/>
      <c r="R201" s="47"/>
      <c r="S201" s="47"/>
      <c r="T201" s="1"/>
    </row>
    <row r="202" spans="1:20" s="23" customFormat="1" ht="17.25">
      <c r="A202" s="64"/>
      <c r="B202" s="16"/>
      <c r="C202" s="47"/>
      <c r="D202" s="47"/>
      <c r="E202" s="1"/>
      <c r="F202" s="47"/>
      <c r="G202" s="47"/>
      <c r="H202" s="1"/>
      <c r="I202" s="47"/>
      <c r="J202" s="47"/>
      <c r="K202" s="1"/>
      <c r="L202" s="47"/>
      <c r="M202" s="47"/>
      <c r="N202" s="1"/>
      <c r="O202" s="47"/>
      <c r="P202" s="47"/>
      <c r="Q202" s="1"/>
      <c r="R202" s="47"/>
      <c r="S202" s="47"/>
      <c r="T202" s="1"/>
    </row>
    <row r="203" spans="1:20" s="23" customFormat="1" ht="17.25">
      <c r="A203" s="64"/>
      <c r="B203" s="16"/>
      <c r="C203" s="47"/>
      <c r="D203" s="47"/>
      <c r="E203" s="1"/>
      <c r="F203" s="47"/>
      <c r="G203" s="47"/>
      <c r="H203" s="1"/>
      <c r="I203" s="47"/>
      <c r="J203" s="47"/>
      <c r="K203" s="1"/>
      <c r="L203" s="47"/>
      <c r="M203" s="47"/>
      <c r="N203" s="1"/>
      <c r="O203" s="47"/>
      <c r="P203" s="47"/>
      <c r="Q203" s="1"/>
      <c r="R203" s="47"/>
      <c r="S203" s="47"/>
      <c r="T203" s="1"/>
    </row>
    <row r="204" spans="1:20" s="23" customFormat="1" ht="17.25" customHeight="1">
      <c r="A204" s="390"/>
      <c r="B204" s="391"/>
      <c r="C204" s="391"/>
      <c r="D204" s="391"/>
      <c r="E204" s="391"/>
      <c r="F204" s="391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1"/>
      <c r="R204" s="391"/>
      <c r="S204" s="391"/>
      <c r="T204" s="392"/>
    </row>
    <row r="205" spans="1:20" s="23" customFormat="1" ht="69" customHeight="1">
      <c r="A205" s="383" t="s">
        <v>250</v>
      </c>
      <c r="B205" s="384"/>
      <c r="C205" s="42">
        <f>SUM(C206:C211)</f>
        <v>695365</v>
      </c>
      <c r="D205" s="42">
        <f>SUM(D206:D211)</f>
        <v>0</v>
      </c>
      <c r="E205" s="51" t="e">
        <f>C205/D205*100</f>
        <v>#DIV/0!</v>
      </c>
      <c r="F205" s="42">
        <f>SUM(F206:F211)</f>
        <v>413260</v>
      </c>
      <c r="G205" s="42">
        <f>SUM(G206:G211)</f>
        <v>0</v>
      </c>
      <c r="H205" s="51" t="e">
        <f>F205/G205*100</f>
        <v>#DIV/0!</v>
      </c>
      <c r="I205" s="42">
        <f>SUM(I206:I211)</f>
        <v>747849</v>
      </c>
      <c r="J205" s="42">
        <f>SUM(J206:J211)</f>
        <v>0</v>
      </c>
      <c r="K205" s="51" t="e">
        <f>I205/J205*100</f>
        <v>#DIV/0!</v>
      </c>
      <c r="L205" s="42">
        <f>SUM(L206:L211)</f>
        <v>0</v>
      </c>
      <c r="M205" s="42">
        <f>SUM(M206:M211)</f>
        <v>0</v>
      </c>
      <c r="N205" s="6" t="e">
        <f t="shared" ref="N205:N208" si="96">L205/M205*100</f>
        <v>#DIV/0!</v>
      </c>
      <c r="O205" s="42">
        <f>SUM(O206:O211)</f>
        <v>0</v>
      </c>
      <c r="P205" s="42">
        <f>SUM(P206:P211)</f>
        <v>0</v>
      </c>
      <c r="Q205" s="217"/>
      <c r="R205" s="42">
        <f>SUM(R206:R211)</f>
        <v>0</v>
      </c>
      <c r="S205" s="42">
        <f>SUM(S206:S211)</f>
        <v>0</v>
      </c>
      <c r="T205" s="6" t="e">
        <f t="shared" ref="T205:T209" si="97">R205/S205*100</f>
        <v>#DIV/0!</v>
      </c>
    </row>
    <row r="206" spans="1:20" s="23" customFormat="1" ht="17.25">
      <c r="A206" s="63">
        <v>1</v>
      </c>
      <c r="B206" s="10" t="s">
        <v>285</v>
      </c>
      <c r="C206" s="47">
        <v>515713</v>
      </c>
      <c r="D206" s="47">
        <v>0</v>
      </c>
      <c r="E206" s="49" t="e">
        <f>C206/D206*100</f>
        <v>#DIV/0!</v>
      </c>
      <c r="F206" s="47">
        <v>402056</v>
      </c>
      <c r="G206" s="47">
        <v>0</v>
      </c>
      <c r="H206" s="49" t="e">
        <f>F206/G206*100</f>
        <v>#DIV/0!</v>
      </c>
      <c r="I206" s="47">
        <v>568197</v>
      </c>
      <c r="J206" s="47">
        <v>0</v>
      </c>
      <c r="K206" s="49" t="e">
        <f>I206/J206*100</f>
        <v>#DIV/0!</v>
      </c>
      <c r="L206" s="47">
        <v>0</v>
      </c>
      <c r="M206" s="47">
        <v>0</v>
      </c>
      <c r="N206" s="228" t="e">
        <f t="shared" si="96"/>
        <v>#DIV/0!</v>
      </c>
      <c r="O206" s="47">
        <v>0</v>
      </c>
      <c r="P206" s="47">
        <v>0</v>
      </c>
      <c r="Q206" s="229" t="e">
        <f>O205/P205*100</f>
        <v>#DIV/0!</v>
      </c>
      <c r="R206" s="47">
        <v>0</v>
      </c>
      <c r="S206" s="47">
        <v>0</v>
      </c>
      <c r="T206" s="1" t="e">
        <f t="shared" si="97"/>
        <v>#DIV/0!</v>
      </c>
    </row>
    <row r="207" spans="1:20" s="23" customFormat="1" ht="17.25">
      <c r="A207" s="64">
        <v>2</v>
      </c>
      <c r="B207" s="16" t="s">
        <v>286</v>
      </c>
      <c r="C207" s="47">
        <v>113428</v>
      </c>
      <c r="D207" s="47">
        <v>0</v>
      </c>
      <c r="E207" s="49" t="e">
        <f t="shared" ref="E207:E208" si="98">C207/D207*100</f>
        <v>#DIV/0!</v>
      </c>
      <c r="F207" s="47">
        <v>6657</v>
      </c>
      <c r="G207" s="47">
        <v>0</v>
      </c>
      <c r="H207" s="49" t="e">
        <f t="shared" ref="H207:H208" si="99">F207/G207*100</f>
        <v>#DIV/0!</v>
      </c>
      <c r="I207" s="47">
        <v>113428</v>
      </c>
      <c r="J207" s="47">
        <v>0</v>
      </c>
      <c r="K207" s="49" t="e">
        <f t="shared" ref="K207:K208" si="100">I207/J207*100</f>
        <v>#DIV/0!</v>
      </c>
      <c r="L207" s="47">
        <v>0</v>
      </c>
      <c r="M207" s="47">
        <v>0</v>
      </c>
      <c r="N207" s="228" t="e">
        <f t="shared" si="96"/>
        <v>#DIV/0!</v>
      </c>
      <c r="O207" s="47">
        <v>0</v>
      </c>
      <c r="P207" s="47">
        <v>0</v>
      </c>
      <c r="Q207" s="229" t="e">
        <f>O206/P206*100</f>
        <v>#DIV/0!</v>
      </c>
      <c r="R207" s="47">
        <v>0</v>
      </c>
      <c r="S207" s="47">
        <v>0</v>
      </c>
      <c r="T207" s="1" t="e">
        <f t="shared" si="97"/>
        <v>#DIV/0!</v>
      </c>
    </row>
    <row r="208" spans="1:20" s="23" customFormat="1" ht="17.25">
      <c r="A208" s="63">
        <v>3</v>
      </c>
      <c r="B208" s="10" t="s">
        <v>287</v>
      </c>
      <c r="C208" s="47">
        <v>66224</v>
      </c>
      <c r="D208" s="47">
        <v>0</v>
      </c>
      <c r="E208" s="49" t="e">
        <f t="shared" si="98"/>
        <v>#DIV/0!</v>
      </c>
      <c r="F208" s="47">
        <v>4547</v>
      </c>
      <c r="G208" s="47">
        <v>0</v>
      </c>
      <c r="H208" s="49" t="e">
        <f t="shared" si="99"/>
        <v>#DIV/0!</v>
      </c>
      <c r="I208" s="47">
        <v>66224</v>
      </c>
      <c r="J208" s="47">
        <v>0</v>
      </c>
      <c r="K208" s="49" t="e">
        <f t="shared" si="100"/>
        <v>#DIV/0!</v>
      </c>
      <c r="L208" s="47">
        <v>0</v>
      </c>
      <c r="M208" s="47">
        <v>0</v>
      </c>
      <c r="N208" s="228" t="e">
        <f t="shared" si="96"/>
        <v>#DIV/0!</v>
      </c>
      <c r="O208" s="47">
        <v>0</v>
      </c>
      <c r="P208" s="47">
        <v>0</v>
      </c>
      <c r="Q208" s="229" t="e">
        <f>O207/P207*100</f>
        <v>#DIV/0!</v>
      </c>
      <c r="R208" s="47">
        <v>0</v>
      </c>
      <c r="S208" s="47">
        <v>0</v>
      </c>
      <c r="T208" s="1" t="e">
        <f t="shared" si="97"/>
        <v>#DIV/0!</v>
      </c>
    </row>
    <row r="209" spans="1:20" s="23" customFormat="1" ht="17.25">
      <c r="A209" s="64"/>
      <c r="B209" s="16"/>
      <c r="C209" s="47"/>
      <c r="D209" s="47"/>
      <c r="E209" s="1"/>
      <c r="F209" s="47"/>
      <c r="G209" s="47"/>
      <c r="H209" s="1"/>
      <c r="I209" s="47"/>
      <c r="J209" s="47"/>
      <c r="K209" s="1"/>
      <c r="L209" s="47"/>
      <c r="M209" s="47"/>
      <c r="N209" s="1"/>
      <c r="O209" s="47"/>
      <c r="P209" s="47"/>
      <c r="Q209" s="1"/>
      <c r="R209" s="47"/>
      <c r="S209" s="47"/>
      <c r="T209" s="1" t="e">
        <f t="shared" si="97"/>
        <v>#DIV/0!</v>
      </c>
    </row>
    <row r="210" spans="1:20" s="23" customFormat="1" ht="17.25">
      <c r="A210" s="64"/>
      <c r="B210" s="16"/>
      <c r="C210" s="47"/>
      <c r="D210" s="47"/>
      <c r="E210" s="1"/>
      <c r="F210" s="47"/>
      <c r="G210" s="47"/>
      <c r="H210" s="1"/>
      <c r="I210" s="47"/>
      <c r="J210" s="47"/>
      <c r="K210" s="1"/>
      <c r="L210" s="47"/>
      <c r="M210" s="47"/>
      <c r="N210" s="1"/>
      <c r="O210" s="47"/>
      <c r="P210" s="47"/>
      <c r="Q210" s="1"/>
      <c r="R210" s="47"/>
      <c r="S210" s="47"/>
      <c r="T210" s="1"/>
    </row>
    <row r="211" spans="1:20" s="23" customFormat="1" ht="17.25">
      <c r="A211" s="64"/>
      <c r="B211" s="16"/>
      <c r="C211" s="47"/>
      <c r="D211" s="47"/>
      <c r="E211" s="1"/>
      <c r="F211" s="47"/>
      <c r="G211" s="47"/>
      <c r="H211" s="1"/>
      <c r="I211" s="47"/>
      <c r="J211" s="47"/>
      <c r="K211" s="1"/>
      <c r="L211" s="47"/>
      <c r="M211" s="47"/>
      <c r="N211" s="1"/>
      <c r="O211" s="47"/>
      <c r="P211" s="47"/>
      <c r="Q211" s="1"/>
      <c r="R211" s="47"/>
      <c r="S211" s="47"/>
      <c r="T211" s="1"/>
    </row>
    <row r="212" spans="1:20" s="23" customFormat="1" ht="17.25" customHeight="1">
      <c r="A212" s="385"/>
      <c r="B212" s="386"/>
      <c r="C212" s="386"/>
      <c r="D212" s="386"/>
      <c r="E212" s="386"/>
      <c r="F212" s="386"/>
      <c r="G212" s="386"/>
      <c r="H212" s="386"/>
      <c r="I212" s="386"/>
      <c r="J212" s="386"/>
      <c r="K212" s="386"/>
      <c r="L212" s="386"/>
      <c r="M212" s="386"/>
      <c r="N212" s="386"/>
      <c r="O212" s="386"/>
      <c r="P212" s="386"/>
      <c r="Q212" s="386"/>
      <c r="R212" s="386"/>
      <c r="S212" s="386"/>
      <c r="T212" s="387"/>
    </row>
    <row r="213" spans="1:20" s="23" customFormat="1" ht="75.75" customHeight="1">
      <c r="A213" s="383" t="s">
        <v>251</v>
      </c>
      <c r="B213" s="384"/>
      <c r="C213" s="42">
        <f>SUM(C214:C219)</f>
        <v>254021</v>
      </c>
      <c r="D213" s="42">
        <f>SUM(D214:D219)</f>
        <v>746957</v>
      </c>
      <c r="E213" s="51">
        <f>C213/D213*100</f>
        <v>34.007446211763195</v>
      </c>
      <c r="F213" s="42">
        <f>SUM(F214:F219)</f>
        <v>40753</v>
      </c>
      <c r="G213" s="42">
        <f>SUM(G214:G219)</f>
        <v>114302</v>
      </c>
      <c r="H213" s="51">
        <f>F213/G213*100</f>
        <v>35.653794334307356</v>
      </c>
      <c r="I213" s="42">
        <f>SUM(I214:I219)</f>
        <v>250057</v>
      </c>
      <c r="J213" s="42">
        <f>SUM(J214:J219)</f>
        <v>866428</v>
      </c>
      <c r="K213" s="51">
        <f>I213/J213*100</f>
        <v>28.860678556094676</v>
      </c>
      <c r="L213" s="42">
        <f>SUM(L214:L219)</f>
        <v>86398</v>
      </c>
      <c r="M213" s="42">
        <f>SUM(M214:M219)</f>
        <v>250421</v>
      </c>
      <c r="N213" s="6">
        <f t="shared" ref="N213:N219" si="101">L213/M213*100</f>
        <v>34.501100147351863</v>
      </c>
      <c r="O213" s="42">
        <f>SUM(O214:O219)</f>
        <v>0</v>
      </c>
      <c r="P213" s="42">
        <f>SUM(P214:P219)</f>
        <v>138323</v>
      </c>
      <c r="Q213" s="5">
        <f t="shared" ref="Q213:Q219" si="102">O213/P213*100</f>
        <v>0</v>
      </c>
      <c r="R213" s="42">
        <f>SUM(R214:R219)</f>
        <v>86398</v>
      </c>
      <c r="S213" s="42">
        <f>SUM(S214:S219)</f>
        <v>112098</v>
      </c>
      <c r="T213" s="6">
        <f t="shared" ref="T213:T219" si="103">R213/S213*100</f>
        <v>77.073632000570925</v>
      </c>
    </row>
    <row r="214" spans="1:20" s="23" customFormat="1" ht="17.25">
      <c r="A214" s="53">
        <v>1</v>
      </c>
      <c r="B214" s="3" t="s">
        <v>52</v>
      </c>
      <c r="C214" s="49">
        <v>510</v>
      </c>
      <c r="D214" s="45">
        <v>442</v>
      </c>
      <c r="E214" s="46">
        <f>C214/D214*100</f>
        <v>115.38461538461537</v>
      </c>
      <c r="F214" s="49">
        <v>258</v>
      </c>
      <c r="G214" s="49">
        <v>211</v>
      </c>
      <c r="H214" s="46">
        <f t="shared" ref="H214:H215" si="104">F214/G214*100</f>
        <v>122.27488151658767</v>
      </c>
      <c r="I214" s="49">
        <v>0</v>
      </c>
      <c r="J214" s="45">
        <v>442</v>
      </c>
      <c r="K214" s="46">
        <f t="shared" ref="K214:K215" si="105">I214/J214*100</f>
        <v>0</v>
      </c>
      <c r="L214" s="49">
        <f t="shared" ref="L214:L216" si="106">O214+R214</f>
        <v>0</v>
      </c>
      <c r="M214" s="49">
        <f t="shared" ref="M214:M216" si="107">P214+S214</f>
        <v>0</v>
      </c>
      <c r="N214" s="25" t="e">
        <f t="shared" si="101"/>
        <v>#DIV/0!</v>
      </c>
      <c r="O214" s="49">
        <v>0</v>
      </c>
      <c r="P214" s="49">
        <v>0</v>
      </c>
      <c r="Q214" s="25" t="e">
        <f t="shared" si="102"/>
        <v>#DIV/0!</v>
      </c>
      <c r="R214" s="49">
        <v>0</v>
      </c>
      <c r="S214" s="49">
        <v>0</v>
      </c>
      <c r="T214" s="45" t="e">
        <f t="shared" si="103"/>
        <v>#DIV/0!</v>
      </c>
    </row>
    <row r="215" spans="1:20" s="23" customFormat="1" ht="17.25">
      <c r="A215" s="71">
        <v>2</v>
      </c>
      <c r="B215" s="8" t="s">
        <v>53</v>
      </c>
      <c r="C215" s="49">
        <v>0</v>
      </c>
      <c r="D215" s="49">
        <v>28168</v>
      </c>
      <c r="E215" s="25">
        <f t="shared" ref="E215" si="108">C215/D215*100</f>
        <v>0</v>
      </c>
      <c r="F215" s="49">
        <v>0</v>
      </c>
      <c r="G215" s="49">
        <v>0</v>
      </c>
      <c r="H215" s="25" t="e">
        <f t="shared" si="104"/>
        <v>#DIV/0!</v>
      </c>
      <c r="I215" s="49">
        <v>0</v>
      </c>
      <c r="J215" s="49">
        <v>27125</v>
      </c>
      <c r="K215" s="25">
        <f t="shared" si="105"/>
        <v>0</v>
      </c>
      <c r="L215" s="49">
        <f t="shared" si="106"/>
        <v>0</v>
      </c>
      <c r="M215" s="49">
        <f t="shared" si="107"/>
        <v>0</v>
      </c>
      <c r="N215" s="25" t="e">
        <f t="shared" si="101"/>
        <v>#DIV/0!</v>
      </c>
      <c r="O215" s="49"/>
      <c r="P215" s="49">
        <v>0</v>
      </c>
      <c r="Q215" s="25" t="e">
        <f t="shared" si="102"/>
        <v>#DIV/0!</v>
      </c>
      <c r="R215" s="49"/>
      <c r="S215" s="49">
        <v>0</v>
      </c>
      <c r="T215" s="49" t="e">
        <f t="shared" si="103"/>
        <v>#DIV/0!</v>
      </c>
    </row>
    <row r="216" spans="1:20" s="23" customFormat="1" ht="17.25">
      <c r="A216" s="53">
        <v>3</v>
      </c>
      <c r="B216" s="4" t="s">
        <v>55</v>
      </c>
      <c r="C216" s="49">
        <v>49396</v>
      </c>
      <c r="D216" s="49">
        <v>63591</v>
      </c>
      <c r="E216" s="1">
        <f>C216/D216*100</f>
        <v>77.677658788193298</v>
      </c>
      <c r="F216" s="49">
        <v>8940</v>
      </c>
      <c r="G216" s="49">
        <v>5341</v>
      </c>
      <c r="H216" s="1">
        <f>F216/G216*100</f>
        <v>167.38438494663922</v>
      </c>
      <c r="I216" s="49">
        <v>49396</v>
      </c>
      <c r="J216" s="49">
        <v>63591</v>
      </c>
      <c r="K216" s="1">
        <f>I216/J216*100</f>
        <v>77.677658788193298</v>
      </c>
      <c r="L216" s="49">
        <f t="shared" si="106"/>
        <v>49396</v>
      </c>
      <c r="M216" s="49">
        <f t="shared" si="107"/>
        <v>63591</v>
      </c>
      <c r="N216" s="1">
        <f t="shared" si="101"/>
        <v>77.677658788193298</v>
      </c>
      <c r="O216" s="49">
        <v>0</v>
      </c>
      <c r="P216" s="49">
        <v>21263</v>
      </c>
      <c r="Q216" s="1">
        <f t="shared" si="102"/>
        <v>0</v>
      </c>
      <c r="R216" s="49">
        <v>49396</v>
      </c>
      <c r="S216" s="49">
        <v>42328</v>
      </c>
      <c r="T216" s="47">
        <f t="shared" si="103"/>
        <v>116.6981666981667</v>
      </c>
    </row>
    <row r="217" spans="1:20" s="23" customFormat="1" ht="17.25">
      <c r="A217" s="71">
        <v>4</v>
      </c>
      <c r="B217" s="8" t="s">
        <v>56</v>
      </c>
      <c r="C217" s="49">
        <v>204115</v>
      </c>
      <c r="D217" s="49">
        <v>200075</v>
      </c>
      <c r="E217" s="1">
        <f t="shared" ref="E217:E219" si="109">C217/D217*100</f>
        <v>102.01924278395602</v>
      </c>
      <c r="F217" s="49">
        <v>31555</v>
      </c>
      <c r="G217" s="49">
        <v>24144</v>
      </c>
      <c r="H217" s="1">
        <f t="shared" ref="H217:H219" si="110">F217/G217*100</f>
        <v>130.69499668654737</v>
      </c>
      <c r="I217" s="49">
        <v>200661</v>
      </c>
      <c r="J217" s="49">
        <v>203413</v>
      </c>
      <c r="K217" s="1">
        <f t="shared" ref="K217:K219" si="111">I217/J217*100</f>
        <v>98.647087452621022</v>
      </c>
      <c r="L217" s="49">
        <f>O217+R217</f>
        <v>37002</v>
      </c>
      <c r="M217" s="49">
        <f>P217+S217</f>
        <v>69770</v>
      </c>
      <c r="N217" s="1">
        <f t="shared" si="101"/>
        <v>53.034255410634948</v>
      </c>
      <c r="O217" s="49">
        <v>0</v>
      </c>
      <c r="P217" s="49">
        <v>0</v>
      </c>
      <c r="Q217" s="1" t="e">
        <f t="shared" si="102"/>
        <v>#DIV/0!</v>
      </c>
      <c r="R217" s="49">
        <v>37002</v>
      </c>
      <c r="S217" s="49">
        <v>69770</v>
      </c>
      <c r="T217" s="47">
        <f t="shared" si="103"/>
        <v>53.034255410634948</v>
      </c>
    </row>
    <row r="218" spans="1:20" s="23" customFormat="1" ht="17.25">
      <c r="A218" s="53">
        <v>5</v>
      </c>
      <c r="B218" s="8" t="s">
        <v>57</v>
      </c>
      <c r="C218" s="49">
        <v>0</v>
      </c>
      <c r="D218" s="49">
        <v>0</v>
      </c>
      <c r="E218" s="1" t="e">
        <f t="shared" si="109"/>
        <v>#DIV/0!</v>
      </c>
      <c r="F218" s="49">
        <v>0</v>
      </c>
      <c r="G218" s="49">
        <v>0</v>
      </c>
      <c r="H218" s="1" t="e">
        <f t="shared" si="110"/>
        <v>#DIV/0!</v>
      </c>
      <c r="I218" s="49">
        <v>0</v>
      </c>
      <c r="J218" s="49">
        <v>0</v>
      </c>
      <c r="K218" s="1" t="e">
        <f t="shared" si="111"/>
        <v>#DIV/0!</v>
      </c>
      <c r="L218" s="49">
        <f t="shared" ref="L218:L219" si="112">O218+R218</f>
        <v>0</v>
      </c>
      <c r="M218" s="49">
        <f t="shared" ref="M218:M219" si="113">P218+S218</f>
        <v>0</v>
      </c>
      <c r="N218" s="1" t="e">
        <f t="shared" si="101"/>
        <v>#DIV/0!</v>
      </c>
      <c r="O218" s="49"/>
      <c r="P218" s="49"/>
      <c r="Q218" s="1" t="e">
        <f t="shared" si="102"/>
        <v>#DIV/0!</v>
      </c>
      <c r="R218" s="49"/>
      <c r="S218" s="49"/>
      <c r="T218" s="47" t="e">
        <f t="shared" si="103"/>
        <v>#DIV/0!</v>
      </c>
    </row>
    <row r="219" spans="1:20" s="23" customFormat="1" ht="17.25">
      <c r="A219" s="54">
        <v>6</v>
      </c>
      <c r="B219" s="4" t="s">
        <v>58</v>
      </c>
      <c r="C219" s="49"/>
      <c r="D219" s="49">
        <v>454681</v>
      </c>
      <c r="E219" s="25">
        <f t="shared" si="109"/>
        <v>0</v>
      </c>
      <c r="F219" s="49"/>
      <c r="G219" s="49">
        <v>84606</v>
      </c>
      <c r="H219" s="25">
        <f t="shared" si="110"/>
        <v>0</v>
      </c>
      <c r="I219" s="49"/>
      <c r="J219" s="49">
        <v>571857</v>
      </c>
      <c r="K219" s="25">
        <f t="shared" si="111"/>
        <v>0</v>
      </c>
      <c r="L219" s="49">
        <f t="shared" si="112"/>
        <v>0</v>
      </c>
      <c r="M219" s="49">
        <f t="shared" si="113"/>
        <v>117060</v>
      </c>
      <c r="N219" s="25">
        <f t="shared" si="101"/>
        <v>0</v>
      </c>
      <c r="O219" s="49"/>
      <c r="P219" s="49">
        <v>117060</v>
      </c>
      <c r="Q219" s="25">
        <f t="shared" si="102"/>
        <v>0</v>
      </c>
      <c r="R219" s="49"/>
      <c r="S219" s="49">
        <v>0</v>
      </c>
      <c r="T219" s="49" t="e">
        <f t="shared" si="103"/>
        <v>#DIV/0!</v>
      </c>
    </row>
    <row r="220" spans="1:20" s="23" customFormat="1" ht="17.25" customHeight="1">
      <c r="A220" s="385"/>
      <c r="B220" s="386"/>
      <c r="C220" s="386"/>
      <c r="D220" s="386"/>
      <c r="E220" s="386"/>
      <c r="F220" s="386"/>
      <c r="G220" s="386"/>
      <c r="H220" s="386"/>
      <c r="I220" s="386"/>
      <c r="J220" s="386"/>
      <c r="K220" s="386"/>
      <c r="L220" s="386"/>
      <c r="M220" s="386"/>
      <c r="N220" s="386"/>
      <c r="O220" s="386"/>
      <c r="P220" s="386"/>
      <c r="Q220" s="386"/>
      <c r="R220" s="386"/>
      <c r="S220" s="386"/>
      <c r="T220" s="387"/>
    </row>
    <row r="221" spans="1:20" s="23" customFormat="1" ht="36" customHeight="1">
      <c r="A221" s="383" t="s">
        <v>252</v>
      </c>
      <c r="B221" s="384"/>
      <c r="C221" s="42">
        <f>SUM(C222:C228)</f>
        <v>4152572</v>
      </c>
      <c r="D221" s="42">
        <f>SUM(D222:D228)</f>
        <v>4017671</v>
      </c>
      <c r="E221" s="51">
        <f t="shared" ref="E221:E228" si="114">C221/D221*100</f>
        <v>103.35769155811911</v>
      </c>
      <c r="F221" s="42">
        <f>SUM(F222:F228)</f>
        <v>413521</v>
      </c>
      <c r="G221" s="42">
        <f>SUM(G222:G228)</f>
        <v>347195</v>
      </c>
      <c r="H221" s="51">
        <f t="shared" ref="H221:H228" si="115">F221/G221*100</f>
        <v>119.10338570543931</v>
      </c>
      <c r="I221" s="42">
        <f>SUM(I222:I228)</f>
        <v>4011884</v>
      </c>
      <c r="J221" s="42">
        <f>SUM(J222:J228)</f>
        <v>3833846</v>
      </c>
      <c r="K221" s="51">
        <f t="shared" ref="K221:K228" si="116">I221/J221*100</f>
        <v>104.64384850095701</v>
      </c>
      <c r="L221" s="42">
        <f>SUM(L222:L228)</f>
        <v>2242429</v>
      </c>
      <c r="M221" s="42">
        <f>SUM(M222:M228)</f>
        <v>2014957</v>
      </c>
      <c r="N221" s="6">
        <f t="shared" ref="N221:N228" si="117">L221/M221*100</f>
        <v>111.28917391289244</v>
      </c>
      <c r="O221" s="42">
        <f>SUM(O222:O228)</f>
        <v>1357489</v>
      </c>
      <c r="P221" s="42">
        <f>SUM(P222:P228)</f>
        <v>1171333</v>
      </c>
      <c r="Q221" s="5">
        <f t="shared" ref="Q221:Q228" si="118">O221/P221*100</f>
        <v>115.89266246233991</v>
      </c>
      <c r="R221" s="42">
        <f>SUM(R222:R228)</f>
        <v>884940</v>
      </c>
      <c r="S221" s="42">
        <f>SUM(S222:S228)</f>
        <v>843624</v>
      </c>
      <c r="T221" s="6">
        <f t="shared" ref="T221:T228" si="119">R221/S221*100</f>
        <v>104.89744246251884</v>
      </c>
    </row>
    <row r="222" spans="1:20" s="23" customFormat="1" ht="17.25">
      <c r="A222" s="54">
        <v>1</v>
      </c>
      <c r="B222" s="4" t="s">
        <v>59</v>
      </c>
      <c r="C222" s="49">
        <v>1483844</v>
      </c>
      <c r="D222" s="49">
        <v>1508843</v>
      </c>
      <c r="E222" s="25">
        <f t="shared" si="114"/>
        <v>98.343167579396933</v>
      </c>
      <c r="F222" s="49">
        <v>20767</v>
      </c>
      <c r="G222" s="49">
        <v>28961</v>
      </c>
      <c r="H222" s="25">
        <f t="shared" si="115"/>
        <v>71.706778080867366</v>
      </c>
      <c r="I222" s="49">
        <v>1361084</v>
      </c>
      <c r="J222" s="49">
        <v>1364222</v>
      </c>
      <c r="K222" s="25">
        <f t="shared" si="116"/>
        <v>99.769978786443843</v>
      </c>
      <c r="L222" s="49">
        <f t="shared" ref="L222:L226" si="120">O222+R222</f>
        <v>852205</v>
      </c>
      <c r="M222" s="49">
        <f>P222+S222</f>
        <v>902779</v>
      </c>
      <c r="N222" s="25">
        <f t="shared" si="117"/>
        <v>94.397964507371128</v>
      </c>
      <c r="O222" s="49">
        <v>453498</v>
      </c>
      <c r="P222" s="49">
        <v>412029</v>
      </c>
      <c r="Q222" s="25">
        <f t="shared" si="118"/>
        <v>110.06458283276177</v>
      </c>
      <c r="R222" s="49">
        <v>398707</v>
      </c>
      <c r="S222" s="49">
        <v>490750</v>
      </c>
      <c r="T222" s="49">
        <f t="shared" si="119"/>
        <v>81.244421803362201</v>
      </c>
    </row>
    <row r="223" spans="1:20" s="23" customFormat="1" ht="17.25">
      <c r="A223" s="55">
        <v>2</v>
      </c>
      <c r="B223" s="4" t="s">
        <v>60</v>
      </c>
      <c r="C223" s="49">
        <v>718127</v>
      </c>
      <c r="D223" s="49">
        <v>709205</v>
      </c>
      <c r="E223" s="25">
        <f t="shared" si="114"/>
        <v>101.25802835569404</v>
      </c>
      <c r="F223" s="49">
        <v>133783</v>
      </c>
      <c r="G223" s="49">
        <v>74272</v>
      </c>
      <c r="H223" s="25">
        <f t="shared" si="115"/>
        <v>180.12575398535114</v>
      </c>
      <c r="I223" s="49">
        <v>685484</v>
      </c>
      <c r="J223" s="49">
        <v>568890</v>
      </c>
      <c r="K223" s="25">
        <f t="shared" si="116"/>
        <v>120.49499903320502</v>
      </c>
      <c r="L223" s="49">
        <f t="shared" si="120"/>
        <v>268099</v>
      </c>
      <c r="M223" s="49">
        <f>P223+S223</f>
        <v>147620</v>
      </c>
      <c r="N223" s="1">
        <f t="shared" si="117"/>
        <v>181.61427990787155</v>
      </c>
      <c r="O223" s="49">
        <v>211926</v>
      </c>
      <c r="P223" s="49">
        <v>82445</v>
      </c>
      <c r="Q223" s="1">
        <f t="shared" si="118"/>
        <v>257.05136757838562</v>
      </c>
      <c r="R223" s="49">
        <v>56173</v>
      </c>
      <c r="S223" s="49">
        <v>65175</v>
      </c>
      <c r="T223" s="49">
        <f t="shared" si="119"/>
        <v>86.187955504411192</v>
      </c>
    </row>
    <row r="224" spans="1:20" s="23" customFormat="1" ht="17.25">
      <c r="A224" s="54">
        <v>3</v>
      </c>
      <c r="B224" s="4" t="s">
        <v>61</v>
      </c>
      <c r="C224" s="49">
        <v>0</v>
      </c>
      <c r="D224" s="49"/>
      <c r="E224" s="25" t="e">
        <f t="shared" si="114"/>
        <v>#DIV/0!</v>
      </c>
      <c r="F224" s="49">
        <v>0</v>
      </c>
      <c r="G224" s="49"/>
      <c r="H224" s="25" t="e">
        <f t="shared" si="115"/>
        <v>#DIV/0!</v>
      </c>
      <c r="I224" s="49">
        <v>0</v>
      </c>
      <c r="J224" s="49"/>
      <c r="K224" s="25" t="e">
        <f t="shared" si="116"/>
        <v>#DIV/0!</v>
      </c>
      <c r="L224" s="49">
        <f t="shared" si="120"/>
        <v>0</v>
      </c>
      <c r="M224" s="49">
        <f t="shared" ref="M224:M228" si="121">P224+S224</f>
        <v>0</v>
      </c>
      <c r="N224" s="25" t="e">
        <f t="shared" si="117"/>
        <v>#DIV/0!</v>
      </c>
      <c r="O224" s="49"/>
      <c r="P224" s="49"/>
      <c r="Q224" s="25" t="e">
        <f t="shared" si="118"/>
        <v>#DIV/0!</v>
      </c>
      <c r="R224" s="49"/>
      <c r="S224" s="49"/>
      <c r="T224" s="49" t="e">
        <f t="shared" si="119"/>
        <v>#DIV/0!</v>
      </c>
    </row>
    <row r="225" spans="1:20" s="23" customFormat="1" ht="17.25">
      <c r="A225" s="55">
        <v>4</v>
      </c>
      <c r="B225" s="4" t="s">
        <v>62</v>
      </c>
      <c r="C225" s="49">
        <v>968770</v>
      </c>
      <c r="D225" s="49">
        <v>750329</v>
      </c>
      <c r="E225" s="1">
        <f t="shared" si="114"/>
        <v>129.11269589739968</v>
      </c>
      <c r="F225" s="49">
        <v>120046</v>
      </c>
      <c r="G225" s="49">
        <v>129034</v>
      </c>
      <c r="H225" s="25">
        <f t="shared" si="115"/>
        <v>93.034394035680521</v>
      </c>
      <c r="I225" s="49">
        <v>921402</v>
      </c>
      <c r="J225" s="49">
        <v>750329</v>
      </c>
      <c r="K225" s="1">
        <f t="shared" si="116"/>
        <v>122.79973185096138</v>
      </c>
      <c r="L225" s="49">
        <f t="shared" si="120"/>
        <v>430060</v>
      </c>
      <c r="M225" s="49">
        <f t="shared" si="121"/>
        <v>287699</v>
      </c>
      <c r="N225" s="1">
        <f t="shared" si="117"/>
        <v>149.4826189872054</v>
      </c>
      <c r="O225" s="49">
        <v>0</v>
      </c>
      <c r="P225" s="49">
        <v>0</v>
      </c>
      <c r="Q225" s="1" t="e">
        <f t="shared" si="118"/>
        <v>#DIV/0!</v>
      </c>
      <c r="R225" s="49">
        <v>430060</v>
      </c>
      <c r="S225" s="49">
        <v>287699</v>
      </c>
      <c r="T225" s="96">
        <f t="shared" si="119"/>
        <v>149.4826189872054</v>
      </c>
    </row>
    <row r="226" spans="1:20" s="23" customFormat="1" ht="17.25">
      <c r="A226" s="54">
        <v>5</v>
      </c>
      <c r="B226" s="4" t="s">
        <v>63</v>
      </c>
      <c r="C226" s="49">
        <v>584</v>
      </c>
      <c r="D226" s="49">
        <v>51831</v>
      </c>
      <c r="E226" s="1">
        <f t="shared" si="114"/>
        <v>1.1267388242557543</v>
      </c>
      <c r="F226" s="49">
        <v>0</v>
      </c>
      <c r="G226" s="49">
        <v>8374</v>
      </c>
      <c r="H226" s="1">
        <f t="shared" si="115"/>
        <v>0</v>
      </c>
      <c r="I226" s="49">
        <v>9536</v>
      </c>
      <c r="J226" s="49">
        <v>66476</v>
      </c>
      <c r="K226" s="1">
        <f t="shared" si="116"/>
        <v>14.345026776581021</v>
      </c>
      <c r="L226" s="49">
        <f t="shared" si="120"/>
        <v>8570</v>
      </c>
      <c r="M226" s="49">
        <f t="shared" si="121"/>
        <v>40456</v>
      </c>
      <c r="N226" s="25">
        <f t="shared" si="117"/>
        <v>21.183508008700809</v>
      </c>
      <c r="O226" s="49">
        <v>8570</v>
      </c>
      <c r="P226" s="49">
        <v>40456</v>
      </c>
      <c r="Q226" s="25">
        <f t="shared" si="118"/>
        <v>21.183508008700809</v>
      </c>
      <c r="R226" s="49">
        <v>0</v>
      </c>
      <c r="S226" s="49">
        <v>0</v>
      </c>
      <c r="T226" s="47" t="e">
        <f t="shared" si="119"/>
        <v>#DIV/0!</v>
      </c>
    </row>
    <row r="227" spans="1:20" s="23" customFormat="1" ht="17.25">
      <c r="A227" s="55">
        <v>6</v>
      </c>
      <c r="B227" s="4" t="s">
        <v>64</v>
      </c>
      <c r="C227" s="49">
        <v>193815</v>
      </c>
      <c r="D227" s="49">
        <v>100922</v>
      </c>
      <c r="E227" s="25">
        <f t="shared" si="114"/>
        <v>192.04435108301462</v>
      </c>
      <c r="F227" s="49">
        <v>39150</v>
      </c>
      <c r="G227" s="49">
        <v>13120</v>
      </c>
      <c r="H227" s="25">
        <f t="shared" si="115"/>
        <v>298.39939024390242</v>
      </c>
      <c r="I227" s="49">
        <v>290819</v>
      </c>
      <c r="J227" s="49">
        <v>174511</v>
      </c>
      <c r="K227" s="25">
        <f t="shared" si="116"/>
        <v>166.64794769384167</v>
      </c>
      <c r="L227" s="49">
        <f>O227+R227</f>
        <v>127817</v>
      </c>
      <c r="M227" s="49">
        <f t="shared" si="121"/>
        <v>0</v>
      </c>
      <c r="N227" s="25" t="e">
        <f t="shared" si="117"/>
        <v>#DIV/0!</v>
      </c>
      <c r="O227" s="49">
        <v>127817</v>
      </c>
      <c r="P227" s="49">
        <v>0</v>
      </c>
      <c r="Q227" s="25" t="e">
        <f t="shared" si="118"/>
        <v>#DIV/0!</v>
      </c>
      <c r="R227" s="49">
        <v>0</v>
      </c>
      <c r="S227" s="49">
        <v>0</v>
      </c>
      <c r="T227" s="49" t="e">
        <f t="shared" si="119"/>
        <v>#DIV/0!</v>
      </c>
    </row>
    <row r="228" spans="1:20" s="23" customFormat="1" ht="17.25">
      <c r="A228" s="54">
        <v>7</v>
      </c>
      <c r="B228" s="4" t="s">
        <v>65</v>
      </c>
      <c r="C228" s="49">
        <v>787432</v>
      </c>
      <c r="D228" s="49">
        <v>896541</v>
      </c>
      <c r="E228" s="46">
        <f t="shared" si="114"/>
        <v>87.830004428129897</v>
      </c>
      <c r="F228" s="49">
        <v>99775</v>
      </c>
      <c r="G228" s="49">
        <v>93434</v>
      </c>
      <c r="H228" s="46">
        <f t="shared" si="115"/>
        <v>106.78660872915641</v>
      </c>
      <c r="I228" s="49">
        <v>743559</v>
      </c>
      <c r="J228" s="49">
        <v>909418</v>
      </c>
      <c r="K228" s="46">
        <f t="shared" si="116"/>
        <v>81.762072006492062</v>
      </c>
      <c r="L228" s="49">
        <f>O228+R228</f>
        <v>555678</v>
      </c>
      <c r="M228" s="49">
        <f t="shared" si="121"/>
        <v>636403</v>
      </c>
      <c r="N228" s="25">
        <f t="shared" si="117"/>
        <v>87.315427488556779</v>
      </c>
      <c r="O228" s="49">
        <v>555678</v>
      </c>
      <c r="P228" s="49">
        <v>636403</v>
      </c>
      <c r="Q228" s="25">
        <f t="shared" si="118"/>
        <v>87.315427488556779</v>
      </c>
      <c r="R228" s="49">
        <v>0</v>
      </c>
      <c r="S228" s="49">
        <v>0</v>
      </c>
      <c r="T228" s="45" t="e">
        <f t="shared" si="119"/>
        <v>#DIV/0!</v>
      </c>
    </row>
    <row r="229" spans="1:20" s="23" customFormat="1" ht="17.25" customHeight="1">
      <c r="A229" s="385"/>
      <c r="B229" s="386"/>
      <c r="C229" s="386"/>
      <c r="D229" s="386"/>
      <c r="E229" s="386"/>
      <c r="F229" s="386"/>
      <c r="G229" s="386"/>
      <c r="H229" s="386"/>
      <c r="I229" s="386"/>
      <c r="J229" s="386"/>
      <c r="K229" s="386"/>
      <c r="L229" s="386"/>
      <c r="M229" s="386"/>
      <c r="N229" s="386"/>
      <c r="O229" s="386"/>
      <c r="P229" s="386"/>
      <c r="Q229" s="386"/>
      <c r="R229" s="386"/>
      <c r="S229" s="386"/>
      <c r="T229" s="387"/>
    </row>
    <row r="230" spans="1:20" s="23" customFormat="1" ht="54" customHeight="1">
      <c r="A230" s="383" t="s">
        <v>253</v>
      </c>
      <c r="B230" s="384"/>
      <c r="C230" s="42">
        <f>SUM(C231:C235)</f>
        <v>745910</v>
      </c>
      <c r="D230" s="42">
        <f>SUM(D231:D235)</f>
        <v>762734</v>
      </c>
      <c r="E230" s="51">
        <f>C230/D230*100</f>
        <v>97.794250682413534</v>
      </c>
      <c r="F230" s="42">
        <f>SUM(F231:F235)</f>
        <v>361692</v>
      </c>
      <c r="G230" s="42">
        <f>SUM(G231:G235)</f>
        <v>149372</v>
      </c>
      <c r="H230" s="51">
        <f>F230/G230*100</f>
        <v>242.14176686393699</v>
      </c>
      <c r="I230" s="42">
        <f>SUM(I231:I235)</f>
        <v>2456827</v>
      </c>
      <c r="J230" s="42">
        <f>SUM(J231:J235)</f>
        <v>832334</v>
      </c>
      <c r="K230" s="51">
        <f>I230/J230*100</f>
        <v>295.17321171548923</v>
      </c>
      <c r="L230" s="42">
        <f>SUM(L231:L235)</f>
        <v>103160</v>
      </c>
      <c r="M230" s="42">
        <f>SUM(M231:M235)</f>
        <v>21431</v>
      </c>
      <c r="N230" s="6">
        <f t="shared" ref="N230:N234" si="122">L230/M230*100</f>
        <v>481.35877933834166</v>
      </c>
      <c r="O230" s="42">
        <f>SUM(O231:O235)</f>
        <v>0</v>
      </c>
      <c r="P230" s="42">
        <f>SUM(P231:P235)</f>
        <v>5476</v>
      </c>
      <c r="Q230" s="5">
        <f t="shared" ref="Q230:Q234" si="123">O230/P230*100</f>
        <v>0</v>
      </c>
      <c r="R230" s="42">
        <f>SUM(R231:R235)</f>
        <v>103160</v>
      </c>
      <c r="S230" s="42">
        <f>SUM(S231:S235)</f>
        <v>15955</v>
      </c>
      <c r="T230" s="6">
        <f t="shared" ref="T230:T234" si="124">R230/S230*100</f>
        <v>646.56847383265438</v>
      </c>
    </row>
    <row r="231" spans="1:20" s="23" customFormat="1" ht="17.25">
      <c r="A231" s="57">
        <v>1</v>
      </c>
      <c r="B231" s="8" t="s">
        <v>87</v>
      </c>
      <c r="C231" s="49">
        <v>101241</v>
      </c>
      <c r="D231" s="45">
        <v>142180</v>
      </c>
      <c r="E231" s="1">
        <f t="shared" ref="E231:E234" si="125">C231/D231*100</f>
        <v>71.206217470811652</v>
      </c>
      <c r="F231" s="49">
        <v>14998</v>
      </c>
      <c r="G231" s="45">
        <v>19770</v>
      </c>
      <c r="H231" s="1">
        <f t="shared" ref="H231:H234" si="126">F231/G231*100</f>
        <v>75.862417804754685</v>
      </c>
      <c r="I231" s="49">
        <v>102755</v>
      </c>
      <c r="J231" s="45">
        <v>142101</v>
      </c>
      <c r="K231" s="1">
        <f t="shared" ref="K231:K234" si="127">I231/J231*100</f>
        <v>72.31124341137641</v>
      </c>
      <c r="L231" s="49">
        <f>O231+R231</f>
        <v>0</v>
      </c>
      <c r="M231" s="35">
        <f>P231+S231</f>
        <v>5476</v>
      </c>
      <c r="N231" s="1">
        <f t="shared" si="122"/>
        <v>0</v>
      </c>
      <c r="O231" s="47">
        <v>0</v>
      </c>
      <c r="P231" s="47">
        <v>5476</v>
      </c>
      <c r="Q231" s="1">
        <f t="shared" si="123"/>
        <v>0</v>
      </c>
      <c r="R231" s="49">
        <v>0</v>
      </c>
      <c r="S231" s="49">
        <v>0</v>
      </c>
      <c r="T231" s="1" t="e">
        <f t="shared" si="124"/>
        <v>#DIV/0!</v>
      </c>
    </row>
    <row r="232" spans="1:20" s="23" customFormat="1" ht="17.25">
      <c r="A232" s="63">
        <v>2</v>
      </c>
      <c r="B232" s="4" t="s">
        <v>54</v>
      </c>
      <c r="C232" s="49">
        <v>598244</v>
      </c>
      <c r="D232" s="49">
        <v>620554</v>
      </c>
      <c r="E232" s="25">
        <f t="shared" si="125"/>
        <v>96.404825365721607</v>
      </c>
      <c r="F232" s="49">
        <v>118277</v>
      </c>
      <c r="G232" s="49">
        <v>129602</v>
      </c>
      <c r="H232" s="25">
        <f t="shared" si="126"/>
        <v>91.261708924244999</v>
      </c>
      <c r="I232" s="49">
        <v>747805</v>
      </c>
      <c r="J232" s="49">
        <v>690233</v>
      </c>
      <c r="K232" s="25">
        <f t="shared" si="127"/>
        <v>108.34095153375745</v>
      </c>
      <c r="L232" s="49">
        <f t="shared" ref="L232:L234" si="128">O232+R232</f>
        <v>0</v>
      </c>
      <c r="M232" s="35">
        <f t="shared" ref="M232:M234" si="129">P232+S232</f>
        <v>15955</v>
      </c>
      <c r="N232" s="25">
        <f t="shared" si="122"/>
        <v>0</v>
      </c>
      <c r="O232" s="49">
        <v>0</v>
      </c>
      <c r="P232" s="49">
        <v>0</v>
      </c>
      <c r="Q232" s="25" t="e">
        <f t="shared" si="123"/>
        <v>#DIV/0!</v>
      </c>
      <c r="R232" s="49">
        <v>0</v>
      </c>
      <c r="S232" s="49">
        <v>15955</v>
      </c>
      <c r="T232" s="49">
        <f t="shared" si="124"/>
        <v>0</v>
      </c>
    </row>
    <row r="233" spans="1:20" s="23" customFormat="1" ht="17.25">
      <c r="A233" s="63">
        <v>3</v>
      </c>
      <c r="B233" s="10" t="s">
        <v>334</v>
      </c>
      <c r="C233" s="49">
        <v>46425</v>
      </c>
      <c r="D233" s="49"/>
      <c r="E233" s="25" t="e">
        <f t="shared" si="125"/>
        <v>#DIV/0!</v>
      </c>
      <c r="F233" s="49">
        <v>7027</v>
      </c>
      <c r="G233" s="49"/>
      <c r="H233" s="25" t="e">
        <f t="shared" si="126"/>
        <v>#DIV/0!</v>
      </c>
      <c r="I233" s="49">
        <v>46425</v>
      </c>
      <c r="J233" s="49"/>
      <c r="K233" s="25" t="e">
        <f t="shared" si="127"/>
        <v>#DIV/0!</v>
      </c>
      <c r="L233" s="49">
        <f t="shared" si="128"/>
        <v>0</v>
      </c>
      <c r="M233" s="35">
        <f t="shared" si="129"/>
        <v>0</v>
      </c>
      <c r="N233" s="25" t="e">
        <f t="shared" si="122"/>
        <v>#DIV/0!</v>
      </c>
      <c r="O233" s="47">
        <v>0</v>
      </c>
      <c r="P233" s="47"/>
      <c r="Q233" s="25" t="e">
        <f t="shared" si="123"/>
        <v>#DIV/0!</v>
      </c>
      <c r="R233" s="49">
        <v>0</v>
      </c>
      <c r="S233" s="49"/>
      <c r="T233" s="49" t="e">
        <f t="shared" si="124"/>
        <v>#DIV/0!</v>
      </c>
    </row>
    <row r="234" spans="1:20" s="23" customFormat="1" ht="17.25">
      <c r="A234" s="270">
        <v>4</v>
      </c>
      <c r="B234" s="16" t="s">
        <v>399</v>
      </c>
      <c r="C234" s="47"/>
      <c r="D234" s="47"/>
      <c r="E234" s="25" t="e">
        <f t="shared" si="125"/>
        <v>#DIV/0!</v>
      </c>
      <c r="F234" s="47">
        <v>221390</v>
      </c>
      <c r="G234" s="47"/>
      <c r="H234" s="25" t="e">
        <f t="shared" si="126"/>
        <v>#DIV/0!</v>
      </c>
      <c r="I234" s="47">
        <v>1559842</v>
      </c>
      <c r="J234" s="47"/>
      <c r="K234" s="25" t="e">
        <f t="shared" si="127"/>
        <v>#DIV/0!</v>
      </c>
      <c r="L234" s="49">
        <f t="shared" si="128"/>
        <v>103160</v>
      </c>
      <c r="M234" s="35">
        <f t="shared" si="129"/>
        <v>0</v>
      </c>
      <c r="N234" s="25" t="e">
        <f t="shared" si="122"/>
        <v>#DIV/0!</v>
      </c>
      <c r="O234" s="47">
        <v>0</v>
      </c>
      <c r="P234" s="47"/>
      <c r="Q234" s="25" t="e">
        <f t="shared" si="123"/>
        <v>#DIV/0!</v>
      </c>
      <c r="R234" s="47">
        <v>103160</v>
      </c>
      <c r="S234" s="47"/>
      <c r="T234" s="49" t="e">
        <f t="shared" si="124"/>
        <v>#DIV/0!</v>
      </c>
    </row>
    <row r="235" spans="1:20" s="23" customFormat="1" ht="17.25">
      <c r="A235" s="64"/>
      <c r="B235" s="16"/>
      <c r="C235" s="47"/>
      <c r="D235" s="47"/>
      <c r="E235" s="1"/>
      <c r="F235" s="47"/>
      <c r="G235" s="47"/>
      <c r="H235" s="1"/>
      <c r="I235" s="47"/>
      <c r="J235" s="47"/>
      <c r="K235" s="1"/>
      <c r="L235" s="49"/>
      <c r="M235" s="47"/>
      <c r="N235" s="1"/>
      <c r="O235" s="47"/>
      <c r="P235" s="47"/>
      <c r="Q235" s="1"/>
      <c r="R235" s="47"/>
      <c r="S235" s="47"/>
      <c r="T235" s="1"/>
    </row>
    <row r="236" spans="1:20" s="23" customFormat="1" ht="17.25" customHeight="1">
      <c r="A236" s="385"/>
      <c r="B236" s="386"/>
      <c r="C236" s="386"/>
      <c r="D236" s="386"/>
      <c r="E236" s="386"/>
      <c r="F236" s="386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86"/>
      <c r="R236" s="386"/>
      <c r="S236" s="386"/>
      <c r="T236" s="387"/>
    </row>
    <row r="237" spans="1:20" s="23" customFormat="1" ht="71.25" customHeight="1">
      <c r="A237" s="383" t="s">
        <v>254</v>
      </c>
      <c r="B237" s="384"/>
      <c r="C237" s="42">
        <f>SUM(C238:C247)</f>
        <v>13234160</v>
      </c>
      <c r="D237" s="42">
        <f>SUM(D238:D247)</f>
        <v>18634570</v>
      </c>
      <c r="E237" s="51">
        <f>C237/D237*100</f>
        <v>71.01940103796332</v>
      </c>
      <c r="F237" s="42">
        <f>SUM(F238:F247)</f>
        <v>1594593</v>
      </c>
      <c r="G237" s="42">
        <f>SUM(G238:G247)</f>
        <v>2359973</v>
      </c>
      <c r="H237" s="51">
        <f>F237/G237*100</f>
        <v>67.568273026852424</v>
      </c>
      <c r="I237" s="42">
        <f>SUM(I238:I247)</f>
        <v>12771359</v>
      </c>
      <c r="J237" s="42">
        <f>SUM(J238:J247)</f>
        <v>17843403</v>
      </c>
      <c r="K237" s="51">
        <f>I237/J237*100</f>
        <v>71.574682250913696</v>
      </c>
      <c r="L237" s="42">
        <f>SUM(L238:L247)</f>
        <v>6972861</v>
      </c>
      <c r="M237" s="42">
        <f>SUM(M238:M247)</f>
        <v>2204915</v>
      </c>
      <c r="N237" s="6">
        <f t="shared" ref="N237:N247" si="130">L237/M237*100</f>
        <v>316.24171453321333</v>
      </c>
      <c r="O237" s="42">
        <f>SUM(O238:O247)</f>
        <v>6969047</v>
      </c>
      <c r="P237" s="42">
        <f>SUM(P238:P247)</f>
        <v>2183471</v>
      </c>
      <c r="Q237" s="5">
        <f t="shared" ref="Q237:Q247" si="131">O237/P237*100</f>
        <v>319.17286742072599</v>
      </c>
      <c r="R237" s="42">
        <f>SUM(R238:R247)</f>
        <v>18430</v>
      </c>
      <c r="S237" s="42">
        <f>SUM(S238:S247)</f>
        <v>21444</v>
      </c>
      <c r="T237" s="6">
        <f t="shared" ref="T237:T247" si="132">R237/S237*100</f>
        <v>85.944786420443947</v>
      </c>
    </row>
    <row r="238" spans="1:20" s="24" customFormat="1" ht="18.75" customHeight="1">
      <c r="A238" s="63">
        <v>1</v>
      </c>
      <c r="B238" s="4" t="s">
        <v>104</v>
      </c>
      <c r="C238" s="49">
        <v>858181</v>
      </c>
      <c r="D238" s="45">
        <v>2397598</v>
      </c>
      <c r="E238" s="25">
        <f>C238/D238*100</f>
        <v>35.793364859330048</v>
      </c>
      <c r="F238" s="49">
        <v>0</v>
      </c>
      <c r="G238" s="45">
        <v>311805</v>
      </c>
      <c r="H238" s="25">
        <f>F238/G238*100</f>
        <v>0</v>
      </c>
      <c r="I238" s="49">
        <v>927250</v>
      </c>
      <c r="J238" s="45">
        <v>2765581</v>
      </c>
      <c r="K238" s="25">
        <f>I238/J238*100</f>
        <v>33.528217036492514</v>
      </c>
      <c r="L238" s="49">
        <f t="shared" ref="L238" si="133">O238+R238</f>
        <v>0</v>
      </c>
      <c r="M238" s="49">
        <f t="shared" ref="M238:M241" si="134">P238+S238</f>
        <v>0</v>
      </c>
      <c r="N238" s="25" t="e">
        <f t="shared" si="130"/>
        <v>#DIV/0!</v>
      </c>
      <c r="O238" s="49">
        <v>0</v>
      </c>
      <c r="P238" s="49">
        <v>0</v>
      </c>
      <c r="Q238" s="25" t="e">
        <f t="shared" si="131"/>
        <v>#DIV/0!</v>
      </c>
      <c r="R238" s="49">
        <v>0</v>
      </c>
      <c r="S238" s="49">
        <v>0</v>
      </c>
      <c r="T238" s="25" t="e">
        <f t="shared" si="132"/>
        <v>#DIV/0!</v>
      </c>
    </row>
    <row r="239" spans="1:20" s="24" customFormat="1" ht="18.75" customHeight="1">
      <c r="A239" s="63">
        <v>2</v>
      </c>
      <c r="B239" s="4" t="s">
        <v>277</v>
      </c>
      <c r="C239" s="49">
        <v>402546</v>
      </c>
      <c r="D239" s="49">
        <v>0</v>
      </c>
      <c r="E239" s="25" t="e">
        <f>C239/D239*100</f>
        <v>#DIV/0!</v>
      </c>
      <c r="F239" s="49">
        <v>62158</v>
      </c>
      <c r="G239" s="49"/>
      <c r="H239" s="25" t="e">
        <f>F239/G239*100</f>
        <v>#DIV/0!</v>
      </c>
      <c r="I239" s="49">
        <v>400736</v>
      </c>
      <c r="J239" s="49"/>
      <c r="K239" s="25" t="e">
        <f>I239/J239*100</f>
        <v>#DIV/0!</v>
      </c>
      <c r="L239" s="49">
        <v>125889</v>
      </c>
      <c r="M239" s="49">
        <f t="shared" si="134"/>
        <v>0</v>
      </c>
      <c r="N239" s="25" t="e">
        <f t="shared" si="130"/>
        <v>#DIV/0!</v>
      </c>
      <c r="O239" s="49">
        <v>125889</v>
      </c>
      <c r="P239" s="49">
        <v>0</v>
      </c>
      <c r="Q239" s="25" t="e">
        <f t="shared" si="131"/>
        <v>#DIV/0!</v>
      </c>
      <c r="R239" s="49">
        <v>14616</v>
      </c>
      <c r="S239" s="49">
        <v>0</v>
      </c>
      <c r="T239" s="25" t="e">
        <f t="shared" si="132"/>
        <v>#DIV/0!</v>
      </c>
    </row>
    <row r="240" spans="1:20" s="23" customFormat="1" ht="18.75" customHeight="1">
      <c r="A240" s="63">
        <v>3</v>
      </c>
      <c r="B240" s="8" t="s">
        <v>234</v>
      </c>
      <c r="C240" s="49">
        <v>6762136</v>
      </c>
      <c r="D240" s="49">
        <v>8947014</v>
      </c>
      <c r="E240" s="1">
        <f>C240/D240*100</f>
        <v>75.579807967216766</v>
      </c>
      <c r="F240" s="49">
        <v>807437</v>
      </c>
      <c r="G240" s="49">
        <v>1132078</v>
      </c>
      <c r="H240" s="1">
        <f>F240/G240*100</f>
        <v>71.32344237764535</v>
      </c>
      <c r="I240" s="49">
        <v>6991458</v>
      </c>
      <c r="J240" s="49">
        <v>9039328</v>
      </c>
      <c r="K240" s="1">
        <f>I240/J240*100</f>
        <v>77.344886699542272</v>
      </c>
      <c r="L240" s="49">
        <f>O240+R240</f>
        <v>4932376</v>
      </c>
      <c r="M240" s="49">
        <f t="shared" si="134"/>
        <v>109644</v>
      </c>
      <c r="N240" s="1">
        <f t="shared" si="130"/>
        <v>4498.5370836525481</v>
      </c>
      <c r="O240" s="49">
        <v>4932376</v>
      </c>
      <c r="P240" s="49">
        <v>109644</v>
      </c>
      <c r="Q240" s="1">
        <f t="shared" si="131"/>
        <v>4498.5370836525481</v>
      </c>
      <c r="R240" s="49">
        <v>0</v>
      </c>
      <c r="S240" s="49">
        <v>0</v>
      </c>
      <c r="T240" s="1" t="e">
        <f t="shared" si="132"/>
        <v>#DIV/0!</v>
      </c>
    </row>
    <row r="241" spans="1:20" s="23" customFormat="1" ht="17.25">
      <c r="A241" s="64">
        <v>4</v>
      </c>
      <c r="B241" s="9" t="s">
        <v>115</v>
      </c>
      <c r="C241" s="49">
        <v>3448627</v>
      </c>
      <c r="D241" s="45">
        <v>4953252</v>
      </c>
      <c r="E241" s="1">
        <f t="shared" ref="E241:E242" si="135">C241/D241*100</f>
        <v>69.623491798923212</v>
      </c>
      <c r="F241" s="49">
        <v>478662</v>
      </c>
      <c r="G241" s="45">
        <v>657878</v>
      </c>
      <c r="H241" s="1">
        <f t="shared" ref="H241:H242" si="136">F241/G241*100</f>
        <v>72.758474975603377</v>
      </c>
      <c r="I241" s="49">
        <v>3466146</v>
      </c>
      <c r="J241" s="45">
        <v>4138879</v>
      </c>
      <c r="K241" s="1">
        <f t="shared" ref="K241:K242" si="137">I241/J241*100</f>
        <v>83.746009487109916</v>
      </c>
      <c r="L241" s="49">
        <f t="shared" ref="L241:L246" si="138">O241+R241</f>
        <v>1620947</v>
      </c>
      <c r="M241" s="49">
        <f t="shared" si="134"/>
        <v>2030478</v>
      </c>
      <c r="N241" s="1">
        <f t="shared" si="130"/>
        <v>79.830808312131424</v>
      </c>
      <c r="O241" s="49">
        <v>1620947</v>
      </c>
      <c r="P241" s="49">
        <v>2030478</v>
      </c>
      <c r="Q241" s="1">
        <f t="shared" si="131"/>
        <v>79.830808312131424</v>
      </c>
      <c r="R241" s="49">
        <v>0</v>
      </c>
      <c r="S241" s="49">
        <v>0</v>
      </c>
      <c r="T241" s="1" t="e">
        <f t="shared" si="132"/>
        <v>#DIV/0!</v>
      </c>
    </row>
    <row r="242" spans="1:20" s="23" customFormat="1" ht="34.5">
      <c r="A242" s="63">
        <v>5</v>
      </c>
      <c r="B242" s="10" t="s">
        <v>116</v>
      </c>
      <c r="C242" s="49">
        <v>0</v>
      </c>
      <c r="D242" s="45">
        <v>863577</v>
      </c>
      <c r="E242" s="1">
        <f t="shared" si="135"/>
        <v>0</v>
      </c>
      <c r="F242" s="49">
        <v>0</v>
      </c>
      <c r="G242" s="45">
        <v>0</v>
      </c>
      <c r="H242" s="1" t="e">
        <f t="shared" si="136"/>
        <v>#DIV/0!</v>
      </c>
      <c r="I242" s="49">
        <v>0</v>
      </c>
      <c r="J242" s="45">
        <v>430397</v>
      </c>
      <c r="K242" s="1">
        <f t="shared" si="137"/>
        <v>0</v>
      </c>
      <c r="L242" s="49">
        <f t="shared" si="138"/>
        <v>0</v>
      </c>
      <c r="M242" s="49">
        <f>P242+S242</f>
        <v>8689</v>
      </c>
      <c r="N242" s="1">
        <f t="shared" si="130"/>
        <v>0</v>
      </c>
      <c r="O242" s="49">
        <v>0</v>
      </c>
      <c r="P242" s="49">
        <v>0</v>
      </c>
      <c r="Q242" s="1" t="e">
        <f t="shared" si="131"/>
        <v>#DIV/0!</v>
      </c>
      <c r="R242" s="49">
        <v>0</v>
      </c>
      <c r="S242" s="49">
        <v>8689</v>
      </c>
      <c r="T242" s="1">
        <f t="shared" si="132"/>
        <v>0</v>
      </c>
    </row>
    <row r="243" spans="1:20" s="23" customFormat="1" ht="18.75" customHeight="1">
      <c r="A243" s="64">
        <v>6</v>
      </c>
      <c r="B243" s="158" t="s">
        <v>114</v>
      </c>
      <c r="C243" s="49">
        <v>1492718</v>
      </c>
      <c r="D243" s="45">
        <v>1473129</v>
      </c>
      <c r="E243" s="1">
        <f>C243/D243*100</f>
        <v>101.32975455645771</v>
      </c>
      <c r="F243" s="49">
        <v>215760</v>
      </c>
      <c r="G243" s="45">
        <v>258212</v>
      </c>
      <c r="H243" s="1">
        <f>F243/G243*100</f>
        <v>83.559245890973315</v>
      </c>
      <c r="I243" s="49">
        <v>715817</v>
      </c>
      <c r="J243" s="45">
        <v>1469218</v>
      </c>
      <c r="K243" s="1">
        <f>I243/J243*100</f>
        <v>48.720952234453975</v>
      </c>
      <c r="L243" s="49">
        <f t="shared" si="138"/>
        <v>22066</v>
      </c>
      <c r="M243" s="49">
        <f t="shared" ref="M243:M247" si="139">P243+S243</f>
        <v>56104</v>
      </c>
      <c r="N243" s="1">
        <f t="shared" si="130"/>
        <v>39.330529017538858</v>
      </c>
      <c r="O243" s="49">
        <v>18252</v>
      </c>
      <c r="P243" s="49">
        <v>43349</v>
      </c>
      <c r="Q243" s="1">
        <f t="shared" si="131"/>
        <v>42.104777503517958</v>
      </c>
      <c r="R243" s="49">
        <v>3814</v>
      </c>
      <c r="S243" s="49">
        <v>12755</v>
      </c>
      <c r="T243" s="1">
        <f t="shared" si="132"/>
        <v>29.90199921599373</v>
      </c>
    </row>
    <row r="244" spans="1:20" s="23" customFormat="1" ht="17.25">
      <c r="A244" s="64">
        <v>7</v>
      </c>
      <c r="B244" s="16" t="s">
        <v>280</v>
      </c>
      <c r="C244" s="49"/>
      <c r="D244" s="49"/>
      <c r="E244" s="1" t="e">
        <f>C244/D244*100</f>
        <v>#DIV/0!</v>
      </c>
      <c r="F244" s="49"/>
      <c r="G244" s="49"/>
      <c r="H244" s="1" t="e">
        <f>F244/G244*100</f>
        <v>#DIV/0!</v>
      </c>
      <c r="I244" s="49"/>
      <c r="J244" s="49"/>
      <c r="K244" s="1" t="e">
        <f>I244/J244*100</f>
        <v>#DIV/0!</v>
      </c>
      <c r="L244" s="49">
        <f t="shared" si="138"/>
        <v>1631</v>
      </c>
      <c r="M244" s="49">
        <f t="shared" si="139"/>
        <v>0</v>
      </c>
      <c r="N244" s="1" t="e">
        <f t="shared" si="130"/>
        <v>#DIV/0!</v>
      </c>
      <c r="O244" s="49">
        <v>1631</v>
      </c>
      <c r="P244" s="49">
        <v>0</v>
      </c>
      <c r="Q244" s="1" t="e">
        <f t="shared" si="131"/>
        <v>#DIV/0!</v>
      </c>
      <c r="R244" s="49">
        <v>0</v>
      </c>
      <c r="S244" s="49">
        <v>0</v>
      </c>
      <c r="T244" s="1" t="e">
        <f t="shared" si="132"/>
        <v>#DIV/0!</v>
      </c>
    </row>
    <row r="245" spans="1:20" s="23" customFormat="1" ht="17.25">
      <c r="A245" s="63">
        <v>8</v>
      </c>
      <c r="B245" s="10" t="s">
        <v>281</v>
      </c>
      <c r="C245" s="49">
        <v>0</v>
      </c>
      <c r="D245" s="49">
        <v>0</v>
      </c>
      <c r="E245" s="1" t="e">
        <f>C245/D245*100</f>
        <v>#DIV/0!</v>
      </c>
      <c r="F245" s="49">
        <v>0</v>
      </c>
      <c r="G245" s="49">
        <v>0</v>
      </c>
      <c r="H245" s="1">
        <v>0</v>
      </c>
      <c r="I245" s="49">
        <v>0</v>
      </c>
      <c r="J245" s="49">
        <v>0</v>
      </c>
      <c r="K245" s="1" t="e">
        <f>I245/J245*100</f>
        <v>#DIV/0!</v>
      </c>
      <c r="L245" s="49">
        <f t="shared" si="138"/>
        <v>0</v>
      </c>
      <c r="M245" s="49">
        <f t="shared" si="139"/>
        <v>0</v>
      </c>
      <c r="N245" s="1" t="e">
        <f t="shared" si="130"/>
        <v>#DIV/0!</v>
      </c>
      <c r="O245" s="49">
        <v>0</v>
      </c>
      <c r="P245" s="49">
        <v>0</v>
      </c>
      <c r="Q245" s="1" t="e">
        <f t="shared" si="131"/>
        <v>#DIV/0!</v>
      </c>
      <c r="R245" s="49">
        <v>0</v>
      </c>
      <c r="S245" s="49">
        <v>0</v>
      </c>
      <c r="T245" s="1" t="e">
        <f t="shared" si="132"/>
        <v>#DIV/0!</v>
      </c>
    </row>
    <row r="246" spans="1:20" s="23" customFormat="1" ht="17.25">
      <c r="A246" s="63">
        <v>9</v>
      </c>
      <c r="B246" s="10" t="s">
        <v>290</v>
      </c>
      <c r="C246" s="49">
        <v>0</v>
      </c>
      <c r="D246" s="49">
        <v>0</v>
      </c>
      <c r="E246" s="1" t="e">
        <f>C246/D246*100</f>
        <v>#DIV/0!</v>
      </c>
      <c r="F246" s="49">
        <v>0</v>
      </c>
      <c r="G246" s="49">
        <v>0</v>
      </c>
      <c r="H246" s="1" t="e">
        <f>F246/G246*100</f>
        <v>#DIV/0!</v>
      </c>
      <c r="I246" s="49">
        <v>0</v>
      </c>
      <c r="J246" s="49">
        <v>0</v>
      </c>
      <c r="K246" s="1" t="e">
        <f>I246/J246*100</f>
        <v>#DIV/0!</v>
      </c>
      <c r="L246" s="49">
        <f t="shared" si="138"/>
        <v>0</v>
      </c>
      <c r="M246" s="49">
        <f t="shared" si="139"/>
        <v>0</v>
      </c>
      <c r="N246" s="1" t="e">
        <f t="shared" si="130"/>
        <v>#DIV/0!</v>
      </c>
      <c r="O246" s="49">
        <v>0</v>
      </c>
      <c r="P246" s="49">
        <v>0</v>
      </c>
      <c r="Q246" s="1" t="e">
        <f t="shared" si="131"/>
        <v>#DIV/0!</v>
      </c>
      <c r="R246" s="49">
        <v>0</v>
      </c>
      <c r="S246" s="49">
        <v>0</v>
      </c>
      <c r="T246" s="1" t="e">
        <f t="shared" si="132"/>
        <v>#DIV/0!</v>
      </c>
    </row>
    <row r="247" spans="1:20" s="23" customFormat="1" ht="17.25">
      <c r="A247" s="63">
        <v>10</v>
      </c>
      <c r="B247" s="10" t="s">
        <v>282</v>
      </c>
      <c r="C247" s="49">
        <v>269952</v>
      </c>
      <c r="D247" s="49">
        <v>0</v>
      </c>
      <c r="E247" s="1" t="e">
        <f>C247/D247*100</f>
        <v>#DIV/0!</v>
      </c>
      <c r="F247" s="49">
        <v>30576</v>
      </c>
      <c r="G247" s="49">
        <v>0</v>
      </c>
      <c r="H247" s="1" t="e">
        <f>F247/G247*100</f>
        <v>#DIV/0!</v>
      </c>
      <c r="I247" s="49">
        <v>269952</v>
      </c>
      <c r="J247" s="49">
        <v>0</v>
      </c>
      <c r="K247" s="1" t="e">
        <f>I247/J247*100</f>
        <v>#DIV/0!</v>
      </c>
      <c r="L247" s="49">
        <v>269952</v>
      </c>
      <c r="M247" s="49">
        <f t="shared" si="139"/>
        <v>0</v>
      </c>
      <c r="N247" s="1" t="e">
        <f t="shared" si="130"/>
        <v>#DIV/0!</v>
      </c>
      <c r="O247" s="49">
        <v>269952</v>
      </c>
      <c r="P247" s="49">
        <v>0</v>
      </c>
      <c r="Q247" s="1" t="e">
        <f t="shared" si="131"/>
        <v>#DIV/0!</v>
      </c>
      <c r="R247" s="49">
        <v>0</v>
      </c>
      <c r="S247" s="49">
        <v>0</v>
      </c>
      <c r="T247" s="1" t="e">
        <f t="shared" si="132"/>
        <v>#DIV/0!</v>
      </c>
    </row>
    <row r="248" spans="1:20" s="23" customFormat="1" ht="17.25" customHeight="1">
      <c r="A248" s="385"/>
      <c r="B248" s="386"/>
      <c r="C248" s="386"/>
      <c r="D248" s="386"/>
      <c r="E248" s="386"/>
      <c r="F248" s="386"/>
      <c r="G248" s="386"/>
      <c r="H248" s="386"/>
      <c r="I248" s="386"/>
      <c r="J248" s="386"/>
      <c r="K248" s="386"/>
      <c r="L248" s="386"/>
      <c r="M248" s="386"/>
      <c r="N248" s="386"/>
      <c r="O248" s="386"/>
      <c r="P248" s="386"/>
      <c r="Q248" s="386"/>
      <c r="R248" s="386"/>
      <c r="S248" s="386"/>
      <c r="T248" s="387"/>
    </row>
    <row r="249" spans="1:20" s="23" customFormat="1" ht="52.5" customHeight="1">
      <c r="A249" s="383" t="s">
        <v>255</v>
      </c>
      <c r="B249" s="384"/>
      <c r="C249" s="42">
        <f>SUM(C250:C256)</f>
        <v>97369806</v>
      </c>
      <c r="D249" s="42">
        <f>SUM(D250:D256)</f>
        <v>105848108</v>
      </c>
      <c r="E249" s="51">
        <f>C249/D249*100</f>
        <v>91.99012418814327</v>
      </c>
      <c r="F249" s="42">
        <f>SUM(F250:F256)</f>
        <v>13736068</v>
      </c>
      <c r="G249" s="42">
        <f>SUM(G250:G256)</f>
        <v>11136268</v>
      </c>
      <c r="H249" s="51">
        <f>F249/G249*100</f>
        <v>123.34534334123424</v>
      </c>
      <c r="I249" s="42">
        <f>SUM(I250:I256)</f>
        <v>93892804</v>
      </c>
      <c r="J249" s="42">
        <f>SUM(J250:J256)</f>
        <v>100817733</v>
      </c>
      <c r="K249" s="51">
        <f>I249/J249*100</f>
        <v>93.131239124371106</v>
      </c>
      <c r="L249" s="36">
        <f>SUM(L250:L256)</f>
        <v>82742209</v>
      </c>
      <c r="M249" s="36">
        <f>SUM(M250:M256)</f>
        <v>91985026</v>
      </c>
      <c r="N249" s="6">
        <f t="shared" ref="N249:N256" si="140">L249/M249*100</f>
        <v>89.951824332799561</v>
      </c>
      <c r="O249" s="5">
        <f>SUM(O250:O256)</f>
        <v>0</v>
      </c>
      <c r="P249" s="5">
        <f>SUM(P250:P256)</f>
        <v>21510</v>
      </c>
      <c r="Q249" s="5">
        <f t="shared" ref="Q249:Q256" si="141">O249/P249*100</f>
        <v>0</v>
      </c>
      <c r="R249" s="5">
        <f>SUM(R250:R256)</f>
        <v>82742209</v>
      </c>
      <c r="S249" s="5">
        <f>SUM(S250:S256)</f>
        <v>91963516</v>
      </c>
      <c r="T249" s="6">
        <f t="shared" ref="T249:T256" si="142">R249/S249*100</f>
        <v>89.972863803945899</v>
      </c>
    </row>
    <row r="250" spans="1:20" s="23" customFormat="1" ht="19.5" customHeight="1">
      <c r="A250" s="64">
        <v>1</v>
      </c>
      <c r="B250" s="8" t="s">
        <v>106</v>
      </c>
      <c r="C250" s="45">
        <v>3509114</v>
      </c>
      <c r="D250" s="45">
        <v>6973820</v>
      </c>
      <c r="E250" s="46">
        <f t="shared" ref="E250:E256" si="143">C250/D250*100</f>
        <v>50.318390781522893</v>
      </c>
      <c r="F250" s="45">
        <v>431727</v>
      </c>
      <c r="G250" s="45">
        <v>92363</v>
      </c>
      <c r="H250" s="46">
        <f t="shared" ref="H250:H256" si="144">F250/G250*100</f>
        <v>467.42418500914874</v>
      </c>
      <c r="I250" s="45">
        <v>3509114</v>
      </c>
      <c r="J250" s="45">
        <v>5975176</v>
      </c>
      <c r="K250" s="46">
        <f t="shared" ref="K250:K256" si="145">I250/J250*100</f>
        <v>58.728211520464001</v>
      </c>
      <c r="L250" s="95">
        <f t="shared" ref="L250:L252" si="146">O250+R250</f>
        <v>0</v>
      </c>
      <c r="M250" s="35">
        <f t="shared" ref="M250:M251" si="147">P250+S250</f>
        <v>4978741</v>
      </c>
      <c r="N250" s="25">
        <f t="shared" si="140"/>
        <v>0</v>
      </c>
      <c r="O250" s="45">
        <v>0</v>
      </c>
      <c r="P250" s="248">
        <v>0</v>
      </c>
      <c r="Q250" s="25">
        <f>O250/S250*100</f>
        <v>0</v>
      </c>
      <c r="R250" s="65">
        <v>0</v>
      </c>
      <c r="S250" s="246">
        <v>4978741</v>
      </c>
      <c r="T250" s="46">
        <f t="shared" si="142"/>
        <v>0</v>
      </c>
    </row>
    <row r="251" spans="1:20" s="23" customFormat="1" ht="34.5">
      <c r="A251" s="63">
        <v>2</v>
      </c>
      <c r="B251" s="4" t="s">
        <v>107</v>
      </c>
      <c r="C251" s="45">
        <v>18785191</v>
      </c>
      <c r="D251" s="45">
        <v>19522490</v>
      </c>
      <c r="E251" s="46">
        <f t="shared" si="143"/>
        <v>96.223335240535405</v>
      </c>
      <c r="F251" s="45">
        <v>2496445</v>
      </c>
      <c r="G251" s="45">
        <v>2995039</v>
      </c>
      <c r="H251" s="46">
        <f t="shared" si="144"/>
        <v>83.352670866723273</v>
      </c>
      <c r="I251" s="45">
        <v>18446393</v>
      </c>
      <c r="J251" s="45">
        <v>18941477</v>
      </c>
      <c r="K251" s="46">
        <f t="shared" si="145"/>
        <v>97.386243955526808</v>
      </c>
      <c r="L251" s="95">
        <f t="shared" si="146"/>
        <v>18428442</v>
      </c>
      <c r="M251" s="35">
        <f t="shared" si="147"/>
        <v>18890142</v>
      </c>
      <c r="N251" s="25">
        <f t="shared" si="140"/>
        <v>97.555868028943351</v>
      </c>
      <c r="O251" s="45">
        <v>0</v>
      </c>
      <c r="P251" s="248">
        <v>0</v>
      </c>
      <c r="Q251" s="25" t="e">
        <f t="shared" si="141"/>
        <v>#DIV/0!</v>
      </c>
      <c r="R251" s="65">
        <v>18428442</v>
      </c>
      <c r="S251" s="248">
        <v>18890142</v>
      </c>
      <c r="T251" s="46">
        <f t="shared" si="142"/>
        <v>97.555868028943351</v>
      </c>
    </row>
    <row r="252" spans="1:20" s="23" customFormat="1" ht="18" customHeight="1">
      <c r="A252" s="63">
        <v>3</v>
      </c>
      <c r="B252" s="8" t="s">
        <v>108</v>
      </c>
      <c r="C252" s="45">
        <v>5264688</v>
      </c>
      <c r="D252" s="45">
        <v>12742583</v>
      </c>
      <c r="E252" s="46">
        <f t="shared" si="143"/>
        <v>41.315704986971639</v>
      </c>
      <c r="F252" s="45">
        <v>878022</v>
      </c>
      <c r="G252" s="45">
        <v>612907</v>
      </c>
      <c r="H252" s="46">
        <f t="shared" si="144"/>
        <v>143.25533890133414</v>
      </c>
      <c r="I252" s="45">
        <v>4124532</v>
      </c>
      <c r="J252" s="45">
        <v>11304413</v>
      </c>
      <c r="K252" s="46">
        <f t="shared" si="145"/>
        <v>36.486034259364018</v>
      </c>
      <c r="L252" s="95">
        <f t="shared" si="146"/>
        <v>0</v>
      </c>
      <c r="M252" s="35">
        <f>P252+S252</f>
        <v>9509137</v>
      </c>
      <c r="N252" s="25">
        <f t="shared" si="140"/>
        <v>0</v>
      </c>
      <c r="O252" s="45">
        <v>0</v>
      </c>
      <c r="P252" s="248">
        <v>0</v>
      </c>
      <c r="Q252" s="25" t="e">
        <f t="shared" si="141"/>
        <v>#DIV/0!</v>
      </c>
      <c r="R252" s="65">
        <v>0</v>
      </c>
      <c r="S252" s="248">
        <v>9509137</v>
      </c>
      <c r="T252" s="46">
        <f t="shared" si="142"/>
        <v>0</v>
      </c>
    </row>
    <row r="253" spans="1:20" s="23" customFormat="1" ht="17.25" customHeight="1">
      <c r="A253" s="63">
        <v>4</v>
      </c>
      <c r="B253" s="4" t="s">
        <v>109</v>
      </c>
      <c r="C253" s="45">
        <v>1687483</v>
      </c>
      <c r="D253" s="49">
        <v>3008973</v>
      </c>
      <c r="E253" s="25">
        <f t="shared" si="143"/>
        <v>56.081692989601436</v>
      </c>
      <c r="F253" s="45">
        <v>327915</v>
      </c>
      <c r="G253" s="49">
        <v>275215</v>
      </c>
      <c r="H253" s="25">
        <f t="shared" si="144"/>
        <v>119.14866558872154</v>
      </c>
      <c r="I253" s="45">
        <v>1714766</v>
      </c>
      <c r="J253" s="49">
        <v>3504778</v>
      </c>
      <c r="K253" s="25">
        <f t="shared" si="145"/>
        <v>48.926522592871791</v>
      </c>
      <c r="L253" s="95">
        <f>O253+R253</f>
        <v>0</v>
      </c>
      <c r="M253" s="35">
        <f t="shared" ref="M253:M256" si="148">P253+S253</f>
        <v>0</v>
      </c>
      <c r="N253" s="25" t="e">
        <f t="shared" si="140"/>
        <v>#DIV/0!</v>
      </c>
      <c r="O253" s="45">
        <v>0</v>
      </c>
      <c r="P253" s="249">
        <v>0</v>
      </c>
      <c r="Q253" s="25" t="e">
        <f t="shared" si="141"/>
        <v>#DIV/0!</v>
      </c>
      <c r="R253" s="65">
        <v>0</v>
      </c>
      <c r="S253" s="249">
        <v>0</v>
      </c>
      <c r="T253" s="25" t="e">
        <f t="shared" si="142"/>
        <v>#DIV/0!</v>
      </c>
    </row>
    <row r="254" spans="1:20" s="23" customFormat="1" ht="17.25" customHeight="1">
      <c r="A254" s="63">
        <v>5</v>
      </c>
      <c r="B254" s="4" t="s">
        <v>110</v>
      </c>
      <c r="C254" s="45">
        <v>40910262</v>
      </c>
      <c r="D254" s="45">
        <v>33527731</v>
      </c>
      <c r="E254" s="46">
        <f t="shared" si="143"/>
        <v>122.01917869121534</v>
      </c>
      <c r="F254" s="45">
        <v>6257059</v>
      </c>
      <c r="G254" s="45">
        <v>3984385</v>
      </c>
      <c r="H254" s="46">
        <f t="shared" si="144"/>
        <v>157.03951801846458</v>
      </c>
      <c r="I254" s="45">
        <v>39091948</v>
      </c>
      <c r="J254" s="45">
        <v>31423705</v>
      </c>
      <c r="K254" s="46">
        <f t="shared" si="145"/>
        <v>124.40273354144587</v>
      </c>
      <c r="L254" s="95">
        <f t="shared" ref="L254:L256" si="149">O254+R254</f>
        <v>39091948</v>
      </c>
      <c r="M254" s="35">
        <f t="shared" si="148"/>
        <v>31423705</v>
      </c>
      <c r="N254" s="25">
        <f t="shared" si="140"/>
        <v>124.40273354144587</v>
      </c>
      <c r="O254" s="45">
        <v>0</v>
      </c>
      <c r="P254" s="248">
        <v>0</v>
      </c>
      <c r="Q254" s="25" t="e">
        <f t="shared" si="141"/>
        <v>#DIV/0!</v>
      </c>
      <c r="R254" s="45">
        <v>39091948</v>
      </c>
      <c r="S254" s="246">
        <v>31423705</v>
      </c>
      <c r="T254" s="46">
        <f t="shared" si="142"/>
        <v>124.40273354144587</v>
      </c>
    </row>
    <row r="255" spans="1:20" s="23" customFormat="1" ht="15" customHeight="1">
      <c r="A255" s="64">
        <v>6</v>
      </c>
      <c r="B255" s="8" t="s">
        <v>111</v>
      </c>
      <c r="C255" s="45">
        <v>25734135</v>
      </c>
      <c r="D255" s="45">
        <v>27501193</v>
      </c>
      <c r="E255" s="1">
        <f t="shared" si="143"/>
        <v>93.574613290412529</v>
      </c>
      <c r="F255" s="45">
        <v>3054599</v>
      </c>
      <c r="G255" s="45">
        <v>2885833</v>
      </c>
      <c r="H255" s="1">
        <f t="shared" si="144"/>
        <v>105.84808615051529</v>
      </c>
      <c r="I255" s="45">
        <v>25230643</v>
      </c>
      <c r="J255" s="45">
        <v>27201383</v>
      </c>
      <c r="K255" s="1">
        <f t="shared" si="145"/>
        <v>92.755000729190868</v>
      </c>
      <c r="L255" s="95">
        <f t="shared" si="149"/>
        <v>25219318</v>
      </c>
      <c r="M255" s="35">
        <f t="shared" si="148"/>
        <v>27183301</v>
      </c>
      <c r="N255" s="1">
        <f t="shared" si="140"/>
        <v>92.775038616538879</v>
      </c>
      <c r="O255" s="45">
        <v>0</v>
      </c>
      <c r="P255" s="248">
        <v>21510</v>
      </c>
      <c r="Q255" s="1">
        <f t="shared" si="141"/>
        <v>0</v>
      </c>
      <c r="R255" s="65">
        <v>25219318</v>
      </c>
      <c r="S255" s="248">
        <v>27161791</v>
      </c>
      <c r="T255" s="1">
        <f t="shared" si="142"/>
        <v>92.848509142861744</v>
      </c>
    </row>
    <row r="256" spans="1:20" s="23" customFormat="1" ht="19.5" customHeight="1">
      <c r="A256" s="64">
        <v>7</v>
      </c>
      <c r="B256" s="3" t="s">
        <v>112</v>
      </c>
      <c r="C256" s="45">
        <v>1478933</v>
      </c>
      <c r="D256" s="45">
        <v>2571318</v>
      </c>
      <c r="E256" s="46">
        <f t="shared" si="143"/>
        <v>57.516534322086969</v>
      </c>
      <c r="F256" s="45">
        <v>290301</v>
      </c>
      <c r="G256" s="45">
        <v>290526</v>
      </c>
      <c r="H256" s="46">
        <f t="shared" si="144"/>
        <v>99.922554263645935</v>
      </c>
      <c r="I256" s="45">
        <v>1775408</v>
      </c>
      <c r="J256" s="45">
        <v>2466801</v>
      </c>
      <c r="K256" s="46">
        <f t="shared" si="145"/>
        <v>71.972080439403101</v>
      </c>
      <c r="L256" s="95">
        <f t="shared" si="149"/>
        <v>2501</v>
      </c>
      <c r="M256" s="35">
        <f t="shared" si="148"/>
        <v>0</v>
      </c>
      <c r="N256" s="25" t="e">
        <f t="shared" si="140"/>
        <v>#DIV/0!</v>
      </c>
      <c r="O256" s="45">
        <v>0</v>
      </c>
      <c r="P256" s="248">
        <v>0</v>
      </c>
      <c r="Q256" s="25" t="e">
        <f t="shared" si="141"/>
        <v>#DIV/0!</v>
      </c>
      <c r="R256" s="65">
        <v>2501</v>
      </c>
      <c r="S256" s="248">
        <v>0</v>
      </c>
      <c r="T256" s="46" t="e">
        <f t="shared" si="142"/>
        <v>#DIV/0!</v>
      </c>
    </row>
    <row r="257" spans="1:20" s="23" customFormat="1" ht="17.25" customHeight="1">
      <c r="A257" s="385"/>
      <c r="B257" s="386"/>
      <c r="C257" s="386"/>
      <c r="D257" s="386"/>
      <c r="E257" s="386"/>
      <c r="F257" s="386"/>
      <c r="G257" s="386"/>
      <c r="H257" s="386"/>
      <c r="I257" s="386"/>
      <c r="J257" s="386"/>
      <c r="K257" s="386"/>
      <c r="L257" s="386"/>
      <c r="M257" s="386"/>
      <c r="N257" s="386"/>
      <c r="O257" s="386"/>
      <c r="P257" s="386"/>
      <c r="Q257" s="386"/>
      <c r="R257" s="386"/>
      <c r="S257" s="386"/>
      <c r="T257" s="387"/>
    </row>
    <row r="258" spans="1:20" s="23" customFormat="1" ht="91.5" customHeight="1">
      <c r="A258" s="383" t="s">
        <v>256</v>
      </c>
      <c r="B258" s="384"/>
      <c r="C258" s="42">
        <f>SUM(C259:C262)</f>
        <v>3742613</v>
      </c>
      <c r="D258" s="42">
        <f>SUM(D259:D262)</f>
        <v>4118673</v>
      </c>
      <c r="E258" s="51">
        <f>C258/D258*100</f>
        <v>90.869389242603134</v>
      </c>
      <c r="F258" s="42">
        <f>SUM(F259:F262)</f>
        <v>554995</v>
      </c>
      <c r="G258" s="42">
        <f>SUM(G259:G262)</f>
        <v>490962</v>
      </c>
      <c r="H258" s="51">
        <f>F258/G258*100</f>
        <v>113.04235358337304</v>
      </c>
      <c r="I258" s="42">
        <f>SUM(I259:I262)</f>
        <v>4578923</v>
      </c>
      <c r="J258" s="42">
        <f>SUM(J259:J262)</f>
        <v>4028386</v>
      </c>
      <c r="K258" s="51">
        <f>I258/J258*100</f>
        <v>113.66644110072868</v>
      </c>
      <c r="L258" s="42">
        <f>SUM(L259:L262)</f>
        <v>0</v>
      </c>
      <c r="M258" s="42">
        <f>SUM(M259:M262)</f>
        <v>0</v>
      </c>
      <c r="N258" s="6" t="e">
        <f t="shared" ref="N258:N260" si="150">L258/M258*100</f>
        <v>#DIV/0!</v>
      </c>
      <c r="O258" s="42">
        <f>SUM(O259:O262)</f>
        <v>0</v>
      </c>
      <c r="P258" s="42">
        <f>SUM(P259:P262)</f>
        <v>0</v>
      </c>
      <c r="Q258" s="5" t="e">
        <f t="shared" ref="Q258:Q260" si="151">O258/P258*100</f>
        <v>#DIV/0!</v>
      </c>
      <c r="R258" s="42">
        <f>SUM(R259:R262)</f>
        <v>0</v>
      </c>
      <c r="S258" s="42">
        <f>SUM(S259:S262)</f>
        <v>0</v>
      </c>
      <c r="T258" s="6" t="e">
        <f t="shared" ref="T258:T260" si="152">R258/S258*100</f>
        <v>#DIV/0!</v>
      </c>
    </row>
    <row r="259" spans="1:20" s="23" customFormat="1" ht="42" customHeight="1">
      <c r="A259" s="57">
        <v>1</v>
      </c>
      <c r="B259" s="8" t="s">
        <v>89</v>
      </c>
      <c r="C259" s="47">
        <v>13283</v>
      </c>
      <c r="D259" s="45">
        <v>26019</v>
      </c>
      <c r="E259" s="1">
        <f t="shared" ref="E259:E260" si="153">C259/D259*100</f>
        <v>51.051154925246934</v>
      </c>
      <c r="F259" s="47">
        <v>1539</v>
      </c>
      <c r="G259" s="45">
        <v>7834</v>
      </c>
      <c r="H259" s="1">
        <f t="shared" ref="H259:H260" si="154">F259/G259*100</f>
        <v>19.6451365841205</v>
      </c>
      <c r="I259" s="47">
        <v>13416</v>
      </c>
      <c r="J259" s="45">
        <v>25830</v>
      </c>
      <c r="K259" s="1">
        <f t="shared" ref="K259:K260" si="155">I259/J259*100</f>
        <v>51.939605110336814</v>
      </c>
      <c r="L259" s="95">
        <f>O259+R259</f>
        <v>0</v>
      </c>
      <c r="M259" s="95">
        <f>P259+S259</f>
        <v>0</v>
      </c>
      <c r="N259" s="1" t="e">
        <f t="shared" si="150"/>
        <v>#DIV/0!</v>
      </c>
      <c r="O259" s="47">
        <v>0</v>
      </c>
      <c r="P259" s="47">
        <v>0</v>
      </c>
      <c r="Q259" s="1" t="e">
        <f t="shared" si="151"/>
        <v>#DIV/0!</v>
      </c>
      <c r="R259" s="47">
        <v>0</v>
      </c>
      <c r="S259" s="47">
        <v>0</v>
      </c>
      <c r="T259" s="1" t="e">
        <f t="shared" si="152"/>
        <v>#DIV/0!</v>
      </c>
    </row>
    <row r="260" spans="1:20" s="23" customFormat="1" ht="17.25">
      <c r="A260" s="63">
        <v>2</v>
      </c>
      <c r="B260" s="4" t="s">
        <v>113</v>
      </c>
      <c r="C260" s="47">
        <v>3729330</v>
      </c>
      <c r="D260" s="49">
        <v>4092654</v>
      </c>
      <c r="E260" s="25">
        <f t="shared" si="153"/>
        <v>91.122533202171496</v>
      </c>
      <c r="F260" s="47">
        <v>553456</v>
      </c>
      <c r="G260" s="49">
        <v>483128</v>
      </c>
      <c r="H260" s="25">
        <f t="shared" si="154"/>
        <v>114.55680482191055</v>
      </c>
      <c r="I260" s="47">
        <v>4565507</v>
      </c>
      <c r="J260" s="49">
        <v>4002556</v>
      </c>
      <c r="K260" s="25">
        <f t="shared" si="155"/>
        <v>114.06478760072314</v>
      </c>
      <c r="L260" s="95">
        <f>O260+R260</f>
        <v>0</v>
      </c>
      <c r="M260" s="95">
        <f>P260+S260</f>
        <v>0</v>
      </c>
      <c r="N260" s="25" t="e">
        <f t="shared" si="150"/>
        <v>#DIV/0!</v>
      </c>
      <c r="O260" s="49">
        <v>0</v>
      </c>
      <c r="P260" s="49">
        <v>0</v>
      </c>
      <c r="Q260" s="25" t="e">
        <f t="shared" si="151"/>
        <v>#DIV/0!</v>
      </c>
      <c r="R260" s="49">
        <v>0</v>
      </c>
      <c r="S260" s="49">
        <v>0</v>
      </c>
      <c r="T260" s="25" t="e">
        <f t="shared" si="152"/>
        <v>#DIV/0!</v>
      </c>
    </row>
    <row r="261" spans="1:20" s="23" customFormat="1" ht="17.25">
      <c r="A261" s="63"/>
      <c r="B261" s="4"/>
      <c r="C261" s="49"/>
      <c r="D261" s="49"/>
      <c r="E261" s="25"/>
      <c r="F261" s="49"/>
      <c r="G261" s="49"/>
      <c r="H261" s="25"/>
      <c r="I261" s="49"/>
      <c r="J261" s="49"/>
      <c r="K261" s="25"/>
      <c r="L261" s="95"/>
      <c r="M261" s="47"/>
      <c r="N261" s="25"/>
      <c r="O261" s="49"/>
      <c r="P261" s="49"/>
      <c r="Q261" s="25"/>
      <c r="R261" s="49"/>
      <c r="S261" s="49"/>
      <c r="T261" s="25"/>
    </row>
    <row r="262" spans="1:20" s="23" customFormat="1" ht="17.25">
      <c r="A262" s="64"/>
      <c r="B262" s="16"/>
      <c r="C262" s="47"/>
      <c r="D262" s="47"/>
      <c r="E262" s="1"/>
      <c r="F262" s="47"/>
      <c r="G262" s="47"/>
      <c r="H262" s="1"/>
      <c r="I262" s="47"/>
      <c r="J262" s="47"/>
      <c r="K262" s="1"/>
      <c r="L262" s="47"/>
      <c r="M262" s="47"/>
      <c r="N262" s="1"/>
      <c r="O262" s="47"/>
      <c r="P262" s="47"/>
      <c r="Q262" s="1"/>
      <c r="R262" s="47"/>
      <c r="S262" s="47"/>
      <c r="T262" s="1"/>
    </row>
    <row r="263" spans="1:20" s="23" customFormat="1" ht="17.25" customHeight="1">
      <c r="A263" s="385"/>
      <c r="B263" s="386"/>
      <c r="C263" s="386"/>
      <c r="D263" s="386"/>
      <c r="E263" s="386"/>
      <c r="F263" s="386"/>
      <c r="G263" s="386"/>
      <c r="H263" s="386"/>
      <c r="I263" s="386"/>
      <c r="J263" s="386"/>
      <c r="K263" s="386"/>
      <c r="L263" s="386"/>
      <c r="M263" s="386"/>
      <c r="N263" s="386"/>
      <c r="O263" s="386"/>
      <c r="P263" s="386"/>
      <c r="Q263" s="386"/>
      <c r="R263" s="386"/>
      <c r="S263" s="386"/>
      <c r="T263" s="387"/>
    </row>
    <row r="264" spans="1:20" s="23" customFormat="1" ht="72.75" customHeight="1">
      <c r="A264" s="383" t="s">
        <v>257</v>
      </c>
      <c r="B264" s="384"/>
      <c r="C264" s="42">
        <f>SUM(C265:C276)</f>
        <v>1965020</v>
      </c>
      <c r="D264" s="42">
        <f>SUM(D265:D276)</f>
        <v>2607486</v>
      </c>
      <c r="E264" s="51">
        <f>C264/D264*100</f>
        <v>75.360711428556087</v>
      </c>
      <c r="F264" s="42">
        <f>SUM(F265:F276)</f>
        <v>230814</v>
      </c>
      <c r="G264" s="42">
        <f>SUM(G265:G276)</f>
        <v>401961</v>
      </c>
      <c r="H264" s="51">
        <f>F264/G264*100</f>
        <v>57.421988700396312</v>
      </c>
      <c r="I264" s="42">
        <f>SUM(I265:I276)</f>
        <v>2064931</v>
      </c>
      <c r="J264" s="42">
        <f>SUM(J265:J276)</f>
        <v>2423423</v>
      </c>
      <c r="K264" s="51">
        <f>I264/J264*100</f>
        <v>85.207204850329475</v>
      </c>
      <c r="L264" s="42">
        <f>SUM(L265:L276)</f>
        <v>790745</v>
      </c>
      <c r="M264" s="42">
        <f>SUM(M265:M276)</f>
        <v>1408228</v>
      </c>
      <c r="N264" s="6">
        <f t="shared" ref="N264:N276" si="156">L264/M264*100</f>
        <v>56.151773718460362</v>
      </c>
      <c r="O264" s="42">
        <f>SUM(O265:O276)</f>
        <v>700165</v>
      </c>
      <c r="P264" s="42">
        <f>SUM(P265:P276)</f>
        <v>1242605</v>
      </c>
      <c r="Q264" s="5">
        <f t="shared" ref="Q264:Q276" si="157">O264/P264*100</f>
        <v>56.346546167124714</v>
      </c>
      <c r="R264" s="42">
        <f>SUM(R265:R276)</f>
        <v>90580</v>
      </c>
      <c r="S264" s="42">
        <f>SUM(S265:S276)</f>
        <v>165623</v>
      </c>
      <c r="T264" s="6">
        <f t="shared" ref="T264:T276" si="158">R264/S264*100</f>
        <v>54.690471733998301</v>
      </c>
    </row>
    <row r="265" spans="1:20" s="23" customFormat="1" ht="17.25">
      <c r="A265" s="44">
        <v>1</v>
      </c>
      <c r="B265" s="3" t="s">
        <v>32</v>
      </c>
      <c r="C265" s="45">
        <v>51251</v>
      </c>
      <c r="D265" s="45">
        <v>121540</v>
      </c>
      <c r="E265" s="46">
        <f t="shared" ref="E265:E273" si="159">C265/D265*100</f>
        <v>42.168010531512259</v>
      </c>
      <c r="F265" s="45">
        <v>8403</v>
      </c>
      <c r="G265" s="45">
        <v>5010</v>
      </c>
      <c r="H265" s="46">
        <f t="shared" ref="H265:H276" si="160">F265/G265*100</f>
        <v>167.7245508982036</v>
      </c>
      <c r="I265" s="45">
        <v>56298</v>
      </c>
      <c r="J265" s="45">
        <v>126440</v>
      </c>
      <c r="K265" s="46">
        <f t="shared" ref="K265:K276" si="161">I265/J265*100</f>
        <v>44.525466624485922</v>
      </c>
      <c r="L265" s="95">
        <f t="shared" ref="L265:L271" si="162">O265+R265</f>
        <v>34370</v>
      </c>
      <c r="M265" s="247">
        <f t="shared" ref="M265:M274" si="163">P265+S265</f>
        <v>126440</v>
      </c>
      <c r="N265" s="25">
        <f t="shared" si="156"/>
        <v>27.18285352736476</v>
      </c>
      <c r="O265" s="45">
        <v>34370</v>
      </c>
      <c r="P265" s="248">
        <v>126440</v>
      </c>
      <c r="Q265" s="25">
        <f t="shared" si="157"/>
        <v>27.18285352736476</v>
      </c>
      <c r="R265" s="45">
        <v>0</v>
      </c>
      <c r="S265" s="248">
        <v>0</v>
      </c>
      <c r="T265" s="45" t="e">
        <f t="shared" si="158"/>
        <v>#DIV/0!</v>
      </c>
    </row>
    <row r="266" spans="1:20" s="23" customFormat="1" ht="17.25">
      <c r="A266" s="52">
        <v>2</v>
      </c>
      <c r="B266" s="8" t="s">
        <v>33</v>
      </c>
      <c r="C266" s="45">
        <v>24035</v>
      </c>
      <c r="D266" s="47">
        <v>39536</v>
      </c>
      <c r="E266" s="1">
        <f t="shared" si="159"/>
        <v>60.792695265074869</v>
      </c>
      <c r="F266" s="45">
        <v>5425</v>
      </c>
      <c r="G266" s="47">
        <v>9255</v>
      </c>
      <c r="H266" s="1">
        <f t="shared" si="160"/>
        <v>58.616963803349542</v>
      </c>
      <c r="I266" s="45">
        <v>24272</v>
      </c>
      <c r="J266" s="47">
        <v>52083</v>
      </c>
      <c r="K266" s="1">
        <f t="shared" si="161"/>
        <v>46.602538256244841</v>
      </c>
      <c r="L266" s="95">
        <f t="shared" si="162"/>
        <v>0</v>
      </c>
      <c r="M266" s="247">
        <f t="shared" si="163"/>
        <v>0</v>
      </c>
      <c r="N266" s="25" t="e">
        <f t="shared" si="156"/>
        <v>#DIV/0!</v>
      </c>
      <c r="O266" s="45">
        <v>0</v>
      </c>
      <c r="P266" s="253">
        <v>0</v>
      </c>
      <c r="Q266" s="25" t="e">
        <f t="shared" si="157"/>
        <v>#DIV/0!</v>
      </c>
      <c r="R266" s="45">
        <v>0</v>
      </c>
      <c r="S266" s="253">
        <v>0</v>
      </c>
      <c r="T266" s="47" t="e">
        <f t="shared" si="158"/>
        <v>#DIV/0!</v>
      </c>
    </row>
    <row r="267" spans="1:20" s="23" customFormat="1" ht="17.25">
      <c r="A267" s="44">
        <v>3</v>
      </c>
      <c r="B267" s="3" t="s">
        <v>34</v>
      </c>
      <c r="C267" s="45">
        <v>188709</v>
      </c>
      <c r="D267" s="45">
        <v>223808</v>
      </c>
      <c r="E267" s="46">
        <f t="shared" si="159"/>
        <v>84.317361309694022</v>
      </c>
      <c r="F267" s="45">
        <v>23589</v>
      </c>
      <c r="G267" s="45">
        <v>24247</v>
      </c>
      <c r="H267" s="46">
        <f t="shared" si="160"/>
        <v>97.286262218006343</v>
      </c>
      <c r="I267" s="45">
        <v>188709</v>
      </c>
      <c r="J267" s="45">
        <v>223808</v>
      </c>
      <c r="K267" s="46">
        <f t="shared" si="161"/>
        <v>84.317361309694022</v>
      </c>
      <c r="L267" s="95">
        <f t="shared" si="162"/>
        <v>0</v>
      </c>
      <c r="M267" s="247">
        <f t="shared" si="163"/>
        <v>0</v>
      </c>
      <c r="N267" s="25" t="e">
        <f t="shared" si="156"/>
        <v>#DIV/0!</v>
      </c>
      <c r="O267" s="45">
        <v>0</v>
      </c>
      <c r="P267" s="248">
        <v>0</v>
      </c>
      <c r="Q267" s="25" t="e">
        <f t="shared" si="157"/>
        <v>#DIV/0!</v>
      </c>
      <c r="R267" s="45">
        <v>0</v>
      </c>
      <c r="S267" s="248">
        <v>0</v>
      </c>
      <c r="T267" s="45" t="e">
        <f t="shared" si="158"/>
        <v>#DIV/0!</v>
      </c>
    </row>
    <row r="268" spans="1:20" s="23" customFormat="1" ht="17.25">
      <c r="A268" s="44">
        <v>4</v>
      </c>
      <c r="B268" s="3" t="s">
        <v>35</v>
      </c>
      <c r="C268" s="45">
        <v>307199</v>
      </c>
      <c r="D268" s="45">
        <v>174037</v>
      </c>
      <c r="E268" s="46">
        <f t="shared" si="159"/>
        <v>176.5136149209651</v>
      </c>
      <c r="F268" s="45">
        <v>19958</v>
      </c>
      <c r="G268" s="45">
        <v>13894</v>
      </c>
      <c r="H268" s="46">
        <f t="shared" si="160"/>
        <v>143.64473873614509</v>
      </c>
      <c r="I268" s="45">
        <v>306990</v>
      </c>
      <c r="J268" s="45">
        <v>175246</v>
      </c>
      <c r="K268" s="46">
        <f t="shared" si="161"/>
        <v>175.17660888122981</v>
      </c>
      <c r="L268" s="95">
        <f t="shared" si="162"/>
        <v>117676</v>
      </c>
      <c r="M268" s="247">
        <f t="shared" si="163"/>
        <v>48701</v>
      </c>
      <c r="N268" s="25">
        <f t="shared" si="156"/>
        <v>241.62953532781665</v>
      </c>
      <c r="O268" s="45">
        <v>111096</v>
      </c>
      <c r="P268" s="248">
        <v>45618</v>
      </c>
      <c r="Q268" s="25">
        <f t="shared" si="157"/>
        <v>243.53544653426277</v>
      </c>
      <c r="R268" s="45">
        <v>6580</v>
      </c>
      <c r="S268" s="248">
        <v>3083</v>
      </c>
      <c r="T268" s="45">
        <f t="shared" si="158"/>
        <v>213.42847875445995</v>
      </c>
    </row>
    <row r="269" spans="1:20" s="23" customFormat="1" ht="17.25">
      <c r="A269" s="44">
        <v>5</v>
      </c>
      <c r="B269" s="3" t="s">
        <v>36</v>
      </c>
      <c r="C269" s="45">
        <v>0</v>
      </c>
      <c r="D269" s="45">
        <v>0</v>
      </c>
      <c r="E269" s="46" t="e">
        <f>C272/D269*100</f>
        <v>#DIV/0!</v>
      </c>
      <c r="F269" s="45">
        <v>0</v>
      </c>
      <c r="G269" s="45">
        <v>0</v>
      </c>
      <c r="H269" s="46" t="e">
        <f>F272/G269*100</f>
        <v>#DIV/0!</v>
      </c>
      <c r="I269" s="45">
        <v>0</v>
      </c>
      <c r="J269" s="45">
        <v>0</v>
      </c>
      <c r="K269" s="46" t="e">
        <f>I272/J269*100</f>
        <v>#DIV/0!</v>
      </c>
      <c r="L269" s="95">
        <f t="shared" si="162"/>
        <v>0</v>
      </c>
      <c r="M269" s="247">
        <f t="shared" si="163"/>
        <v>0</v>
      </c>
      <c r="N269" s="25" t="e">
        <f>L272/M269*100</f>
        <v>#DIV/0!</v>
      </c>
      <c r="O269" s="45">
        <v>0</v>
      </c>
      <c r="P269" s="248">
        <v>0</v>
      </c>
      <c r="Q269" s="25" t="e">
        <f>O272/P269*100</f>
        <v>#DIV/0!</v>
      </c>
      <c r="R269" s="45">
        <v>0</v>
      </c>
      <c r="S269" s="248">
        <v>0</v>
      </c>
      <c r="T269" s="45" t="e">
        <f t="shared" si="158"/>
        <v>#DIV/0!</v>
      </c>
    </row>
    <row r="270" spans="1:20" s="23" customFormat="1" ht="17.25">
      <c r="A270" s="50">
        <v>6</v>
      </c>
      <c r="B270" s="4" t="s">
        <v>37</v>
      </c>
      <c r="C270" s="45">
        <v>30722</v>
      </c>
      <c r="D270" s="45">
        <v>35091</v>
      </c>
      <c r="E270" s="46">
        <f t="shared" si="159"/>
        <v>87.549514120429734</v>
      </c>
      <c r="F270" s="45">
        <v>2172</v>
      </c>
      <c r="G270" s="45">
        <v>5994</v>
      </c>
      <c r="H270" s="46">
        <f t="shared" si="160"/>
        <v>36.236236236236238</v>
      </c>
      <c r="I270" s="45">
        <v>24868</v>
      </c>
      <c r="J270" s="45">
        <v>38462</v>
      </c>
      <c r="K270" s="46">
        <f t="shared" si="161"/>
        <v>64.656024127710467</v>
      </c>
      <c r="L270" s="95">
        <f t="shared" si="162"/>
        <v>24868</v>
      </c>
      <c r="M270" s="247">
        <f t="shared" si="163"/>
        <v>38462</v>
      </c>
      <c r="N270" s="25">
        <f t="shared" si="156"/>
        <v>64.656024127710467</v>
      </c>
      <c r="O270" s="45">
        <v>24868</v>
      </c>
      <c r="P270" s="45">
        <v>38462</v>
      </c>
      <c r="Q270" s="25">
        <f t="shared" si="157"/>
        <v>64.656024127710467</v>
      </c>
      <c r="R270" s="45">
        <v>0</v>
      </c>
      <c r="S270" s="248">
        <v>0</v>
      </c>
      <c r="T270" s="45" t="e">
        <f t="shared" si="158"/>
        <v>#DIV/0!</v>
      </c>
    </row>
    <row r="271" spans="1:20" s="23" customFormat="1" ht="17.25">
      <c r="A271" s="50">
        <v>7</v>
      </c>
      <c r="B271" s="4" t="s">
        <v>38</v>
      </c>
      <c r="C271" s="45">
        <v>86924</v>
      </c>
      <c r="D271" s="45">
        <v>88616</v>
      </c>
      <c r="E271" s="46">
        <f t="shared" si="159"/>
        <v>98.090638259456526</v>
      </c>
      <c r="F271" s="45">
        <v>0</v>
      </c>
      <c r="G271" s="45">
        <v>9109</v>
      </c>
      <c r="H271" s="46">
        <f t="shared" si="160"/>
        <v>0</v>
      </c>
      <c r="I271" s="45">
        <v>94001</v>
      </c>
      <c r="J271" s="45">
        <v>106275</v>
      </c>
      <c r="K271" s="46">
        <f t="shared" si="161"/>
        <v>88.450717478240421</v>
      </c>
      <c r="L271" s="95">
        <f t="shared" si="162"/>
        <v>0</v>
      </c>
      <c r="M271" s="247">
        <f t="shared" si="163"/>
        <v>106274</v>
      </c>
      <c r="N271" s="25">
        <f t="shared" si="156"/>
        <v>0</v>
      </c>
      <c r="O271" s="45">
        <v>0</v>
      </c>
      <c r="P271" s="246">
        <v>106274</v>
      </c>
      <c r="Q271" s="25">
        <f t="shared" si="157"/>
        <v>0</v>
      </c>
      <c r="R271" s="45">
        <v>0</v>
      </c>
      <c r="S271" s="248">
        <v>0</v>
      </c>
      <c r="T271" s="45" t="e">
        <f t="shared" si="158"/>
        <v>#DIV/0!</v>
      </c>
    </row>
    <row r="272" spans="1:20" s="23" customFormat="1" ht="17.25">
      <c r="A272" s="44">
        <v>8</v>
      </c>
      <c r="B272" s="3" t="s">
        <v>39</v>
      </c>
      <c r="C272" s="45">
        <v>340000</v>
      </c>
      <c r="D272" s="45">
        <v>1137000</v>
      </c>
      <c r="E272" s="46">
        <f t="shared" si="159"/>
        <v>29.903254177660511</v>
      </c>
      <c r="F272" s="45">
        <v>36400</v>
      </c>
      <c r="G272" s="45">
        <v>280000</v>
      </c>
      <c r="H272" s="46">
        <f t="shared" si="160"/>
        <v>13</v>
      </c>
      <c r="I272" s="45">
        <v>438040</v>
      </c>
      <c r="J272" s="45">
        <v>912720</v>
      </c>
      <c r="K272" s="46">
        <f t="shared" si="161"/>
        <v>47.992812691734592</v>
      </c>
      <c r="L272" s="95">
        <f>O272+R272</f>
        <v>438040</v>
      </c>
      <c r="M272" s="247">
        <f t="shared" si="163"/>
        <v>912720</v>
      </c>
      <c r="N272" s="25">
        <f t="shared" si="156"/>
        <v>47.992812691734592</v>
      </c>
      <c r="O272" s="45">
        <v>438040</v>
      </c>
      <c r="P272" s="45">
        <v>912720</v>
      </c>
      <c r="Q272" s="25">
        <f t="shared" si="157"/>
        <v>47.992812691734592</v>
      </c>
      <c r="R272" s="45">
        <v>0</v>
      </c>
      <c r="S272" s="248">
        <v>0</v>
      </c>
      <c r="T272" s="45" t="e">
        <f t="shared" si="158"/>
        <v>#DIV/0!</v>
      </c>
    </row>
    <row r="273" spans="1:20" s="23" customFormat="1" ht="17.25">
      <c r="A273" s="44">
        <v>9</v>
      </c>
      <c r="B273" s="3" t="s">
        <v>40</v>
      </c>
      <c r="C273" s="45">
        <v>0</v>
      </c>
      <c r="D273" s="45">
        <v>0</v>
      </c>
      <c r="E273" s="46" t="e">
        <f t="shared" si="159"/>
        <v>#DIV/0!</v>
      </c>
      <c r="F273" s="45">
        <v>0</v>
      </c>
      <c r="G273" s="45">
        <v>0</v>
      </c>
      <c r="H273" s="46" t="e">
        <f t="shared" si="160"/>
        <v>#DIV/0!</v>
      </c>
      <c r="I273" s="45">
        <v>0</v>
      </c>
      <c r="J273" s="45">
        <v>0</v>
      </c>
      <c r="K273" s="46" t="e">
        <f t="shared" si="161"/>
        <v>#DIV/0!</v>
      </c>
      <c r="L273" s="95">
        <f t="shared" ref="L273:L276" si="164">O273+R273</f>
        <v>0</v>
      </c>
      <c r="M273" s="247">
        <f t="shared" si="163"/>
        <v>0</v>
      </c>
      <c r="N273" s="25" t="e">
        <f t="shared" si="156"/>
        <v>#DIV/0!</v>
      </c>
      <c r="O273" s="45"/>
      <c r="P273" s="248"/>
      <c r="Q273" s="25" t="e">
        <f t="shared" si="157"/>
        <v>#DIV/0!</v>
      </c>
      <c r="R273" s="45"/>
      <c r="S273" s="248"/>
      <c r="T273" s="45" t="e">
        <f t="shared" si="158"/>
        <v>#DIV/0!</v>
      </c>
    </row>
    <row r="274" spans="1:20" s="23" customFormat="1" ht="17.25">
      <c r="A274" s="50">
        <v>10</v>
      </c>
      <c r="B274" s="4" t="s">
        <v>41</v>
      </c>
      <c r="C274" s="45">
        <v>725440</v>
      </c>
      <c r="D274" s="45">
        <v>604042</v>
      </c>
      <c r="E274" s="46">
        <f>C274/D274*100</f>
        <v>120.09760910665153</v>
      </c>
      <c r="F274" s="45">
        <v>124807</v>
      </c>
      <c r="G274" s="45">
        <v>44699</v>
      </c>
      <c r="H274" s="46">
        <f t="shared" si="160"/>
        <v>279.21653728271326</v>
      </c>
      <c r="I274" s="45">
        <v>721013</v>
      </c>
      <c r="J274" s="45">
        <v>604573</v>
      </c>
      <c r="K274" s="46">
        <f t="shared" si="161"/>
        <v>119.25987432452325</v>
      </c>
      <c r="L274" s="95">
        <f t="shared" si="164"/>
        <v>2538</v>
      </c>
      <c r="M274" s="247">
        <f t="shared" si="163"/>
        <v>3307</v>
      </c>
      <c r="N274" s="25">
        <f t="shared" si="156"/>
        <v>76.74629573631691</v>
      </c>
      <c r="O274" s="45">
        <v>2538</v>
      </c>
      <c r="P274" s="248">
        <v>3307</v>
      </c>
      <c r="Q274" s="25">
        <f t="shared" si="157"/>
        <v>76.74629573631691</v>
      </c>
      <c r="R274" s="45">
        <v>0</v>
      </c>
      <c r="S274" s="248">
        <v>0</v>
      </c>
      <c r="T274" s="45" t="e">
        <f t="shared" si="158"/>
        <v>#DIV/0!</v>
      </c>
    </row>
    <row r="275" spans="1:20" s="23" customFormat="1" ht="17.25">
      <c r="A275" s="50">
        <v>11</v>
      </c>
      <c r="B275" s="4" t="s">
        <v>42</v>
      </c>
      <c r="C275" s="45">
        <v>173110</v>
      </c>
      <c r="D275" s="49">
        <v>51302</v>
      </c>
      <c r="E275" s="25">
        <f>C275/D275*100</f>
        <v>337.4332384702351</v>
      </c>
      <c r="F275" s="45">
        <v>9385</v>
      </c>
      <c r="G275" s="49">
        <v>9486</v>
      </c>
      <c r="H275" s="25">
        <f t="shared" si="160"/>
        <v>98.935273033944753</v>
      </c>
      <c r="I275" s="45">
        <v>173110</v>
      </c>
      <c r="J275" s="49">
        <v>51302</v>
      </c>
      <c r="K275" s="25">
        <f t="shared" si="161"/>
        <v>337.4332384702351</v>
      </c>
      <c r="L275" s="95">
        <f t="shared" si="164"/>
        <v>173110</v>
      </c>
      <c r="M275" s="247">
        <f>P275+S275</f>
        <v>51302</v>
      </c>
      <c r="N275" s="25">
        <f t="shared" si="156"/>
        <v>337.4332384702351</v>
      </c>
      <c r="O275" s="45">
        <v>89253</v>
      </c>
      <c r="P275" s="249">
        <v>9784</v>
      </c>
      <c r="Q275" s="25">
        <f t="shared" si="157"/>
        <v>912.23426001635323</v>
      </c>
      <c r="R275" s="45">
        <v>83857</v>
      </c>
      <c r="S275" s="249">
        <v>41518</v>
      </c>
      <c r="T275" s="49">
        <f t="shared" si="158"/>
        <v>201.97745556144321</v>
      </c>
    </row>
    <row r="276" spans="1:20" s="23" customFormat="1" ht="34.5">
      <c r="A276" s="52">
        <v>12</v>
      </c>
      <c r="B276" s="8" t="s">
        <v>43</v>
      </c>
      <c r="C276" s="45">
        <v>37630</v>
      </c>
      <c r="D276" s="49">
        <v>132514</v>
      </c>
      <c r="E276" s="1">
        <f>C276/D276*100</f>
        <v>28.396999562310398</v>
      </c>
      <c r="F276" s="45">
        <v>675</v>
      </c>
      <c r="G276" s="49">
        <v>267</v>
      </c>
      <c r="H276" s="1">
        <f t="shared" si="160"/>
        <v>252.80898876404495</v>
      </c>
      <c r="I276" s="45">
        <v>37630</v>
      </c>
      <c r="J276" s="49">
        <v>132514</v>
      </c>
      <c r="K276" s="1">
        <f t="shared" si="161"/>
        <v>28.396999562310398</v>
      </c>
      <c r="L276" s="95">
        <f t="shared" si="164"/>
        <v>143</v>
      </c>
      <c r="M276" s="247">
        <f>P276+S276</f>
        <v>121022</v>
      </c>
      <c r="N276" s="1">
        <f t="shared" si="156"/>
        <v>0.11816033448463915</v>
      </c>
      <c r="O276" s="45">
        <v>0</v>
      </c>
      <c r="P276" s="249">
        <v>0</v>
      </c>
      <c r="Q276" s="1" t="e">
        <f t="shared" si="157"/>
        <v>#DIV/0!</v>
      </c>
      <c r="R276" s="45">
        <v>143</v>
      </c>
      <c r="S276" s="249">
        <v>121022</v>
      </c>
      <c r="T276" s="47">
        <f t="shared" si="158"/>
        <v>0.11816033448463915</v>
      </c>
    </row>
    <row r="277" spans="1:20" s="23" customFormat="1" ht="17.25" customHeight="1">
      <c r="A277" s="385"/>
      <c r="B277" s="386"/>
      <c r="C277" s="386"/>
      <c r="D277" s="386"/>
      <c r="E277" s="386"/>
      <c r="F277" s="386"/>
      <c r="G277" s="386"/>
      <c r="H277" s="386"/>
      <c r="I277" s="386"/>
      <c r="J277" s="386"/>
      <c r="K277" s="386"/>
      <c r="L277" s="386"/>
      <c r="M277" s="386"/>
      <c r="N277" s="386"/>
      <c r="O277" s="386"/>
      <c r="P277" s="386"/>
      <c r="Q277" s="386"/>
      <c r="R277" s="386"/>
      <c r="S277" s="386"/>
      <c r="T277" s="387"/>
    </row>
    <row r="278" spans="1:20" s="23" customFormat="1" ht="58.5" customHeight="1">
      <c r="A278" s="383" t="s">
        <v>258</v>
      </c>
      <c r="B278" s="384"/>
      <c r="C278" s="42">
        <f>SUM(C279:C286)</f>
        <v>142960</v>
      </c>
      <c r="D278" s="42">
        <f>SUM(D279:D286)</f>
        <v>615828</v>
      </c>
      <c r="E278" s="51">
        <f>C278/D278*100</f>
        <v>23.214274115499784</v>
      </c>
      <c r="F278" s="42">
        <f>SUM(F279:F286)</f>
        <v>5402</v>
      </c>
      <c r="G278" s="42">
        <f>SUM(G279:G286)</f>
        <v>49597</v>
      </c>
      <c r="H278" s="51">
        <f>F278/G278*100</f>
        <v>10.891787809746557</v>
      </c>
      <c r="I278" s="42">
        <f>SUM(I279:I286)</f>
        <v>140835</v>
      </c>
      <c r="J278" s="42">
        <f>SUM(J279:J286)</f>
        <v>643717</v>
      </c>
      <c r="K278" s="51">
        <f>I278/J278*100</f>
        <v>21.878403087070872</v>
      </c>
      <c r="L278" s="34">
        <f>SUM(L279:L286)</f>
        <v>119025</v>
      </c>
      <c r="M278" s="34">
        <f>SUM(M279:M286)</f>
        <v>270284</v>
      </c>
      <c r="N278" s="6">
        <f t="shared" ref="N278:N286" si="165">L278/M278*100</f>
        <v>44.037012919743681</v>
      </c>
      <c r="O278" s="5">
        <f>SUM(O279:O286)</f>
        <v>119025</v>
      </c>
      <c r="P278" s="5">
        <f>SUM(P279:P286)</f>
        <v>86994</v>
      </c>
      <c r="Q278" s="5">
        <f t="shared" ref="Q278:Q281" si="166">O278/P278*100</f>
        <v>136.81978067452926</v>
      </c>
      <c r="R278" s="5">
        <f>SUM(R279:R286)</f>
        <v>0</v>
      </c>
      <c r="S278" s="5">
        <f>SUM(S279:S286)</f>
        <v>183290</v>
      </c>
      <c r="T278" s="6">
        <f>R278/S278*100</f>
        <v>0</v>
      </c>
    </row>
    <row r="279" spans="1:20" s="23" customFormat="1" ht="17.25">
      <c r="A279" s="44">
        <v>1</v>
      </c>
      <c r="B279" s="4" t="s">
        <v>44</v>
      </c>
      <c r="C279" s="45">
        <v>9632</v>
      </c>
      <c r="D279" s="45">
        <v>5616</v>
      </c>
      <c r="E279" s="45">
        <f t="shared" ref="E279:E286" si="167">C279/D279*100</f>
        <v>171.50997150997151</v>
      </c>
      <c r="F279" s="45">
        <v>1136</v>
      </c>
      <c r="G279" s="45">
        <v>283</v>
      </c>
      <c r="H279" s="45">
        <f t="shared" ref="H279:H286" si="168">F279/G279*100</f>
        <v>401.41342756183747</v>
      </c>
      <c r="I279" s="45">
        <v>9632</v>
      </c>
      <c r="J279" s="45">
        <v>11616</v>
      </c>
      <c r="K279" s="45">
        <f t="shared" ref="K279:K286" si="169">I279/J279*100</f>
        <v>82.92011019283747</v>
      </c>
      <c r="L279" s="45">
        <f t="shared" ref="L279:L283" si="170">O279+R279</f>
        <v>0</v>
      </c>
      <c r="M279" s="246">
        <f>P279+S279</f>
        <v>0</v>
      </c>
      <c r="N279" s="45" t="e">
        <f t="shared" si="165"/>
        <v>#DIV/0!</v>
      </c>
      <c r="O279" s="45">
        <v>0</v>
      </c>
      <c r="P279" s="248">
        <v>0</v>
      </c>
      <c r="Q279" s="45" t="e">
        <f t="shared" si="166"/>
        <v>#DIV/0!</v>
      </c>
      <c r="R279" s="45">
        <v>0</v>
      </c>
      <c r="S279" s="248">
        <v>0</v>
      </c>
      <c r="T279" s="45" t="e">
        <f t="shared" ref="T279:T286" si="171">R279/S279*100</f>
        <v>#DIV/0!</v>
      </c>
    </row>
    <row r="280" spans="1:20" s="23" customFormat="1" ht="17.25">
      <c r="A280" s="50">
        <v>2</v>
      </c>
      <c r="B280" s="4" t="s">
        <v>45</v>
      </c>
      <c r="C280" s="45">
        <v>0</v>
      </c>
      <c r="D280" s="45">
        <v>800</v>
      </c>
      <c r="E280" s="45">
        <f t="shared" si="167"/>
        <v>0</v>
      </c>
      <c r="F280" s="45">
        <v>0</v>
      </c>
      <c r="G280" s="45">
        <v>0</v>
      </c>
      <c r="H280" s="45" t="e">
        <f t="shared" si="168"/>
        <v>#DIV/0!</v>
      </c>
      <c r="I280" s="45">
        <v>0</v>
      </c>
      <c r="J280" s="45">
        <v>271</v>
      </c>
      <c r="K280" s="45">
        <f t="shared" si="169"/>
        <v>0</v>
      </c>
      <c r="L280" s="45">
        <f t="shared" si="170"/>
        <v>0</v>
      </c>
      <c r="M280" s="246">
        <f t="shared" ref="M280:M286" si="172">P280+S280</f>
        <v>271</v>
      </c>
      <c r="N280" s="45">
        <f t="shared" si="165"/>
        <v>0</v>
      </c>
      <c r="O280" s="45">
        <v>0</v>
      </c>
      <c r="P280" s="249">
        <v>0</v>
      </c>
      <c r="Q280" s="45" t="e">
        <f t="shared" si="166"/>
        <v>#DIV/0!</v>
      </c>
      <c r="R280" s="45">
        <v>0</v>
      </c>
      <c r="S280" s="249">
        <v>271</v>
      </c>
      <c r="T280" s="45">
        <f t="shared" si="171"/>
        <v>0</v>
      </c>
    </row>
    <row r="281" spans="1:20" s="23" customFormat="1" ht="17.25">
      <c r="A281" s="50">
        <v>3</v>
      </c>
      <c r="B281" s="4" t="s">
        <v>46</v>
      </c>
      <c r="C281" s="45">
        <v>6758</v>
      </c>
      <c r="D281" s="45">
        <v>719</v>
      </c>
      <c r="E281" s="45">
        <f t="shared" si="167"/>
        <v>939.91655076495135</v>
      </c>
      <c r="F281" s="45">
        <v>1444</v>
      </c>
      <c r="G281" s="45">
        <v>228</v>
      </c>
      <c r="H281" s="45">
        <f t="shared" si="168"/>
        <v>633.33333333333326</v>
      </c>
      <c r="I281" s="45">
        <v>6807</v>
      </c>
      <c r="J281" s="45">
        <v>924</v>
      </c>
      <c r="K281" s="45">
        <f t="shared" si="169"/>
        <v>736.68831168831173</v>
      </c>
      <c r="L281" s="45">
        <f t="shared" si="170"/>
        <v>0</v>
      </c>
      <c r="M281" s="246">
        <f t="shared" si="172"/>
        <v>0</v>
      </c>
      <c r="N281" s="45" t="e">
        <f t="shared" si="165"/>
        <v>#DIV/0!</v>
      </c>
      <c r="O281" s="45">
        <v>0</v>
      </c>
      <c r="P281" s="249">
        <v>0</v>
      </c>
      <c r="Q281" s="45" t="e">
        <f t="shared" si="166"/>
        <v>#DIV/0!</v>
      </c>
      <c r="R281" s="45">
        <v>0</v>
      </c>
      <c r="S281" s="249">
        <v>0</v>
      </c>
      <c r="T281" s="45" t="e">
        <f t="shared" si="171"/>
        <v>#DIV/0!</v>
      </c>
    </row>
    <row r="282" spans="1:20" s="23" customFormat="1" ht="17.25">
      <c r="A282" s="50">
        <v>4</v>
      </c>
      <c r="B282" s="4" t="s">
        <v>47</v>
      </c>
      <c r="C282" s="45">
        <v>2965</v>
      </c>
      <c r="D282" s="45">
        <v>1592</v>
      </c>
      <c r="E282" s="45">
        <f t="shared" si="167"/>
        <v>186.24371859296483</v>
      </c>
      <c r="F282" s="45">
        <v>46</v>
      </c>
      <c r="G282" s="45">
        <v>250</v>
      </c>
      <c r="H282" s="45">
        <f t="shared" si="168"/>
        <v>18.399999999999999</v>
      </c>
      <c r="I282" s="45">
        <v>3161</v>
      </c>
      <c r="J282" s="45">
        <v>1850</v>
      </c>
      <c r="K282" s="45">
        <f t="shared" si="169"/>
        <v>170.86486486486487</v>
      </c>
      <c r="L282" s="45">
        <f t="shared" si="170"/>
        <v>0</v>
      </c>
      <c r="M282" s="246">
        <f t="shared" si="172"/>
        <v>0</v>
      </c>
      <c r="N282" s="45" t="e">
        <f t="shared" si="165"/>
        <v>#DIV/0!</v>
      </c>
      <c r="O282" s="45">
        <v>0</v>
      </c>
      <c r="P282" s="249">
        <v>0</v>
      </c>
      <c r="Q282" s="45" t="e">
        <f>O282/P282*100</f>
        <v>#DIV/0!</v>
      </c>
      <c r="R282" s="45">
        <v>0</v>
      </c>
      <c r="S282" s="249">
        <v>0</v>
      </c>
      <c r="T282" s="45" t="e">
        <f t="shared" si="171"/>
        <v>#DIV/0!</v>
      </c>
    </row>
    <row r="283" spans="1:20" s="23" customFormat="1" ht="17.25">
      <c r="A283" s="50">
        <v>5</v>
      </c>
      <c r="B283" s="4" t="s">
        <v>48</v>
      </c>
      <c r="C283" s="45">
        <v>120081</v>
      </c>
      <c r="D283" s="45">
        <v>95535</v>
      </c>
      <c r="E283" s="45">
        <f t="shared" si="167"/>
        <v>125.69320144449678</v>
      </c>
      <c r="F283" s="45">
        <v>218</v>
      </c>
      <c r="G283" s="45">
        <v>1026</v>
      </c>
      <c r="H283" s="45">
        <f t="shared" si="168"/>
        <v>21.247563352826511</v>
      </c>
      <c r="I283" s="45">
        <v>120081</v>
      </c>
      <c r="J283" s="45">
        <v>95535</v>
      </c>
      <c r="K283" s="45">
        <f t="shared" si="169"/>
        <v>125.69320144449678</v>
      </c>
      <c r="L283" s="45">
        <f t="shared" si="170"/>
        <v>118060</v>
      </c>
      <c r="M283" s="246">
        <f t="shared" si="172"/>
        <v>86994</v>
      </c>
      <c r="N283" s="45">
        <f t="shared" si="165"/>
        <v>135.71050877071983</v>
      </c>
      <c r="O283" s="45">
        <v>118060</v>
      </c>
      <c r="P283" s="249">
        <v>86994</v>
      </c>
      <c r="Q283" s="45">
        <f t="shared" ref="Q283:Q286" si="173">O283/P283*100</f>
        <v>135.71050877071983</v>
      </c>
      <c r="R283" s="45">
        <v>0</v>
      </c>
      <c r="S283" s="249">
        <v>0</v>
      </c>
      <c r="T283" s="45" t="e">
        <f t="shared" si="171"/>
        <v>#DIV/0!</v>
      </c>
    </row>
    <row r="284" spans="1:20" s="23" customFormat="1" ht="17.25">
      <c r="A284" s="48">
        <v>6</v>
      </c>
      <c r="B284" s="4" t="s">
        <v>49</v>
      </c>
      <c r="C284" s="45">
        <v>966</v>
      </c>
      <c r="D284" s="45">
        <v>0</v>
      </c>
      <c r="E284" s="45" t="e">
        <f t="shared" si="167"/>
        <v>#DIV/0!</v>
      </c>
      <c r="F284" s="45">
        <v>0</v>
      </c>
      <c r="G284" s="45">
        <v>0</v>
      </c>
      <c r="H284" s="45" t="e">
        <f t="shared" si="168"/>
        <v>#DIV/0!</v>
      </c>
      <c r="I284" s="45">
        <v>1154</v>
      </c>
      <c r="J284" s="45">
        <v>656</v>
      </c>
      <c r="K284" s="45">
        <f t="shared" si="169"/>
        <v>175.91463414634146</v>
      </c>
      <c r="L284" s="45">
        <f>O284+R284</f>
        <v>965</v>
      </c>
      <c r="M284" s="246">
        <f t="shared" si="172"/>
        <v>0</v>
      </c>
      <c r="N284" s="45" t="e">
        <f t="shared" si="165"/>
        <v>#DIV/0!</v>
      </c>
      <c r="O284" s="45">
        <v>965</v>
      </c>
      <c r="P284" s="249">
        <v>0</v>
      </c>
      <c r="Q284" s="45" t="e">
        <f t="shared" si="173"/>
        <v>#DIV/0!</v>
      </c>
      <c r="R284" s="45">
        <v>0</v>
      </c>
      <c r="S284" s="249">
        <v>0</v>
      </c>
      <c r="T284" s="45" t="e">
        <f t="shared" si="171"/>
        <v>#DIV/0!</v>
      </c>
    </row>
    <row r="285" spans="1:20" s="23" customFormat="1" ht="17.25">
      <c r="A285" s="52">
        <v>7</v>
      </c>
      <c r="B285" s="4" t="s">
        <v>50</v>
      </c>
      <c r="C285" s="45"/>
      <c r="D285" s="45">
        <v>417157</v>
      </c>
      <c r="E285" s="45">
        <f t="shared" si="167"/>
        <v>0</v>
      </c>
      <c r="F285" s="45"/>
      <c r="G285" s="45">
        <v>30790</v>
      </c>
      <c r="H285" s="45">
        <f t="shared" si="168"/>
        <v>0</v>
      </c>
      <c r="I285" s="45"/>
      <c r="J285" s="45">
        <v>438456</v>
      </c>
      <c r="K285" s="45">
        <f t="shared" si="169"/>
        <v>0</v>
      </c>
      <c r="L285" s="45">
        <f t="shared" ref="L285:L286" si="174">O285+R285</f>
        <v>0</v>
      </c>
      <c r="M285" s="246">
        <f t="shared" si="172"/>
        <v>183019</v>
      </c>
      <c r="N285" s="45">
        <f t="shared" si="165"/>
        <v>0</v>
      </c>
      <c r="O285" s="45"/>
      <c r="P285" s="249">
        <v>0</v>
      </c>
      <c r="Q285" s="45" t="e">
        <f t="shared" si="173"/>
        <v>#DIV/0!</v>
      </c>
      <c r="R285" s="45"/>
      <c r="S285" s="249">
        <v>183019</v>
      </c>
      <c r="T285" s="45">
        <f t="shared" si="171"/>
        <v>0</v>
      </c>
    </row>
    <row r="286" spans="1:20" s="23" customFormat="1" ht="34.5">
      <c r="A286" s="44">
        <v>8</v>
      </c>
      <c r="B286" s="4" t="s">
        <v>51</v>
      </c>
      <c r="C286" s="45">
        <v>2558</v>
      </c>
      <c r="D286" s="45">
        <v>94409</v>
      </c>
      <c r="E286" s="45">
        <f t="shared" si="167"/>
        <v>2.7094874429344658</v>
      </c>
      <c r="F286" s="45">
        <v>2558</v>
      </c>
      <c r="G286" s="45">
        <v>17020</v>
      </c>
      <c r="H286" s="45">
        <f t="shared" si="168"/>
        <v>15.029377203290247</v>
      </c>
      <c r="I286" s="45">
        <v>0</v>
      </c>
      <c r="J286" s="45">
        <v>94409</v>
      </c>
      <c r="K286" s="45">
        <f t="shared" si="169"/>
        <v>0</v>
      </c>
      <c r="L286" s="45">
        <f t="shared" si="174"/>
        <v>0</v>
      </c>
      <c r="M286" s="246">
        <f t="shared" si="172"/>
        <v>0</v>
      </c>
      <c r="N286" s="45" t="e">
        <f t="shared" si="165"/>
        <v>#DIV/0!</v>
      </c>
      <c r="O286" s="45">
        <v>0</v>
      </c>
      <c r="P286" s="248">
        <v>0</v>
      </c>
      <c r="Q286" s="45" t="e">
        <f t="shared" si="173"/>
        <v>#DIV/0!</v>
      </c>
      <c r="R286" s="45">
        <v>0</v>
      </c>
      <c r="S286" s="248">
        <v>0</v>
      </c>
      <c r="T286" s="45" t="e">
        <f t="shared" si="171"/>
        <v>#DIV/0!</v>
      </c>
    </row>
    <row r="287" spans="1:20" s="23" customFormat="1">
      <c r="A287" s="111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</row>
    <row r="288" spans="1:20" s="23" customFormat="1" ht="70.5" customHeight="1">
      <c r="A288" s="383" t="s">
        <v>259</v>
      </c>
      <c r="B288" s="384"/>
      <c r="C288" s="42">
        <f>SUM(C289:C308)</f>
        <v>1076695</v>
      </c>
      <c r="D288" s="42">
        <f>SUM(D289:D308)</f>
        <v>981197</v>
      </c>
      <c r="E288" s="43">
        <f>C288/D288*100</f>
        <v>109.73280595028318</v>
      </c>
      <c r="F288" s="42">
        <f>SUM(F289:F308)</f>
        <v>197064</v>
      </c>
      <c r="G288" s="42">
        <f>SUM(G289:G308)</f>
        <v>151084</v>
      </c>
      <c r="H288" s="42">
        <f>F288/G288*100</f>
        <v>130.43340128670144</v>
      </c>
      <c r="I288" s="42">
        <f>SUM(I289:I308)</f>
        <v>1101835</v>
      </c>
      <c r="J288" s="42">
        <f>SUM(J289:J308)</f>
        <v>994498</v>
      </c>
      <c r="K288" s="42">
        <f>I288/J288*100</f>
        <v>110.79308354566825</v>
      </c>
      <c r="L288" s="33">
        <f>SUM(L289:L308)</f>
        <v>455764</v>
      </c>
      <c r="M288" s="33">
        <f>SUM(M289:M308)</f>
        <v>418521</v>
      </c>
      <c r="N288" s="5">
        <f t="shared" ref="N288:N308" si="175">L288/M288*100</f>
        <v>108.89871714919921</v>
      </c>
      <c r="O288" s="5">
        <f>SUM(O289:O308)</f>
        <v>351181</v>
      </c>
      <c r="P288" s="5">
        <f>SUM(P289:P308)</f>
        <v>381968</v>
      </c>
      <c r="Q288" s="6" t="e">
        <f>A291O291/P288*100</f>
        <v>#NAME?</v>
      </c>
      <c r="R288" s="5">
        <f>SUM(R289:R308)</f>
        <v>104583</v>
      </c>
      <c r="S288" s="5">
        <f>SUM(S289:S308)</f>
        <v>36553</v>
      </c>
      <c r="T288" s="5">
        <f t="shared" ref="T288:T307" si="176">R288/S288*100</f>
        <v>286.11331491259267</v>
      </c>
    </row>
    <row r="289" spans="1:20" s="23" customFormat="1" ht="19.5" customHeight="1">
      <c r="A289" s="44">
        <v>1</v>
      </c>
      <c r="B289" s="4" t="s">
        <v>14</v>
      </c>
      <c r="C289" s="47">
        <v>51911</v>
      </c>
      <c r="D289" s="45">
        <v>83560</v>
      </c>
      <c r="E289" s="46">
        <f>C289/D289*100</f>
        <v>62.124222115844908</v>
      </c>
      <c r="F289" s="47">
        <v>12956</v>
      </c>
      <c r="G289" s="45">
        <v>17169</v>
      </c>
      <c r="H289" s="46">
        <f>F289/G289*100</f>
        <v>75.46158774535499</v>
      </c>
      <c r="I289" s="47">
        <v>63410</v>
      </c>
      <c r="J289" s="47">
        <v>83560</v>
      </c>
      <c r="K289" s="46">
        <f>I289/J289*100</f>
        <v>75.885591191957886</v>
      </c>
      <c r="L289" s="47">
        <f t="shared" ref="L289:L298" si="177">O289+R289</f>
        <v>11160</v>
      </c>
      <c r="M289" s="266">
        <f>P289+S289</f>
        <v>615</v>
      </c>
      <c r="N289" s="25">
        <f t="shared" si="175"/>
        <v>1814.6341463414633</v>
      </c>
      <c r="O289" s="47">
        <v>11160</v>
      </c>
      <c r="P289" s="248">
        <v>615</v>
      </c>
      <c r="Q289" s="25">
        <f t="shared" ref="Q289:Q308" si="178">O289/P289*100</f>
        <v>1814.6341463414633</v>
      </c>
      <c r="R289" s="47">
        <v>0</v>
      </c>
      <c r="S289" s="248">
        <v>0</v>
      </c>
      <c r="T289" s="46" t="e">
        <f t="shared" si="176"/>
        <v>#DIV/0!</v>
      </c>
    </row>
    <row r="290" spans="1:20" s="23" customFormat="1" ht="17.25">
      <c r="A290" s="48">
        <v>2</v>
      </c>
      <c r="B290" s="4" t="s">
        <v>15</v>
      </c>
      <c r="C290" s="47">
        <v>212565</v>
      </c>
      <c r="D290" s="45">
        <v>79686</v>
      </c>
      <c r="E290" s="46">
        <f t="shared" ref="E290:E308" si="179">C290/D290*100</f>
        <v>266.75325653188764</v>
      </c>
      <c r="F290" s="47">
        <v>8433</v>
      </c>
      <c r="G290" s="49">
        <v>21580</v>
      </c>
      <c r="H290" s="25">
        <f t="shared" ref="H290:H299" si="180">F290/G290*100</f>
        <v>39.07784986098239</v>
      </c>
      <c r="I290" s="47">
        <v>212565</v>
      </c>
      <c r="J290" s="49">
        <v>79686</v>
      </c>
      <c r="K290" s="25">
        <f t="shared" ref="K290:K308" si="181">I290/J290*100</f>
        <v>266.75325653188764</v>
      </c>
      <c r="L290" s="47">
        <f t="shared" si="177"/>
        <v>142648</v>
      </c>
      <c r="M290" s="266">
        <f t="shared" ref="M290:M308" si="182">P290+S290</f>
        <v>38558</v>
      </c>
      <c r="N290" s="25">
        <f t="shared" si="175"/>
        <v>369.95694797448004</v>
      </c>
      <c r="O290" s="47">
        <v>38744</v>
      </c>
      <c r="P290" s="249">
        <v>38558</v>
      </c>
      <c r="Q290" s="25">
        <f t="shared" si="178"/>
        <v>100.48239016546501</v>
      </c>
      <c r="R290" s="47">
        <v>103904</v>
      </c>
      <c r="S290" s="249">
        <v>0</v>
      </c>
      <c r="T290" s="25" t="e">
        <f t="shared" si="176"/>
        <v>#DIV/0!</v>
      </c>
    </row>
    <row r="291" spans="1:20" s="23" customFormat="1" ht="17.25">
      <c r="A291" s="44">
        <v>3</v>
      </c>
      <c r="B291" s="3" t="s">
        <v>16</v>
      </c>
      <c r="C291" s="47">
        <v>15373</v>
      </c>
      <c r="D291" s="45">
        <v>44140</v>
      </c>
      <c r="E291" s="46">
        <f t="shared" si="179"/>
        <v>34.827820570910738</v>
      </c>
      <c r="F291" s="47">
        <v>7123</v>
      </c>
      <c r="G291" s="45">
        <v>3900</v>
      </c>
      <c r="H291" s="46">
        <f t="shared" si="180"/>
        <v>182.64102564102564</v>
      </c>
      <c r="I291" s="47">
        <v>35926</v>
      </c>
      <c r="J291" s="45">
        <v>32385</v>
      </c>
      <c r="K291" s="46">
        <f t="shared" si="181"/>
        <v>110.93407441716845</v>
      </c>
      <c r="L291" s="47">
        <f t="shared" si="177"/>
        <v>0</v>
      </c>
      <c r="M291" s="266">
        <f t="shared" si="182"/>
        <v>0</v>
      </c>
      <c r="N291" s="25" t="e">
        <f t="shared" si="175"/>
        <v>#DIV/0!</v>
      </c>
      <c r="O291" s="47">
        <v>0</v>
      </c>
      <c r="P291" s="248">
        <v>0</v>
      </c>
      <c r="Q291" s="25" t="e">
        <f t="shared" si="178"/>
        <v>#DIV/0!</v>
      </c>
      <c r="R291" s="47">
        <v>0</v>
      </c>
      <c r="S291" s="248">
        <v>0</v>
      </c>
      <c r="T291" s="46" t="e">
        <f t="shared" si="176"/>
        <v>#DIV/0!</v>
      </c>
    </row>
    <row r="292" spans="1:20" s="23" customFormat="1" ht="34.5">
      <c r="A292" s="48">
        <v>4</v>
      </c>
      <c r="B292" s="3" t="s">
        <v>17</v>
      </c>
      <c r="C292" s="47">
        <v>4800</v>
      </c>
      <c r="D292" s="45">
        <v>11310</v>
      </c>
      <c r="E292" s="46">
        <f t="shared" si="179"/>
        <v>42.440318302387269</v>
      </c>
      <c r="F292" s="47">
        <v>1200</v>
      </c>
      <c r="G292" s="45">
        <v>5400</v>
      </c>
      <c r="H292" s="46">
        <f t="shared" si="180"/>
        <v>22.222222222222221</v>
      </c>
      <c r="I292" s="47">
        <v>2462</v>
      </c>
      <c r="J292" s="45">
        <v>11565</v>
      </c>
      <c r="K292" s="46">
        <f t="shared" si="181"/>
        <v>21.2883700821444</v>
      </c>
      <c r="L292" s="47">
        <v>9462</v>
      </c>
      <c r="M292" s="266">
        <f t="shared" si="182"/>
        <v>11565</v>
      </c>
      <c r="N292" s="25">
        <f t="shared" si="175"/>
        <v>81.815823605706868</v>
      </c>
      <c r="O292" s="47">
        <v>9462</v>
      </c>
      <c r="P292" s="246">
        <v>11565</v>
      </c>
      <c r="Q292" s="25">
        <f t="shared" si="178"/>
        <v>81.815823605706868</v>
      </c>
      <c r="R292" s="47">
        <v>0</v>
      </c>
      <c r="S292" s="248">
        <v>0</v>
      </c>
      <c r="T292" s="46" t="e">
        <f t="shared" si="176"/>
        <v>#DIV/0!</v>
      </c>
    </row>
    <row r="293" spans="1:20" s="47" customFormat="1" ht="33" customHeight="1">
      <c r="A293" s="49">
        <v>5</v>
      </c>
      <c r="B293" s="4" t="s">
        <v>18</v>
      </c>
      <c r="C293" s="47">
        <v>27648</v>
      </c>
      <c r="D293" s="45">
        <v>33289</v>
      </c>
      <c r="E293" s="46">
        <f t="shared" si="179"/>
        <v>83.054462435038602</v>
      </c>
      <c r="F293" s="47">
        <v>4353</v>
      </c>
      <c r="G293" s="45">
        <v>3188</v>
      </c>
      <c r="H293" s="47">
        <f t="shared" si="180"/>
        <v>136.54328732747805</v>
      </c>
      <c r="I293" s="47">
        <v>36113</v>
      </c>
      <c r="J293" s="45">
        <v>41040</v>
      </c>
      <c r="K293" s="47">
        <f t="shared" si="181"/>
        <v>87.994639376218316</v>
      </c>
      <c r="L293" s="47">
        <f t="shared" si="177"/>
        <v>4140</v>
      </c>
      <c r="M293" s="266">
        <f t="shared" si="182"/>
        <v>4510</v>
      </c>
      <c r="N293" s="47">
        <f t="shared" si="175"/>
        <v>91.796008869179602</v>
      </c>
      <c r="O293" s="47">
        <v>4140</v>
      </c>
      <c r="P293" s="248">
        <v>0</v>
      </c>
      <c r="Q293" s="47" t="e">
        <f t="shared" si="178"/>
        <v>#DIV/0!</v>
      </c>
      <c r="R293" s="47">
        <v>0</v>
      </c>
      <c r="S293" s="248">
        <v>4510</v>
      </c>
      <c r="T293" s="47">
        <f t="shared" si="176"/>
        <v>0</v>
      </c>
    </row>
    <row r="294" spans="1:20" s="235" customFormat="1" ht="33" customHeight="1">
      <c r="A294" s="49">
        <v>6</v>
      </c>
      <c r="B294" s="4" t="s">
        <v>335</v>
      </c>
      <c r="C294" s="47">
        <v>250960</v>
      </c>
      <c r="D294" s="47"/>
      <c r="E294" s="46" t="e">
        <f t="shared" si="179"/>
        <v>#DIV/0!</v>
      </c>
      <c r="F294" s="47">
        <v>39710</v>
      </c>
      <c r="G294" s="47"/>
      <c r="H294" s="47" t="e">
        <f t="shared" si="180"/>
        <v>#DIV/0!</v>
      </c>
      <c r="I294" s="47">
        <v>245480</v>
      </c>
      <c r="J294" s="47"/>
      <c r="K294" s="47" t="e">
        <f t="shared" si="181"/>
        <v>#DIV/0!</v>
      </c>
      <c r="L294" s="47">
        <f t="shared" si="177"/>
        <v>679</v>
      </c>
      <c r="M294" s="266">
        <f t="shared" si="182"/>
        <v>0</v>
      </c>
      <c r="N294" s="47" t="e">
        <f t="shared" si="175"/>
        <v>#DIV/0!</v>
      </c>
      <c r="O294" s="47">
        <v>0</v>
      </c>
      <c r="P294" s="47"/>
      <c r="Q294" s="47" t="e">
        <f t="shared" si="178"/>
        <v>#DIV/0!</v>
      </c>
      <c r="R294" s="47">
        <v>679</v>
      </c>
      <c r="S294" s="47"/>
      <c r="T294" s="47" t="e">
        <f t="shared" si="176"/>
        <v>#DIV/0!</v>
      </c>
    </row>
    <row r="295" spans="1:20" s="23" customFormat="1" ht="17.25">
      <c r="A295" s="48">
        <v>7</v>
      </c>
      <c r="B295" s="4" t="s">
        <v>371</v>
      </c>
      <c r="C295" s="47">
        <v>56280</v>
      </c>
      <c r="D295" s="45">
        <v>65018</v>
      </c>
      <c r="E295" s="46">
        <f t="shared" si="179"/>
        <v>86.560644744532283</v>
      </c>
      <c r="F295" s="47">
        <v>7378</v>
      </c>
      <c r="G295" s="45">
        <v>8138</v>
      </c>
      <c r="H295" s="46">
        <f t="shared" si="180"/>
        <v>90.661096092405998</v>
      </c>
      <c r="I295" s="47">
        <v>47837</v>
      </c>
      <c r="J295" s="45">
        <v>70437</v>
      </c>
      <c r="K295" s="46">
        <f t="shared" si="181"/>
        <v>67.914590343143516</v>
      </c>
      <c r="L295" s="47">
        <f t="shared" si="177"/>
        <v>0</v>
      </c>
      <c r="M295" s="266">
        <f t="shared" si="182"/>
        <v>29278</v>
      </c>
      <c r="N295" s="25">
        <f t="shared" si="175"/>
        <v>0</v>
      </c>
      <c r="O295" s="47">
        <v>0</v>
      </c>
      <c r="P295" s="248">
        <v>135</v>
      </c>
      <c r="Q295" s="25">
        <f t="shared" si="178"/>
        <v>0</v>
      </c>
      <c r="R295" s="47">
        <v>0</v>
      </c>
      <c r="S295" s="253">
        <v>29143</v>
      </c>
      <c r="T295" s="46">
        <f t="shared" si="176"/>
        <v>0</v>
      </c>
    </row>
    <row r="296" spans="1:20" s="23" customFormat="1" ht="22.5" customHeight="1">
      <c r="A296" s="44">
        <v>8</v>
      </c>
      <c r="B296" s="3" t="s">
        <v>20</v>
      </c>
      <c r="C296" s="47"/>
      <c r="D296" s="45"/>
      <c r="E296" s="46" t="e">
        <f t="shared" si="179"/>
        <v>#DIV/0!</v>
      </c>
      <c r="F296" s="47"/>
      <c r="G296" s="45"/>
      <c r="H296" s="46" t="e">
        <f t="shared" si="180"/>
        <v>#DIV/0!</v>
      </c>
      <c r="I296" s="47"/>
      <c r="J296" s="45"/>
      <c r="K296" s="46" t="e">
        <f t="shared" si="181"/>
        <v>#DIV/0!</v>
      </c>
      <c r="L296" s="47">
        <f t="shared" si="177"/>
        <v>0</v>
      </c>
      <c r="M296" s="266">
        <f t="shared" si="182"/>
        <v>0</v>
      </c>
      <c r="N296" s="25" t="e">
        <f t="shared" si="175"/>
        <v>#DIV/0!</v>
      </c>
      <c r="O296" s="47"/>
      <c r="P296" s="248"/>
      <c r="Q296" s="25" t="e">
        <f t="shared" si="178"/>
        <v>#DIV/0!</v>
      </c>
      <c r="R296" s="47"/>
      <c r="S296" s="248"/>
      <c r="T296" s="46" t="e">
        <f t="shared" si="176"/>
        <v>#DIV/0!</v>
      </c>
    </row>
    <row r="297" spans="1:20" s="23" customFormat="1" ht="34.5">
      <c r="A297" s="48">
        <v>9</v>
      </c>
      <c r="B297" s="3" t="s">
        <v>21</v>
      </c>
      <c r="C297" s="47">
        <v>80241</v>
      </c>
      <c r="D297" s="45">
        <v>91063</v>
      </c>
      <c r="E297" s="46">
        <f t="shared" si="179"/>
        <v>88.115919747866869</v>
      </c>
      <c r="F297" s="47">
        <v>8601</v>
      </c>
      <c r="G297" s="45">
        <v>13040</v>
      </c>
      <c r="H297" s="46">
        <f t="shared" si="180"/>
        <v>65.958588957055213</v>
      </c>
      <c r="I297" s="47">
        <v>80241</v>
      </c>
      <c r="J297" s="45">
        <v>91063</v>
      </c>
      <c r="K297" s="46">
        <f t="shared" si="181"/>
        <v>88.115919747866869</v>
      </c>
      <c r="L297" s="47">
        <f t="shared" si="177"/>
        <v>0</v>
      </c>
      <c r="M297" s="266">
        <f t="shared" si="182"/>
        <v>0</v>
      </c>
      <c r="N297" s="25" t="e">
        <f t="shared" si="175"/>
        <v>#DIV/0!</v>
      </c>
      <c r="O297" s="47">
        <v>0</v>
      </c>
      <c r="P297" s="248">
        <v>0</v>
      </c>
      <c r="Q297" s="25" t="e">
        <f t="shared" si="178"/>
        <v>#DIV/0!</v>
      </c>
      <c r="R297" s="47">
        <v>0</v>
      </c>
      <c r="S297" s="248">
        <v>0</v>
      </c>
      <c r="T297" s="46" t="e">
        <f t="shared" si="176"/>
        <v>#DIV/0!</v>
      </c>
    </row>
    <row r="298" spans="1:20" s="23" customFormat="1" ht="17.25">
      <c r="A298" s="44">
        <v>10</v>
      </c>
      <c r="B298" s="3" t="s">
        <v>22</v>
      </c>
      <c r="C298" s="47">
        <v>60589</v>
      </c>
      <c r="D298" s="45">
        <v>110256</v>
      </c>
      <c r="E298" s="46">
        <f t="shared" si="179"/>
        <v>54.953018429836021</v>
      </c>
      <c r="F298" s="47">
        <v>12917</v>
      </c>
      <c r="G298" s="45">
        <v>16674</v>
      </c>
      <c r="H298" s="46">
        <f t="shared" si="180"/>
        <v>77.467914117788169</v>
      </c>
      <c r="I298" s="47">
        <v>54226</v>
      </c>
      <c r="J298" s="45">
        <v>110468</v>
      </c>
      <c r="K298" s="46">
        <f t="shared" si="181"/>
        <v>49.087518557410291</v>
      </c>
      <c r="L298" s="47">
        <f t="shared" si="177"/>
        <v>0</v>
      </c>
      <c r="M298" s="266">
        <f t="shared" si="182"/>
        <v>0</v>
      </c>
      <c r="N298" s="25" t="e">
        <f t="shared" si="175"/>
        <v>#DIV/0!</v>
      </c>
      <c r="O298" s="47">
        <v>0</v>
      </c>
      <c r="P298" s="248">
        <v>0</v>
      </c>
      <c r="Q298" s="25" t="e">
        <f t="shared" si="178"/>
        <v>#DIV/0!</v>
      </c>
      <c r="R298" s="47">
        <v>0</v>
      </c>
      <c r="S298" s="248">
        <v>0</v>
      </c>
      <c r="T298" s="46" t="e">
        <f t="shared" si="176"/>
        <v>#DIV/0!</v>
      </c>
    </row>
    <row r="299" spans="1:20" s="23" customFormat="1" ht="17.25">
      <c r="A299" s="48">
        <v>11</v>
      </c>
      <c r="B299" s="3" t="s">
        <v>23</v>
      </c>
      <c r="C299" s="47">
        <v>280984</v>
      </c>
      <c r="D299" s="45">
        <v>277037</v>
      </c>
      <c r="E299" s="46">
        <f t="shared" si="179"/>
        <v>101.42471944180743</v>
      </c>
      <c r="F299" s="47">
        <v>90330</v>
      </c>
      <c r="G299" s="45">
        <v>44126</v>
      </c>
      <c r="H299" s="46">
        <f t="shared" si="180"/>
        <v>204.7092417169016</v>
      </c>
      <c r="I299" s="47">
        <v>288137</v>
      </c>
      <c r="J299" s="45">
        <v>307220</v>
      </c>
      <c r="K299" s="46">
        <f t="shared" si="181"/>
        <v>93.788490332660629</v>
      </c>
      <c r="L299" s="47">
        <f>O299+R299</f>
        <v>287675</v>
      </c>
      <c r="M299" s="266">
        <f t="shared" si="182"/>
        <v>307203</v>
      </c>
      <c r="N299" s="25">
        <f t="shared" si="175"/>
        <v>93.64329124390062</v>
      </c>
      <c r="O299" s="47">
        <v>287675</v>
      </c>
      <c r="P299" s="246">
        <v>307203</v>
      </c>
      <c r="Q299" s="25">
        <f t="shared" si="178"/>
        <v>93.64329124390062</v>
      </c>
      <c r="R299" s="47">
        <v>0</v>
      </c>
      <c r="S299" s="248">
        <v>0</v>
      </c>
      <c r="T299" s="46" t="e">
        <f t="shared" si="176"/>
        <v>#DIV/0!</v>
      </c>
    </row>
    <row r="300" spans="1:20" s="23" customFormat="1" ht="17.25">
      <c r="A300" s="50">
        <v>12</v>
      </c>
      <c r="B300" s="4" t="s">
        <v>24</v>
      </c>
      <c r="C300" s="47">
        <v>0</v>
      </c>
      <c r="D300" s="45">
        <v>0</v>
      </c>
      <c r="E300" s="46" t="e">
        <f t="shared" si="179"/>
        <v>#DIV/0!</v>
      </c>
      <c r="F300" s="47">
        <v>0</v>
      </c>
      <c r="G300" s="45">
        <v>0</v>
      </c>
      <c r="H300" s="46" t="e">
        <f>F300/G300*100</f>
        <v>#DIV/0!</v>
      </c>
      <c r="I300" s="47">
        <v>0</v>
      </c>
      <c r="J300" s="45">
        <v>0</v>
      </c>
      <c r="K300" s="46" t="e">
        <f t="shared" si="181"/>
        <v>#DIV/0!</v>
      </c>
      <c r="L300" s="47">
        <f t="shared" ref="L300:L308" si="183">O300+R300</f>
        <v>0</v>
      </c>
      <c r="M300" s="266">
        <f t="shared" si="182"/>
        <v>0</v>
      </c>
      <c r="N300" s="25" t="e">
        <f t="shared" si="175"/>
        <v>#DIV/0!</v>
      </c>
      <c r="O300" s="47"/>
      <c r="P300" s="248"/>
      <c r="Q300" s="25" t="e">
        <f t="shared" si="178"/>
        <v>#DIV/0!</v>
      </c>
      <c r="R300" s="47"/>
      <c r="S300" s="248"/>
      <c r="T300" s="46" t="e">
        <f t="shared" si="176"/>
        <v>#DIV/0!</v>
      </c>
    </row>
    <row r="301" spans="1:20" s="23" customFormat="1" ht="17.25">
      <c r="A301" s="48">
        <v>13</v>
      </c>
      <c r="B301" s="4" t="s">
        <v>25</v>
      </c>
      <c r="C301" s="47">
        <v>0</v>
      </c>
      <c r="D301" s="45">
        <v>27929</v>
      </c>
      <c r="E301" s="46">
        <f t="shared" si="179"/>
        <v>0</v>
      </c>
      <c r="F301" s="47">
        <v>0</v>
      </c>
      <c r="G301" s="45">
        <v>0</v>
      </c>
      <c r="H301" s="46" t="e">
        <f>F301/G301*100</f>
        <v>#DIV/0!</v>
      </c>
      <c r="I301" s="47">
        <v>0</v>
      </c>
      <c r="J301" s="45">
        <v>27929</v>
      </c>
      <c r="K301" s="46">
        <f t="shared" si="181"/>
        <v>0</v>
      </c>
      <c r="L301" s="47">
        <f t="shared" si="183"/>
        <v>0</v>
      </c>
      <c r="M301" s="266">
        <f t="shared" si="182"/>
        <v>23892</v>
      </c>
      <c r="N301" s="25">
        <f t="shared" si="175"/>
        <v>0</v>
      </c>
      <c r="O301" s="47"/>
      <c r="P301" s="246">
        <v>23892</v>
      </c>
      <c r="Q301" s="25">
        <f t="shared" si="178"/>
        <v>0</v>
      </c>
      <c r="R301" s="47"/>
      <c r="S301" s="248">
        <v>0</v>
      </c>
      <c r="T301" s="46" t="e">
        <f t="shared" si="176"/>
        <v>#DIV/0!</v>
      </c>
    </row>
    <row r="302" spans="1:20" s="23" customFormat="1" ht="31.5" customHeight="1">
      <c r="A302" s="44">
        <v>14</v>
      </c>
      <c r="B302" s="4" t="s">
        <v>26</v>
      </c>
      <c r="C302" s="47">
        <v>9481</v>
      </c>
      <c r="D302" s="49">
        <v>138492</v>
      </c>
      <c r="E302" s="46">
        <f t="shared" si="179"/>
        <v>6.8458827946740604</v>
      </c>
      <c r="F302" s="47">
        <v>0</v>
      </c>
      <c r="G302" s="49">
        <v>16517</v>
      </c>
      <c r="H302" s="25">
        <f>F302/G302*100</f>
        <v>0</v>
      </c>
      <c r="I302" s="47">
        <v>9575</v>
      </c>
      <c r="J302" s="49">
        <v>119802</v>
      </c>
      <c r="K302" s="25">
        <f t="shared" si="181"/>
        <v>7.9923540508505697</v>
      </c>
      <c r="L302" s="47">
        <f t="shared" si="183"/>
        <v>0</v>
      </c>
      <c r="M302" s="266">
        <f t="shared" si="182"/>
        <v>0</v>
      </c>
      <c r="N302" s="25" t="e">
        <f t="shared" si="175"/>
        <v>#DIV/0!</v>
      </c>
      <c r="O302" s="47">
        <v>0</v>
      </c>
      <c r="P302" s="249">
        <v>0</v>
      </c>
      <c r="Q302" s="25" t="e">
        <f t="shared" si="178"/>
        <v>#DIV/0!</v>
      </c>
      <c r="R302" s="47">
        <v>0</v>
      </c>
      <c r="S302" s="249">
        <v>0</v>
      </c>
      <c r="T302" s="25" t="e">
        <f t="shared" si="176"/>
        <v>#DIV/0!</v>
      </c>
    </row>
    <row r="303" spans="1:20" s="23" customFormat="1" ht="17.25">
      <c r="A303" s="48">
        <v>15</v>
      </c>
      <c r="B303" s="4" t="s">
        <v>27</v>
      </c>
      <c r="C303" s="47"/>
      <c r="D303" s="45">
        <v>9024</v>
      </c>
      <c r="E303" s="46">
        <f t="shared" si="179"/>
        <v>0</v>
      </c>
      <c r="F303" s="47"/>
      <c r="G303" s="45">
        <v>782</v>
      </c>
      <c r="H303" s="1">
        <f t="shared" ref="H303:H308" si="184">F303/G303*100</f>
        <v>0</v>
      </c>
      <c r="I303" s="47"/>
      <c r="J303" s="45">
        <v>8950</v>
      </c>
      <c r="K303" s="1">
        <f t="shared" si="181"/>
        <v>0</v>
      </c>
      <c r="L303" s="47">
        <f t="shared" si="183"/>
        <v>0</v>
      </c>
      <c r="M303" s="266">
        <f t="shared" si="182"/>
        <v>2900</v>
      </c>
      <c r="N303" s="1">
        <f t="shared" si="175"/>
        <v>0</v>
      </c>
      <c r="O303" s="47"/>
      <c r="P303" s="248">
        <v>0</v>
      </c>
      <c r="Q303" s="1" t="e">
        <f t="shared" si="178"/>
        <v>#DIV/0!</v>
      </c>
      <c r="R303" s="47"/>
      <c r="S303" s="248">
        <v>2900</v>
      </c>
      <c r="T303" s="1">
        <f t="shared" si="176"/>
        <v>0</v>
      </c>
    </row>
    <row r="304" spans="1:20" s="23" customFormat="1" ht="17.25">
      <c r="A304" s="50">
        <v>16</v>
      </c>
      <c r="B304" s="4" t="s">
        <v>28</v>
      </c>
      <c r="C304" s="47"/>
      <c r="D304" s="45"/>
      <c r="E304" s="46" t="e">
        <f t="shared" si="179"/>
        <v>#DIV/0!</v>
      </c>
      <c r="F304" s="47"/>
      <c r="G304" s="45"/>
      <c r="H304" s="46" t="e">
        <f t="shared" si="184"/>
        <v>#DIV/0!</v>
      </c>
      <c r="I304" s="47"/>
      <c r="J304" s="45"/>
      <c r="K304" s="46" t="e">
        <f t="shared" si="181"/>
        <v>#DIV/0!</v>
      </c>
      <c r="L304" s="47">
        <f t="shared" si="183"/>
        <v>0</v>
      </c>
      <c r="M304" s="266">
        <f t="shared" si="182"/>
        <v>0</v>
      </c>
      <c r="N304" s="25" t="e">
        <f t="shared" si="175"/>
        <v>#DIV/0!</v>
      </c>
      <c r="O304" s="47"/>
      <c r="P304" s="248"/>
      <c r="Q304" s="25" t="e">
        <f t="shared" si="178"/>
        <v>#DIV/0!</v>
      </c>
      <c r="R304" s="47"/>
      <c r="S304" s="248"/>
      <c r="T304" s="46" t="e">
        <f t="shared" si="176"/>
        <v>#DIV/0!</v>
      </c>
    </row>
    <row r="305" spans="1:20" s="23" customFormat="1" ht="17.25">
      <c r="A305" s="48">
        <v>17</v>
      </c>
      <c r="B305" s="4" t="s">
        <v>29</v>
      </c>
      <c r="C305" s="47"/>
      <c r="D305" s="45"/>
      <c r="E305" s="46" t="e">
        <f t="shared" si="179"/>
        <v>#DIV/0!</v>
      </c>
      <c r="F305" s="47"/>
      <c r="G305" s="45"/>
      <c r="H305" s="46" t="e">
        <f t="shared" si="184"/>
        <v>#DIV/0!</v>
      </c>
      <c r="I305" s="47"/>
      <c r="J305" s="45"/>
      <c r="K305" s="46" t="e">
        <f t="shared" si="181"/>
        <v>#DIV/0!</v>
      </c>
      <c r="L305" s="47">
        <f t="shared" si="183"/>
        <v>0</v>
      </c>
      <c r="M305" s="266">
        <f t="shared" si="182"/>
        <v>0</v>
      </c>
      <c r="N305" s="25" t="e">
        <f t="shared" si="175"/>
        <v>#DIV/0!</v>
      </c>
      <c r="O305" s="47"/>
      <c r="P305" s="248"/>
      <c r="Q305" s="25" t="e">
        <f t="shared" si="178"/>
        <v>#DIV/0!</v>
      </c>
      <c r="R305" s="47"/>
      <c r="S305" s="248"/>
      <c r="T305" s="46" t="e">
        <f t="shared" si="176"/>
        <v>#DIV/0!</v>
      </c>
    </row>
    <row r="306" spans="1:20" s="23" customFormat="1" ht="17.25">
      <c r="A306" s="44">
        <v>18</v>
      </c>
      <c r="B306" s="3" t="s">
        <v>30</v>
      </c>
      <c r="C306" s="47"/>
      <c r="D306" s="45">
        <v>10393</v>
      </c>
      <c r="E306" s="46">
        <f t="shared" si="179"/>
        <v>0</v>
      </c>
      <c r="F306" s="47"/>
      <c r="G306" s="45">
        <v>570</v>
      </c>
      <c r="H306" s="46">
        <f t="shared" si="184"/>
        <v>0</v>
      </c>
      <c r="I306" s="47"/>
      <c r="J306" s="45">
        <v>10393</v>
      </c>
      <c r="K306" s="46">
        <f t="shared" si="181"/>
        <v>0</v>
      </c>
      <c r="L306" s="47">
        <f t="shared" si="183"/>
        <v>0</v>
      </c>
      <c r="M306" s="266">
        <f t="shared" si="182"/>
        <v>0</v>
      </c>
      <c r="N306" s="25" t="e">
        <f t="shared" si="175"/>
        <v>#DIV/0!</v>
      </c>
      <c r="O306" s="47"/>
      <c r="P306" s="248">
        <v>0</v>
      </c>
      <c r="Q306" s="25" t="e">
        <f t="shared" si="178"/>
        <v>#DIV/0!</v>
      </c>
      <c r="R306" s="47"/>
      <c r="S306" s="248">
        <v>0</v>
      </c>
      <c r="T306" s="46" t="e">
        <f t="shared" si="176"/>
        <v>#DIV/0!</v>
      </c>
    </row>
    <row r="307" spans="1:20" s="23" customFormat="1" ht="17.25">
      <c r="A307" s="268">
        <v>19</v>
      </c>
      <c r="B307" s="3" t="s">
        <v>398</v>
      </c>
      <c r="C307" s="47">
        <v>25863</v>
      </c>
      <c r="D307" s="45"/>
      <c r="E307" s="46" t="e">
        <f t="shared" si="179"/>
        <v>#DIV/0!</v>
      </c>
      <c r="F307" s="47">
        <v>4063</v>
      </c>
      <c r="G307" s="45"/>
      <c r="H307" s="46" t="e">
        <f t="shared" si="184"/>
        <v>#DIV/0!</v>
      </c>
      <c r="I307" s="47">
        <v>25863</v>
      </c>
      <c r="J307" s="45"/>
      <c r="K307" s="46" t="e">
        <f t="shared" si="181"/>
        <v>#DIV/0!</v>
      </c>
      <c r="L307" s="47">
        <f t="shared" si="183"/>
        <v>0</v>
      </c>
      <c r="M307" s="266">
        <f t="shared" si="182"/>
        <v>0</v>
      </c>
      <c r="N307" s="25" t="e">
        <f t="shared" si="175"/>
        <v>#DIV/0!</v>
      </c>
      <c r="O307" s="47">
        <v>0</v>
      </c>
      <c r="P307" s="248">
        <v>0</v>
      </c>
      <c r="Q307" s="25" t="e">
        <f t="shared" si="178"/>
        <v>#DIV/0!</v>
      </c>
      <c r="R307" s="47">
        <v>0</v>
      </c>
      <c r="S307" s="248">
        <v>0</v>
      </c>
      <c r="T307" s="46" t="e">
        <f t="shared" si="176"/>
        <v>#DIV/0!</v>
      </c>
    </row>
    <row r="308" spans="1:20" s="23" customFormat="1" ht="17.25">
      <c r="A308" s="48">
        <v>20</v>
      </c>
      <c r="B308" s="4" t="s">
        <v>31</v>
      </c>
      <c r="C308" s="47"/>
      <c r="D308" s="49"/>
      <c r="E308" s="46" t="e">
        <f t="shared" si="179"/>
        <v>#DIV/0!</v>
      </c>
      <c r="F308" s="47"/>
      <c r="G308" s="49"/>
      <c r="H308" s="25" t="e">
        <f t="shared" si="184"/>
        <v>#DIV/0!</v>
      </c>
      <c r="I308" s="47"/>
      <c r="J308" s="49"/>
      <c r="K308" s="25" t="e">
        <f t="shared" si="181"/>
        <v>#DIV/0!</v>
      </c>
      <c r="L308" s="47">
        <f t="shared" si="183"/>
        <v>0</v>
      </c>
      <c r="M308" s="266">
        <f t="shared" si="182"/>
        <v>0</v>
      </c>
      <c r="N308" s="25" t="e">
        <f t="shared" si="175"/>
        <v>#DIV/0!</v>
      </c>
      <c r="O308" s="47"/>
      <c r="P308" s="249"/>
      <c r="Q308" s="25" t="e">
        <f t="shared" si="178"/>
        <v>#DIV/0!</v>
      </c>
      <c r="R308" s="47"/>
      <c r="S308" s="249"/>
      <c r="T308" s="25" t="e">
        <f>R308/S308*100</f>
        <v>#DIV/0!</v>
      </c>
    </row>
    <row r="309" spans="1:20" s="23" customFormat="1" ht="15.75" customHeight="1">
      <c r="A309" s="385"/>
      <c r="B309" s="386"/>
      <c r="C309" s="386"/>
      <c r="D309" s="386"/>
      <c r="E309" s="386"/>
      <c r="F309" s="386"/>
      <c r="G309" s="386"/>
      <c r="H309" s="386"/>
      <c r="I309" s="386"/>
      <c r="J309" s="386"/>
      <c r="K309" s="386"/>
      <c r="L309" s="386"/>
      <c r="M309" s="386"/>
      <c r="N309" s="386"/>
      <c r="O309" s="386"/>
      <c r="P309" s="386"/>
      <c r="Q309" s="386"/>
      <c r="R309" s="386"/>
      <c r="S309" s="386"/>
      <c r="T309" s="387"/>
    </row>
    <row r="310" spans="1:20" s="23" customFormat="1" ht="57.75" customHeight="1">
      <c r="A310" s="383" t="s">
        <v>260</v>
      </c>
      <c r="B310" s="384"/>
      <c r="C310" s="42">
        <f>SUM(C311:C316)</f>
        <v>0</v>
      </c>
      <c r="D310" s="42">
        <f>SUM(D311:D316)</f>
        <v>0</v>
      </c>
      <c r="E310" s="43" t="e">
        <f>C310/D310*100</f>
        <v>#DIV/0!</v>
      </c>
      <c r="F310" s="42">
        <f>SUM(F311:F316)</f>
        <v>0</v>
      </c>
      <c r="G310" s="42">
        <f>SUM(G311:G316)</f>
        <v>0</v>
      </c>
      <c r="H310" s="42" t="e">
        <f>F310/G310*100</f>
        <v>#DIV/0!</v>
      </c>
      <c r="I310" s="42">
        <f>SUM(I311:I316)</f>
        <v>0</v>
      </c>
      <c r="J310" s="42">
        <f>SUM(J311:J316)</f>
        <v>0</v>
      </c>
      <c r="K310" s="42" t="e">
        <f>I310/J310*100</f>
        <v>#DIV/0!</v>
      </c>
      <c r="L310" s="42">
        <f>SUM(L311:L316)</f>
        <v>0</v>
      </c>
      <c r="M310" s="42">
        <f>SUM(M311:M316)</f>
        <v>0</v>
      </c>
      <c r="N310" s="5" t="e">
        <f t="shared" ref="N310" si="185">L310/M310*100</f>
        <v>#DIV/0!</v>
      </c>
      <c r="O310" s="42">
        <f>SUM(O311:O316)</f>
        <v>0</v>
      </c>
      <c r="P310" s="42">
        <f>SUM(P311:P316)</f>
        <v>0</v>
      </c>
      <c r="Q310" s="6" t="e">
        <f>A291O291/P310*100</f>
        <v>#NAME?</v>
      </c>
      <c r="R310" s="42">
        <f>SUM(R311:R316)</f>
        <v>0</v>
      </c>
      <c r="S310" s="42">
        <f>SUM(S311:S316)</f>
        <v>0</v>
      </c>
      <c r="T310" s="5" t="e">
        <f t="shared" ref="T310" si="186">R310/S310*100</f>
        <v>#DIV/0!</v>
      </c>
    </row>
    <row r="311" spans="1:20" s="23" customFormat="1" ht="17.25">
      <c r="A311" s="64">
        <v>1</v>
      </c>
      <c r="B311" s="4"/>
      <c r="C311" s="47"/>
      <c r="D311" s="47"/>
      <c r="E311" s="25"/>
      <c r="F311" s="47"/>
      <c r="G311" s="47"/>
      <c r="H311" s="25"/>
      <c r="I311" s="47"/>
      <c r="J311" s="47"/>
      <c r="K311" s="25"/>
      <c r="L311" s="47"/>
      <c r="M311" s="47"/>
      <c r="N311" s="25"/>
      <c r="O311" s="47"/>
      <c r="P311" s="47"/>
      <c r="Q311" s="25"/>
      <c r="R311" s="47"/>
      <c r="S311" s="47"/>
      <c r="T311" s="25"/>
    </row>
    <row r="312" spans="1:20" s="23" customFormat="1" ht="17.25">
      <c r="A312" s="64">
        <v>2</v>
      </c>
      <c r="B312" s="4"/>
      <c r="C312" s="47"/>
      <c r="D312" s="47"/>
      <c r="E312" s="25"/>
      <c r="F312" s="47"/>
      <c r="G312" s="47"/>
      <c r="H312" s="25"/>
      <c r="I312" s="47"/>
      <c r="J312" s="47"/>
      <c r="K312" s="25"/>
      <c r="L312" s="47"/>
      <c r="M312" s="47"/>
      <c r="N312" s="25"/>
      <c r="O312" s="47"/>
      <c r="P312" s="47"/>
      <c r="Q312" s="25"/>
      <c r="R312" s="47"/>
      <c r="S312" s="47"/>
      <c r="T312" s="25"/>
    </row>
    <row r="313" spans="1:20" s="23" customFormat="1" ht="17.25">
      <c r="A313" s="64">
        <v>3</v>
      </c>
      <c r="B313" s="4"/>
      <c r="C313" s="47"/>
      <c r="D313" s="47"/>
      <c r="E313" s="25"/>
      <c r="F313" s="47"/>
      <c r="G313" s="47"/>
      <c r="H313" s="25"/>
      <c r="I313" s="47"/>
      <c r="J313" s="47"/>
      <c r="K313" s="25"/>
      <c r="L313" s="47"/>
      <c r="M313" s="47"/>
      <c r="N313" s="25"/>
      <c r="O313" s="47"/>
      <c r="P313" s="47"/>
      <c r="Q313" s="25"/>
      <c r="R313" s="47"/>
      <c r="S313" s="47"/>
      <c r="T313" s="25"/>
    </row>
    <row r="314" spans="1:20" s="23" customFormat="1" ht="17.25">
      <c r="A314" s="64">
        <v>4</v>
      </c>
      <c r="B314" s="4"/>
      <c r="C314" s="47"/>
      <c r="D314" s="47"/>
      <c r="E314" s="25"/>
      <c r="F314" s="47"/>
      <c r="G314" s="47"/>
      <c r="H314" s="25"/>
      <c r="I314" s="47"/>
      <c r="J314" s="47"/>
      <c r="K314" s="25"/>
      <c r="L314" s="47"/>
      <c r="M314" s="47"/>
      <c r="N314" s="25"/>
      <c r="O314" s="47"/>
      <c r="P314" s="47"/>
      <c r="Q314" s="25"/>
      <c r="R314" s="47"/>
      <c r="S314" s="47"/>
      <c r="T314" s="25"/>
    </row>
    <row r="315" spans="1:20" s="23" customFormat="1" ht="17.25">
      <c r="A315" s="64"/>
      <c r="B315" s="16"/>
      <c r="C315" s="47"/>
      <c r="D315" s="47"/>
      <c r="E315" s="25"/>
      <c r="F315" s="47"/>
      <c r="G315" s="47"/>
      <c r="H315" s="1"/>
      <c r="I315" s="47"/>
      <c r="J315" s="47"/>
      <c r="K315" s="1"/>
      <c r="L315" s="47"/>
      <c r="M315" s="47"/>
      <c r="N315" s="1"/>
      <c r="O315" s="47"/>
      <c r="P315" s="47"/>
      <c r="Q315" s="1"/>
      <c r="R315" s="47"/>
      <c r="S315" s="47"/>
      <c r="T315" s="1"/>
    </row>
    <row r="316" spans="1:20" s="23" customFormat="1" ht="17.25">
      <c r="A316" s="64"/>
      <c r="B316" s="16"/>
      <c r="C316" s="47"/>
      <c r="D316" s="47"/>
      <c r="E316" s="25"/>
      <c r="F316" s="47"/>
      <c r="G316" s="47"/>
      <c r="H316" s="1"/>
      <c r="I316" s="47"/>
      <c r="J316" s="47"/>
      <c r="K316" s="1"/>
      <c r="L316" s="47"/>
      <c r="M316" s="47"/>
      <c r="N316" s="1"/>
      <c r="O316" s="47"/>
      <c r="P316" s="47"/>
      <c r="Q316" s="1"/>
      <c r="R316" s="47"/>
      <c r="S316" s="47"/>
      <c r="T316" s="1"/>
    </row>
    <row r="317" spans="1:20" s="23" customFormat="1">
      <c r="A317" s="385"/>
      <c r="B317" s="386"/>
      <c r="C317" s="386"/>
      <c r="D317" s="386"/>
      <c r="E317" s="386"/>
      <c r="F317" s="386"/>
      <c r="G317" s="386"/>
      <c r="H317" s="386"/>
      <c r="I317" s="386"/>
      <c r="J317" s="386"/>
      <c r="K317" s="386"/>
      <c r="L317" s="386"/>
      <c r="M317" s="386"/>
      <c r="N317" s="386"/>
      <c r="O317" s="386"/>
      <c r="P317" s="386"/>
      <c r="Q317" s="386"/>
      <c r="R317" s="386"/>
      <c r="S317" s="386"/>
      <c r="T317" s="387"/>
    </row>
    <row r="318" spans="1:20" s="23" customFormat="1" ht="17.25">
      <c r="A318" s="383" t="s">
        <v>261</v>
      </c>
      <c r="B318" s="384"/>
      <c r="C318" s="59">
        <f>SUM(C319:C324)</f>
        <v>153226</v>
      </c>
      <c r="D318" s="60">
        <f>SUM(D319:D324)</f>
        <v>143185</v>
      </c>
      <c r="E318" s="51">
        <f>C318/D318*100</f>
        <v>107.01260606907148</v>
      </c>
      <c r="F318" s="60">
        <f>SUM(F319:F324)</f>
        <v>67364</v>
      </c>
      <c r="G318" s="60">
        <f>SUM(G319:G324)</f>
        <v>26165</v>
      </c>
      <c r="H318" s="51">
        <f>F318/G318*100</f>
        <v>257.45843684311103</v>
      </c>
      <c r="I318" s="60">
        <f>SUM(I319:I324)</f>
        <v>109026</v>
      </c>
      <c r="J318" s="60">
        <f>SUM(J319:J324)</f>
        <v>122876</v>
      </c>
      <c r="K318" s="51">
        <f>I318/J318*100</f>
        <v>88.728474234187317</v>
      </c>
      <c r="L318" s="36">
        <f>SUM(L319:L324)</f>
        <v>5882</v>
      </c>
      <c r="M318" s="36">
        <f>SUM(M319:M324)</f>
        <v>38666</v>
      </c>
      <c r="N318" s="6">
        <f t="shared" ref="N318:N324" si="187">L318/M318*100</f>
        <v>15.212331247090466</v>
      </c>
      <c r="O318" s="7">
        <f>SUM(O319:O324)</f>
        <v>5882</v>
      </c>
      <c r="P318" s="7">
        <f>SUM(P319:P324)</f>
        <v>38666</v>
      </c>
      <c r="Q318" s="7">
        <f t="shared" ref="Q318:Q324" si="188">O318/P318*100</f>
        <v>15.212331247090466</v>
      </c>
      <c r="R318" s="7">
        <f>SUM(R319:R324)</f>
        <v>0</v>
      </c>
      <c r="S318" s="7">
        <f>SUM(S319:S324)</f>
        <v>0</v>
      </c>
      <c r="T318" s="6" t="e">
        <f t="shared" ref="T318:T324" si="189">R318/S318*100</f>
        <v>#DIV/0!</v>
      </c>
    </row>
    <row r="319" spans="1:20" s="23" customFormat="1" ht="17.25">
      <c r="A319" s="61">
        <v>1</v>
      </c>
      <c r="B319" s="8" t="s">
        <v>92</v>
      </c>
      <c r="C319" s="47">
        <v>146308</v>
      </c>
      <c r="D319" s="47">
        <v>124222</v>
      </c>
      <c r="E319" s="1">
        <f t="shared" ref="E319:E324" si="190">C319/D319*100</f>
        <v>117.77945935502568</v>
      </c>
      <c r="F319" s="47">
        <v>66587</v>
      </c>
      <c r="G319" s="47">
        <v>24465</v>
      </c>
      <c r="H319" s="1">
        <f t="shared" ref="H319:H324" si="191">F319/G319*100</f>
        <v>272.17249131412223</v>
      </c>
      <c r="I319" s="45">
        <v>102315</v>
      </c>
      <c r="J319" s="47">
        <v>100566</v>
      </c>
      <c r="K319" s="1">
        <f t="shared" ref="K319:K324" si="192">I319/J319*100</f>
        <v>101.73915637491797</v>
      </c>
      <c r="L319" s="49">
        <f>O319+R319</f>
        <v>5882</v>
      </c>
      <c r="M319" s="246">
        <f t="shared" ref="M319:M321" si="193">P319+S319</f>
        <v>38666</v>
      </c>
      <c r="N319" s="1">
        <f t="shared" si="187"/>
        <v>15.212331247090466</v>
      </c>
      <c r="O319" s="49">
        <v>5882</v>
      </c>
      <c r="P319" s="253">
        <v>38666</v>
      </c>
      <c r="Q319" s="1">
        <f t="shared" si="188"/>
        <v>15.212331247090466</v>
      </c>
      <c r="R319" s="49">
        <v>0</v>
      </c>
      <c r="S319" s="49">
        <v>0</v>
      </c>
      <c r="T319" s="1" t="e">
        <f t="shared" si="189"/>
        <v>#DIV/0!</v>
      </c>
    </row>
    <row r="320" spans="1:20" s="23" customFormat="1" ht="17.25">
      <c r="A320" s="62">
        <v>2</v>
      </c>
      <c r="B320" s="3" t="s">
        <v>93</v>
      </c>
      <c r="C320" s="47"/>
      <c r="D320" s="45"/>
      <c r="E320" s="46" t="e">
        <f t="shared" si="190"/>
        <v>#DIV/0!</v>
      </c>
      <c r="F320" s="47"/>
      <c r="G320" s="45"/>
      <c r="H320" s="46" t="e">
        <f t="shared" si="191"/>
        <v>#DIV/0!</v>
      </c>
      <c r="I320" s="45"/>
      <c r="J320" s="45"/>
      <c r="K320" s="46" t="e">
        <f t="shared" si="192"/>
        <v>#DIV/0!</v>
      </c>
      <c r="L320" s="49">
        <f t="shared" ref="L320:L324" si="194">O320+R320</f>
        <v>0</v>
      </c>
      <c r="M320" s="246">
        <f t="shared" si="193"/>
        <v>0</v>
      </c>
      <c r="N320" s="25" t="e">
        <f t="shared" si="187"/>
        <v>#DIV/0!</v>
      </c>
      <c r="O320" s="49"/>
      <c r="P320" s="246"/>
      <c r="Q320" s="25" t="e">
        <f t="shared" si="188"/>
        <v>#DIV/0!</v>
      </c>
      <c r="R320" s="49"/>
      <c r="S320" s="49"/>
      <c r="T320" s="1" t="e">
        <f t="shared" si="189"/>
        <v>#DIV/0!</v>
      </c>
    </row>
    <row r="321" spans="1:20" s="23" customFormat="1" ht="17.25">
      <c r="A321" s="62">
        <v>3</v>
      </c>
      <c r="B321" s="3" t="s">
        <v>94</v>
      </c>
      <c r="C321" s="47"/>
      <c r="D321" s="45"/>
      <c r="E321" s="46" t="e">
        <f t="shared" si="190"/>
        <v>#DIV/0!</v>
      </c>
      <c r="F321" s="47"/>
      <c r="G321" s="45"/>
      <c r="H321" s="46" t="e">
        <f t="shared" si="191"/>
        <v>#DIV/0!</v>
      </c>
      <c r="I321" s="45"/>
      <c r="J321" s="45"/>
      <c r="K321" s="46" t="e">
        <f t="shared" si="192"/>
        <v>#DIV/0!</v>
      </c>
      <c r="L321" s="49">
        <f t="shared" si="194"/>
        <v>0</v>
      </c>
      <c r="M321" s="246">
        <f t="shared" si="193"/>
        <v>0</v>
      </c>
      <c r="N321" s="25" t="e">
        <f t="shared" si="187"/>
        <v>#DIV/0!</v>
      </c>
      <c r="O321" s="49"/>
      <c r="P321" s="246"/>
      <c r="Q321" s="25" t="e">
        <f t="shared" si="188"/>
        <v>#DIV/0!</v>
      </c>
      <c r="R321" s="49"/>
      <c r="S321" s="49"/>
      <c r="T321" s="1" t="e">
        <f t="shared" si="189"/>
        <v>#DIV/0!</v>
      </c>
    </row>
    <row r="322" spans="1:20" s="23" customFormat="1" ht="17.25">
      <c r="A322" s="61">
        <v>4</v>
      </c>
      <c r="B322" s="8" t="s">
        <v>95</v>
      </c>
      <c r="C322" s="47">
        <v>6918</v>
      </c>
      <c r="D322" s="49">
        <v>1458</v>
      </c>
      <c r="E322" s="1">
        <f t="shared" si="190"/>
        <v>474.48559670781896</v>
      </c>
      <c r="F322" s="47">
        <v>777</v>
      </c>
      <c r="G322" s="49">
        <v>0</v>
      </c>
      <c r="H322" s="1" t="e">
        <f t="shared" si="191"/>
        <v>#DIV/0!</v>
      </c>
      <c r="I322" s="45">
        <v>6711</v>
      </c>
      <c r="J322" s="49">
        <v>4805</v>
      </c>
      <c r="K322" s="1">
        <f t="shared" si="192"/>
        <v>139.66701352757545</v>
      </c>
      <c r="L322" s="49">
        <f t="shared" si="194"/>
        <v>0</v>
      </c>
      <c r="M322" s="246">
        <f>P322+S322</f>
        <v>0</v>
      </c>
      <c r="N322" s="1" t="e">
        <f t="shared" si="187"/>
        <v>#DIV/0!</v>
      </c>
      <c r="O322" s="49">
        <v>0</v>
      </c>
      <c r="P322" s="246">
        <v>0</v>
      </c>
      <c r="Q322" s="1" t="e">
        <f t="shared" si="188"/>
        <v>#DIV/0!</v>
      </c>
      <c r="R322" s="47">
        <v>0</v>
      </c>
      <c r="S322" s="47">
        <v>0</v>
      </c>
      <c r="T322" s="1" t="e">
        <f t="shared" si="189"/>
        <v>#DIV/0!</v>
      </c>
    </row>
    <row r="323" spans="1:20" s="23" customFormat="1" ht="17.25">
      <c r="A323" s="62">
        <v>5</v>
      </c>
      <c r="B323" s="3" t="s">
        <v>96</v>
      </c>
      <c r="C323" s="47"/>
      <c r="D323" s="45"/>
      <c r="E323" s="46" t="e">
        <f t="shared" si="190"/>
        <v>#DIV/0!</v>
      </c>
      <c r="F323" s="47"/>
      <c r="G323" s="45"/>
      <c r="H323" s="46" t="e">
        <f t="shared" si="191"/>
        <v>#DIV/0!</v>
      </c>
      <c r="I323" s="45"/>
      <c r="J323" s="45"/>
      <c r="K323" s="46" t="e">
        <f t="shared" si="192"/>
        <v>#DIV/0!</v>
      </c>
      <c r="L323" s="49">
        <f t="shared" si="194"/>
        <v>0</v>
      </c>
      <c r="M323" s="246">
        <f t="shared" ref="M323:M324" si="195">P323+S323</f>
        <v>0</v>
      </c>
      <c r="N323" s="25" t="e">
        <f t="shared" si="187"/>
        <v>#DIV/0!</v>
      </c>
      <c r="O323" s="49"/>
      <c r="P323" s="246"/>
      <c r="Q323" s="25" t="e">
        <f t="shared" si="188"/>
        <v>#DIV/0!</v>
      </c>
      <c r="R323" s="49"/>
      <c r="S323" s="49"/>
      <c r="T323" s="1" t="e">
        <f t="shared" si="189"/>
        <v>#DIV/0!</v>
      </c>
    </row>
    <row r="324" spans="1:20" s="23" customFormat="1" ht="17.25">
      <c r="A324" s="48">
        <v>6</v>
      </c>
      <c r="B324" s="4" t="s">
        <v>97</v>
      </c>
      <c r="C324" s="47"/>
      <c r="D324" s="49">
        <v>17505</v>
      </c>
      <c r="E324" s="25">
        <f t="shared" si="190"/>
        <v>0</v>
      </c>
      <c r="F324" s="47"/>
      <c r="G324" s="49">
        <v>1700</v>
      </c>
      <c r="H324" s="25">
        <f t="shared" si="191"/>
        <v>0</v>
      </c>
      <c r="I324" s="45"/>
      <c r="J324" s="49">
        <v>17505</v>
      </c>
      <c r="K324" s="25">
        <f t="shared" si="192"/>
        <v>0</v>
      </c>
      <c r="L324" s="49">
        <f t="shared" si="194"/>
        <v>0</v>
      </c>
      <c r="M324" s="246">
        <f t="shared" si="195"/>
        <v>0</v>
      </c>
      <c r="N324" s="25" t="e">
        <f t="shared" si="187"/>
        <v>#DIV/0!</v>
      </c>
      <c r="O324" s="49"/>
      <c r="P324" s="246">
        <v>0</v>
      </c>
      <c r="Q324" s="25" t="e">
        <f t="shared" si="188"/>
        <v>#DIV/0!</v>
      </c>
      <c r="R324" s="49"/>
      <c r="S324" s="49">
        <v>0</v>
      </c>
      <c r="T324" s="25" t="e">
        <f t="shared" si="189"/>
        <v>#DIV/0!</v>
      </c>
    </row>
    <row r="325" spans="1:20" s="23" customFormat="1" ht="17.25" customHeight="1">
      <c r="A325" s="385"/>
      <c r="B325" s="386"/>
      <c r="C325" s="386"/>
      <c r="D325" s="386"/>
      <c r="E325" s="386"/>
      <c r="F325" s="386"/>
      <c r="G325" s="386"/>
      <c r="H325" s="386"/>
      <c r="I325" s="386"/>
      <c r="J325" s="386"/>
      <c r="K325" s="386"/>
      <c r="L325" s="386"/>
      <c r="M325" s="386"/>
      <c r="N325" s="386"/>
      <c r="O325" s="386"/>
      <c r="P325" s="386"/>
      <c r="Q325" s="386"/>
      <c r="R325" s="386"/>
      <c r="S325" s="386"/>
      <c r="T325" s="387"/>
    </row>
    <row r="326" spans="1:20" s="23" customFormat="1" ht="67.5" customHeight="1">
      <c r="A326" s="383" t="s">
        <v>262</v>
      </c>
      <c r="B326" s="384"/>
      <c r="C326" s="141">
        <f>C327+C335+C348</f>
        <v>17792729</v>
      </c>
      <c r="D326" s="141">
        <f>D327+D335+D348</f>
        <v>7630030.5</v>
      </c>
      <c r="E326" s="51">
        <f>C326/D326*100</f>
        <v>233.1934190826629</v>
      </c>
      <c r="F326" s="141">
        <f>F327+F335+F348</f>
        <v>2224144</v>
      </c>
      <c r="G326" s="141">
        <f>G327+G335+G348</f>
        <v>1495785</v>
      </c>
      <c r="H326" s="51">
        <f>F326/G326*100</f>
        <v>148.69409707945997</v>
      </c>
      <c r="I326" s="141">
        <f>I327+I335+I348</f>
        <v>17193538</v>
      </c>
      <c r="J326" s="141">
        <f>J327+J335+J348</f>
        <v>7162819.5</v>
      </c>
      <c r="K326" s="51">
        <f>I326/J326*100</f>
        <v>240.03868867559763</v>
      </c>
      <c r="L326" s="141">
        <f>L327+L335+L348</f>
        <v>12783738</v>
      </c>
      <c r="M326" s="141">
        <f>M327+M335+M348</f>
        <v>5986915</v>
      </c>
      <c r="N326" s="6">
        <f t="shared" ref="N326:N333" si="196">L326/M326*100</f>
        <v>213.52796891220271</v>
      </c>
      <c r="O326" s="141">
        <f>O327+O335+O348</f>
        <v>2672643</v>
      </c>
      <c r="P326" s="141">
        <f>P327+P335+P348</f>
        <v>1261583</v>
      </c>
      <c r="Q326" s="7">
        <f t="shared" ref="Q326:Q333" si="197">O326/P326*100</f>
        <v>211.84836828016867</v>
      </c>
      <c r="R326" s="141">
        <f>R327+R335+R348</f>
        <v>2410760</v>
      </c>
      <c r="S326" s="141">
        <f>S327+S335+S348</f>
        <v>2117440</v>
      </c>
      <c r="T326" s="6">
        <f t="shared" ref="T326:T333" si="198">R326/S326*100</f>
        <v>113.85257669638808</v>
      </c>
    </row>
    <row r="327" spans="1:20" s="23" customFormat="1" ht="66.75" customHeight="1">
      <c r="A327" s="393" t="s">
        <v>263</v>
      </c>
      <c r="B327" s="394" t="s">
        <v>145</v>
      </c>
      <c r="C327" s="133">
        <f>SUM(C328:C333)</f>
        <v>1077061</v>
      </c>
      <c r="D327" s="133">
        <f>SUM(D328:D333)</f>
        <v>1771289</v>
      </c>
      <c r="E327" s="134">
        <f>C327/D327*100</f>
        <v>60.806621618493651</v>
      </c>
      <c r="F327" s="133">
        <f>SUM(F328:F333)</f>
        <v>131506</v>
      </c>
      <c r="G327" s="133">
        <f>SUM(G328:G333)</f>
        <v>353267</v>
      </c>
      <c r="H327" s="134">
        <f>F327/G327*100</f>
        <v>37.225667837641218</v>
      </c>
      <c r="I327" s="133">
        <f>SUM(I328:I333)</f>
        <v>1257234</v>
      </c>
      <c r="J327" s="133">
        <f>SUM(J328:J333)</f>
        <v>1933053</v>
      </c>
      <c r="K327" s="134">
        <f>I327/J327*100</f>
        <v>65.038775450026463</v>
      </c>
      <c r="L327" s="135">
        <f>SUM(L328:L333)</f>
        <v>919364</v>
      </c>
      <c r="M327" s="135">
        <f>SUM(M328:M333)</f>
        <v>1483930</v>
      </c>
      <c r="N327" s="136">
        <f t="shared" si="196"/>
        <v>61.954674411865781</v>
      </c>
      <c r="O327" s="137">
        <f>SUM(O328:O333)</f>
        <v>468440</v>
      </c>
      <c r="P327" s="137">
        <f>SUM(P328:P333)</f>
        <v>1261583</v>
      </c>
      <c r="Q327" s="138">
        <f t="shared" si="197"/>
        <v>37.131128114440351</v>
      </c>
      <c r="R327" s="137">
        <f>SUM(R328:R333)</f>
        <v>450924</v>
      </c>
      <c r="S327" s="137">
        <f>SUM(S328:S333)</f>
        <v>222347</v>
      </c>
      <c r="T327" s="138">
        <f t="shared" si="198"/>
        <v>202.80192671814774</v>
      </c>
    </row>
    <row r="328" spans="1:20" s="23" customFormat="1" ht="17.25">
      <c r="A328" s="67">
        <v>1</v>
      </c>
      <c r="B328" s="16" t="s">
        <v>194</v>
      </c>
      <c r="C328" s="45">
        <v>433427</v>
      </c>
      <c r="D328" s="45">
        <v>977803</v>
      </c>
      <c r="E328" s="46">
        <f t="shared" ref="E328:E333" si="199">C328/D328*100</f>
        <v>44.326617938378185</v>
      </c>
      <c r="F328" s="69">
        <v>51105</v>
      </c>
      <c r="G328" s="45">
        <v>65897</v>
      </c>
      <c r="H328" s="46">
        <f t="shared" ref="H328:H333" si="200">F328/G328*100</f>
        <v>77.552847625840329</v>
      </c>
      <c r="I328" s="45">
        <v>539649</v>
      </c>
      <c r="J328" s="45">
        <v>1053097</v>
      </c>
      <c r="K328" s="46">
        <f t="shared" ref="K328:K333" si="201">I328/J328*100</f>
        <v>51.243997466520177</v>
      </c>
      <c r="L328" s="95">
        <f>O328+R328</f>
        <v>329927</v>
      </c>
      <c r="M328" s="35">
        <f>P328+S328</f>
        <v>754703</v>
      </c>
      <c r="N328" s="25">
        <f t="shared" si="196"/>
        <v>43.716137341444252</v>
      </c>
      <c r="O328" s="47">
        <v>281208</v>
      </c>
      <c r="P328" s="248">
        <v>741496</v>
      </c>
      <c r="Q328" s="25">
        <f t="shared" si="197"/>
        <v>37.924412269250276</v>
      </c>
      <c r="R328" s="95">
        <v>48719</v>
      </c>
      <c r="S328" s="248">
        <v>13207</v>
      </c>
      <c r="T328" s="46">
        <f t="shared" si="198"/>
        <v>368.88771106231542</v>
      </c>
    </row>
    <row r="329" spans="1:20" s="23" customFormat="1" ht="17.25">
      <c r="A329" s="67">
        <v>2</v>
      </c>
      <c r="B329" s="11" t="s">
        <v>195</v>
      </c>
      <c r="C329" s="45">
        <v>0</v>
      </c>
      <c r="D329" s="45">
        <v>0</v>
      </c>
      <c r="E329" s="46" t="e">
        <f t="shared" si="199"/>
        <v>#DIV/0!</v>
      </c>
      <c r="F329" s="69">
        <v>0</v>
      </c>
      <c r="G329" s="45">
        <v>0</v>
      </c>
      <c r="H329" s="46" t="e">
        <f t="shared" si="200"/>
        <v>#DIV/0!</v>
      </c>
      <c r="I329" s="45">
        <v>25655</v>
      </c>
      <c r="J329" s="45">
        <v>28741</v>
      </c>
      <c r="K329" s="46">
        <f t="shared" si="201"/>
        <v>89.262725722834972</v>
      </c>
      <c r="L329" s="95">
        <f>O329+R329</f>
        <v>0</v>
      </c>
      <c r="M329" s="35">
        <f t="shared" ref="M329:M333" si="202">P329+S329</f>
        <v>0</v>
      </c>
      <c r="N329" s="25" t="e">
        <f t="shared" si="196"/>
        <v>#DIV/0!</v>
      </c>
      <c r="O329" s="47">
        <v>0</v>
      </c>
      <c r="P329" s="248">
        <v>0</v>
      </c>
      <c r="Q329" s="25" t="e">
        <f t="shared" si="197"/>
        <v>#DIV/0!</v>
      </c>
      <c r="R329" s="95">
        <v>0</v>
      </c>
      <c r="S329" s="248">
        <v>0</v>
      </c>
      <c r="T329" s="46" t="e">
        <f t="shared" si="198"/>
        <v>#DIV/0!</v>
      </c>
    </row>
    <row r="330" spans="1:20" s="23" customFormat="1" ht="17.25">
      <c r="A330" s="68">
        <v>3</v>
      </c>
      <c r="B330" s="10" t="s">
        <v>196</v>
      </c>
      <c r="C330" s="45"/>
      <c r="D330" s="45"/>
      <c r="E330" s="46" t="e">
        <f t="shared" si="199"/>
        <v>#DIV/0!</v>
      </c>
      <c r="F330" s="69"/>
      <c r="G330" s="45"/>
      <c r="H330" s="46" t="e">
        <f t="shared" si="200"/>
        <v>#DIV/0!</v>
      </c>
      <c r="I330" s="45"/>
      <c r="J330" s="45"/>
      <c r="K330" s="46" t="e">
        <f t="shared" si="201"/>
        <v>#DIV/0!</v>
      </c>
      <c r="L330" s="95">
        <f t="shared" ref="L330:L333" si="203">O330+R330</f>
        <v>0</v>
      </c>
      <c r="M330" s="35">
        <f t="shared" si="202"/>
        <v>0</v>
      </c>
      <c r="N330" s="25" t="e">
        <f t="shared" si="196"/>
        <v>#DIV/0!</v>
      </c>
      <c r="O330" s="47"/>
      <c r="P330" s="248"/>
      <c r="Q330" s="25" t="e">
        <f t="shared" si="197"/>
        <v>#DIV/0!</v>
      </c>
      <c r="R330" s="95"/>
      <c r="S330" s="248"/>
      <c r="T330" s="46" t="e">
        <f t="shared" si="198"/>
        <v>#DIV/0!</v>
      </c>
    </row>
    <row r="331" spans="1:20" s="23" customFormat="1" ht="17.25">
      <c r="A331" s="67">
        <v>4</v>
      </c>
      <c r="B331" s="16" t="s">
        <v>197</v>
      </c>
      <c r="C331" s="45">
        <v>453369</v>
      </c>
      <c r="D331" s="47">
        <v>639434</v>
      </c>
      <c r="E331" s="1">
        <f t="shared" si="199"/>
        <v>70.901609861221019</v>
      </c>
      <c r="F331" s="69">
        <v>73667</v>
      </c>
      <c r="G331" s="47">
        <v>275407</v>
      </c>
      <c r="H331" s="1">
        <f t="shared" si="200"/>
        <v>26.748412349722411</v>
      </c>
      <c r="I331" s="45">
        <v>453369</v>
      </c>
      <c r="J331" s="49">
        <v>639434</v>
      </c>
      <c r="K331" s="1">
        <f t="shared" si="201"/>
        <v>70.901609861221019</v>
      </c>
      <c r="L331" s="95">
        <f t="shared" si="203"/>
        <v>453369</v>
      </c>
      <c r="M331" s="35">
        <f t="shared" si="202"/>
        <v>639434</v>
      </c>
      <c r="N331" s="1">
        <f t="shared" si="196"/>
        <v>70.901609861221019</v>
      </c>
      <c r="O331" s="47">
        <v>187232</v>
      </c>
      <c r="P331" s="249">
        <v>520087</v>
      </c>
      <c r="Q331" s="1">
        <f t="shared" si="197"/>
        <v>36.000130747355726</v>
      </c>
      <c r="R331" s="95">
        <v>266137</v>
      </c>
      <c r="S331" s="249">
        <v>119347</v>
      </c>
      <c r="T331" s="1">
        <f t="shared" si="198"/>
        <v>222.99429394957562</v>
      </c>
    </row>
    <row r="332" spans="1:20" s="23" customFormat="1" ht="34.5">
      <c r="A332" s="67">
        <v>5</v>
      </c>
      <c r="B332" s="16" t="s">
        <v>278</v>
      </c>
      <c r="C332" s="45">
        <v>54197</v>
      </c>
      <c r="D332" s="45">
        <v>67476</v>
      </c>
      <c r="E332" s="1">
        <f t="shared" si="199"/>
        <v>80.320410219930054</v>
      </c>
      <c r="F332" s="69">
        <v>3257</v>
      </c>
      <c r="G332" s="69">
        <v>0</v>
      </c>
      <c r="H332" s="1" t="e">
        <f t="shared" si="200"/>
        <v>#DIV/0!</v>
      </c>
      <c r="I332" s="45">
        <v>102493</v>
      </c>
      <c r="J332" s="45">
        <v>125205</v>
      </c>
      <c r="K332" s="1">
        <f t="shared" si="201"/>
        <v>81.860149355057715</v>
      </c>
      <c r="L332" s="95">
        <f t="shared" si="203"/>
        <v>0</v>
      </c>
      <c r="M332" s="35">
        <f t="shared" si="202"/>
        <v>3217</v>
      </c>
      <c r="N332" s="1">
        <f t="shared" si="196"/>
        <v>0</v>
      </c>
      <c r="O332" s="47">
        <v>0</v>
      </c>
      <c r="P332" s="47">
        <v>0</v>
      </c>
      <c r="Q332" s="1" t="e">
        <f t="shared" si="197"/>
        <v>#DIV/0!</v>
      </c>
      <c r="R332" s="95">
        <v>0</v>
      </c>
      <c r="S332" s="95">
        <v>3217</v>
      </c>
      <c r="T332" s="1">
        <f t="shared" si="198"/>
        <v>0</v>
      </c>
    </row>
    <row r="333" spans="1:20" s="23" customFormat="1" ht="17.25">
      <c r="A333" s="67">
        <v>6</v>
      </c>
      <c r="B333" s="29" t="s">
        <v>198</v>
      </c>
      <c r="C333" s="45">
        <v>136068</v>
      </c>
      <c r="D333" s="69">
        <v>86576</v>
      </c>
      <c r="E333" s="1">
        <f t="shared" si="199"/>
        <v>157.16595823322862</v>
      </c>
      <c r="F333" s="69">
        <v>3477</v>
      </c>
      <c r="G333" s="69">
        <v>11963</v>
      </c>
      <c r="H333" s="1">
        <f t="shared" si="200"/>
        <v>29.064615899021984</v>
      </c>
      <c r="I333" s="45">
        <v>136068</v>
      </c>
      <c r="J333" s="69">
        <v>86576</v>
      </c>
      <c r="K333" s="1">
        <f t="shared" si="201"/>
        <v>157.16595823322862</v>
      </c>
      <c r="L333" s="95">
        <f t="shared" si="203"/>
        <v>136068</v>
      </c>
      <c r="M333" s="35">
        <f t="shared" si="202"/>
        <v>86576</v>
      </c>
      <c r="N333" s="1">
        <f t="shared" si="196"/>
        <v>157.16595823322862</v>
      </c>
      <c r="O333" s="47">
        <v>0</v>
      </c>
      <c r="P333" s="47">
        <v>0</v>
      </c>
      <c r="Q333" s="1" t="e">
        <f t="shared" si="197"/>
        <v>#DIV/0!</v>
      </c>
      <c r="R333" s="95">
        <v>136068</v>
      </c>
      <c r="S333" s="69">
        <v>86576</v>
      </c>
      <c r="T333" s="1">
        <f t="shared" si="198"/>
        <v>157.16595823322862</v>
      </c>
    </row>
    <row r="334" spans="1:20" s="23" customFormat="1" ht="17.25" customHeight="1">
      <c r="A334" s="385"/>
      <c r="B334" s="386"/>
      <c r="C334" s="386"/>
      <c r="D334" s="386"/>
      <c r="E334" s="386"/>
      <c r="F334" s="386"/>
      <c r="G334" s="386"/>
      <c r="H334" s="386"/>
      <c r="I334" s="386"/>
      <c r="J334" s="386"/>
      <c r="K334" s="386"/>
      <c r="L334" s="386"/>
      <c r="M334" s="386"/>
      <c r="N334" s="386"/>
      <c r="O334" s="386"/>
      <c r="P334" s="386"/>
      <c r="Q334" s="386"/>
      <c r="R334" s="386"/>
      <c r="S334" s="386"/>
      <c r="T334" s="387"/>
    </row>
    <row r="335" spans="1:20" s="23" customFormat="1" ht="17.25">
      <c r="A335" s="402" t="s">
        <v>264</v>
      </c>
      <c r="B335" s="403" t="s">
        <v>145</v>
      </c>
      <c r="C335" s="133">
        <f>SUM(C336:C345)</f>
        <v>16082543</v>
      </c>
      <c r="D335" s="133">
        <f>SUM(D336:D345)</f>
        <v>5141119</v>
      </c>
      <c r="E335" s="133">
        <f>C335/D335*100</f>
        <v>312.82183898096895</v>
      </c>
      <c r="F335" s="133">
        <f>SUM(F336:F345)</f>
        <v>1991955</v>
      </c>
      <c r="G335" s="133">
        <f>SUM(G336:G345)</f>
        <v>1033116</v>
      </c>
      <c r="H335" s="133">
        <f>F335/G335*100</f>
        <v>192.81039108870638</v>
      </c>
      <c r="I335" s="133">
        <f>SUM(I336:I345)</f>
        <v>15467103</v>
      </c>
      <c r="J335" s="133">
        <f>SUM(J336:J345)</f>
        <v>4670927</v>
      </c>
      <c r="K335" s="133">
        <f>I335/J335*100</f>
        <v>331.13561826164272</v>
      </c>
      <c r="L335" s="135">
        <f>SUM(L336:L345)</f>
        <v>11864374</v>
      </c>
      <c r="M335" s="135">
        <f>SUM(M336:M345)</f>
        <v>4502985</v>
      </c>
      <c r="N335" s="137">
        <f t="shared" ref="N335:N346" si="204">L335/M335*100</f>
        <v>263.47798182760988</v>
      </c>
      <c r="O335" s="137">
        <f>SUM(O336:O345)</f>
        <v>2204203</v>
      </c>
      <c r="P335" s="137">
        <f>SUM(P336:P345)</f>
        <v>0</v>
      </c>
      <c r="Q335" s="137" t="e">
        <f t="shared" ref="Q335:Q346" si="205">O335/P335*100</f>
        <v>#DIV/0!</v>
      </c>
      <c r="R335" s="137">
        <f>SUM(R336:R345)</f>
        <v>1959836</v>
      </c>
      <c r="S335" s="137">
        <f>SUM(S336:S345)</f>
        <v>1895093</v>
      </c>
      <c r="T335" s="137">
        <f t="shared" ref="T335:T344" si="206">R335/S335*100</f>
        <v>103.41634948786154</v>
      </c>
    </row>
    <row r="336" spans="1:20" s="23" customFormat="1" ht="17.25">
      <c r="A336" s="285">
        <v>1</v>
      </c>
      <c r="B336" s="10" t="s">
        <v>187</v>
      </c>
      <c r="C336" s="49">
        <v>458306</v>
      </c>
      <c r="D336" s="49">
        <v>440535</v>
      </c>
      <c r="E336" s="25">
        <f t="shared" ref="E336:E346" si="207">C336/D336*100</f>
        <v>104.03395870929666</v>
      </c>
      <c r="F336" s="49">
        <v>0</v>
      </c>
      <c r="G336" s="49">
        <v>12145</v>
      </c>
      <c r="H336" s="25">
        <f t="shared" ref="H336:H339" si="208">F336/G336*100</f>
        <v>0</v>
      </c>
      <c r="I336" s="49">
        <v>458306</v>
      </c>
      <c r="J336" s="49">
        <v>440535</v>
      </c>
      <c r="K336" s="25">
        <f t="shared" ref="K336:K346" si="209">I336/J336*100</f>
        <v>104.03395870929666</v>
      </c>
      <c r="L336" s="49">
        <f t="shared" ref="L336:L338" si="210">O336+R336</f>
        <v>458306</v>
      </c>
      <c r="M336" s="35">
        <f t="shared" ref="M336:M341" si="211">P336+S336</f>
        <v>440535</v>
      </c>
      <c r="N336" s="25">
        <f t="shared" si="204"/>
        <v>104.03395870929666</v>
      </c>
      <c r="O336" s="49">
        <v>1988</v>
      </c>
      <c r="P336" s="249">
        <v>0</v>
      </c>
      <c r="Q336" s="25" t="e">
        <f t="shared" si="205"/>
        <v>#DIV/0!</v>
      </c>
      <c r="R336" s="49">
        <v>456318</v>
      </c>
      <c r="S336" s="249">
        <v>440535</v>
      </c>
      <c r="T336" s="25">
        <f t="shared" si="206"/>
        <v>103.58268923014063</v>
      </c>
    </row>
    <row r="337" spans="1:20" s="23" customFormat="1" ht="17.25">
      <c r="A337" s="285">
        <v>2</v>
      </c>
      <c r="B337" s="10" t="s">
        <v>188</v>
      </c>
      <c r="C337" s="49"/>
      <c r="D337" s="49"/>
      <c r="E337" s="25" t="e">
        <f t="shared" si="207"/>
        <v>#DIV/0!</v>
      </c>
      <c r="F337" s="49"/>
      <c r="G337" s="49"/>
      <c r="H337" s="25" t="e">
        <f t="shared" si="208"/>
        <v>#DIV/0!</v>
      </c>
      <c r="I337" s="49"/>
      <c r="J337" s="49"/>
      <c r="K337" s="25" t="e">
        <f t="shared" si="209"/>
        <v>#DIV/0!</v>
      </c>
      <c r="L337" s="49">
        <f t="shared" si="210"/>
        <v>0</v>
      </c>
      <c r="M337" s="35">
        <f t="shared" si="211"/>
        <v>0</v>
      </c>
      <c r="N337" s="25" t="e">
        <f t="shared" si="204"/>
        <v>#DIV/0!</v>
      </c>
      <c r="O337" s="49"/>
      <c r="P337" s="249"/>
      <c r="Q337" s="25" t="e">
        <f t="shared" si="205"/>
        <v>#DIV/0!</v>
      </c>
      <c r="R337" s="49"/>
      <c r="S337" s="249"/>
      <c r="T337" s="25" t="e">
        <f t="shared" si="206"/>
        <v>#DIV/0!</v>
      </c>
    </row>
    <row r="338" spans="1:20" s="23" customFormat="1" ht="17.25">
      <c r="A338" s="284">
        <v>3</v>
      </c>
      <c r="B338" s="16" t="s">
        <v>189</v>
      </c>
      <c r="C338" s="49">
        <v>216787</v>
      </c>
      <c r="D338" s="47">
        <v>210564</v>
      </c>
      <c r="E338" s="1">
        <f t="shared" si="207"/>
        <v>102.95539598411885</v>
      </c>
      <c r="F338" s="49">
        <v>15128</v>
      </c>
      <c r="G338" s="47">
        <v>42990</v>
      </c>
      <c r="H338" s="1">
        <f t="shared" si="208"/>
        <v>35.189578971853919</v>
      </c>
      <c r="I338" s="49">
        <v>216787</v>
      </c>
      <c r="J338" s="47">
        <v>210564</v>
      </c>
      <c r="K338" s="1">
        <f t="shared" si="209"/>
        <v>102.95539598411885</v>
      </c>
      <c r="L338" s="49">
        <f t="shared" si="210"/>
        <v>216787</v>
      </c>
      <c r="M338" s="35">
        <f t="shared" si="211"/>
        <v>210564</v>
      </c>
      <c r="N338" s="1">
        <f t="shared" si="204"/>
        <v>102.95539598411885</v>
      </c>
      <c r="O338" s="49">
        <v>0</v>
      </c>
      <c r="P338" s="248">
        <v>0</v>
      </c>
      <c r="Q338" s="1" t="e">
        <f t="shared" si="205"/>
        <v>#DIV/0!</v>
      </c>
      <c r="R338" s="49">
        <v>216787</v>
      </c>
      <c r="S338" s="47">
        <v>210564</v>
      </c>
      <c r="T338" s="1">
        <f t="shared" si="206"/>
        <v>102.95539598411885</v>
      </c>
    </row>
    <row r="339" spans="1:20" s="23" customFormat="1" ht="17.25">
      <c r="A339" s="284">
        <v>4</v>
      </c>
      <c r="B339" s="16" t="s">
        <v>190</v>
      </c>
      <c r="C339" s="49">
        <v>874383</v>
      </c>
      <c r="D339" s="45">
        <v>857498</v>
      </c>
      <c r="E339" s="1">
        <f t="shared" si="207"/>
        <v>101.96910080256747</v>
      </c>
      <c r="F339" s="49">
        <v>533189</v>
      </c>
      <c r="G339" s="45">
        <v>151103</v>
      </c>
      <c r="H339" s="1">
        <f t="shared" si="208"/>
        <v>352.86460229115238</v>
      </c>
      <c r="I339" s="49">
        <v>871244</v>
      </c>
      <c r="J339" s="45">
        <v>820978</v>
      </c>
      <c r="K339" s="1">
        <f t="shared" si="209"/>
        <v>106.1226975631503</v>
      </c>
      <c r="L339" s="49">
        <f>O339+R339</f>
        <v>871244</v>
      </c>
      <c r="M339" s="35">
        <f t="shared" si="211"/>
        <v>820978</v>
      </c>
      <c r="N339" s="1">
        <f t="shared" si="204"/>
        <v>106.1226975631503</v>
      </c>
      <c r="O339" s="49">
        <v>0</v>
      </c>
      <c r="P339" s="248">
        <v>0</v>
      </c>
      <c r="Q339" s="1" t="e">
        <f t="shared" si="205"/>
        <v>#DIV/0!</v>
      </c>
      <c r="R339" s="49">
        <v>871244</v>
      </c>
      <c r="S339" s="45">
        <v>820978</v>
      </c>
      <c r="T339" s="1">
        <f t="shared" si="206"/>
        <v>106.1226975631503</v>
      </c>
    </row>
    <row r="340" spans="1:20" s="23" customFormat="1" ht="17.25">
      <c r="A340" s="284">
        <v>5</v>
      </c>
      <c r="B340" s="16" t="s">
        <v>191</v>
      </c>
      <c r="C340" s="49">
        <v>10996634</v>
      </c>
      <c r="D340" s="45">
        <v>2720236</v>
      </c>
      <c r="E340" s="46">
        <f t="shared" si="207"/>
        <v>404.25293981845687</v>
      </c>
      <c r="F340" s="49">
        <v>812213</v>
      </c>
      <c r="G340" s="45">
        <v>506753</v>
      </c>
      <c r="H340" s="46">
        <f>F340/G340*100</f>
        <v>160.27788686006792</v>
      </c>
      <c r="I340" s="245">
        <v>11298042</v>
      </c>
      <c r="J340" s="45">
        <v>2713645</v>
      </c>
      <c r="K340" s="1">
        <f t="shared" si="209"/>
        <v>416.34193124008488</v>
      </c>
      <c r="L340" s="49">
        <v>7700335</v>
      </c>
      <c r="M340" s="35">
        <v>2607892</v>
      </c>
      <c r="N340" s="25">
        <f t="shared" si="204"/>
        <v>295.27047132319899</v>
      </c>
      <c r="O340" s="49"/>
      <c r="P340" s="248"/>
      <c r="Q340" s="25" t="e">
        <f t="shared" si="205"/>
        <v>#DIV/0!</v>
      </c>
      <c r="R340" s="95"/>
      <c r="S340" s="246"/>
      <c r="T340" s="46" t="e">
        <f t="shared" si="206"/>
        <v>#DIV/0!</v>
      </c>
    </row>
    <row r="341" spans="1:20" s="23" customFormat="1" ht="17.25">
      <c r="A341" s="284">
        <v>6</v>
      </c>
      <c r="B341" s="11" t="s">
        <v>192</v>
      </c>
      <c r="C341" s="49">
        <v>0</v>
      </c>
      <c r="D341" s="45">
        <v>36148</v>
      </c>
      <c r="E341" s="46">
        <f t="shared" si="207"/>
        <v>0</v>
      </c>
      <c r="F341" s="49">
        <v>0</v>
      </c>
      <c r="G341" s="45">
        <v>0</v>
      </c>
      <c r="H341" s="46" t="e">
        <f t="shared" ref="H341:H344" si="212">F341/G341*100</f>
        <v>#DIV/0!</v>
      </c>
      <c r="I341" s="49">
        <v>0</v>
      </c>
      <c r="J341" s="45">
        <v>36148</v>
      </c>
      <c r="K341" s="46">
        <f t="shared" si="209"/>
        <v>0</v>
      </c>
      <c r="L341" s="49">
        <f t="shared" ref="L341:L346" si="213">O341+R341</f>
        <v>0</v>
      </c>
      <c r="M341" s="35">
        <f t="shared" si="211"/>
        <v>0</v>
      </c>
      <c r="N341" s="25" t="e">
        <f t="shared" si="204"/>
        <v>#DIV/0!</v>
      </c>
      <c r="O341" s="49"/>
      <c r="P341" s="248">
        <v>0</v>
      </c>
      <c r="Q341" s="25" t="e">
        <f t="shared" si="205"/>
        <v>#DIV/0!</v>
      </c>
      <c r="R341" s="45"/>
      <c r="S341" s="248">
        <v>0</v>
      </c>
      <c r="T341" s="46" t="e">
        <f t="shared" si="206"/>
        <v>#DIV/0!</v>
      </c>
    </row>
    <row r="342" spans="1:20" s="23" customFormat="1" ht="17.25">
      <c r="A342" s="284">
        <v>7</v>
      </c>
      <c r="B342" s="16" t="s">
        <v>292</v>
      </c>
      <c r="C342" s="49">
        <v>2019066</v>
      </c>
      <c r="D342" s="47">
        <v>238115</v>
      </c>
      <c r="E342" s="1">
        <f t="shared" si="207"/>
        <v>847.93734120068029</v>
      </c>
      <c r="F342" s="49">
        <v>285704</v>
      </c>
      <c r="G342" s="49">
        <v>0</v>
      </c>
      <c r="H342" s="1" t="e">
        <f t="shared" si="212"/>
        <v>#DIV/0!</v>
      </c>
      <c r="I342" s="49">
        <v>1870485</v>
      </c>
      <c r="J342" s="47">
        <v>128932</v>
      </c>
      <c r="K342" s="1">
        <f t="shared" si="209"/>
        <v>1450.7531101665995</v>
      </c>
      <c r="L342" s="49">
        <f t="shared" si="213"/>
        <v>1865463</v>
      </c>
      <c r="M342" s="35">
        <f>P342+S342</f>
        <v>102891</v>
      </c>
      <c r="N342" s="1">
        <f t="shared" si="204"/>
        <v>1813.0477884363063</v>
      </c>
      <c r="O342" s="49">
        <v>1785976</v>
      </c>
      <c r="P342" s="249">
        <v>0</v>
      </c>
      <c r="Q342" s="1" t="e">
        <f t="shared" si="205"/>
        <v>#DIV/0!</v>
      </c>
      <c r="R342" s="47">
        <v>79487</v>
      </c>
      <c r="S342" s="249">
        <v>102891</v>
      </c>
      <c r="T342" s="1">
        <f t="shared" si="206"/>
        <v>77.253598468281965</v>
      </c>
    </row>
    <row r="343" spans="1:20" s="23" customFormat="1" ht="17.25">
      <c r="A343" s="284">
        <v>8</v>
      </c>
      <c r="B343" s="16" t="s">
        <v>293</v>
      </c>
      <c r="C343" s="49">
        <v>416239</v>
      </c>
      <c r="D343" s="49"/>
      <c r="E343" s="1" t="e">
        <f t="shared" si="207"/>
        <v>#DIV/0!</v>
      </c>
      <c r="F343" s="49">
        <v>9721</v>
      </c>
      <c r="G343" s="49"/>
      <c r="H343" s="1" t="e">
        <f t="shared" si="212"/>
        <v>#DIV/0!</v>
      </c>
      <c r="I343" s="49">
        <v>416239</v>
      </c>
      <c r="J343" s="49"/>
      <c r="K343" s="1" t="e">
        <f t="shared" si="209"/>
        <v>#DIV/0!</v>
      </c>
      <c r="L343" s="49">
        <f t="shared" si="213"/>
        <v>416239</v>
      </c>
      <c r="M343" s="35">
        <f t="shared" ref="M343:M346" si="214">P343+S343</f>
        <v>0</v>
      </c>
      <c r="N343" s="1" t="e">
        <f t="shared" si="204"/>
        <v>#DIV/0!</v>
      </c>
      <c r="O343" s="49">
        <v>416239</v>
      </c>
      <c r="P343" s="49"/>
      <c r="Q343" s="1" t="e">
        <f t="shared" si="205"/>
        <v>#DIV/0!</v>
      </c>
      <c r="R343" s="47">
        <v>0</v>
      </c>
      <c r="S343" s="47"/>
      <c r="T343" s="1" t="e">
        <f t="shared" si="206"/>
        <v>#DIV/0!</v>
      </c>
    </row>
    <row r="344" spans="1:20" s="23" customFormat="1" ht="34.5">
      <c r="A344" s="285">
        <v>9</v>
      </c>
      <c r="B344" s="10" t="s">
        <v>297</v>
      </c>
      <c r="C344" s="47">
        <v>1101128</v>
      </c>
      <c r="D344" s="49">
        <v>638023</v>
      </c>
      <c r="E344" s="1">
        <f t="shared" si="207"/>
        <v>172.5843739175547</v>
      </c>
      <c r="F344" s="47">
        <v>336000</v>
      </c>
      <c r="G344" s="49">
        <v>320125</v>
      </c>
      <c r="H344" s="1">
        <f t="shared" si="212"/>
        <v>104.95900039047248</v>
      </c>
      <c r="I344" s="47">
        <v>336000</v>
      </c>
      <c r="J344" s="49">
        <v>320125</v>
      </c>
      <c r="K344" s="1">
        <f t="shared" si="209"/>
        <v>104.95900039047248</v>
      </c>
      <c r="L344" s="49">
        <f t="shared" si="213"/>
        <v>336000</v>
      </c>
      <c r="M344" s="35">
        <f t="shared" si="214"/>
        <v>320125</v>
      </c>
      <c r="N344" s="1">
        <f t="shared" si="204"/>
        <v>104.95900039047248</v>
      </c>
      <c r="O344" s="49">
        <v>0</v>
      </c>
      <c r="P344" s="49">
        <v>0</v>
      </c>
      <c r="Q344" s="1" t="e">
        <f t="shared" si="205"/>
        <v>#DIV/0!</v>
      </c>
      <c r="R344" s="47">
        <v>336000</v>
      </c>
      <c r="S344" s="49">
        <v>320125</v>
      </c>
      <c r="T344" s="1">
        <f t="shared" si="206"/>
        <v>104.95900039047248</v>
      </c>
    </row>
    <row r="345" spans="1:20" s="23" customFormat="1" ht="17.25">
      <c r="A345" s="285">
        <v>10</v>
      </c>
      <c r="B345" s="10" t="s">
        <v>193</v>
      </c>
      <c r="C345" s="49"/>
      <c r="D345" s="49"/>
      <c r="E345" s="25" t="e">
        <f t="shared" si="207"/>
        <v>#DIV/0!</v>
      </c>
      <c r="F345" s="49"/>
      <c r="G345" s="49"/>
      <c r="H345" s="25" t="e">
        <f>F345/G345*100</f>
        <v>#DIV/0!</v>
      </c>
      <c r="I345" s="49"/>
      <c r="J345" s="49"/>
      <c r="K345" s="25" t="e">
        <f t="shared" si="209"/>
        <v>#DIV/0!</v>
      </c>
      <c r="L345" s="49">
        <f t="shared" si="213"/>
        <v>0</v>
      </c>
      <c r="M345" s="35">
        <f t="shared" si="214"/>
        <v>0</v>
      </c>
      <c r="N345" s="25" t="e">
        <f t="shared" si="204"/>
        <v>#DIV/0!</v>
      </c>
      <c r="O345" s="49"/>
      <c r="P345" s="49"/>
      <c r="Q345" s="25" t="e">
        <f t="shared" si="205"/>
        <v>#DIV/0!</v>
      </c>
      <c r="R345" s="49"/>
      <c r="S345" s="49"/>
      <c r="T345" s="25" t="e">
        <f>R345/S345*100</f>
        <v>#DIV/0!</v>
      </c>
    </row>
    <row r="346" spans="1:20" s="23" customFormat="1" ht="17.25">
      <c r="A346" s="64">
        <v>11</v>
      </c>
      <c r="B346" s="16" t="s">
        <v>320</v>
      </c>
      <c r="C346" s="49">
        <v>496916</v>
      </c>
      <c r="D346" s="49">
        <v>0</v>
      </c>
      <c r="E346" s="25" t="e">
        <f t="shared" si="207"/>
        <v>#DIV/0!</v>
      </c>
      <c r="F346" s="49">
        <v>65085</v>
      </c>
      <c r="G346" s="49">
        <v>0</v>
      </c>
      <c r="H346" s="25" t="e">
        <f>F346/G346*100</f>
        <v>#DIV/0!</v>
      </c>
      <c r="I346" s="49">
        <v>431831</v>
      </c>
      <c r="J346" s="49">
        <v>0</v>
      </c>
      <c r="K346" s="25" t="e">
        <f t="shared" si="209"/>
        <v>#DIV/0!</v>
      </c>
      <c r="L346" s="49">
        <f t="shared" si="213"/>
        <v>392358</v>
      </c>
      <c r="M346" s="35">
        <f t="shared" si="214"/>
        <v>0</v>
      </c>
      <c r="N346" s="25" t="e">
        <f t="shared" si="204"/>
        <v>#DIV/0!</v>
      </c>
      <c r="O346" s="49">
        <v>0</v>
      </c>
      <c r="P346" s="49">
        <v>0</v>
      </c>
      <c r="Q346" s="25" t="e">
        <f t="shared" si="205"/>
        <v>#DIV/0!</v>
      </c>
      <c r="R346" s="49">
        <v>392358</v>
      </c>
      <c r="S346" s="49"/>
      <c r="T346" s="25" t="e">
        <f>R346/S346*100</f>
        <v>#DIV/0!</v>
      </c>
    </row>
    <row r="347" spans="1:20" s="23" customFormat="1" ht="17.25">
      <c r="A347" s="111"/>
      <c r="B347" s="112"/>
      <c r="C347" s="113"/>
      <c r="D347" s="113"/>
      <c r="E347" s="114"/>
      <c r="F347" s="113"/>
      <c r="G347" s="113"/>
      <c r="H347" s="114"/>
      <c r="I347" s="113"/>
      <c r="J347" s="113"/>
      <c r="K347" s="114"/>
      <c r="L347" s="115"/>
      <c r="M347" s="115"/>
      <c r="N347" s="114"/>
      <c r="O347" s="113"/>
      <c r="P347" s="113"/>
      <c r="Q347" s="114"/>
      <c r="R347" s="113"/>
      <c r="S347" s="113"/>
      <c r="T347" s="114"/>
    </row>
    <row r="348" spans="1:20" s="23" customFormat="1" ht="17.25">
      <c r="A348" s="402" t="s">
        <v>265</v>
      </c>
      <c r="B348" s="403"/>
      <c r="C348" s="133">
        <f>SUM(C349:C357)</f>
        <v>633125</v>
      </c>
      <c r="D348" s="133">
        <f>SUM(D349:D357)</f>
        <v>717622.5</v>
      </c>
      <c r="E348" s="133">
        <f>C348/D348*100</f>
        <v>88.225355252935913</v>
      </c>
      <c r="F348" s="133">
        <f>SUM(F349:F357)</f>
        <v>100683</v>
      </c>
      <c r="G348" s="133">
        <f>SUM(G349:G357)</f>
        <v>109402</v>
      </c>
      <c r="H348" s="133">
        <f>F348/G348*100</f>
        <v>92.030310231988437</v>
      </c>
      <c r="I348" s="133">
        <f>SUM(I349:I357)</f>
        <v>469201</v>
      </c>
      <c r="J348" s="133">
        <f>SUM(J349:J357)</f>
        <v>558839.5</v>
      </c>
      <c r="K348" s="133">
        <f>I348/J348*100</f>
        <v>83.959884725399689</v>
      </c>
      <c r="L348" s="133">
        <f>SUM(L349:L357)</f>
        <v>0</v>
      </c>
      <c r="M348" s="133">
        <f>SUM(M349:M357)</f>
        <v>0</v>
      </c>
      <c r="N348" s="137" t="e">
        <f t="shared" ref="N348:N357" si="215">L348/M348*100</f>
        <v>#DIV/0!</v>
      </c>
      <c r="O348" s="133">
        <f>SUM(O349:O357)</f>
        <v>0</v>
      </c>
      <c r="P348" s="133">
        <f>SUM(P349:P357)</f>
        <v>0</v>
      </c>
      <c r="Q348" s="137" t="e">
        <f t="shared" ref="Q348:Q357" si="216">O348/P348*100</f>
        <v>#DIV/0!</v>
      </c>
      <c r="R348" s="133">
        <f>SUM(R349:R357)</f>
        <v>0</v>
      </c>
      <c r="S348" s="133">
        <f>SUM(S349:S357)</f>
        <v>0</v>
      </c>
      <c r="T348" s="137" t="e">
        <f t="shared" ref="T348:T357" si="217">R348/S348*100</f>
        <v>#DIV/0!</v>
      </c>
    </row>
    <row r="349" spans="1:20" s="23" customFormat="1" ht="34.5">
      <c r="A349" s="2">
        <v>1</v>
      </c>
      <c r="B349" s="11" t="s">
        <v>199</v>
      </c>
      <c r="C349" s="49">
        <v>464669</v>
      </c>
      <c r="D349" s="49">
        <v>561080</v>
      </c>
      <c r="E349" s="1">
        <f>C349/D349*100</f>
        <v>82.816888857203963</v>
      </c>
      <c r="F349" s="49">
        <v>75133</v>
      </c>
      <c r="G349" s="49">
        <v>86422</v>
      </c>
      <c r="H349" s="1">
        <f t="shared" ref="H349:H357" si="218">F349/G349*100</f>
        <v>86.937353914512499</v>
      </c>
      <c r="I349" s="49">
        <v>423627</v>
      </c>
      <c r="J349" s="49">
        <v>505269</v>
      </c>
      <c r="K349" s="45">
        <f t="shared" ref="K349:K357" si="219">I349/J349*100</f>
        <v>83.841874328328075</v>
      </c>
      <c r="L349" s="45">
        <v>0</v>
      </c>
      <c r="M349" s="45">
        <v>0</v>
      </c>
      <c r="N349" s="45" t="e">
        <f t="shared" si="215"/>
        <v>#DIV/0!</v>
      </c>
      <c r="O349" s="45">
        <v>0</v>
      </c>
      <c r="P349" s="45">
        <v>0</v>
      </c>
      <c r="Q349" s="45" t="e">
        <f t="shared" si="216"/>
        <v>#DIV/0!</v>
      </c>
      <c r="R349" s="45">
        <v>0</v>
      </c>
      <c r="S349" s="45">
        <v>0</v>
      </c>
      <c r="T349" s="46" t="e">
        <f t="shared" si="217"/>
        <v>#DIV/0!</v>
      </c>
    </row>
    <row r="350" spans="1:20" s="23" customFormat="1" ht="34.5">
      <c r="A350" s="70">
        <v>2</v>
      </c>
      <c r="B350" s="11" t="s">
        <v>200</v>
      </c>
      <c r="C350" s="49">
        <v>92390</v>
      </c>
      <c r="D350" s="49">
        <v>91461</v>
      </c>
      <c r="E350" s="1">
        <f t="shared" ref="E350:E357" si="220">C350/D350*100</f>
        <v>101.01573348203058</v>
      </c>
      <c r="F350" s="49">
        <v>12613</v>
      </c>
      <c r="G350" s="49">
        <v>12927</v>
      </c>
      <c r="H350" s="1">
        <f t="shared" si="218"/>
        <v>97.570975477682381</v>
      </c>
      <c r="I350" s="49">
        <v>0</v>
      </c>
      <c r="J350" s="49">
        <v>0</v>
      </c>
      <c r="K350" s="45" t="e">
        <f t="shared" si="219"/>
        <v>#DIV/0!</v>
      </c>
      <c r="L350" s="45">
        <v>0</v>
      </c>
      <c r="M350" s="45">
        <v>0</v>
      </c>
      <c r="N350" s="45" t="e">
        <f t="shared" si="215"/>
        <v>#DIV/0!</v>
      </c>
      <c r="O350" s="45">
        <v>0</v>
      </c>
      <c r="P350" s="45">
        <v>0</v>
      </c>
      <c r="Q350" s="45" t="e">
        <f t="shared" si="216"/>
        <v>#DIV/0!</v>
      </c>
      <c r="R350" s="45">
        <v>0</v>
      </c>
      <c r="S350" s="45">
        <v>0</v>
      </c>
      <c r="T350" s="46" t="e">
        <f t="shared" si="217"/>
        <v>#DIV/0!</v>
      </c>
    </row>
    <row r="351" spans="1:20" s="23" customFormat="1" ht="34.5">
      <c r="A351" s="2">
        <v>3</v>
      </c>
      <c r="B351" s="11" t="s">
        <v>201</v>
      </c>
      <c r="C351" s="49">
        <v>0</v>
      </c>
      <c r="D351" s="49">
        <v>0</v>
      </c>
      <c r="E351" s="1">
        <v>0</v>
      </c>
      <c r="F351" s="49">
        <v>0</v>
      </c>
      <c r="G351" s="49">
        <v>0</v>
      </c>
      <c r="H351" s="1" t="e">
        <f t="shared" si="218"/>
        <v>#DIV/0!</v>
      </c>
      <c r="I351" s="49">
        <v>0</v>
      </c>
      <c r="J351" s="49">
        <v>0</v>
      </c>
      <c r="K351" s="45">
        <v>0</v>
      </c>
      <c r="L351" s="45">
        <v>0</v>
      </c>
      <c r="M351" s="45">
        <v>0</v>
      </c>
      <c r="N351" s="45" t="e">
        <f t="shared" si="215"/>
        <v>#DIV/0!</v>
      </c>
      <c r="O351" s="45">
        <v>0</v>
      </c>
      <c r="P351" s="45">
        <v>0</v>
      </c>
      <c r="Q351" s="45" t="e">
        <f t="shared" si="216"/>
        <v>#DIV/0!</v>
      </c>
      <c r="R351" s="45">
        <v>0</v>
      </c>
      <c r="S351" s="45">
        <v>0</v>
      </c>
      <c r="T351" s="46" t="e">
        <f t="shared" si="217"/>
        <v>#DIV/0!</v>
      </c>
    </row>
    <row r="352" spans="1:20" s="23" customFormat="1" ht="17.25">
      <c r="A352" s="70">
        <v>4</v>
      </c>
      <c r="B352" s="11" t="s">
        <v>202</v>
      </c>
      <c r="C352" s="49">
        <v>27374</v>
      </c>
      <c r="D352" s="49">
        <v>18463</v>
      </c>
      <c r="E352" s="1">
        <f t="shared" si="220"/>
        <v>148.26409575908573</v>
      </c>
      <c r="F352" s="49">
        <v>6044</v>
      </c>
      <c r="G352" s="49">
        <v>1020</v>
      </c>
      <c r="H352" s="1">
        <f t="shared" si="218"/>
        <v>592.54901960784321</v>
      </c>
      <c r="I352" s="49">
        <v>0</v>
      </c>
      <c r="J352" s="49">
        <v>0</v>
      </c>
      <c r="K352" s="45" t="e">
        <f t="shared" si="219"/>
        <v>#DIV/0!</v>
      </c>
      <c r="L352" s="45">
        <v>0</v>
      </c>
      <c r="M352" s="45">
        <v>0</v>
      </c>
      <c r="N352" s="45" t="e">
        <f t="shared" si="215"/>
        <v>#DIV/0!</v>
      </c>
      <c r="O352" s="45">
        <v>0</v>
      </c>
      <c r="P352" s="45">
        <v>0</v>
      </c>
      <c r="Q352" s="45" t="e">
        <f t="shared" si="216"/>
        <v>#DIV/0!</v>
      </c>
      <c r="R352" s="45">
        <v>0</v>
      </c>
      <c r="S352" s="45">
        <v>0</v>
      </c>
      <c r="T352" s="46" t="e">
        <f t="shared" si="217"/>
        <v>#DIV/0!</v>
      </c>
    </row>
    <row r="353" spans="1:20" s="23" customFormat="1" ht="17.25">
      <c r="A353" s="2">
        <v>5</v>
      </c>
      <c r="B353" s="11" t="s">
        <v>203</v>
      </c>
      <c r="C353" s="49">
        <v>0</v>
      </c>
      <c r="D353" s="49">
        <v>0</v>
      </c>
      <c r="E353" s="1" t="e">
        <f t="shared" si="220"/>
        <v>#DIV/0!</v>
      </c>
      <c r="F353" s="49">
        <v>0</v>
      </c>
      <c r="G353" s="49">
        <v>0</v>
      </c>
      <c r="H353" s="1" t="e">
        <f t="shared" si="218"/>
        <v>#DIV/0!</v>
      </c>
      <c r="I353" s="49">
        <v>0</v>
      </c>
      <c r="J353" s="49">
        <v>0</v>
      </c>
      <c r="K353" s="45" t="e">
        <f t="shared" si="219"/>
        <v>#DIV/0!</v>
      </c>
      <c r="L353" s="45">
        <v>0</v>
      </c>
      <c r="M353" s="45">
        <v>0</v>
      </c>
      <c r="N353" s="45" t="e">
        <f t="shared" si="215"/>
        <v>#DIV/0!</v>
      </c>
      <c r="O353" s="45">
        <v>0</v>
      </c>
      <c r="P353" s="45">
        <v>0</v>
      </c>
      <c r="Q353" s="45" t="e">
        <f t="shared" si="216"/>
        <v>#DIV/0!</v>
      </c>
      <c r="R353" s="45">
        <v>0</v>
      </c>
      <c r="S353" s="45">
        <v>0</v>
      </c>
      <c r="T353" s="46">
        <v>0</v>
      </c>
    </row>
    <row r="354" spans="1:20" s="23" customFormat="1" ht="17.25" customHeight="1">
      <c r="A354" s="70">
        <v>6</v>
      </c>
      <c r="B354" s="16" t="s">
        <v>204</v>
      </c>
      <c r="C354" s="47">
        <v>37910</v>
      </c>
      <c r="D354" s="47">
        <v>31800</v>
      </c>
      <c r="E354" s="1">
        <f t="shared" si="220"/>
        <v>119.21383647798743</v>
      </c>
      <c r="F354" s="47">
        <v>5000</v>
      </c>
      <c r="G354" s="47">
        <v>3800</v>
      </c>
      <c r="H354" s="1">
        <f t="shared" si="218"/>
        <v>131.57894736842107</v>
      </c>
      <c r="I354" s="47">
        <v>34931</v>
      </c>
      <c r="J354" s="47">
        <v>36571</v>
      </c>
      <c r="K354" s="47">
        <f t="shared" si="219"/>
        <v>95.515572448114625</v>
      </c>
      <c r="L354" s="47">
        <v>0</v>
      </c>
      <c r="M354" s="47">
        <v>0</v>
      </c>
      <c r="N354" s="47" t="e">
        <f t="shared" si="215"/>
        <v>#DIV/0!</v>
      </c>
      <c r="O354" s="47">
        <v>0</v>
      </c>
      <c r="P354" s="47">
        <v>0</v>
      </c>
      <c r="Q354" s="47" t="e">
        <f t="shared" si="216"/>
        <v>#DIV/0!</v>
      </c>
      <c r="R354" s="47">
        <v>0</v>
      </c>
      <c r="S354" s="47">
        <v>0</v>
      </c>
      <c r="T354" s="1" t="e">
        <f t="shared" si="217"/>
        <v>#DIV/0!</v>
      </c>
    </row>
    <row r="355" spans="1:20" s="23" customFormat="1" ht="52.5" customHeight="1">
      <c r="A355" s="2">
        <v>7</v>
      </c>
      <c r="B355" s="11" t="s">
        <v>276</v>
      </c>
      <c r="C355" s="49">
        <v>0</v>
      </c>
      <c r="D355" s="49">
        <v>4251</v>
      </c>
      <c r="E355" s="1">
        <f t="shared" si="220"/>
        <v>0</v>
      </c>
      <c r="F355" s="49">
        <v>0</v>
      </c>
      <c r="G355" s="49">
        <v>4251</v>
      </c>
      <c r="H355" s="1">
        <f t="shared" si="218"/>
        <v>0</v>
      </c>
      <c r="I355" s="49">
        <v>0</v>
      </c>
      <c r="J355" s="49">
        <v>4251</v>
      </c>
      <c r="K355" s="45">
        <f t="shared" si="219"/>
        <v>0</v>
      </c>
      <c r="L355" s="45">
        <v>0</v>
      </c>
      <c r="M355" s="45">
        <v>0</v>
      </c>
      <c r="N355" s="45" t="e">
        <f t="shared" si="215"/>
        <v>#DIV/0!</v>
      </c>
      <c r="O355" s="45">
        <v>0</v>
      </c>
      <c r="P355" s="45">
        <v>0</v>
      </c>
      <c r="Q355" s="45" t="e">
        <f t="shared" si="216"/>
        <v>#DIV/0!</v>
      </c>
      <c r="R355" s="45">
        <v>0</v>
      </c>
      <c r="S355" s="45">
        <v>0</v>
      </c>
      <c r="T355" s="46" t="e">
        <f t="shared" si="217"/>
        <v>#DIV/0!</v>
      </c>
    </row>
    <row r="356" spans="1:20" s="23" customFormat="1" ht="17.25">
      <c r="A356" s="70">
        <v>8</v>
      </c>
      <c r="B356" s="11" t="s">
        <v>205</v>
      </c>
      <c r="C356" s="49">
        <v>3700</v>
      </c>
      <c r="D356" s="49">
        <v>1535</v>
      </c>
      <c r="E356" s="1">
        <f t="shared" si="220"/>
        <v>241.04234527687299</v>
      </c>
      <c r="F356" s="49">
        <v>925</v>
      </c>
      <c r="G356" s="49">
        <v>50</v>
      </c>
      <c r="H356" s="1">
        <f t="shared" si="218"/>
        <v>1850</v>
      </c>
      <c r="I356" s="49">
        <v>3561</v>
      </c>
      <c r="J356" s="49">
        <v>3716</v>
      </c>
      <c r="K356" s="45">
        <f t="shared" si="219"/>
        <v>95.828848223896671</v>
      </c>
      <c r="L356" s="45">
        <v>0</v>
      </c>
      <c r="M356" s="45">
        <v>0</v>
      </c>
      <c r="N356" s="45" t="e">
        <f t="shared" si="215"/>
        <v>#DIV/0!</v>
      </c>
      <c r="O356" s="45">
        <v>0</v>
      </c>
      <c r="P356" s="45">
        <v>0</v>
      </c>
      <c r="Q356" s="45" t="e">
        <f t="shared" si="216"/>
        <v>#DIV/0!</v>
      </c>
      <c r="R356" s="45">
        <v>0</v>
      </c>
      <c r="S356" s="45">
        <v>0</v>
      </c>
      <c r="T356" s="46" t="e">
        <f t="shared" si="217"/>
        <v>#DIV/0!</v>
      </c>
    </row>
    <row r="357" spans="1:20" s="23" customFormat="1" ht="17.25">
      <c r="A357" s="2">
        <v>9</v>
      </c>
      <c r="B357" s="11" t="s">
        <v>206</v>
      </c>
      <c r="C357" s="49">
        <v>7082</v>
      </c>
      <c r="D357" s="49">
        <v>9032.5</v>
      </c>
      <c r="E357" s="1">
        <f t="shared" si="220"/>
        <v>78.405756988652087</v>
      </c>
      <c r="F357" s="49">
        <v>968</v>
      </c>
      <c r="G357" s="49">
        <v>932</v>
      </c>
      <c r="H357" s="1">
        <f t="shared" si="218"/>
        <v>103.862660944206</v>
      </c>
      <c r="I357" s="49">
        <v>7082</v>
      </c>
      <c r="J357" s="49">
        <v>9032.5</v>
      </c>
      <c r="K357" s="45">
        <f t="shared" si="219"/>
        <v>78.405756988652087</v>
      </c>
      <c r="L357" s="45">
        <v>0</v>
      </c>
      <c r="M357" s="45">
        <v>0</v>
      </c>
      <c r="N357" s="45" t="e">
        <f t="shared" si="215"/>
        <v>#DIV/0!</v>
      </c>
      <c r="O357" s="45">
        <v>0</v>
      </c>
      <c r="P357" s="45">
        <v>0</v>
      </c>
      <c r="Q357" s="45" t="e">
        <f t="shared" si="216"/>
        <v>#DIV/0!</v>
      </c>
      <c r="R357" s="45">
        <v>0</v>
      </c>
      <c r="S357" s="45">
        <v>0</v>
      </c>
      <c r="T357" s="46" t="e">
        <f t="shared" si="217"/>
        <v>#DIV/0!</v>
      </c>
    </row>
    <row r="358" spans="1:20" s="23" customFormat="1" ht="17.25" customHeight="1">
      <c r="A358" s="385"/>
      <c r="B358" s="386"/>
      <c r="C358" s="386"/>
      <c r="D358" s="386"/>
      <c r="E358" s="386"/>
      <c r="F358" s="386"/>
      <c r="G358" s="386"/>
      <c r="H358" s="386"/>
      <c r="I358" s="386"/>
      <c r="J358" s="386"/>
      <c r="K358" s="386"/>
      <c r="L358" s="386"/>
      <c r="M358" s="386"/>
      <c r="N358" s="386"/>
      <c r="O358" s="386"/>
      <c r="P358" s="386"/>
      <c r="Q358" s="386"/>
      <c r="R358" s="386"/>
      <c r="S358" s="386"/>
      <c r="T358" s="387"/>
    </row>
    <row r="359" spans="1:20" ht="57.75" customHeight="1">
      <c r="A359" s="369" t="s">
        <v>267</v>
      </c>
      <c r="B359" s="370"/>
      <c r="C359" s="128">
        <f>C360+C377+C385</f>
        <v>326162907</v>
      </c>
      <c r="D359" s="128">
        <f>D360+D377+D385</f>
        <v>302628445</v>
      </c>
      <c r="E359" s="139">
        <f t="shared" ref="E359:E375" si="221">C359/D359*100</f>
        <v>107.77668536743134</v>
      </c>
      <c r="F359" s="128">
        <f>F360+F377+F385</f>
        <v>37324365</v>
      </c>
      <c r="G359" s="128">
        <f>G360+G377+G385</f>
        <v>42822449</v>
      </c>
      <c r="H359" s="139">
        <f t="shared" ref="H359" si="222">F359/G359*100</f>
        <v>87.160743655740006</v>
      </c>
      <c r="I359" s="128">
        <f>I360+I377+I385</f>
        <v>326162907</v>
      </c>
      <c r="J359" s="128">
        <f>J360+J377+J385</f>
        <v>302628445</v>
      </c>
      <c r="K359" s="139">
        <f t="shared" ref="K359:K375" si="223">I359/J359*100</f>
        <v>107.77668536743134</v>
      </c>
      <c r="L359" s="128">
        <f>L360+L377+L385</f>
        <v>30180344</v>
      </c>
      <c r="M359" s="128">
        <f>M360+M377+M385</f>
        <v>35972794</v>
      </c>
      <c r="N359" s="140">
        <f t="shared" ref="N359:N379" si="224">L359/M359*100</f>
        <v>83.897692239307304</v>
      </c>
      <c r="O359" s="128">
        <f>O360+O377+O385</f>
        <v>0</v>
      </c>
      <c r="P359" s="128">
        <f>P360+P377+P385</f>
        <v>0</v>
      </c>
      <c r="Q359" s="140" t="e">
        <f t="shared" ref="Q359:Q379" si="225">O359/P359*100</f>
        <v>#DIV/0!</v>
      </c>
      <c r="R359" s="128">
        <f>R360+R377+R385</f>
        <v>0</v>
      </c>
      <c r="S359" s="128">
        <f>S360+S377+S385</f>
        <v>0</v>
      </c>
      <c r="T359" s="140" t="e">
        <f t="shared" ref="T359:T363" si="226">R359/S359*100</f>
        <v>#DIV/0!</v>
      </c>
    </row>
    <row r="360" spans="1:20" ht="75" customHeight="1">
      <c r="A360" s="383" t="s">
        <v>268</v>
      </c>
      <c r="B360" s="384"/>
      <c r="C360" s="42">
        <f>SUM(C361:C375)</f>
        <v>296142817</v>
      </c>
      <c r="D360" s="42">
        <f>SUM(D361:D375)</f>
        <v>272719774</v>
      </c>
      <c r="E360" s="42">
        <f>C360/D360*100</f>
        <v>108.58868524876382</v>
      </c>
      <c r="F360" s="42">
        <f>SUM(F361:F375)</f>
        <v>34728630</v>
      </c>
      <c r="G360" s="42">
        <f>SUM(G361:G375)</f>
        <v>40010450</v>
      </c>
      <c r="H360" s="42">
        <f>F360/G360*100</f>
        <v>86.798898787691712</v>
      </c>
      <c r="I360" s="42">
        <f>SUM(I361:I375)</f>
        <v>296142817</v>
      </c>
      <c r="J360" s="42">
        <f>SUM(J361:J375)</f>
        <v>272719774</v>
      </c>
      <c r="K360" s="42">
        <f>I360/J360*100</f>
        <v>108.58868524876382</v>
      </c>
      <c r="L360" s="42">
        <f>SUM(L361:L375)</f>
        <v>30180344</v>
      </c>
      <c r="M360" s="42">
        <f>SUM(M361:M375)</f>
        <v>35972794</v>
      </c>
      <c r="N360" s="167">
        <f t="shared" si="224"/>
        <v>83.897692239307304</v>
      </c>
      <c r="O360" s="42">
        <f>SUM(O361:O375)</f>
        <v>0</v>
      </c>
      <c r="P360" s="42">
        <f>SUM(P361:P375)</f>
        <v>0</v>
      </c>
      <c r="Q360" s="5" t="e">
        <f t="shared" si="225"/>
        <v>#DIV/0!</v>
      </c>
      <c r="R360" s="42">
        <f>SUM(R361:R375)</f>
        <v>0</v>
      </c>
      <c r="S360" s="42">
        <f>SUM(S361:S375)</f>
        <v>0</v>
      </c>
      <c r="T360" s="5" t="e">
        <f t="shared" si="226"/>
        <v>#DIV/0!</v>
      </c>
    </row>
    <row r="361" spans="1:20" ht="17.25">
      <c r="A361" s="63">
        <v>1</v>
      </c>
      <c r="B361" s="12" t="s">
        <v>207</v>
      </c>
      <c r="C361" s="49">
        <v>172986020</v>
      </c>
      <c r="D361" s="49">
        <v>161632085</v>
      </c>
      <c r="E361" s="164">
        <f t="shared" si="221"/>
        <v>107.02455518036533</v>
      </c>
      <c r="F361" s="49">
        <v>20218425</v>
      </c>
      <c r="G361" s="49">
        <v>22653942</v>
      </c>
      <c r="H361" s="164">
        <f t="shared" ref="H361:H374" si="227">F361/G361*100</f>
        <v>89.249036657726052</v>
      </c>
      <c r="I361" s="49">
        <v>172986020</v>
      </c>
      <c r="J361" s="49">
        <v>161632085</v>
      </c>
      <c r="K361" s="164">
        <f t="shared" si="223"/>
        <v>107.02455518036533</v>
      </c>
      <c r="L361" s="49">
        <v>15090172</v>
      </c>
      <c r="M361" s="49">
        <v>17986397</v>
      </c>
      <c r="N361" s="69">
        <v>83.9</v>
      </c>
      <c r="O361" s="166"/>
      <c r="P361" s="166"/>
      <c r="Q361" s="69" t="e">
        <f t="shared" si="225"/>
        <v>#DIV/0!</v>
      </c>
      <c r="R361" s="69"/>
      <c r="S361" s="69"/>
      <c r="T361" s="69" t="e">
        <f t="shared" si="226"/>
        <v>#DIV/0!</v>
      </c>
    </row>
    <row r="362" spans="1:20" s="23" customFormat="1" ht="17.25">
      <c r="A362" s="64">
        <v>2</v>
      </c>
      <c r="B362" s="9" t="s">
        <v>208</v>
      </c>
      <c r="C362" s="49">
        <v>24750119</v>
      </c>
      <c r="D362" s="49">
        <v>31343902</v>
      </c>
      <c r="E362" s="164">
        <f t="shared" si="221"/>
        <v>78.963107401241871</v>
      </c>
      <c r="F362" s="49">
        <v>3983717</v>
      </c>
      <c r="G362" s="49">
        <v>1728834</v>
      </c>
      <c r="H362" s="164">
        <f t="shared" si="227"/>
        <v>230.42796474386785</v>
      </c>
      <c r="I362" s="49">
        <v>24750119</v>
      </c>
      <c r="J362" s="49">
        <v>31343902</v>
      </c>
      <c r="K362" s="164">
        <f t="shared" si="223"/>
        <v>78.963107401241871</v>
      </c>
      <c r="L362" s="49">
        <v>14891304</v>
      </c>
      <c r="M362" s="49">
        <v>15120248</v>
      </c>
      <c r="N362" s="164">
        <f t="shared" si="224"/>
        <v>98.485844941167628</v>
      </c>
      <c r="O362" s="166"/>
      <c r="P362" s="166"/>
      <c r="Q362" s="69" t="e">
        <f t="shared" si="225"/>
        <v>#DIV/0!</v>
      </c>
      <c r="R362" s="69"/>
      <c r="S362" s="69"/>
      <c r="T362" s="69" t="e">
        <f t="shared" si="226"/>
        <v>#DIV/0!</v>
      </c>
    </row>
    <row r="363" spans="1:20" ht="17.25">
      <c r="A363" s="63">
        <v>3</v>
      </c>
      <c r="B363" s="12" t="s">
        <v>271</v>
      </c>
      <c r="C363" s="49">
        <v>9697263</v>
      </c>
      <c r="D363" s="49">
        <v>10421229</v>
      </c>
      <c r="E363" s="164">
        <f t="shared" si="221"/>
        <v>93.052969088386789</v>
      </c>
      <c r="F363" s="49">
        <v>1251673</v>
      </c>
      <c r="G363" s="49">
        <v>1823627</v>
      </c>
      <c r="H363" s="164">
        <f t="shared" si="227"/>
        <v>68.636459100462972</v>
      </c>
      <c r="I363" s="49">
        <v>9697263</v>
      </c>
      <c r="J363" s="49">
        <v>10421229</v>
      </c>
      <c r="K363" s="164">
        <f t="shared" si="223"/>
        <v>93.052969088386789</v>
      </c>
      <c r="L363" s="49">
        <v>0</v>
      </c>
      <c r="M363" s="49">
        <v>0</v>
      </c>
      <c r="N363" s="69" t="e">
        <f t="shared" si="224"/>
        <v>#DIV/0!</v>
      </c>
      <c r="O363" s="166"/>
      <c r="P363" s="166"/>
      <c r="Q363" s="69" t="e">
        <f t="shared" si="225"/>
        <v>#DIV/0!</v>
      </c>
      <c r="R363" s="69"/>
      <c r="S363" s="69"/>
      <c r="T363" s="69" t="e">
        <f t="shared" si="226"/>
        <v>#DIV/0!</v>
      </c>
    </row>
    <row r="364" spans="1:20" ht="86.25">
      <c r="A364" s="63">
        <v>4</v>
      </c>
      <c r="B364" s="10" t="s">
        <v>289</v>
      </c>
      <c r="C364" s="49">
        <v>8285357</v>
      </c>
      <c r="D364" s="49">
        <v>4542559</v>
      </c>
      <c r="E364" s="164">
        <f t="shared" si="221"/>
        <v>182.39404265305083</v>
      </c>
      <c r="F364" s="49">
        <v>1179208</v>
      </c>
      <c r="G364" s="49">
        <v>807881</v>
      </c>
      <c r="H364" s="164">
        <f t="shared" si="227"/>
        <v>145.96308119636433</v>
      </c>
      <c r="I364" s="49">
        <v>8285357</v>
      </c>
      <c r="J364" s="49">
        <v>4542559</v>
      </c>
      <c r="K364" s="164">
        <f t="shared" si="223"/>
        <v>182.39404265305083</v>
      </c>
      <c r="L364" s="49">
        <v>0</v>
      </c>
      <c r="M364" s="49">
        <v>0</v>
      </c>
      <c r="N364" s="69" t="e">
        <f t="shared" si="224"/>
        <v>#DIV/0!</v>
      </c>
      <c r="O364" s="166"/>
      <c r="P364" s="166"/>
      <c r="Q364" s="69" t="e">
        <f t="shared" si="225"/>
        <v>#DIV/0!</v>
      </c>
      <c r="R364" s="69"/>
      <c r="S364" s="69"/>
      <c r="T364" s="69"/>
    </row>
    <row r="365" spans="1:20" ht="34.5">
      <c r="A365" s="63">
        <v>5</v>
      </c>
      <c r="B365" s="10" t="s">
        <v>209</v>
      </c>
      <c r="C365" s="49">
        <v>3485688</v>
      </c>
      <c r="D365" s="49">
        <v>2935181</v>
      </c>
      <c r="E365" s="164">
        <f t="shared" si="221"/>
        <v>118.75547027593869</v>
      </c>
      <c r="F365" s="49">
        <v>566250</v>
      </c>
      <c r="G365" s="49">
        <v>566683</v>
      </c>
      <c r="H365" s="164">
        <f t="shared" si="227"/>
        <v>99.92359043768738</v>
      </c>
      <c r="I365" s="49">
        <v>3485688</v>
      </c>
      <c r="J365" s="49">
        <v>2935181</v>
      </c>
      <c r="K365" s="164">
        <f t="shared" si="223"/>
        <v>118.75547027593869</v>
      </c>
      <c r="L365" s="49">
        <v>0</v>
      </c>
      <c r="M365" s="49">
        <v>0</v>
      </c>
      <c r="N365" s="69" t="e">
        <f t="shared" si="224"/>
        <v>#DIV/0!</v>
      </c>
      <c r="O365" s="166"/>
      <c r="P365" s="166"/>
      <c r="Q365" s="69" t="e">
        <f t="shared" si="225"/>
        <v>#DIV/0!</v>
      </c>
      <c r="R365" s="69"/>
      <c r="S365" s="69"/>
      <c r="T365" s="69" t="e">
        <f t="shared" ref="T365:T379" si="228">R365/S365*100</f>
        <v>#DIV/0!</v>
      </c>
    </row>
    <row r="366" spans="1:20" s="23" customFormat="1" ht="34.5">
      <c r="A366" s="64">
        <v>6</v>
      </c>
      <c r="B366" s="16" t="s">
        <v>210</v>
      </c>
      <c r="C366" s="49">
        <v>198868</v>
      </c>
      <c r="D366" s="49">
        <v>3130483</v>
      </c>
      <c r="E366" s="164">
        <f t="shared" si="221"/>
        <v>6.352629929630667</v>
      </c>
      <c r="F366" s="49">
        <v>0</v>
      </c>
      <c r="G366" s="49">
        <v>3009300</v>
      </c>
      <c r="H366" s="164">
        <f t="shared" si="227"/>
        <v>0</v>
      </c>
      <c r="I366" s="49">
        <v>198868</v>
      </c>
      <c r="J366" s="49">
        <v>3130483</v>
      </c>
      <c r="K366" s="164">
        <f t="shared" si="223"/>
        <v>6.352629929630667</v>
      </c>
      <c r="L366" s="49">
        <v>198868</v>
      </c>
      <c r="M366" s="49">
        <v>2866149</v>
      </c>
      <c r="N366" s="164">
        <f t="shared" si="224"/>
        <v>6.9385087795505394</v>
      </c>
      <c r="O366" s="166"/>
      <c r="P366" s="166"/>
      <c r="Q366" s="69" t="e">
        <f t="shared" si="225"/>
        <v>#DIV/0!</v>
      </c>
      <c r="R366" s="69"/>
      <c r="S366" s="69"/>
      <c r="T366" s="69" t="e">
        <f t="shared" si="228"/>
        <v>#DIV/0!</v>
      </c>
    </row>
    <row r="367" spans="1:20" ht="21.75" customHeight="1">
      <c r="A367" s="63">
        <v>7</v>
      </c>
      <c r="B367" s="12" t="s">
        <v>211</v>
      </c>
      <c r="C367" s="49">
        <v>15872348</v>
      </c>
      <c r="D367" s="49">
        <v>12316281</v>
      </c>
      <c r="E367" s="164">
        <f t="shared" si="221"/>
        <v>128.87289596591697</v>
      </c>
      <c r="F367" s="49">
        <v>1232448</v>
      </c>
      <c r="G367" s="49">
        <v>1006892</v>
      </c>
      <c r="H367" s="164">
        <f t="shared" si="227"/>
        <v>122.40121085478879</v>
      </c>
      <c r="I367" s="49">
        <v>15872348</v>
      </c>
      <c r="J367" s="49">
        <v>12316281</v>
      </c>
      <c r="K367" s="164">
        <f t="shared" si="223"/>
        <v>128.87289596591697</v>
      </c>
      <c r="L367" s="49">
        <v>0</v>
      </c>
      <c r="M367" s="49">
        <v>0</v>
      </c>
      <c r="N367" s="69" t="e">
        <f t="shared" si="224"/>
        <v>#DIV/0!</v>
      </c>
      <c r="O367" s="166"/>
      <c r="P367" s="166"/>
      <c r="Q367" s="69" t="e">
        <f t="shared" si="225"/>
        <v>#DIV/0!</v>
      </c>
      <c r="R367" s="69"/>
      <c r="S367" s="69"/>
      <c r="T367" s="69" t="e">
        <f t="shared" si="228"/>
        <v>#DIV/0!</v>
      </c>
    </row>
    <row r="368" spans="1:20" ht="27" customHeight="1">
      <c r="A368" s="63">
        <v>8</v>
      </c>
      <c r="B368" s="12" t="s">
        <v>212</v>
      </c>
      <c r="C368" s="49">
        <v>3583930</v>
      </c>
      <c r="D368" s="49">
        <v>5641556</v>
      </c>
      <c r="E368" s="164">
        <f t="shared" si="221"/>
        <v>63.527331821220955</v>
      </c>
      <c r="F368" s="49">
        <v>710725</v>
      </c>
      <c r="G368" s="49">
        <v>510467</v>
      </c>
      <c r="H368" s="164">
        <f t="shared" si="227"/>
        <v>139.23035181510264</v>
      </c>
      <c r="I368" s="49">
        <v>3583930</v>
      </c>
      <c r="J368" s="49">
        <v>5641556</v>
      </c>
      <c r="K368" s="164">
        <f t="shared" si="223"/>
        <v>63.527331821220955</v>
      </c>
      <c r="L368" s="49">
        <v>0</v>
      </c>
      <c r="M368" s="49">
        <v>0</v>
      </c>
      <c r="N368" s="69" t="e">
        <f t="shared" si="224"/>
        <v>#DIV/0!</v>
      </c>
      <c r="O368" s="166"/>
      <c r="P368" s="166"/>
      <c r="Q368" s="69" t="e">
        <f t="shared" si="225"/>
        <v>#DIV/0!</v>
      </c>
      <c r="R368" s="69"/>
      <c r="S368" s="69"/>
      <c r="T368" s="69" t="e">
        <f t="shared" si="228"/>
        <v>#DIV/0!</v>
      </c>
    </row>
    <row r="369" spans="1:20" s="23" customFormat="1" ht="34.5">
      <c r="A369" s="64">
        <v>9</v>
      </c>
      <c r="B369" s="16" t="s">
        <v>213</v>
      </c>
      <c r="C369" s="49">
        <v>56029623</v>
      </c>
      <c r="D369" s="49">
        <v>39628612</v>
      </c>
      <c r="E369" s="164">
        <f t="shared" si="221"/>
        <v>141.38679144250622</v>
      </c>
      <c r="F369" s="49">
        <v>5410023</v>
      </c>
      <c r="G369" s="49">
        <v>7740636</v>
      </c>
      <c r="H369" s="164">
        <f t="shared" si="227"/>
        <v>69.891194987078592</v>
      </c>
      <c r="I369" s="49">
        <v>56029623</v>
      </c>
      <c r="J369" s="49">
        <v>39628612</v>
      </c>
      <c r="K369" s="164">
        <f t="shared" si="223"/>
        <v>141.38679144250622</v>
      </c>
      <c r="L369" s="49">
        <v>0</v>
      </c>
      <c r="M369" s="49">
        <v>0</v>
      </c>
      <c r="N369" s="69" t="e">
        <f t="shared" si="224"/>
        <v>#DIV/0!</v>
      </c>
      <c r="O369" s="166"/>
      <c r="P369" s="166"/>
      <c r="Q369" s="69" t="e">
        <f t="shared" si="225"/>
        <v>#DIV/0!</v>
      </c>
      <c r="R369" s="69"/>
      <c r="S369" s="69"/>
      <c r="T369" s="69" t="e">
        <f t="shared" si="228"/>
        <v>#DIV/0!</v>
      </c>
    </row>
    <row r="370" spans="1:20" ht="33" customHeight="1">
      <c r="A370" s="63">
        <v>10</v>
      </c>
      <c r="B370" s="10" t="s">
        <v>215</v>
      </c>
      <c r="C370" s="49">
        <v>271920</v>
      </c>
      <c r="D370" s="49">
        <v>144651</v>
      </c>
      <c r="E370" s="164">
        <f t="shared" si="221"/>
        <v>187.98349129974906</v>
      </c>
      <c r="F370" s="49">
        <v>37104</v>
      </c>
      <c r="G370" s="49">
        <v>35218</v>
      </c>
      <c r="H370" s="164">
        <f t="shared" si="227"/>
        <v>105.35521608268499</v>
      </c>
      <c r="I370" s="49">
        <v>271920</v>
      </c>
      <c r="J370" s="49">
        <v>144651</v>
      </c>
      <c r="K370" s="164">
        <f t="shared" si="223"/>
        <v>187.98349129974906</v>
      </c>
      <c r="L370" s="49">
        <v>0</v>
      </c>
      <c r="M370" s="49">
        <v>0</v>
      </c>
      <c r="N370" s="69" t="e">
        <f t="shared" si="224"/>
        <v>#DIV/0!</v>
      </c>
      <c r="O370" s="166"/>
      <c r="P370" s="166"/>
      <c r="Q370" s="69" t="e">
        <f t="shared" si="225"/>
        <v>#DIV/0!</v>
      </c>
      <c r="R370" s="69"/>
      <c r="S370" s="69"/>
      <c r="T370" s="69" t="e">
        <f t="shared" si="228"/>
        <v>#DIV/0!</v>
      </c>
    </row>
    <row r="371" spans="1:20" ht="51.75">
      <c r="A371" s="142">
        <v>11</v>
      </c>
      <c r="B371" s="143" t="s">
        <v>216</v>
      </c>
      <c r="C371" s="49">
        <v>981681</v>
      </c>
      <c r="D371" s="49">
        <v>983235</v>
      </c>
      <c r="E371" s="164">
        <f t="shared" si="221"/>
        <v>99.84195029672459</v>
      </c>
      <c r="F371" s="49">
        <v>139057</v>
      </c>
      <c r="G371" s="49">
        <v>126970</v>
      </c>
      <c r="H371" s="164">
        <f t="shared" si="227"/>
        <v>109.51957155233521</v>
      </c>
      <c r="I371" s="49">
        <v>981681</v>
      </c>
      <c r="J371" s="49">
        <v>983235</v>
      </c>
      <c r="K371" s="164">
        <f t="shared" si="223"/>
        <v>99.84195029672459</v>
      </c>
      <c r="L371" s="49">
        <v>0</v>
      </c>
      <c r="M371" s="49">
        <v>0</v>
      </c>
      <c r="N371" s="69" t="e">
        <f t="shared" si="224"/>
        <v>#DIV/0!</v>
      </c>
      <c r="O371" s="166"/>
      <c r="P371" s="166"/>
      <c r="Q371" s="69" t="e">
        <f t="shared" si="225"/>
        <v>#DIV/0!</v>
      </c>
      <c r="R371" s="69"/>
      <c r="S371" s="69"/>
      <c r="T371" s="69" t="e">
        <f t="shared" si="228"/>
        <v>#DIV/0!</v>
      </c>
    </row>
    <row r="372" spans="1:20" s="146" customFormat="1" ht="33.75" customHeight="1">
      <c r="A372" s="63">
        <v>13</v>
      </c>
      <c r="B372" s="10" t="s">
        <v>217</v>
      </c>
      <c r="C372" s="69"/>
      <c r="D372" s="165"/>
      <c r="E372" s="164" t="e">
        <f t="shared" si="221"/>
        <v>#DIV/0!</v>
      </c>
      <c r="F372" s="69"/>
      <c r="G372" s="69"/>
      <c r="H372" s="69" t="e">
        <f t="shared" si="227"/>
        <v>#DIV/0!</v>
      </c>
      <c r="I372" s="69"/>
      <c r="J372" s="69"/>
      <c r="K372" s="164" t="e">
        <f t="shared" si="223"/>
        <v>#DIV/0!</v>
      </c>
      <c r="L372" s="165"/>
      <c r="M372" s="165"/>
      <c r="N372" s="69" t="e">
        <f t="shared" si="224"/>
        <v>#DIV/0!</v>
      </c>
      <c r="O372" s="69"/>
      <c r="P372" s="69"/>
      <c r="Q372" s="69" t="e">
        <f t="shared" si="225"/>
        <v>#DIV/0!</v>
      </c>
      <c r="R372" s="69"/>
      <c r="S372" s="69"/>
      <c r="T372" s="69"/>
    </row>
    <row r="373" spans="1:20" s="146" customFormat="1" ht="17.25">
      <c r="A373" s="63">
        <v>14</v>
      </c>
      <c r="B373" s="12" t="s">
        <v>218</v>
      </c>
      <c r="C373" s="69"/>
      <c r="D373" s="165"/>
      <c r="E373" s="164" t="e">
        <f t="shared" si="221"/>
        <v>#DIV/0!</v>
      </c>
      <c r="F373" s="69"/>
      <c r="G373" s="69"/>
      <c r="H373" s="69" t="e">
        <f t="shared" si="227"/>
        <v>#DIV/0!</v>
      </c>
      <c r="I373" s="69"/>
      <c r="J373" s="69"/>
      <c r="K373" s="164" t="e">
        <f t="shared" si="223"/>
        <v>#DIV/0!</v>
      </c>
      <c r="L373" s="165"/>
      <c r="M373" s="165"/>
      <c r="N373" s="69" t="e">
        <f t="shared" si="224"/>
        <v>#DIV/0!</v>
      </c>
      <c r="O373" s="69"/>
      <c r="P373" s="69"/>
      <c r="Q373" s="69" t="e">
        <f t="shared" si="225"/>
        <v>#DIV/0!</v>
      </c>
      <c r="R373" s="69"/>
      <c r="S373" s="69"/>
      <c r="T373" s="69" t="e">
        <f t="shared" si="228"/>
        <v>#DIV/0!</v>
      </c>
    </row>
    <row r="374" spans="1:20" s="146" customFormat="1" ht="17.25">
      <c r="A374" s="63">
        <v>15</v>
      </c>
      <c r="B374" s="12" t="s">
        <v>219</v>
      </c>
      <c r="C374" s="69"/>
      <c r="D374" s="165"/>
      <c r="E374" s="164" t="e">
        <f t="shared" si="221"/>
        <v>#DIV/0!</v>
      </c>
      <c r="F374" s="69"/>
      <c r="G374" s="69"/>
      <c r="H374" s="69" t="e">
        <f t="shared" si="227"/>
        <v>#DIV/0!</v>
      </c>
      <c r="I374" s="69"/>
      <c r="J374" s="69"/>
      <c r="K374" s="164" t="e">
        <f t="shared" si="223"/>
        <v>#DIV/0!</v>
      </c>
      <c r="L374" s="165"/>
      <c r="M374" s="165"/>
      <c r="N374" s="69" t="e">
        <f t="shared" si="224"/>
        <v>#DIV/0!</v>
      </c>
      <c r="O374" s="69"/>
      <c r="P374" s="69"/>
      <c r="Q374" s="69" t="e">
        <f t="shared" si="225"/>
        <v>#DIV/0!</v>
      </c>
      <c r="R374" s="69"/>
      <c r="S374" s="69"/>
      <c r="T374" s="69" t="e">
        <f t="shared" si="228"/>
        <v>#DIV/0!</v>
      </c>
    </row>
    <row r="375" spans="1:20" s="146" customFormat="1" ht="51.75">
      <c r="A375" s="63">
        <v>16</v>
      </c>
      <c r="B375" s="10" t="s">
        <v>220</v>
      </c>
      <c r="C375" s="69"/>
      <c r="D375" s="69"/>
      <c r="E375" s="164" t="e">
        <f t="shared" si="221"/>
        <v>#DIV/0!</v>
      </c>
      <c r="F375" s="69"/>
      <c r="G375" s="69"/>
      <c r="H375" s="69" t="e">
        <f>F375/G375*100</f>
        <v>#DIV/0!</v>
      </c>
      <c r="I375" s="69"/>
      <c r="J375" s="69"/>
      <c r="K375" s="164" t="e">
        <f t="shared" si="223"/>
        <v>#DIV/0!</v>
      </c>
      <c r="L375" s="69"/>
      <c r="M375" s="69"/>
      <c r="N375" s="69" t="e">
        <f t="shared" si="224"/>
        <v>#DIV/0!</v>
      </c>
      <c r="O375" s="69"/>
      <c r="P375" s="69"/>
      <c r="Q375" s="69" t="e">
        <f t="shared" si="225"/>
        <v>#DIV/0!</v>
      </c>
      <c r="R375" s="69"/>
      <c r="S375" s="69"/>
      <c r="T375" s="69" t="e">
        <f t="shared" si="228"/>
        <v>#DIV/0!</v>
      </c>
    </row>
    <row r="376" spans="1:20" s="222" customFormat="1" ht="17.25" customHeight="1">
      <c r="A376" s="397"/>
      <c r="B376" s="398"/>
      <c r="C376" s="398"/>
      <c r="D376" s="398"/>
      <c r="E376" s="398"/>
      <c r="F376" s="398"/>
      <c r="G376" s="398"/>
      <c r="H376" s="398"/>
      <c r="I376" s="398"/>
      <c r="J376" s="398"/>
      <c r="K376" s="399"/>
      <c r="L376" s="221"/>
      <c r="M376" s="221"/>
      <c r="N376" s="221"/>
      <c r="O376" s="221"/>
      <c r="P376" s="221"/>
      <c r="Q376" s="221"/>
      <c r="R376" s="221"/>
      <c r="S376" s="221"/>
      <c r="T376" s="221"/>
    </row>
    <row r="377" spans="1:20" ht="84.75" customHeight="1">
      <c r="A377" s="400" t="s">
        <v>269</v>
      </c>
      <c r="B377" s="401"/>
      <c r="C377" s="144">
        <f>SUM(C378:C379)</f>
        <v>30020090</v>
      </c>
      <c r="D377" s="144">
        <f>SUM(D378:D379)</f>
        <v>29908671</v>
      </c>
      <c r="E377" s="144">
        <f>C377/D377*100</f>
        <v>100.37253076206562</v>
      </c>
      <c r="F377" s="144">
        <f>SUM(F378:F379)</f>
        <v>2595735</v>
      </c>
      <c r="G377" s="144">
        <f>SUM(G378:G379)</f>
        <v>2811999</v>
      </c>
      <c r="H377" s="144">
        <f>F377/G377*100</f>
        <v>92.30924335321599</v>
      </c>
      <c r="I377" s="144">
        <f>SUM(I378:I379)</f>
        <v>30020090</v>
      </c>
      <c r="J377" s="144">
        <f>SUM(J378:J379)</f>
        <v>29908671</v>
      </c>
      <c r="K377" s="144">
        <f>I377/J377*100</f>
        <v>100.37253076206562</v>
      </c>
      <c r="L377" s="144">
        <f>SUM(L378:L379)</f>
        <v>0</v>
      </c>
      <c r="M377" s="144">
        <f>SUM(M378:M379)</f>
        <v>0</v>
      </c>
      <c r="N377" s="145" t="e">
        <f t="shared" si="224"/>
        <v>#DIV/0!</v>
      </c>
      <c r="O377" s="144">
        <f>SUM(O378:O379)</f>
        <v>0</v>
      </c>
      <c r="P377" s="144">
        <f>SUM(P378:P379)</f>
        <v>0</v>
      </c>
      <c r="Q377" s="145" t="e">
        <f t="shared" si="225"/>
        <v>#DIV/0!</v>
      </c>
      <c r="R377" s="144">
        <f>SUM(R378:R379)</f>
        <v>0</v>
      </c>
      <c r="S377" s="144">
        <f>SUM(S378:S379)</f>
        <v>0</v>
      </c>
      <c r="T377" s="145" t="e">
        <f t="shared" si="228"/>
        <v>#DIV/0!</v>
      </c>
    </row>
    <row r="378" spans="1:20" ht="75" customHeight="1">
      <c r="A378" s="63">
        <v>1</v>
      </c>
      <c r="B378" s="10" t="s">
        <v>214</v>
      </c>
      <c r="C378" s="49">
        <v>30020090</v>
      </c>
      <c r="D378" s="49">
        <v>29908671</v>
      </c>
      <c r="E378" s="164">
        <f t="shared" ref="E378:E379" si="229">C378/D378*100</f>
        <v>100.37253076206562</v>
      </c>
      <c r="F378" s="49">
        <v>2595735</v>
      </c>
      <c r="G378" s="49">
        <v>2811999</v>
      </c>
      <c r="H378" s="69">
        <f t="shared" ref="H378:H379" si="230">F378/G378*100</f>
        <v>92.30924335321599</v>
      </c>
      <c r="I378" s="49">
        <v>30020090</v>
      </c>
      <c r="J378" s="49">
        <v>29908671</v>
      </c>
      <c r="K378" s="164">
        <f t="shared" ref="K378:K379" si="231">I378/J378*100</f>
        <v>100.37253076206562</v>
      </c>
      <c r="L378" s="49">
        <v>0</v>
      </c>
      <c r="M378" s="49">
        <v>0</v>
      </c>
      <c r="N378" s="69" t="e">
        <f t="shared" si="224"/>
        <v>#DIV/0!</v>
      </c>
      <c r="O378" s="166">
        <v>0</v>
      </c>
      <c r="P378" s="166">
        <v>0</v>
      </c>
      <c r="Q378" s="69" t="e">
        <f t="shared" si="225"/>
        <v>#DIV/0!</v>
      </c>
      <c r="R378" s="69">
        <v>0</v>
      </c>
      <c r="S378" s="69">
        <v>0</v>
      </c>
      <c r="T378" s="69" t="e">
        <f t="shared" si="228"/>
        <v>#DIV/0!</v>
      </c>
    </row>
    <row r="379" spans="1:20" ht="17.25">
      <c r="A379" s="63">
        <v>2</v>
      </c>
      <c r="B379" s="12" t="s">
        <v>221</v>
      </c>
      <c r="C379" s="20"/>
      <c r="D379" s="20"/>
      <c r="E379" s="25" t="e">
        <f t="shared" si="229"/>
        <v>#DIV/0!</v>
      </c>
      <c r="F379" s="20"/>
      <c r="G379" s="20"/>
      <c r="H379" s="20" t="e">
        <f t="shared" si="230"/>
        <v>#DIV/0!</v>
      </c>
      <c r="I379" s="20"/>
      <c r="J379" s="20"/>
      <c r="K379" s="25" t="e">
        <f t="shared" si="231"/>
        <v>#DIV/0!</v>
      </c>
      <c r="L379" s="35"/>
      <c r="M379" s="35"/>
      <c r="N379" s="31" t="e">
        <f t="shared" si="224"/>
        <v>#DIV/0!</v>
      </c>
      <c r="O379" s="20"/>
      <c r="P379" s="20"/>
      <c r="Q379" s="31" t="e">
        <f t="shared" si="225"/>
        <v>#DIV/0!</v>
      </c>
      <c r="R379" s="20"/>
      <c r="S379" s="20"/>
      <c r="T379" s="20" t="e">
        <f t="shared" si="228"/>
        <v>#DIV/0!</v>
      </c>
    </row>
    <row r="380" spans="1:20" s="23" customFormat="1" ht="17.25">
      <c r="A380" s="64"/>
      <c r="B380" s="16"/>
      <c r="C380" s="47"/>
      <c r="D380" s="47"/>
      <c r="E380" s="1"/>
      <c r="F380" s="47"/>
      <c r="G380" s="47"/>
      <c r="H380" s="1"/>
      <c r="I380" s="47"/>
      <c r="J380" s="47"/>
      <c r="K380" s="1"/>
      <c r="L380" s="47"/>
      <c r="M380" s="47"/>
      <c r="N380" s="1"/>
      <c r="O380" s="47"/>
      <c r="P380" s="47"/>
      <c r="Q380" s="1"/>
      <c r="R380" s="47"/>
      <c r="S380" s="47"/>
      <c r="T380" s="1"/>
    </row>
    <row r="381" spans="1:20" s="23" customFormat="1" ht="17.25">
      <c r="A381" s="64"/>
      <c r="B381" s="16"/>
      <c r="C381" s="47"/>
      <c r="D381" s="47"/>
      <c r="E381" s="1"/>
      <c r="F381" s="47"/>
      <c r="G381" s="47"/>
      <c r="H381" s="1"/>
      <c r="I381" s="47"/>
      <c r="J381" s="47"/>
      <c r="K381" s="1"/>
      <c r="L381" s="47"/>
      <c r="M381" s="47"/>
      <c r="N381" s="1"/>
      <c r="O381" s="47"/>
      <c r="P381" s="47"/>
      <c r="Q381" s="1"/>
      <c r="R381" s="47"/>
      <c r="S381" s="47"/>
      <c r="T381" s="1"/>
    </row>
    <row r="382" spans="1:20" s="23" customFormat="1" ht="17.25">
      <c r="A382" s="64"/>
      <c r="B382" s="16"/>
      <c r="C382" s="47"/>
      <c r="D382" s="47"/>
      <c r="E382" s="1"/>
      <c r="F382" s="47"/>
      <c r="G382" s="47"/>
      <c r="H382" s="1"/>
      <c r="I382" s="47"/>
      <c r="J382" s="47"/>
      <c r="K382" s="1"/>
      <c r="L382" s="47"/>
      <c r="M382" s="47"/>
      <c r="N382" s="1"/>
      <c r="O382" s="47"/>
      <c r="P382" s="47"/>
      <c r="Q382" s="1"/>
      <c r="R382" s="47"/>
      <c r="S382" s="47"/>
      <c r="T382" s="1"/>
    </row>
    <row r="383" spans="1:20" s="23" customFormat="1" ht="17.25">
      <c r="A383" s="64"/>
      <c r="B383" s="16"/>
      <c r="C383" s="47"/>
      <c r="D383" s="47"/>
      <c r="E383" s="1"/>
      <c r="F383" s="47"/>
      <c r="G383" s="47"/>
      <c r="H383" s="1"/>
      <c r="I383" s="47"/>
      <c r="J383" s="47"/>
      <c r="K383" s="1"/>
      <c r="L383" s="47"/>
      <c r="M383" s="47"/>
      <c r="N383" s="1"/>
      <c r="O383" s="47"/>
      <c r="P383" s="47"/>
      <c r="Q383" s="1"/>
      <c r="R383" s="47"/>
      <c r="S383" s="47"/>
      <c r="T383" s="1"/>
    </row>
    <row r="384" spans="1:20" s="23" customFormat="1">
      <c r="A384" s="385"/>
      <c r="B384" s="386"/>
      <c r="C384" s="386"/>
      <c r="D384" s="386"/>
      <c r="E384" s="386"/>
      <c r="F384" s="386"/>
      <c r="G384" s="386"/>
      <c r="H384" s="386"/>
      <c r="I384" s="386"/>
      <c r="J384" s="386"/>
      <c r="K384" s="386"/>
      <c r="L384" s="386"/>
      <c r="M384" s="386"/>
      <c r="N384" s="386"/>
      <c r="O384" s="386"/>
      <c r="P384" s="386"/>
      <c r="Q384" s="386"/>
      <c r="R384" s="386"/>
      <c r="S384" s="386"/>
      <c r="T384" s="387"/>
    </row>
    <row r="385" spans="1:20" s="23" customFormat="1" ht="17.25" customHeight="1">
      <c r="A385" s="383" t="s">
        <v>270</v>
      </c>
      <c r="B385" s="384"/>
      <c r="C385" s="42">
        <f>SUM(C386:C393)</f>
        <v>0</v>
      </c>
      <c r="D385" s="42">
        <f>SUM(D386:D393)</f>
        <v>0</v>
      </c>
      <c r="E385" s="42" t="e">
        <f>C385/D385*100</f>
        <v>#DIV/0!</v>
      </c>
      <c r="F385" s="42">
        <f>SUM(F386:F393)</f>
        <v>0</v>
      </c>
      <c r="G385" s="42">
        <f>SUM(G386:G393)</f>
        <v>0</v>
      </c>
      <c r="H385" s="42" t="e">
        <f>F385/G385*100</f>
        <v>#DIV/0!</v>
      </c>
      <c r="I385" s="42">
        <f>SUM(I386:I393)</f>
        <v>0</v>
      </c>
      <c r="J385" s="42">
        <f>SUM(J386:J393)</f>
        <v>0</v>
      </c>
      <c r="K385" s="42" t="e">
        <f>I385/J385*100</f>
        <v>#DIV/0!</v>
      </c>
      <c r="L385" s="36">
        <f>SUM(L386:L393)</f>
        <v>0</v>
      </c>
      <c r="M385" s="36">
        <f>SUM(M386:M393)</f>
        <v>0</v>
      </c>
      <c r="N385" s="5" t="e">
        <f t="shared" ref="N385" si="232">L385/M385*100</f>
        <v>#DIV/0!</v>
      </c>
      <c r="O385" s="5">
        <f>SUM(O386:O393)</f>
        <v>0</v>
      </c>
      <c r="P385" s="5">
        <f>SUM(P386:P393)</f>
        <v>0</v>
      </c>
      <c r="Q385" s="5" t="e">
        <f t="shared" ref="Q385" si="233">O385/P385*100</f>
        <v>#DIV/0!</v>
      </c>
      <c r="R385" s="5">
        <f>SUM(R386:R393)</f>
        <v>0</v>
      </c>
      <c r="S385" s="5">
        <f>SUM(S386:S393)</f>
        <v>0</v>
      </c>
      <c r="T385" s="5" t="e">
        <f t="shared" ref="T385" si="234">R385/S385*100</f>
        <v>#DIV/0!</v>
      </c>
    </row>
    <row r="386" spans="1:20" s="23" customFormat="1" ht="18" customHeight="1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 ht="18" customHeight="1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  <row r="393" spans="1:20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8"/>
      <c r="M393" s="148"/>
      <c r="N393" s="148"/>
      <c r="O393" s="148"/>
      <c r="P393" s="148"/>
      <c r="Q393" s="148"/>
      <c r="R393" s="148"/>
      <c r="S393" s="148"/>
      <c r="T393" s="148"/>
    </row>
    <row r="394" spans="1:20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8"/>
      <c r="M394" s="148"/>
      <c r="N394" s="148"/>
      <c r="O394" s="148"/>
      <c r="P394" s="148"/>
      <c r="Q394" s="148"/>
      <c r="R394" s="148"/>
      <c r="S394" s="148"/>
      <c r="T394" s="148"/>
    </row>
    <row r="395" spans="1:20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8"/>
      <c r="M395" s="148"/>
      <c r="N395" s="148"/>
      <c r="O395" s="148"/>
      <c r="P395" s="148"/>
      <c r="Q395" s="148"/>
      <c r="R395" s="148"/>
      <c r="S395" s="148"/>
      <c r="T395" s="148"/>
    </row>
    <row r="396" spans="1:20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8"/>
      <c r="M396" s="148"/>
      <c r="N396" s="148"/>
      <c r="O396" s="148"/>
      <c r="P396" s="148"/>
      <c r="Q396" s="148"/>
      <c r="R396" s="148"/>
      <c r="S396" s="148"/>
      <c r="T396" s="148"/>
    </row>
    <row r="397" spans="1:20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8"/>
      <c r="M397" s="148"/>
      <c r="N397" s="148"/>
      <c r="O397" s="148"/>
      <c r="P397" s="148"/>
      <c r="Q397" s="148"/>
      <c r="R397" s="148"/>
      <c r="S397" s="148"/>
      <c r="T397" s="148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9:B69"/>
    <mergeCell ref="A70:B70"/>
    <mergeCell ref="A116:T116"/>
    <mergeCell ref="A117:B117"/>
    <mergeCell ref="A146:T146"/>
    <mergeCell ref="A147:B147"/>
    <mergeCell ref="I43:K43"/>
    <mergeCell ref="L43:T43"/>
    <mergeCell ref="A46:B46"/>
    <mergeCell ref="A47:B47"/>
    <mergeCell ref="A55:B55"/>
    <mergeCell ref="A68:T68"/>
    <mergeCell ref="A190:B190"/>
    <mergeCell ref="A198:T198"/>
    <mergeCell ref="A199:B199"/>
    <mergeCell ref="A204:T204"/>
    <mergeCell ref="A205:B205"/>
    <mergeCell ref="A212:T212"/>
    <mergeCell ref="A152:T152"/>
    <mergeCell ref="A153:B153"/>
    <mergeCell ref="A164:T164"/>
    <mergeCell ref="A165:B165"/>
    <mergeCell ref="A180:T180"/>
    <mergeCell ref="A181:B181"/>
    <mergeCell ref="A237:B237"/>
    <mergeCell ref="A248:T248"/>
    <mergeCell ref="A249:B249"/>
    <mergeCell ref="A257:T257"/>
    <mergeCell ref="A258:B258"/>
    <mergeCell ref="A263:T263"/>
    <mergeCell ref="A213:B213"/>
    <mergeCell ref="A220:T220"/>
    <mergeCell ref="A221:B221"/>
    <mergeCell ref="A229:T229"/>
    <mergeCell ref="A230:B230"/>
    <mergeCell ref="A236:T236"/>
    <mergeCell ref="A317:T317"/>
    <mergeCell ref="A318:B318"/>
    <mergeCell ref="A325:T325"/>
    <mergeCell ref="A326:B326"/>
    <mergeCell ref="A327:B327"/>
    <mergeCell ref="A334:T334"/>
    <mergeCell ref="A264:B264"/>
    <mergeCell ref="A277:T277"/>
    <mergeCell ref="A278:B278"/>
    <mergeCell ref="A288:B288"/>
    <mergeCell ref="A309:T309"/>
    <mergeCell ref="A310:B310"/>
    <mergeCell ref="A377:B377"/>
    <mergeCell ref="A384:T384"/>
    <mergeCell ref="A385:B385"/>
    <mergeCell ref="A335:B335"/>
    <mergeCell ref="A348:B348"/>
    <mergeCell ref="A358:T358"/>
    <mergeCell ref="A359:B359"/>
    <mergeCell ref="A360:B360"/>
    <mergeCell ref="A376:K376"/>
  </mergeCells>
  <pageMargins left="0.7" right="0.7" top="0.75" bottom="0.75" header="0.3" footer="0.3"/>
  <pageSetup paperSize="9" scale="85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7"/>
  <sheetViews>
    <sheetView topLeftCell="A321" zoomScale="70" zoomScaleNormal="70" workbookViewId="0">
      <selection activeCell="H297" sqref="H297"/>
    </sheetView>
  </sheetViews>
  <sheetFormatPr defaultColWidth="15.140625" defaultRowHeight="15"/>
  <cols>
    <col min="1" max="1" width="4.140625" customWidth="1"/>
    <col min="2" max="2" width="31.7109375" customWidth="1"/>
    <col min="3" max="3" width="14.5703125" customWidth="1"/>
    <col min="4" max="4" width="13.140625" customWidth="1"/>
    <col min="5" max="5" width="11.42578125" customWidth="1"/>
    <col min="6" max="6" width="12.7109375" customWidth="1"/>
    <col min="7" max="7" width="14.140625" customWidth="1"/>
    <col min="8" max="8" width="10.42578125" customWidth="1"/>
    <col min="9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6" width="13.85546875" customWidth="1"/>
    <col min="17" max="17" width="10.85546875" customWidth="1"/>
    <col min="18" max="18" width="15.28515625" customWidth="1"/>
    <col min="19" max="19" width="14.28515625" customWidth="1"/>
    <col min="20" max="20" width="9.85546875" customWidth="1"/>
  </cols>
  <sheetData>
    <row r="1" spans="1:20">
      <c r="A1" s="329" t="s">
        <v>424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55.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428</v>
      </c>
      <c r="D4" s="344" t="s">
        <v>429</v>
      </c>
      <c r="E4" s="344" t="s">
        <v>5</v>
      </c>
      <c r="F4" s="344" t="s">
        <v>420</v>
      </c>
      <c r="G4" s="366" t="s">
        <v>295</v>
      </c>
      <c r="H4" s="344" t="s">
        <v>5</v>
      </c>
      <c r="I4" s="344" t="s">
        <v>428</v>
      </c>
      <c r="J4" s="344" t="s">
        <v>429</v>
      </c>
      <c r="K4" s="344" t="s">
        <v>5</v>
      </c>
      <c r="L4" s="344" t="s">
        <v>428</v>
      </c>
      <c r="M4" s="344" t="s">
        <v>429</v>
      </c>
      <c r="N4" s="347" t="s">
        <v>5</v>
      </c>
      <c r="O4" s="354" t="s">
        <v>430</v>
      </c>
      <c r="P4" s="354" t="s">
        <v>431</v>
      </c>
      <c r="Q4" s="364" t="s">
        <v>5</v>
      </c>
      <c r="R4" s="354" t="s">
        <v>432</v>
      </c>
      <c r="S4" s="354" t="s">
        <v>433</v>
      </c>
      <c r="T4" s="356" t="s">
        <v>5</v>
      </c>
    </row>
    <row r="5" spans="1:20" ht="13.5" customHeight="1">
      <c r="A5" s="332"/>
      <c r="B5" s="335"/>
      <c r="C5" s="345"/>
      <c r="D5" s="345"/>
      <c r="E5" s="345"/>
      <c r="F5" s="345"/>
      <c r="G5" s="367"/>
      <c r="H5" s="345"/>
      <c r="I5" s="345"/>
      <c r="J5" s="345"/>
      <c r="K5" s="345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5"/>
      <c r="F6" s="345"/>
      <c r="G6" s="367"/>
      <c r="H6" s="345"/>
      <c r="I6" s="345"/>
      <c r="J6" s="345"/>
      <c r="K6" s="345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5"/>
      <c r="F7" s="345"/>
      <c r="G7" s="367"/>
      <c r="H7" s="345"/>
      <c r="I7" s="345"/>
      <c r="J7" s="345"/>
      <c r="K7" s="345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6"/>
      <c r="F8" s="346"/>
      <c r="G8" s="368"/>
      <c r="H8" s="346"/>
      <c r="I8" s="346"/>
      <c r="J8" s="346"/>
      <c r="K8" s="346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23" customFormat="1" ht="43.5" customHeight="1" thickBot="1">
      <c r="A10" s="358" t="s">
        <v>6</v>
      </c>
      <c r="B10" s="359"/>
      <c r="C10" s="118">
        <f>C11+C38</f>
        <v>777.15924800000005</v>
      </c>
      <c r="D10" s="118">
        <f>D11+D38</f>
        <v>719.988067</v>
      </c>
      <c r="E10" s="119">
        <f>C10/D10*100</f>
        <v>107.94057340953125</v>
      </c>
      <c r="F10" s="118">
        <f>F11+F38</f>
        <v>92.399260346999995</v>
      </c>
      <c r="G10" s="118">
        <f>G11+G38</f>
        <v>87.017045260000003</v>
      </c>
      <c r="H10" s="119">
        <f>F10/G10*100</f>
        <v>106.18524229467727</v>
      </c>
      <c r="I10" s="118">
        <f>I11+I38</f>
        <v>762.41326499999991</v>
      </c>
      <c r="J10" s="118">
        <f>J11+J38</f>
        <v>716.95793200000003</v>
      </c>
      <c r="K10" s="120">
        <f>I10/J10*100</f>
        <v>106.34002791114945</v>
      </c>
      <c r="L10" s="282">
        <f>L11+L38</f>
        <v>406.40441500000009</v>
      </c>
      <c r="M10" s="280">
        <f>M11+M38</f>
        <v>353.77549499999998</v>
      </c>
      <c r="N10" s="281">
        <f>L10/M10*100</f>
        <v>114.87636106621804</v>
      </c>
      <c r="O10" s="281">
        <f>O11+O38</f>
        <v>62.383941000000007</v>
      </c>
      <c r="P10" s="281">
        <f>P11+P38</f>
        <v>41.727312999999995</v>
      </c>
      <c r="Q10" s="281">
        <f>O10/P10*100</f>
        <v>149.50385374682529</v>
      </c>
      <c r="R10" s="280">
        <f>R11+R38</f>
        <v>326.45039199999997</v>
      </c>
      <c r="S10" s="280">
        <f>S11+S38</f>
        <v>290.202203</v>
      </c>
      <c r="T10" s="283">
        <f t="shared" ref="T10:T40" si="0">R10/S10*100</f>
        <v>112.49066637857328</v>
      </c>
    </row>
    <row r="11" spans="1:20" ht="38.25" customHeight="1" thickBot="1">
      <c r="A11" s="360" t="s">
        <v>7</v>
      </c>
      <c r="B11" s="361"/>
      <c r="C11" s="98">
        <f>C12+C13</f>
        <v>584.24236900000005</v>
      </c>
      <c r="D11" s="98">
        <f>D12+D13</f>
        <v>535.03484100000003</v>
      </c>
      <c r="E11" s="98">
        <f>C11/D11*100</f>
        <v>109.19706984091529</v>
      </c>
      <c r="F11" s="98">
        <f>F12+F13</f>
        <v>72.434639000000004</v>
      </c>
      <c r="G11" s="98">
        <f>G12+G13</f>
        <v>64.286578000000006</v>
      </c>
      <c r="H11" s="98">
        <f>F11/G11*100</f>
        <v>112.67459126538046</v>
      </c>
      <c r="I11" s="98">
        <f>I12+I13</f>
        <v>569.49638599999992</v>
      </c>
      <c r="J11" s="98">
        <f>J12+J13</f>
        <v>532.00470600000006</v>
      </c>
      <c r="K11" s="99">
        <f>I11/J11*100</f>
        <v>107.04724593169293</v>
      </c>
      <c r="L11" s="100">
        <f>L12+L13</f>
        <v>388.89145100000007</v>
      </c>
      <c r="M11" s="100">
        <f>M12+M13</f>
        <v>332.95475599999997</v>
      </c>
      <c r="N11" s="101">
        <f t="shared" ref="N11:N13" si="1">L11/M11*100</f>
        <v>116.80008889856497</v>
      </c>
      <c r="O11" s="98">
        <f>O12+O13</f>
        <v>62.383941000000007</v>
      </c>
      <c r="P11" s="98">
        <f>P12+P13</f>
        <v>41.727312999999995</v>
      </c>
      <c r="Q11" s="101">
        <f>O11/P11*100</f>
        <v>149.50385374682529</v>
      </c>
      <c r="R11" s="98">
        <f>R12+R13</f>
        <v>326.45039199999997</v>
      </c>
      <c r="S11" s="98">
        <f>S12+S13</f>
        <v>290.202203</v>
      </c>
      <c r="T11" s="102">
        <f t="shared" si="0"/>
        <v>112.49066637857328</v>
      </c>
    </row>
    <row r="12" spans="1:20" ht="54.75" customHeight="1" thickBot="1">
      <c r="A12" s="362" t="s">
        <v>272</v>
      </c>
      <c r="B12" s="363"/>
      <c r="C12" s="125">
        <f>C46/1000000</f>
        <v>171.23519300000001</v>
      </c>
      <c r="D12" s="125">
        <f>D46/1000000</f>
        <v>150.653323</v>
      </c>
      <c r="E12" s="125">
        <f>C12/D12*100</f>
        <v>113.6617431266352</v>
      </c>
      <c r="F12" s="124">
        <f>F46/1000000</f>
        <v>20.645820000000001</v>
      </c>
      <c r="G12" s="124">
        <f>G46/1000000</f>
        <v>18.779019999999999</v>
      </c>
      <c r="H12" s="125">
        <f>F12/G12*100</f>
        <v>109.94088083403715</v>
      </c>
      <c r="I12" s="124">
        <f>I46/1000000</f>
        <v>163.60654400000001</v>
      </c>
      <c r="J12" s="124">
        <f>J46/1000000</f>
        <v>146.95982799999999</v>
      </c>
      <c r="K12" s="125">
        <f>I12/J12*100</f>
        <v>111.32739213603327</v>
      </c>
      <c r="L12" s="124">
        <f>L46/1000000</f>
        <v>151.59292400000001</v>
      </c>
      <c r="M12" s="124">
        <f>M46/1000000</f>
        <v>123.701182</v>
      </c>
      <c r="N12" s="125">
        <f t="shared" si="1"/>
        <v>122.5476762218812</v>
      </c>
      <c r="O12" s="124">
        <f>O46/1000000</f>
        <v>0</v>
      </c>
      <c r="P12" s="124">
        <f>P46/1000000</f>
        <v>0.126973</v>
      </c>
      <c r="Q12" s="125">
        <f>O12/P12*100</f>
        <v>0</v>
      </c>
      <c r="R12" s="124">
        <f>R46/1000000</f>
        <v>151.59292400000001</v>
      </c>
      <c r="S12" s="124">
        <f>S46/1000000</f>
        <v>123.574209</v>
      </c>
      <c r="T12" s="126">
        <f t="shared" si="0"/>
        <v>122.67359445529611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413.00717600000007</v>
      </c>
      <c r="D13" s="127">
        <f>D14+D15+D16+D17+D18+D19+D20+D21+D22+D23+D24+D25+D26+D27+D28+D29+D30+D31+D32+D33+D34+D37</f>
        <v>384.38151800000003</v>
      </c>
      <c r="E13" s="125">
        <f t="shared" ref="E13:E40" si="2">C13/D13*100</f>
        <v>107.44719937341006</v>
      </c>
      <c r="F13" s="127">
        <f>F14+F15+F16+F17+F18+F19+F20+F21+F22+F23+F24+F25+F26+F27+F28+F29+F30+F31+F32+F33+F34+F37</f>
        <v>51.788819000000004</v>
      </c>
      <c r="G13" s="127">
        <f>G14+G15+G16+G17+G18+G19+G20+G21+G22+G23+G24+G25+G26+G27+G28+G29+G30+G31+G32+G33+G34+G37</f>
        <v>45.507558000000003</v>
      </c>
      <c r="H13" s="125">
        <f t="shared" ref="H13:H40" si="3">F13/G13*100</f>
        <v>113.80267646969762</v>
      </c>
      <c r="I13" s="127">
        <f>I14+I15+I16+I17+I18+I19+I20+I21+I22+I23+I24+I25+I26+I27+I28+I29+I30+I31+I32+I33+I34+I37</f>
        <v>405.88984199999993</v>
      </c>
      <c r="J13" s="127">
        <f>J14+J15+J16+J17+J18+J19+J20+J21+J22+J23+J24+J25+J26+J27+J28+J29+J30+J31+J32+J33+J34+J37</f>
        <v>385.04487800000004</v>
      </c>
      <c r="K13" s="125">
        <f t="shared" ref="K13:K40" si="4">I13/J13*100</f>
        <v>105.41364531539097</v>
      </c>
      <c r="L13" s="127">
        <f>L14+L15+L16+L17+L18+L19+L20+L21+L22+L23+L24+L25+L26+L27+L28+L29+L30+L31+L32+L33+L34+L37</f>
        <v>237.29852700000004</v>
      </c>
      <c r="M13" s="127">
        <f>M14+M15+M16+M17+M18+M19+M20+M21+M22+M23+M24+M25+M26+M27+M28+M29+M30+M31+M32+M33+M34+M37</f>
        <v>209.25357399999999</v>
      </c>
      <c r="N13" s="125">
        <f t="shared" si="1"/>
        <v>113.40237706047498</v>
      </c>
      <c r="O13" s="127">
        <f>O14+O15+O16+O17+O18+O19+O20+O21+O22+O23+O24+O25+O26+O27+O28+O29+O30+O31+O32+O33+O34+O37</f>
        <v>62.383941000000007</v>
      </c>
      <c r="P13" s="127">
        <f>P14+P15+P16+P17+P18+P19+P20+P21+P22+P23+P24+P25+P26+P27+P28+P29+P30+P31+P32+P33+P34+P37</f>
        <v>41.600339999999996</v>
      </c>
      <c r="Q13" s="125">
        <f t="shared" ref="Q13:Q40" si="5">O13/P13*100</f>
        <v>149.96017099860245</v>
      </c>
      <c r="R13" s="127">
        <f>R14+R15+R16+R17+R18+R19+R20+R21+R22+R23+R24+R25+R26+R27+R28+R29+R30+R31+R32+R33+R34+R37</f>
        <v>174.85746799999998</v>
      </c>
      <c r="S13" s="127">
        <f>S14+S15+S16+S17+S18+S19+S20+S21+S22+S23+S24+S25+S26+S27+S28+S29+S30+S31+S32+S33+S34+S37</f>
        <v>166.627994</v>
      </c>
      <c r="T13" s="126">
        <f t="shared" si="0"/>
        <v>104.93883038644753</v>
      </c>
    </row>
    <row r="14" spans="1:20" ht="40.5" customHeight="1" thickBot="1">
      <c r="A14" s="350" t="s">
        <v>241</v>
      </c>
      <c r="B14" s="351" t="s">
        <v>117</v>
      </c>
      <c r="C14" s="103">
        <f>C70/1000000</f>
        <v>93.149555000000007</v>
      </c>
      <c r="D14" s="103">
        <f>D70/1000000</f>
        <v>95.534308999999993</v>
      </c>
      <c r="E14" s="103">
        <f t="shared" si="2"/>
        <v>97.503772178851492</v>
      </c>
      <c r="F14" s="103">
        <f>F70/1000000</f>
        <v>10.426247999999999</v>
      </c>
      <c r="G14" s="103">
        <f>G70/1000000</f>
        <v>14.257224000000001</v>
      </c>
      <c r="H14" s="103">
        <f t="shared" si="3"/>
        <v>73.129579783553936</v>
      </c>
      <c r="I14" s="103">
        <f>I70/1000000</f>
        <v>96.772250999999997</v>
      </c>
      <c r="J14" s="103">
        <f>J70/1000000</f>
        <v>97.835019000000003</v>
      </c>
      <c r="K14" s="104">
        <f t="shared" si="4"/>
        <v>98.913714117027979</v>
      </c>
      <c r="L14" s="103">
        <f>L70/1000000</f>
        <v>7.2954610000000004</v>
      </c>
      <c r="M14" s="103">
        <f>M70/1000000</f>
        <v>8.1864670000000004</v>
      </c>
      <c r="N14" s="103">
        <f>L14/M14*100</f>
        <v>89.116110771594151</v>
      </c>
      <c r="O14" s="103">
        <f>O70/1000000</f>
        <v>4.6855169999999999</v>
      </c>
      <c r="P14" s="103">
        <f>P70/1000000</f>
        <v>5.6740339999999998</v>
      </c>
      <c r="Q14" s="103">
        <f t="shared" si="5"/>
        <v>82.578232700050791</v>
      </c>
      <c r="R14" s="103">
        <f>R70/1000000</f>
        <v>2.5528230000000001</v>
      </c>
      <c r="S14" s="103">
        <f>S70/1000000</f>
        <v>2.5124330000000001</v>
      </c>
      <c r="T14" s="104">
        <f t="shared" si="0"/>
        <v>101.60760505852295</v>
      </c>
    </row>
    <row r="15" spans="1:20" ht="19.5" customHeight="1" thickBot="1">
      <c r="A15" s="352" t="s">
        <v>242</v>
      </c>
      <c r="B15" s="353" t="s">
        <v>117</v>
      </c>
      <c r="C15" s="103">
        <f>C117/1000000</f>
        <v>57.821156000000002</v>
      </c>
      <c r="D15" s="103">
        <f>D117/1000000</f>
        <v>52.667504000000001</v>
      </c>
      <c r="E15" s="103">
        <f t="shared" si="2"/>
        <v>109.78525961663192</v>
      </c>
      <c r="F15" s="103">
        <f>F117/1000000</f>
        <v>8.0743050000000007</v>
      </c>
      <c r="G15" s="103">
        <f>G117/1000000</f>
        <v>6.9758760000000004</v>
      </c>
      <c r="H15" s="103">
        <f t="shared" si="3"/>
        <v>115.74610844573499</v>
      </c>
      <c r="I15" s="103">
        <f>I117/1000000</f>
        <v>56.377046999999997</v>
      </c>
      <c r="J15" s="103">
        <f>J117/1000000</f>
        <v>51.125228</v>
      </c>
      <c r="K15" s="104">
        <f t="shared" si="4"/>
        <v>110.27246078980811</v>
      </c>
      <c r="L15" s="103">
        <f>L117/1000000</f>
        <v>37.741318</v>
      </c>
      <c r="M15" s="103">
        <f>M117/1000000</f>
        <v>29.179658</v>
      </c>
      <c r="N15" s="103">
        <f t="shared" ref="N15:N40" si="6">L15/M15*100</f>
        <v>129.34119378643848</v>
      </c>
      <c r="O15" s="103">
        <f>O117/1000000</f>
        <v>30.539694999999998</v>
      </c>
      <c r="P15" s="103">
        <f>P117/1000000</f>
        <v>21.604706</v>
      </c>
      <c r="Q15" s="103">
        <f t="shared" si="5"/>
        <v>141.35667941975234</v>
      </c>
      <c r="R15" s="103">
        <f>R117/1000000</f>
        <v>7.2016229999999997</v>
      </c>
      <c r="S15" s="103">
        <f>S117/1000000</f>
        <v>6.6583860000000001</v>
      </c>
      <c r="T15" s="104">
        <f t="shared" si="0"/>
        <v>108.15868890749198</v>
      </c>
    </row>
    <row r="16" spans="1:20" ht="19.5" customHeight="1" thickBot="1">
      <c r="A16" s="350" t="s">
        <v>243</v>
      </c>
      <c r="B16" s="351" t="s">
        <v>145</v>
      </c>
      <c r="C16" s="103">
        <f>C147/1000000</f>
        <v>91.161963</v>
      </c>
      <c r="D16" s="103">
        <f>D147/1000000</f>
        <v>65.632267999999996</v>
      </c>
      <c r="E16" s="103">
        <f t="shared" si="2"/>
        <v>138.89808439958225</v>
      </c>
      <c r="F16" s="103">
        <f>F147/1000000</f>
        <v>12.421806</v>
      </c>
      <c r="G16" s="103">
        <f>G147/1000000</f>
        <v>7.3086719999999996</v>
      </c>
      <c r="H16" s="103">
        <f t="shared" si="3"/>
        <v>169.95982307045659</v>
      </c>
      <c r="I16" s="103">
        <f>I147/1000000</f>
        <v>90.433875999999998</v>
      </c>
      <c r="J16" s="103">
        <f>J147/1000000</f>
        <v>77.419602999999995</v>
      </c>
      <c r="K16" s="104">
        <f t="shared" si="4"/>
        <v>116.8100487417896</v>
      </c>
      <c r="L16" s="103">
        <f>L147/1000000</f>
        <v>66.800550999999999</v>
      </c>
      <c r="M16" s="103">
        <f>M147/1000000</f>
        <v>56.140461000000002</v>
      </c>
      <c r="N16" s="103">
        <f t="shared" si="6"/>
        <v>118.98824806586465</v>
      </c>
      <c r="O16" s="103">
        <f>O147/1000000</f>
        <v>3.6741799999999998</v>
      </c>
      <c r="P16" s="103">
        <f>P147/1000000</f>
        <v>4.7835089999999996</v>
      </c>
      <c r="Q16" s="103">
        <f t="shared" si="5"/>
        <v>76.809304633899515</v>
      </c>
      <c r="R16" s="103">
        <f>R147/1000000</f>
        <v>63.126370999999999</v>
      </c>
      <c r="S16" s="103">
        <f>S147/1000000</f>
        <v>51.356952</v>
      </c>
      <c r="T16" s="104">
        <f t="shared" si="0"/>
        <v>122.91689545750302</v>
      </c>
    </row>
    <row r="17" spans="1:20" ht="56.25" customHeight="1" thickBot="1">
      <c r="A17" s="350" t="s">
        <v>244</v>
      </c>
      <c r="B17" s="351"/>
      <c r="C17" s="154">
        <f>C153/1000000</f>
        <v>8.4957000000000005E-2</v>
      </c>
      <c r="D17" s="154">
        <f>D153/1000000</f>
        <v>0.165765</v>
      </c>
      <c r="E17" s="103">
        <f t="shared" si="2"/>
        <v>51.251470455162426</v>
      </c>
      <c r="F17" s="154">
        <f>F153/1000000</f>
        <v>4.62E-3</v>
      </c>
      <c r="G17" s="154">
        <f>G153/1000000</f>
        <v>2.6476E-2</v>
      </c>
      <c r="H17" s="103">
        <f t="shared" si="3"/>
        <v>17.449765825653422</v>
      </c>
      <c r="I17" s="154">
        <f>I153/1000000</f>
        <v>0.23254900000000001</v>
      </c>
      <c r="J17" s="154">
        <f>J153/1000000</f>
        <v>0.32885700000000001</v>
      </c>
      <c r="K17" s="104">
        <f t="shared" si="4"/>
        <v>70.714322638715316</v>
      </c>
      <c r="L17" s="103">
        <f>L153/1000000</f>
        <v>5.9649999999999998E-3</v>
      </c>
      <c r="M17" s="103">
        <f>M153/1000000</f>
        <v>0</v>
      </c>
      <c r="N17" s="103" t="e">
        <f t="shared" si="6"/>
        <v>#DIV/0!</v>
      </c>
      <c r="O17" s="103">
        <f>O153/1000000</f>
        <v>5.9649999999999998E-3</v>
      </c>
      <c r="P17" s="103">
        <f>P153/1000000</f>
        <v>0</v>
      </c>
      <c r="Q17" s="103" t="e">
        <f t="shared" si="5"/>
        <v>#DIV/0!</v>
      </c>
      <c r="R17" s="103">
        <f>R153/1000000</f>
        <v>0</v>
      </c>
      <c r="S17" s="103">
        <f>S153/1000000</f>
        <v>0</v>
      </c>
      <c r="T17" s="104" t="e">
        <f t="shared" si="0"/>
        <v>#DIV/0!</v>
      </c>
    </row>
    <row r="18" spans="1:20" ht="19.5" customHeight="1" thickBot="1">
      <c r="A18" s="350" t="s">
        <v>245</v>
      </c>
      <c r="B18" s="351"/>
      <c r="C18" s="103">
        <f>C165/1000000</f>
        <v>4.9421220000000003</v>
      </c>
      <c r="D18" s="103">
        <f>D165/1000000</f>
        <v>3.5081929999999999</v>
      </c>
      <c r="E18" s="103">
        <f t="shared" si="2"/>
        <v>140.87372045950724</v>
      </c>
      <c r="F18" s="103">
        <f>F165/1000000</f>
        <v>0.50583</v>
      </c>
      <c r="G18" s="103">
        <f>G165/1000000</f>
        <v>0.62766900000000003</v>
      </c>
      <c r="H18" s="103">
        <f t="shared" si="3"/>
        <v>80.588654211057104</v>
      </c>
      <c r="I18" s="153">
        <f>I165/1000000</f>
        <v>4.7867319999999998</v>
      </c>
      <c r="J18" s="153">
        <f>J165/1000000</f>
        <v>3.3641899999999998</v>
      </c>
      <c r="K18" s="104">
        <f t="shared" si="4"/>
        <v>142.28482933484733</v>
      </c>
      <c r="L18" s="153">
        <f>L165/1000000</f>
        <v>3.5128949999999999</v>
      </c>
      <c r="M18" s="153">
        <f>M165/1000000</f>
        <v>2.0954860000000002</v>
      </c>
      <c r="N18" s="103">
        <f t="shared" si="6"/>
        <v>167.64106274153104</v>
      </c>
      <c r="O18" s="103">
        <f>O165/1000000</f>
        <v>0.79274699999999998</v>
      </c>
      <c r="P18" s="103">
        <f>P165/1000000</f>
        <v>1.9212E-2</v>
      </c>
      <c r="Q18" s="103">
        <f t="shared" si="5"/>
        <v>4126.3116801998749</v>
      </c>
      <c r="R18" s="103">
        <f>R165/1000000</f>
        <v>2.720148</v>
      </c>
      <c r="S18" s="103">
        <f>S165/1000000</f>
        <v>2.0762740000000002</v>
      </c>
      <c r="T18" s="104">
        <f t="shared" si="0"/>
        <v>131.01103226260119</v>
      </c>
    </row>
    <row r="19" spans="1:20" ht="63" customHeight="1" thickBot="1">
      <c r="A19" s="350" t="s">
        <v>246</v>
      </c>
      <c r="B19" s="351"/>
      <c r="C19" s="155">
        <f>C181/1000000</f>
        <v>0.149394</v>
      </c>
      <c r="D19" s="155">
        <f>D181/1000000</f>
        <v>9.4094999999999998E-2</v>
      </c>
      <c r="E19" s="103">
        <f t="shared" si="2"/>
        <v>158.76932886975931</v>
      </c>
      <c r="F19" s="155">
        <f>F181/1000000</f>
        <v>2.0167000000000001E-2</v>
      </c>
      <c r="G19" s="155">
        <f>G181/1000000</f>
        <v>4.1269999999999996E-3</v>
      </c>
      <c r="H19" s="103">
        <f t="shared" si="3"/>
        <v>488.66004361521692</v>
      </c>
      <c r="I19" s="154">
        <f>I181/1000000</f>
        <v>0.29379100000000002</v>
      </c>
      <c r="J19" s="154">
        <f>J181/1000000</f>
        <v>0.103404</v>
      </c>
      <c r="K19" s="104">
        <f t="shared" si="4"/>
        <v>284.11956984255932</v>
      </c>
      <c r="L19" s="155">
        <f>L181/1000000</f>
        <v>8.8664999999999994E-2</v>
      </c>
      <c r="M19" s="155">
        <f>M181/1000000</f>
        <v>3.7081000000000003E-2</v>
      </c>
      <c r="N19" s="103">
        <f t="shared" si="6"/>
        <v>239.11167444243677</v>
      </c>
      <c r="O19" s="154">
        <f>O181/1000000</f>
        <v>8.4630999999999998E-2</v>
      </c>
      <c r="P19" s="154">
        <f>P181/1000000</f>
        <v>3.7081000000000003E-2</v>
      </c>
      <c r="Q19" s="103">
        <f t="shared" si="5"/>
        <v>228.23278768102261</v>
      </c>
      <c r="R19" s="154">
        <f>R181/1000000</f>
        <v>4.0340000000000003E-3</v>
      </c>
      <c r="S19" s="154">
        <f>S181/1000000</f>
        <v>0</v>
      </c>
      <c r="T19" s="104" t="e">
        <f t="shared" si="0"/>
        <v>#DIV/0!</v>
      </c>
    </row>
    <row r="20" spans="1:20" ht="88.5" customHeight="1" thickBot="1">
      <c r="A20" s="350" t="s">
        <v>248</v>
      </c>
      <c r="B20" s="351"/>
      <c r="C20" s="103">
        <f>C190/1000000</f>
        <v>0</v>
      </c>
      <c r="D20" s="103">
        <f>D190/1000000</f>
        <v>0</v>
      </c>
      <c r="E20" s="103" t="e">
        <f t="shared" si="2"/>
        <v>#DIV/0!</v>
      </c>
      <c r="F20" s="103">
        <f>F190/1000000</f>
        <v>0</v>
      </c>
      <c r="G20" s="103">
        <f>G190/1000000</f>
        <v>0</v>
      </c>
      <c r="H20" s="103" t="e">
        <f t="shared" si="3"/>
        <v>#DIV/0!</v>
      </c>
      <c r="I20" s="103">
        <f>I190/1000000</f>
        <v>0</v>
      </c>
      <c r="J20" s="103">
        <f>J190/1000000</f>
        <v>0</v>
      </c>
      <c r="K20" s="104" t="e">
        <f t="shared" si="4"/>
        <v>#DIV/0!</v>
      </c>
      <c r="L20" s="103">
        <f>L190/1000000</f>
        <v>0</v>
      </c>
      <c r="M20" s="103">
        <f>M190/1000000</f>
        <v>0</v>
      </c>
      <c r="N20" s="103" t="e">
        <f t="shared" si="6"/>
        <v>#DIV/0!</v>
      </c>
      <c r="O20" s="103">
        <f>O190/1000000</f>
        <v>0</v>
      </c>
      <c r="P20" s="103">
        <f>P190/1000000</f>
        <v>0</v>
      </c>
      <c r="Q20" s="103" t="e">
        <f t="shared" si="5"/>
        <v>#DIV/0!</v>
      </c>
      <c r="R20" s="103">
        <f>R190/1000000</f>
        <v>0</v>
      </c>
      <c r="S20" s="103">
        <f>S190/1000000</f>
        <v>0</v>
      </c>
      <c r="T20" s="104" t="e">
        <f t="shared" si="0"/>
        <v>#DIV/0!</v>
      </c>
    </row>
    <row r="21" spans="1:20" ht="60" customHeight="1" thickBot="1">
      <c r="A21" s="350" t="s">
        <v>249</v>
      </c>
      <c r="B21" s="351"/>
      <c r="C21" s="103">
        <f>C199/1000000</f>
        <v>0</v>
      </c>
      <c r="D21" s="103">
        <f>D199/1000000</f>
        <v>0</v>
      </c>
      <c r="E21" s="103" t="e">
        <f t="shared" si="2"/>
        <v>#DIV/0!</v>
      </c>
      <c r="F21" s="103">
        <f>F199/1000000</f>
        <v>0</v>
      </c>
      <c r="G21" s="103">
        <f>G199/1000000</f>
        <v>0</v>
      </c>
      <c r="H21" s="103" t="e">
        <f t="shared" si="3"/>
        <v>#DIV/0!</v>
      </c>
      <c r="I21" s="103">
        <f>I199/1000000</f>
        <v>0</v>
      </c>
      <c r="J21" s="103">
        <f>J199/1000000</f>
        <v>0</v>
      </c>
      <c r="K21" s="104" t="e">
        <f t="shared" si="4"/>
        <v>#DIV/0!</v>
      </c>
      <c r="L21" s="103">
        <f>L199/1000000</f>
        <v>0</v>
      </c>
      <c r="M21" s="103">
        <f>M199/1000000</f>
        <v>0</v>
      </c>
      <c r="N21" s="103" t="e">
        <f t="shared" si="6"/>
        <v>#DIV/0!</v>
      </c>
      <c r="O21" s="103">
        <f>O199/1000000</f>
        <v>0</v>
      </c>
      <c r="P21" s="103">
        <f>P199/1000000</f>
        <v>0</v>
      </c>
      <c r="Q21" s="103" t="e">
        <f t="shared" si="5"/>
        <v>#DIV/0!</v>
      </c>
      <c r="R21" s="103">
        <f>R199/1000000</f>
        <v>0</v>
      </c>
      <c r="S21" s="103">
        <f>S199/1000000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C205/1000000</f>
        <v>0.802504</v>
      </c>
      <c r="D22" s="154">
        <f>D205/1000000</f>
        <v>0</v>
      </c>
      <c r="E22" s="103" t="e">
        <f t="shared" si="2"/>
        <v>#DIV/0!</v>
      </c>
      <c r="F22" s="154">
        <f>F205/1000000</f>
        <v>8.9290999999999995E-2</v>
      </c>
      <c r="G22" s="154">
        <f>G205/1000000</f>
        <v>0</v>
      </c>
      <c r="H22" s="103" t="e">
        <f t="shared" si="3"/>
        <v>#DIV/0!</v>
      </c>
      <c r="I22" s="154">
        <f>I205/1000000</f>
        <v>0.85808499999999999</v>
      </c>
      <c r="J22" s="154">
        <f>J205/1000000</f>
        <v>0</v>
      </c>
      <c r="K22" s="104" t="e">
        <f t="shared" si="4"/>
        <v>#DIV/0!</v>
      </c>
      <c r="L22" s="103">
        <f>L205/1000000</f>
        <v>0</v>
      </c>
      <c r="M22" s="103">
        <f>M205/1000000</f>
        <v>0</v>
      </c>
      <c r="N22" s="103" t="e">
        <f t="shared" si="6"/>
        <v>#DIV/0!</v>
      </c>
      <c r="O22" s="103">
        <f>O205/1000000</f>
        <v>0</v>
      </c>
      <c r="P22" s="103">
        <f>P205/1000000</f>
        <v>0</v>
      </c>
      <c r="Q22" s="103" t="e">
        <f t="shared" si="5"/>
        <v>#DIV/0!</v>
      </c>
      <c r="R22" s="103">
        <f>R205/1000000</f>
        <v>0</v>
      </c>
      <c r="S22" s="103">
        <f>S205/1000000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C213/1000000</f>
        <v>0.29015400000000002</v>
      </c>
      <c r="D23" s="153">
        <f>D213/1000000</f>
        <v>0.33560600000000002</v>
      </c>
      <c r="E23" s="103">
        <f t="shared" si="2"/>
        <v>86.456737960584746</v>
      </c>
      <c r="F23" s="153">
        <f>F213/1000000</f>
        <v>3.6643000000000002E-2</v>
      </c>
      <c r="G23" s="153">
        <f>G213/1000000</f>
        <v>4.333E-2</v>
      </c>
      <c r="H23" s="103">
        <f t="shared" si="3"/>
        <v>84.567274405723524</v>
      </c>
      <c r="I23" s="153">
        <f>I213/1000000</f>
        <v>0.28381899999999999</v>
      </c>
      <c r="J23" s="153">
        <f>J213/1000000</f>
        <v>0.33255099999999999</v>
      </c>
      <c r="K23" s="104">
        <f t="shared" si="4"/>
        <v>85.346007078613511</v>
      </c>
      <c r="L23" s="154">
        <f>L213/1000000</f>
        <v>0.103021</v>
      </c>
      <c r="M23" s="154">
        <f>M213/1000000</f>
        <v>0.150528</v>
      </c>
      <c r="N23" s="103">
        <f t="shared" si="6"/>
        <v>68.4397587159864</v>
      </c>
      <c r="O23" s="154">
        <f>O213/1000000</f>
        <v>0</v>
      </c>
      <c r="P23" s="154">
        <f>P213/1000000</f>
        <v>2.1263000000000001E-2</v>
      </c>
      <c r="Q23" s="103">
        <f t="shared" si="5"/>
        <v>0</v>
      </c>
      <c r="R23" s="154">
        <f>R213/1000000</f>
        <v>0.103021</v>
      </c>
      <c r="S23" s="154">
        <f>S213/1000000</f>
        <v>0.12726499999999999</v>
      </c>
      <c r="T23" s="104">
        <f t="shared" si="0"/>
        <v>80.949986249165136</v>
      </c>
    </row>
    <row r="24" spans="1:20" ht="47.25" customHeight="1" thickBot="1">
      <c r="A24" s="350" t="s">
        <v>252</v>
      </c>
      <c r="B24" s="351"/>
      <c r="C24" s="153">
        <f>C221/1000000</f>
        <v>4.733206</v>
      </c>
      <c r="D24" s="153">
        <f>D221/1000000</f>
        <v>4.730086</v>
      </c>
      <c r="E24" s="103">
        <f t="shared" si="2"/>
        <v>100.06596074574543</v>
      </c>
      <c r="F24" s="153">
        <f>F221/1000000</f>
        <v>0.58063399999999998</v>
      </c>
      <c r="G24" s="153">
        <f>G221/1000000</f>
        <v>0.71241500000000002</v>
      </c>
      <c r="H24" s="103">
        <f t="shared" si="3"/>
        <v>81.502214299249729</v>
      </c>
      <c r="I24" s="153">
        <f>I221/1000000</f>
        <v>4.5082129999999996</v>
      </c>
      <c r="J24" s="153">
        <f>J221/1000000</f>
        <v>4.314584</v>
      </c>
      <c r="K24" s="104">
        <f t="shared" si="4"/>
        <v>104.48777912308577</v>
      </c>
      <c r="L24" s="153">
        <f>L221/1000000</f>
        <v>2.5025490000000001</v>
      </c>
      <c r="M24" s="153">
        <f>M221/1000000</f>
        <v>2.269196</v>
      </c>
      <c r="N24" s="103">
        <f t="shared" si="6"/>
        <v>110.28351010666333</v>
      </c>
      <c r="O24" s="153">
        <f>O221/1000000</f>
        <v>1.523228</v>
      </c>
      <c r="P24" s="153">
        <f>P221/1000000</f>
        <v>1.3293699999999999</v>
      </c>
      <c r="Q24" s="103">
        <f t="shared" si="5"/>
        <v>114.58269706703177</v>
      </c>
      <c r="R24" s="154">
        <f>R221/1000000</f>
        <v>0.979321</v>
      </c>
      <c r="S24" s="154">
        <f>S221/1000000</f>
        <v>0.93982600000000005</v>
      </c>
      <c r="T24" s="104">
        <f t="shared" si="0"/>
        <v>104.20237363086358</v>
      </c>
    </row>
    <row r="25" spans="1:20" ht="58.5" customHeight="1" thickBot="1">
      <c r="A25" s="350" t="s">
        <v>253</v>
      </c>
      <c r="B25" s="351"/>
      <c r="C25" s="154">
        <f>C230/1000000</f>
        <v>2.659402</v>
      </c>
      <c r="D25" s="154">
        <f>D230/1000000</f>
        <v>2.5576910000000002</v>
      </c>
      <c r="E25" s="103">
        <f t="shared" si="2"/>
        <v>103.97667270987779</v>
      </c>
      <c r="F25" s="154">
        <f>F230/1000000</f>
        <v>0.39982099999999998</v>
      </c>
      <c r="G25" s="154">
        <f>G230/1000000</f>
        <v>0.23319999999999999</v>
      </c>
      <c r="H25" s="103">
        <f t="shared" si="3"/>
        <v>171.44982847341336</v>
      </c>
      <c r="I25" s="153">
        <f>I230/1000000</f>
        <v>2.8689089999999999</v>
      </c>
      <c r="J25" s="153">
        <f>J230/1000000</f>
        <v>1.2359599999999999</v>
      </c>
      <c r="K25" s="104">
        <f t="shared" si="4"/>
        <v>232.11989061134665</v>
      </c>
      <c r="L25" s="103">
        <f>L230/1000000</f>
        <v>0.10823199999999999</v>
      </c>
      <c r="M25" s="103">
        <f>M230/1000000</f>
        <v>8.3904999999999993E-2</v>
      </c>
      <c r="N25" s="103">
        <f t="shared" si="6"/>
        <v>128.99350455872712</v>
      </c>
      <c r="O25" s="103">
        <f>O230/1000000</f>
        <v>0</v>
      </c>
      <c r="P25" s="103">
        <f>P230/1000000</f>
        <v>0</v>
      </c>
      <c r="Q25" s="103" t="e">
        <f t="shared" si="5"/>
        <v>#DIV/0!</v>
      </c>
      <c r="R25" s="103">
        <f>R230/1000000</f>
        <v>0.10823199999999999</v>
      </c>
      <c r="S25" s="103">
        <f>S230/1000000</f>
        <v>8.3904999999999993E-2</v>
      </c>
      <c r="T25" s="104">
        <f t="shared" si="0"/>
        <v>128.99350455872712</v>
      </c>
    </row>
    <row r="26" spans="1:20" ht="69" customHeight="1" thickBot="1">
      <c r="A26" s="350" t="s">
        <v>254</v>
      </c>
      <c r="B26" s="351"/>
      <c r="C26" s="103">
        <f>C237/1000000</f>
        <v>15.451857</v>
      </c>
      <c r="D26" s="103">
        <f>D237/1000000</f>
        <v>21.568245999999998</v>
      </c>
      <c r="E26" s="103">
        <f t="shared" si="2"/>
        <v>71.64169492503008</v>
      </c>
      <c r="F26" s="103">
        <f>F237/1000000</f>
        <v>2.189451</v>
      </c>
      <c r="G26" s="103">
        <f>G237/1000000</f>
        <v>2.306117</v>
      </c>
      <c r="H26" s="103">
        <f t="shared" si="3"/>
        <v>94.941019904887753</v>
      </c>
      <c r="I26" s="103">
        <f>I237/1000000</f>
        <v>14.78359</v>
      </c>
      <c r="J26" s="103">
        <f>J237/1000000</f>
        <v>21.065702999999999</v>
      </c>
      <c r="K26" s="104">
        <f t="shared" si="4"/>
        <v>70.178479208597977</v>
      </c>
      <c r="L26" s="153">
        <f>L237/1000000</f>
        <v>7.2666360000000001</v>
      </c>
      <c r="M26" s="153">
        <f>M237/1000000</f>
        <v>2.667475</v>
      </c>
      <c r="N26" s="103">
        <f t="shared" si="6"/>
        <v>272.41627381699925</v>
      </c>
      <c r="O26" s="103">
        <f>O237/1000000</f>
        <v>7.2520230000000003</v>
      </c>
      <c r="P26" s="103">
        <f>P237/1000000</f>
        <v>2.6363810000000001</v>
      </c>
      <c r="Q26" s="103">
        <f t="shared" si="5"/>
        <v>275.07492278240511</v>
      </c>
      <c r="R26" s="103">
        <f>R237/1000000</f>
        <v>1.4616000000000001E-2</v>
      </c>
      <c r="S26" s="103">
        <f>S237/1000000</f>
        <v>3.1094E-2</v>
      </c>
      <c r="T26" s="104">
        <f t="shared" si="0"/>
        <v>47.005853219270598</v>
      </c>
    </row>
    <row r="27" spans="1:20" ht="37.5" customHeight="1" thickBot="1">
      <c r="A27" s="350" t="s">
        <v>255</v>
      </c>
      <c r="B27" s="351"/>
      <c r="C27" s="103">
        <f>C249/1000000</f>
        <v>109.78727499999999</v>
      </c>
      <c r="D27" s="103">
        <f>D249/1000000</f>
        <v>116.52574199999999</v>
      </c>
      <c r="E27" s="103">
        <f t="shared" si="2"/>
        <v>94.217185933044732</v>
      </c>
      <c r="F27" s="103">
        <f>F249/1000000</f>
        <v>12.417469000000001</v>
      </c>
      <c r="G27" s="103">
        <f>G249/1000000</f>
        <v>10.677633999999999</v>
      </c>
      <c r="H27" s="103">
        <f t="shared" si="3"/>
        <v>116.29419963261525</v>
      </c>
      <c r="I27" s="103">
        <f>I249/1000000</f>
        <v>104.113049</v>
      </c>
      <c r="J27" s="103">
        <f>J249/1000000</f>
        <v>111.20302700000001</v>
      </c>
      <c r="K27" s="104">
        <f t="shared" si="4"/>
        <v>93.624294058110479</v>
      </c>
      <c r="L27" s="103">
        <f>L249/1000000</f>
        <v>95.459875999999994</v>
      </c>
      <c r="M27" s="103">
        <f>M249/1000000</f>
        <v>100.34360599999999</v>
      </c>
      <c r="N27" s="103">
        <f t="shared" si="6"/>
        <v>95.132993326949006</v>
      </c>
      <c r="O27" s="103">
        <f>O249/1000000</f>
        <v>0</v>
      </c>
      <c r="P27" s="103">
        <f>P249/1000000</f>
        <v>2.1510000000000001E-2</v>
      </c>
      <c r="Q27" s="103">
        <f t="shared" si="5"/>
        <v>0</v>
      </c>
      <c r="R27" s="103">
        <f>R249/1000000</f>
        <v>95.459875999999994</v>
      </c>
      <c r="S27" s="103">
        <f>S249/1000000</f>
        <v>100.322096</v>
      </c>
      <c r="T27" s="104">
        <f t="shared" si="0"/>
        <v>95.153390734579546</v>
      </c>
    </row>
    <row r="28" spans="1:20" ht="83.25" customHeight="1" thickBot="1">
      <c r="A28" s="350" t="s">
        <v>256</v>
      </c>
      <c r="B28" s="351"/>
      <c r="C28" s="103">
        <f>C258/1000000</f>
        <v>4.3306300000000002</v>
      </c>
      <c r="D28" s="103">
        <f>D258/1000000</f>
        <v>4.2868149999999998</v>
      </c>
      <c r="E28" s="103">
        <f t="shared" si="2"/>
        <v>101.02208749386202</v>
      </c>
      <c r="F28" s="103">
        <f>F258/1000000</f>
        <v>0.58801700000000001</v>
      </c>
      <c r="G28" s="103">
        <f>G258/1000000</f>
        <v>0.16814200000000001</v>
      </c>
      <c r="H28" s="103">
        <f t="shared" si="3"/>
        <v>349.71452700693459</v>
      </c>
      <c r="I28" s="103">
        <f>I258/1000000</f>
        <v>5.34457</v>
      </c>
      <c r="J28" s="103">
        <f>J258/1000000</f>
        <v>4.3760380000000003</v>
      </c>
      <c r="K28" s="104">
        <f t="shared" si="4"/>
        <v>122.13262316277876</v>
      </c>
      <c r="L28" s="103">
        <f>L258/1000000</f>
        <v>0</v>
      </c>
      <c r="M28" s="103">
        <f>M258/1000000</f>
        <v>0</v>
      </c>
      <c r="N28" s="103" t="e">
        <f t="shared" si="6"/>
        <v>#DIV/0!</v>
      </c>
      <c r="O28" s="103">
        <f>O258/1000000</f>
        <v>0</v>
      </c>
      <c r="P28" s="103">
        <f>P258/1000000</f>
        <v>0</v>
      </c>
      <c r="Q28" s="103" t="e">
        <f t="shared" si="5"/>
        <v>#DIV/0!</v>
      </c>
      <c r="R28" s="103">
        <f>R258/1000000</f>
        <v>0</v>
      </c>
      <c r="S28" s="103">
        <f>S258/1000000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C264/1000000</f>
        <v>2.241412</v>
      </c>
      <c r="D29" s="103">
        <f>D264/1000000</f>
        <v>1.980483</v>
      </c>
      <c r="E29" s="103">
        <f t="shared" si="2"/>
        <v>113.17501841722448</v>
      </c>
      <c r="F29" s="103">
        <f>F264/1000000</f>
        <v>0.27639200000000003</v>
      </c>
      <c r="G29" s="103">
        <f>G264/1000000</f>
        <v>0.40555400000000003</v>
      </c>
      <c r="H29" s="103">
        <f t="shared" si="3"/>
        <v>68.151713458626972</v>
      </c>
      <c r="I29" s="103">
        <f>I264/1000000</f>
        <v>2.3921350000000001</v>
      </c>
      <c r="J29" s="103">
        <f>J264/1000000</f>
        <v>1.9626520000000001</v>
      </c>
      <c r="K29" s="104">
        <f t="shared" si="4"/>
        <v>121.88278920562585</v>
      </c>
      <c r="L29" s="153">
        <f>L264/1000000</f>
        <v>0.89588199999999996</v>
      </c>
      <c r="M29" s="153">
        <f>M264/1000000</f>
        <v>0.71276899999999999</v>
      </c>
      <c r="N29" s="103">
        <f t="shared" si="6"/>
        <v>125.69037093364048</v>
      </c>
      <c r="O29" s="103">
        <f>O264/1000000</f>
        <v>0.79960399999999998</v>
      </c>
      <c r="P29" s="103">
        <f>P264/1000000</f>
        <v>0.43153599999999998</v>
      </c>
      <c r="Q29" s="103">
        <f t="shared" si="5"/>
        <v>185.2925364280153</v>
      </c>
      <c r="R29" s="103">
        <f>R264/1000000</f>
        <v>9.6278000000000002E-2</v>
      </c>
      <c r="S29" s="103">
        <f>S264/1000000</f>
        <v>0.17455899999999999</v>
      </c>
      <c r="T29" s="104">
        <f t="shared" si="0"/>
        <v>55.15499057625216</v>
      </c>
    </row>
    <row r="30" spans="1:20" ht="33" customHeight="1" thickBot="1">
      <c r="A30" s="350" t="s">
        <v>258</v>
      </c>
      <c r="B30" s="351"/>
      <c r="C30" s="153">
        <f>C278/1000000</f>
        <v>0.59178600000000003</v>
      </c>
      <c r="D30" s="153">
        <f>D278/1000000</f>
        <v>0.81596299999999999</v>
      </c>
      <c r="E30" s="103">
        <f t="shared" si="2"/>
        <v>72.526082677768471</v>
      </c>
      <c r="F30" s="153">
        <f>F278/1000000</f>
        <v>0.173349</v>
      </c>
      <c r="G30" s="153">
        <f>G278/1000000</f>
        <v>0.14905599999999999</v>
      </c>
      <c r="H30" s="103">
        <f t="shared" si="3"/>
        <v>116.29790145985402</v>
      </c>
      <c r="I30" s="153">
        <f>I278/1000000</f>
        <v>0.61477400000000004</v>
      </c>
      <c r="J30" s="153">
        <f>J278/1000000</f>
        <v>0.84272000000000002</v>
      </c>
      <c r="K30" s="104">
        <f t="shared" si="4"/>
        <v>72.951158154547187</v>
      </c>
      <c r="L30" s="155">
        <f>L278/1000000</f>
        <v>0.239505</v>
      </c>
      <c r="M30" s="154">
        <f>M278/1000000</f>
        <v>0.362232</v>
      </c>
      <c r="N30" s="103">
        <f t="shared" si="6"/>
        <v>66.119227456436761</v>
      </c>
      <c r="O30" s="153">
        <f>O278/1000000</f>
        <v>0.2228</v>
      </c>
      <c r="P30" s="153">
        <f>P278/1000000</f>
        <v>0.17894199999999999</v>
      </c>
      <c r="Q30" s="103">
        <f t="shared" si="5"/>
        <v>124.50961764147041</v>
      </c>
      <c r="R30" s="153">
        <f>R278/1000000</f>
        <v>1.6705000000000001E-2</v>
      </c>
      <c r="S30" s="153">
        <f>S278/1000000</f>
        <v>0.18329000000000001</v>
      </c>
      <c r="T30" s="104">
        <f t="shared" si="0"/>
        <v>9.1139723934748211</v>
      </c>
    </row>
    <row r="31" spans="1:20" ht="71.25" customHeight="1" thickBot="1">
      <c r="A31" s="350" t="s">
        <v>259</v>
      </c>
      <c r="B31" s="351"/>
      <c r="C31" s="153">
        <f>C288/1000000</f>
        <v>1.2297089999999999</v>
      </c>
      <c r="D31" s="153">
        <f>D288/1000000</f>
        <v>1.4544060000000001</v>
      </c>
      <c r="E31" s="103">
        <f t="shared" si="2"/>
        <v>84.550600038778711</v>
      </c>
      <c r="F31" s="153">
        <f>F288/1000000</f>
        <v>0.124102</v>
      </c>
      <c r="G31" s="153">
        <f>G288/1000000</f>
        <v>0.15830900000000001</v>
      </c>
      <c r="H31" s="103">
        <f t="shared" si="3"/>
        <v>78.392258178625355</v>
      </c>
      <c r="I31" s="153">
        <f>I288/1000000</f>
        <v>1.2409699999999999</v>
      </c>
      <c r="J31" s="153">
        <f>J288/1000000</f>
        <v>1.5040560000000001</v>
      </c>
      <c r="K31" s="104">
        <f t="shared" si="4"/>
        <v>82.508231076502454</v>
      </c>
      <c r="L31" s="154">
        <f>L288/1000000</f>
        <v>0.457262</v>
      </c>
      <c r="M31" s="154">
        <f>M288/1000000</f>
        <v>0.463339</v>
      </c>
      <c r="N31" s="103">
        <f t="shared" si="6"/>
        <v>98.688433306930776</v>
      </c>
      <c r="O31" s="153">
        <f>O288/1000000</f>
        <v>0.35118100000000002</v>
      </c>
      <c r="P31" s="153">
        <f>P288/1000000</f>
        <v>0.43419600000000003</v>
      </c>
      <c r="Q31" s="103">
        <f t="shared" si="5"/>
        <v>80.880754313720075</v>
      </c>
      <c r="R31" s="154">
        <f>R288/1000000</f>
        <v>0.10608099999999999</v>
      </c>
      <c r="S31" s="154">
        <f>S288/1000000</f>
        <v>2.9142999999999999E-2</v>
      </c>
      <c r="T31" s="104">
        <f t="shared" si="0"/>
        <v>364.00164705074974</v>
      </c>
    </row>
    <row r="32" spans="1:20" ht="53.25" customHeight="1" thickBot="1">
      <c r="A32" s="350" t="s">
        <v>260</v>
      </c>
      <c r="B32" s="351"/>
      <c r="C32" s="103">
        <f>C310/1000000</f>
        <v>0</v>
      </c>
      <c r="D32" s="103">
        <f>D310/1000000</f>
        <v>0</v>
      </c>
      <c r="E32" s="103" t="e">
        <f t="shared" si="2"/>
        <v>#DIV/0!</v>
      </c>
      <c r="F32" s="103">
        <f>F310/1000000</f>
        <v>0</v>
      </c>
      <c r="G32" s="103">
        <f>G310/1000000</f>
        <v>0</v>
      </c>
      <c r="H32" s="103" t="e">
        <f t="shared" si="3"/>
        <v>#DIV/0!</v>
      </c>
      <c r="I32" s="103">
        <f>I310/1000000</f>
        <v>0</v>
      </c>
      <c r="J32" s="103">
        <f>J310/1000000</f>
        <v>0</v>
      </c>
      <c r="K32" s="104" t="e">
        <f t="shared" si="4"/>
        <v>#DIV/0!</v>
      </c>
      <c r="L32" s="103">
        <f>L310/1000000</f>
        <v>0</v>
      </c>
      <c r="M32" s="103">
        <f>M310/1000000</f>
        <v>0</v>
      </c>
      <c r="N32" s="103" t="e">
        <f t="shared" si="6"/>
        <v>#DIV/0!</v>
      </c>
      <c r="O32" s="103">
        <f>O310/1000000</f>
        <v>0</v>
      </c>
      <c r="P32" s="103">
        <f>P310/1000000</f>
        <v>0</v>
      </c>
      <c r="Q32" s="103" t="e">
        <f t="shared" si="5"/>
        <v>#DIV/0!</v>
      </c>
      <c r="R32" s="103">
        <f>R310/1000000</f>
        <v>0</v>
      </c>
      <c r="S32" s="103">
        <f>S310/1000000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C318/1000000</f>
        <v>0.15784799999999999</v>
      </c>
      <c r="D33" s="154">
        <f>D318/1000000</f>
        <v>0.164299</v>
      </c>
      <c r="E33" s="103">
        <f t="shared" si="2"/>
        <v>96.073621872318142</v>
      </c>
      <c r="F33" s="154">
        <f>F318/1000000</f>
        <v>4.6220000000000002E-3</v>
      </c>
      <c r="G33" s="154">
        <f>G318/1000000</f>
        <v>2.1114000000000001E-2</v>
      </c>
      <c r="H33" s="103">
        <f t="shared" si="3"/>
        <v>21.890688642606801</v>
      </c>
      <c r="I33" s="154">
        <f>I318/1000000</f>
        <v>0.15301899999999999</v>
      </c>
      <c r="J33" s="103">
        <f>J318/1000000</f>
        <v>0.132133</v>
      </c>
      <c r="K33" s="104">
        <f t="shared" si="4"/>
        <v>115.80680072351342</v>
      </c>
      <c r="L33" s="103">
        <f>L318/1000000</f>
        <v>5.8820000000000001E-3</v>
      </c>
      <c r="M33" s="103">
        <f>M318/1000000</f>
        <v>5.7263000000000001E-2</v>
      </c>
      <c r="N33" s="103">
        <f t="shared" si="6"/>
        <v>10.271903323262841</v>
      </c>
      <c r="O33" s="103">
        <f>O318/1000000</f>
        <v>5.8820000000000001E-3</v>
      </c>
      <c r="P33" s="103">
        <f>P318/1000000</f>
        <v>5.7263000000000001E-2</v>
      </c>
      <c r="Q33" s="103">
        <f t="shared" si="5"/>
        <v>10.271903323262841</v>
      </c>
      <c r="R33" s="103">
        <f>R318/1000000</f>
        <v>0</v>
      </c>
      <c r="S33" s="103">
        <f>S318/1000000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C326/1000000</f>
        <v>23.422246000000001</v>
      </c>
      <c r="D34" s="153">
        <f>D326/1000000</f>
        <v>12.355796</v>
      </c>
      <c r="E34" s="103">
        <f t="shared" si="2"/>
        <v>189.56484875600083</v>
      </c>
      <c r="F34" s="153">
        <f>F326/1000000</f>
        <v>3.4560520000000001</v>
      </c>
      <c r="G34" s="153">
        <f>G326/1000000</f>
        <v>1.4283920000000001</v>
      </c>
      <c r="H34" s="103">
        <f t="shared" si="3"/>
        <v>241.95402942609593</v>
      </c>
      <c r="I34" s="103">
        <f>I326/1000000</f>
        <v>19.832463000000001</v>
      </c>
      <c r="J34" s="103">
        <f>J326/1000000</f>
        <v>7.8949020000000001</v>
      </c>
      <c r="K34" s="104">
        <f t="shared" si="4"/>
        <v>251.2059427716772</v>
      </c>
      <c r="L34" s="153">
        <f>L326/1000000</f>
        <v>14.814826999999999</v>
      </c>
      <c r="M34" s="153">
        <f>M326/1000000</f>
        <v>6.5041079999999996</v>
      </c>
      <c r="N34" s="103">
        <f t="shared" si="6"/>
        <v>227.77646066147733</v>
      </c>
      <c r="O34" s="103">
        <f>O326/1000000</f>
        <v>12.446488</v>
      </c>
      <c r="P34" s="103">
        <f>P326/1000000</f>
        <v>4.3713369999999996</v>
      </c>
      <c r="Q34" s="103">
        <f t="shared" si="5"/>
        <v>284.72954613199579</v>
      </c>
      <c r="R34" s="103">
        <f>R326/1000000</f>
        <v>2.3683390000000002</v>
      </c>
      <c r="S34" s="103">
        <f>S326/1000000</f>
        <v>2.132771</v>
      </c>
      <c r="T34" s="104">
        <f t="shared" si="0"/>
        <v>111.04516143552216</v>
      </c>
    </row>
    <row r="35" spans="1:21" ht="39" customHeight="1" thickBot="1">
      <c r="A35" s="379" t="s">
        <v>263</v>
      </c>
      <c r="B35" s="380" t="s">
        <v>145</v>
      </c>
      <c r="C35" s="230">
        <f>C327/1000000</f>
        <v>1.1300079999999999</v>
      </c>
      <c r="D35" s="230">
        <f>D327/1000000</f>
        <v>1.9196219999999999</v>
      </c>
      <c r="E35" s="151">
        <f t="shared" si="2"/>
        <v>58.866172611066133</v>
      </c>
      <c r="F35" s="230">
        <f>F327/1000000</f>
        <v>5.2947000000000001E-2</v>
      </c>
      <c r="G35" s="230">
        <f>G327/1000000</f>
        <v>0.14833299999999999</v>
      </c>
      <c r="H35" s="151">
        <f t="shared" si="3"/>
        <v>35.694686954352711</v>
      </c>
      <c r="I35" s="230">
        <f>I327/1000000</f>
        <v>1.4325019999999999</v>
      </c>
      <c r="J35" s="230">
        <f>J327/1000000</f>
        <v>2.1608529999999999</v>
      </c>
      <c r="K35" s="152">
        <f t="shared" si="4"/>
        <v>66.293357299177686</v>
      </c>
      <c r="L35" s="230">
        <f>L327/1000000</f>
        <v>1.041757</v>
      </c>
      <c r="M35" s="230">
        <f>M327/1000000</f>
        <v>1.651238</v>
      </c>
      <c r="N35" s="151">
        <f t="shared" si="6"/>
        <v>63.089451672018214</v>
      </c>
      <c r="O35" s="151">
        <f>O327/1000000</f>
        <v>0.55766099999999996</v>
      </c>
      <c r="P35" s="151">
        <f>P327/1000000</f>
        <v>1.356881</v>
      </c>
      <c r="Q35" s="151">
        <f t="shared" si="5"/>
        <v>41.098740420125267</v>
      </c>
      <c r="R35" s="151">
        <f>R327/1000000</f>
        <v>0.48409600000000003</v>
      </c>
      <c r="S35" s="151">
        <f>S327/1000000</f>
        <v>0.29435699999999998</v>
      </c>
      <c r="T35" s="152">
        <f t="shared" si="0"/>
        <v>164.45880342577212</v>
      </c>
    </row>
    <row r="36" spans="1:21" ht="21.75" customHeight="1" thickBot="1">
      <c r="A36" s="381" t="s">
        <v>264</v>
      </c>
      <c r="B36" s="382" t="s">
        <v>145</v>
      </c>
      <c r="C36" s="230">
        <f>C335/1000000</f>
        <v>21.557103000000001</v>
      </c>
      <c r="D36" s="230">
        <f>D335/1000000</f>
        <v>9.6350110000000004</v>
      </c>
      <c r="E36" s="151">
        <f t="shared" si="2"/>
        <v>223.73719137424959</v>
      </c>
      <c r="F36" s="230">
        <f>F335/1000000</f>
        <v>3.3020399999999999</v>
      </c>
      <c r="G36" s="230">
        <f>G335/1000000</f>
        <v>1.193616</v>
      </c>
      <c r="H36" s="151">
        <f t="shared" si="3"/>
        <v>276.64173402501302</v>
      </c>
      <c r="I36" s="151">
        <f>I335/1000000</f>
        <v>17.85585</v>
      </c>
      <c r="J36" s="151">
        <f>J335/1000000</f>
        <v>5.1426059999999998</v>
      </c>
      <c r="K36" s="152">
        <f t="shared" si="4"/>
        <v>347.21403895223551</v>
      </c>
      <c r="L36" s="151">
        <f>L335/1000000</f>
        <v>13.773070000000001</v>
      </c>
      <c r="M36" s="151">
        <f>M335/1000000</f>
        <v>4.8528700000000002</v>
      </c>
      <c r="N36" s="151">
        <f t="shared" si="6"/>
        <v>283.81287774038867</v>
      </c>
      <c r="O36" s="151">
        <f>O335/1000000</f>
        <v>11.888826999999999</v>
      </c>
      <c r="P36" s="151">
        <f>P335/1000000</f>
        <v>3.014456</v>
      </c>
      <c r="Q36" s="151">
        <f t="shared" si="5"/>
        <v>394.39378116648572</v>
      </c>
      <c r="R36" s="151">
        <f>R335/1000000</f>
        <v>1.8842429999999999</v>
      </c>
      <c r="S36" s="151">
        <f>S335/1000000</f>
        <v>1.838414</v>
      </c>
      <c r="T36" s="152">
        <f t="shared" si="0"/>
        <v>102.49285525458356</v>
      </c>
    </row>
    <row r="37" spans="1:21" ht="58.5" customHeight="1" thickBot="1">
      <c r="A37" s="350" t="s">
        <v>266</v>
      </c>
      <c r="B37" s="351"/>
      <c r="C37" s="153">
        <f>C355/1000000</f>
        <v>0</v>
      </c>
      <c r="D37" s="153">
        <f>D355/1000000</f>
        <v>4.2509999999999996E-3</v>
      </c>
      <c r="E37" s="103">
        <f t="shared" si="2"/>
        <v>0</v>
      </c>
      <c r="F37" s="103">
        <f>F355/1000000</f>
        <v>0</v>
      </c>
      <c r="G37" s="103">
        <f>G355/1000000</f>
        <v>4.2509999999999996E-3</v>
      </c>
      <c r="H37" s="103">
        <f t="shared" si="3"/>
        <v>0</v>
      </c>
      <c r="I37" s="103">
        <f>I355/1000000</f>
        <v>0</v>
      </c>
      <c r="J37" s="103">
        <f>J355/1000000</f>
        <v>4.2509999999999996E-3</v>
      </c>
      <c r="K37" s="104">
        <f t="shared" si="4"/>
        <v>0</v>
      </c>
      <c r="L37" s="103">
        <f>L355/1000000</f>
        <v>0</v>
      </c>
      <c r="M37" s="103">
        <f>M355/1000000</f>
        <v>0</v>
      </c>
      <c r="N37" s="103" t="e">
        <f t="shared" si="6"/>
        <v>#DIV/0!</v>
      </c>
      <c r="O37" s="103">
        <f>O355/1000000</f>
        <v>0</v>
      </c>
      <c r="P37" s="103">
        <f>P355/1000000</f>
        <v>0</v>
      </c>
      <c r="Q37" s="103" t="e">
        <f t="shared" si="5"/>
        <v>#DIV/0!</v>
      </c>
      <c r="R37" s="103">
        <f>R355/1000000</f>
        <v>0</v>
      </c>
      <c r="S37" s="103">
        <f>S355/1000000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C359/1000000</f>
        <v>192.91687899999999</v>
      </c>
      <c r="D38" s="149">
        <f>D359/1000000</f>
        <v>184.953226</v>
      </c>
      <c r="E38" s="149">
        <f t="shared" si="2"/>
        <v>104.30576593457201</v>
      </c>
      <c r="F38" s="149">
        <f>F359/1000000</f>
        <v>19.964621346999998</v>
      </c>
      <c r="G38" s="149">
        <f>G359/1000000</f>
        <v>22.730467259999998</v>
      </c>
      <c r="H38" s="149">
        <f t="shared" si="3"/>
        <v>87.831988311708812</v>
      </c>
      <c r="I38" s="149">
        <f>I359/1000000</f>
        <v>192.91687899999999</v>
      </c>
      <c r="J38" s="149">
        <f>J359/1000000</f>
        <v>184.953226</v>
      </c>
      <c r="K38" s="150">
        <f t="shared" si="4"/>
        <v>104.30576593457201</v>
      </c>
      <c r="L38" s="149">
        <f>L359/1000000</f>
        <v>17.512964</v>
      </c>
      <c r="M38" s="149">
        <f>M359/1000000</f>
        <v>20.820739</v>
      </c>
      <c r="N38" s="149">
        <f t="shared" si="6"/>
        <v>84.113075909553444</v>
      </c>
      <c r="O38" s="149">
        <f>O359/1000000</f>
        <v>0</v>
      </c>
      <c r="P38" s="149">
        <f>P359/1000000</f>
        <v>0</v>
      </c>
      <c r="Q38" s="149" t="e">
        <f t="shared" si="5"/>
        <v>#DIV/0!</v>
      </c>
      <c r="R38" s="149">
        <f>R359/1000000</f>
        <v>0</v>
      </c>
      <c r="S38" s="149">
        <f>S359/1000000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C360/1000000</f>
        <v>159.65839099999999</v>
      </c>
      <c r="D39" s="103">
        <f>D360/1000000</f>
        <v>151.960679</v>
      </c>
      <c r="E39" s="103">
        <f t="shared" si="2"/>
        <v>105.06559463320113</v>
      </c>
      <c r="F39" s="103">
        <f>F360/1000000</f>
        <v>16.726223346999998</v>
      </c>
      <c r="G39" s="103">
        <f>G360/1000000</f>
        <v>19.646591259999997</v>
      </c>
      <c r="H39" s="103">
        <f t="shared" si="3"/>
        <v>85.13549819227012</v>
      </c>
      <c r="I39" s="103">
        <f>I360/1000000</f>
        <v>159.65839099999999</v>
      </c>
      <c r="J39" s="103">
        <f>J360/1000000</f>
        <v>151.960679</v>
      </c>
      <c r="K39" s="104">
        <f t="shared" si="4"/>
        <v>105.06559463320113</v>
      </c>
      <c r="L39" s="103">
        <f>L360/1000000</f>
        <v>17.512964</v>
      </c>
      <c r="M39" s="103">
        <f>M360/1000000</f>
        <v>20.820739</v>
      </c>
      <c r="N39" s="103">
        <f t="shared" si="6"/>
        <v>84.113075909553444</v>
      </c>
      <c r="O39" s="103">
        <f>O360/1000000</f>
        <v>0</v>
      </c>
      <c r="P39" s="103">
        <f>P360/1000000</f>
        <v>0</v>
      </c>
      <c r="Q39" s="103" t="e">
        <f t="shared" si="5"/>
        <v>#DIV/0!</v>
      </c>
      <c r="R39" s="103">
        <f>R360/1000000</f>
        <v>0</v>
      </c>
      <c r="S39" s="103">
        <f>S360/1000000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C377/1000000</f>
        <v>33.258488</v>
      </c>
      <c r="D40" s="103">
        <f>D377/1000000</f>
        <v>32.992547000000002</v>
      </c>
      <c r="E40" s="103">
        <f t="shared" si="2"/>
        <v>100.80606386648473</v>
      </c>
      <c r="F40" s="103">
        <f>F377/1000000</f>
        <v>3.2383980000000001</v>
      </c>
      <c r="G40" s="103">
        <f>G377/1000000</f>
        <v>3.0838760000000001</v>
      </c>
      <c r="H40" s="103">
        <f t="shared" si="3"/>
        <v>105.01064245125291</v>
      </c>
      <c r="I40" s="103">
        <f>I377/1000000</f>
        <v>33.258488</v>
      </c>
      <c r="J40" s="103">
        <f>J377/1000000</f>
        <v>32.992547000000002</v>
      </c>
      <c r="K40" s="104">
        <f t="shared" si="4"/>
        <v>100.80606386648473</v>
      </c>
      <c r="L40" s="103">
        <f>L377/1000000</f>
        <v>0</v>
      </c>
      <c r="M40" s="103">
        <f>M377/1000000</f>
        <v>0</v>
      </c>
      <c r="N40" s="103" t="e">
        <f t="shared" si="6"/>
        <v>#DIV/0!</v>
      </c>
      <c r="O40" s="103">
        <f>O377/1000000</f>
        <v>0</v>
      </c>
      <c r="P40" s="103">
        <f>P377/1000000</f>
        <v>0</v>
      </c>
      <c r="Q40" s="103" t="e">
        <f t="shared" si="5"/>
        <v>#DIV/0!</v>
      </c>
      <c r="R40" s="103">
        <f>R377/1000000</f>
        <v>0</v>
      </c>
      <c r="S40" s="103">
        <f>S377/1000000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418</v>
      </c>
      <c r="D44" s="39" t="s">
        <v>419</v>
      </c>
      <c r="E44" s="39" t="s">
        <v>12</v>
      </c>
      <c r="F44" s="39" t="s">
        <v>425</v>
      </c>
      <c r="G44" s="39" t="s">
        <v>426</v>
      </c>
      <c r="H44" s="39" t="s">
        <v>12</v>
      </c>
      <c r="I44" s="39" t="s">
        <v>418</v>
      </c>
      <c r="J44" s="39" t="s">
        <v>419</v>
      </c>
      <c r="K44" s="39" t="s">
        <v>12</v>
      </c>
      <c r="L44" s="39" t="s">
        <v>418</v>
      </c>
      <c r="M44" s="39" t="s">
        <v>419</v>
      </c>
      <c r="N44" s="231" t="s">
        <v>12</v>
      </c>
      <c r="O44" s="232" t="s">
        <v>421</v>
      </c>
      <c r="P44" s="232" t="s">
        <v>427</v>
      </c>
      <c r="Q44" s="232" t="s">
        <v>5</v>
      </c>
      <c r="R44" s="232" t="s">
        <v>422</v>
      </c>
      <c r="S44" s="232" t="s">
        <v>423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171235193</v>
      </c>
      <c r="D46" s="128">
        <f>D47+D55</f>
        <v>150653323</v>
      </c>
      <c r="E46" s="129">
        <f>C46/D46*100</f>
        <v>113.66174312663517</v>
      </c>
      <c r="F46" s="128">
        <f>F47+F55</f>
        <v>20645820</v>
      </c>
      <c r="G46" s="128">
        <f>G47+G55</f>
        <v>18779020</v>
      </c>
      <c r="H46" s="129">
        <f>F46/G46*100</f>
        <v>109.94088083403713</v>
      </c>
      <c r="I46" s="128">
        <f>I47+I55</f>
        <v>163606544</v>
      </c>
      <c r="J46" s="128">
        <f>J47+J55</f>
        <v>146959828</v>
      </c>
      <c r="K46" s="129">
        <f>I46/J46*100</f>
        <v>111.32739213603327</v>
      </c>
      <c r="L46" s="130">
        <f>L47+L55</f>
        <v>151592924</v>
      </c>
      <c r="M46" s="130">
        <f>M47+M55</f>
        <v>123701182</v>
      </c>
      <c r="N46" s="131">
        <f t="shared" ref="N46:N53" si="7">L46/M46*100</f>
        <v>122.5476762218812</v>
      </c>
      <c r="O46" s="132">
        <f>O47+O55</f>
        <v>0</v>
      </c>
      <c r="P46" s="132">
        <f>P47+P55</f>
        <v>126973</v>
      </c>
      <c r="Q46" s="132">
        <f t="shared" ref="Q46:Q53" si="8">O46/P46*100</f>
        <v>0</v>
      </c>
      <c r="R46" s="132">
        <f>R47+R55</f>
        <v>151592924</v>
      </c>
      <c r="S46" s="132">
        <f>S47+S55</f>
        <v>123574209</v>
      </c>
      <c r="T46" s="131">
        <f t="shared" ref="T46:T53" si="9">R46/S46*100</f>
        <v>122.67359445529608</v>
      </c>
    </row>
    <row r="47" spans="1:21" ht="36.75" customHeight="1">
      <c r="A47" s="383" t="s">
        <v>291</v>
      </c>
      <c r="B47" s="384" t="s">
        <v>98</v>
      </c>
      <c r="C47" s="42">
        <f>SUM(C48:C53)</f>
        <v>171211923</v>
      </c>
      <c r="D47" s="42">
        <f>SUM(D48:D53)</f>
        <v>150595917</v>
      </c>
      <c r="E47" s="51">
        <f>C47/D47*100</f>
        <v>113.68961815877118</v>
      </c>
      <c r="F47" s="42">
        <f>SUM(F48:F53)</f>
        <v>20642711</v>
      </c>
      <c r="G47" s="42">
        <f>SUM(G48:G53)</f>
        <v>18776317</v>
      </c>
      <c r="H47" s="51">
        <f>F47/G47*100</f>
        <v>109.94014960441922</v>
      </c>
      <c r="I47" s="42">
        <f>SUM(I48:I53)</f>
        <v>163583274</v>
      </c>
      <c r="J47" s="42">
        <f>SUM(J48:J53)</f>
        <v>146902422</v>
      </c>
      <c r="K47" s="51">
        <f>I47/J47*100</f>
        <v>111.35505580704448</v>
      </c>
      <c r="L47" s="42">
        <f>SUM(L48:L53)</f>
        <v>151592924</v>
      </c>
      <c r="M47" s="42">
        <f>SUM(M48:M53)</f>
        <v>123701182</v>
      </c>
      <c r="N47" s="6">
        <f t="shared" si="7"/>
        <v>122.5476762218812</v>
      </c>
      <c r="O47" s="42">
        <f>SUM(O48:O53)</f>
        <v>0</v>
      </c>
      <c r="P47" s="42">
        <f>SUM(P48:P53)</f>
        <v>126973</v>
      </c>
      <c r="Q47" s="5">
        <f t="shared" si="8"/>
        <v>0</v>
      </c>
      <c r="R47" s="42">
        <f>SUM(R48:R53)</f>
        <v>151592924</v>
      </c>
      <c r="S47" s="42">
        <f>SUM(S48:S53)</f>
        <v>123574209</v>
      </c>
      <c r="T47" s="6">
        <f t="shared" si="9"/>
        <v>122.67359445529608</v>
      </c>
    </row>
    <row r="48" spans="1:21" ht="18.75" customHeight="1">
      <c r="A48" s="63">
        <v>1</v>
      </c>
      <c r="B48" s="4" t="s">
        <v>99</v>
      </c>
      <c r="C48" s="45">
        <v>95638192</v>
      </c>
      <c r="D48" s="45">
        <v>74459122</v>
      </c>
      <c r="E48" s="46">
        <f t="shared" ref="E48:E53" si="10">C48/D48*100</f>
        <v>128.44388898381047</v>
      </c>
      <c r="F48" s="45">
        <v>11140603</v>
      </c>
      <c r="G48" s="45">
        <v>8969847</v>
      </c>
      <c r="H48" s="46">
        <f t="shared" ref="H48:H53" si="11">F48/G48*100</f>
        <v>124.20059115835531</v>
      </c>
      <c r="I48" s="45">
        <v>93850510</v>
      </c>
      <c r="J48" s="45">
        <v>71945154</v>
      </c>
      <c r="K48" s="46">
        <f t="shared" ref="K48:K53" si="12">I48/J48*100</f>
        <v>130.44729878540534</v>
      </c>
      <c r="L48" s="45">
        <v>93850510</v>
      </c>
      <c r="M48" s="45">
        <v>60443664</v>
      </c>
      <c r="N48" s="25">
        <f t="shared" si="7"/>
        <v>155.26939266951123</v>
      </c>
      <c r="O48" s="248">
        <v>0</v>
      </c>
      <c r="P48" s="45">
        <v>0</v>
      </c>
      <c r="Q48" s="25" t="e">
        <f t="shared" si="8"/>
        <v>#DIV/0!</v>
      </c>
      <c r="R48" s="45">
        <v>93850510</v>
      </c>
      <c r="S48" s="45">
        <v>60443664</v>
      </c>
      <c r="T48" s="46">
        <f t="shared" si="9"/>
        <v>155.26939266951123</v>
      </c>
    </row>
    <row r="49" spans="1:20" ht="27.75" customHeight="1">
      <c r="A49" s="63">
        <v>2</v>
      </c>
      <c r="B49" s="4" t="s">
        <v>100</v>
      </c>
      <c r="C49" s="45">
        <v>12211353</v>
      </c>
      <c r="D49" s="45">
        <v>18799385</v>
      </c>
      <c r="E49" s="46">
        <f t="shared" si="10"/>
        <v>64.956130213834115</v>
      </c>
      <c r="F49" s="45">
        <v>1382788</v>
      </c>
      <c r="G49" s="45">
        <v>1911676</v>
      </c>
      <c r="H49" s="46">
        <f t="shared" si="11"/>
        <v>72.333805519345333</v>
      </c>
      <c r="I49" s="45">
        <v>8870772</v>
      </c>
      <c r="J49" s="45">
        <v>15227143</v>
      </c>
      <c r="K49" s="46">
        <f t="shared" si="12"/>
        <v>58.256312428404989</v>
      </c>
      <c r="L49" s="45">
        <v>8870772</v>
      </c>
      <c r="M49" s="45">
        <v>15227173</v>
      </c>
      <c r="N49" s="25">
        <f t="shared" si="7"/>
        <v>58.256197654022849</v>
      </c>
      <c r="O49" s="248">
        <v>0</v>
      </c>
      <c r="P49" s="45">
        <v>0</v>
      </c>
      <c r="Q49" s="25" t="e">
        <f t="shared" si="8"/>
        <v>#DIV/0!</v>
      </c>
      <c r="R49" s="45">
        <v>8870772</v>
      </c>
      <c r="S49" s="45">
        <v>15227173</v>
      </c>
      <c r="T49" s="46">
        <f t="shared" si="9"/>
        <v>58.256197654022849</v>
      </c>
    </row>
    <row r="50" spans="1:20" ht="47.25" customHeight="1">
      <c r="A50" s="63">
        <v>3</v>
      </c>
      <c r="B50" s="4" t="s">
        <v>374</v>
      </c>
      <c r="C50" s="45">
        <v>15092874</v>
      </c>
      <c r="D50" s="45">
        <v>15745598</v>
      </c>
      <c r="E50" s="46">
        <f t="shared" si="10"/>
        <v>95.854562017904939</v>
      </c>
      <c r="F50" s="45">
        <v>2310236</v>
      </c>
      <c r="G50" s="45">
        <v>1650868</v>
      </c>
      <c r="H50" s="46">
        <f t="shared" si="11"/>
        <v>139.94068574834571</v>
      </c>
      <c r="I50" s="45">
        <v>12637641</v>
      </c>
      <c r="J50" s="45">
        <v>12138997</v>
      </c>
      <c r="K50" s="46">
        <f t="shared" si="12"/>
        <v>104.10778584095539</v>
      </c>
      <c r="L50" s="45">
        <v>12637641</v>
      </c>
      <c r="M50" s="45">
        <v>12138997</v>
      </c>
      <c r="N50" s="25">
        <f t="shared" si="7"/>
        <v>104.10778584095539</v>
      </c>
      <c r="O50" s="248">
        <v>0</v>
      </c>
      <c r="P50" s="45">
        <v>0</v>
      </c>
      <c r="Q50" s="25" t="e">
        <f t="shared" si="8"/>
        <v>#DIV/0!</v>
      </c>
      <c r="R50" s="45">
        <v>12637641</v>
      </c>
      <c r="S50" s="45">
        <v>12138997</v>
      </c>
      <c r="T50" s="46">
        <f t="shared" si="9"/>
        <v>104.10778584095539</v>
      </c>
    </row>
    <row r="51" spans="1:20" ht="21.75" customHeight="1">
      <c r="A51" s="63">
        <v>4</v>
      </c>
      <c r="B51" s="3" t="s">
        <v>102</v>
      </c>
      <c r="C51" s="45">
        <v>2211900</v>
      </c>
      <c r="D51" s="45">
        <v>4834907</v>
      </c>
      <c r="E51" s="46">
        <f t="shared" si="10"/>
        <v>45.748553177961853</v>
      </c>
      <c r="F51" s="45">
        <v>283241</v>
      </c>
      <c r="G51" s="45">
        <v>593693</v>
      </c>
      <c r="H51" s="46">
        <f t="shared" si="11"/>
        <v>47.708327367848369</v>
      </c>
      <c r="I51" s="45">
        <v>2083283</v>
      </c>
      <c r="J51" s="45">
        <v>4264582</v>
      </c>
      <c r="K51" s="46">
        <f t="shared" si="12"/>
        <v>48.850813514665681</v>
      </c>
      <c r="L51" s="45">
        <v>2083283</v>
      </c>
      <c r="M51" s="45">
        <v>4264582</v>
      </c>
      <c r="N51" s="25">
        <f t="shared" si="7"/>
        <v>48.850813514665681</v>
      </c>
      <c r="O51" s="248">
        <v>0</v>
      </c>
      <c r="P51" s="45">
        <v>0</v>
      </c>
      <c r="Q51" s="25" t="e">
        <f t="shared" si="8"/>
        <v>#DIV/0!</v>
      </c>
      <c r="R51" s="45">
        <v>2083283</v>
      </c>
      <c r="S51" s="45">
        <v>4264582</v>
      </c>
      <c r="T51" s="46">
        <f t="shared" si="9"/>
        <v>48.850813514665681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2462359</v>
      </c>
      <c r="E52" s="46">
        <f t="shared" si="10"/>
        <v>0</v>
      </c>
      <c r="F52" s="45">
        <v>0</v>
      </c>
      <c r="G52" s="45">
        <v>0</v>
      </c>
      <c r="H52" s="46" t="e">
        <f t="shared" si="11"/>
        <v>#DIV/0!</v>
      </c>
      <c r="I52" s="45">
        <v>0</v>
      </c>
      <c r="J52" s="45">
        <v>2376210</v>
      </c>
      <c r="K52" s="46">
        <f t="shared" si="12"/>
        <v>0</v>
      </c>
      <c r="L52" s="45">
        <v>0</v>
      </c>
      <c r="M52" s="45">
        <v>2376210</v>
      </c>
      <c r="N52" s="25">
        <f t="shared" si="7"/>
        <v>0</v>
      </c>
      <c r="O52" s="248">
        <v>0</v>
      </c>
      <c r="P52" s="45">
        <v>126973</v>
      </c>
      <c r="Q52" s="25">
        <f t="shared" si="8"/>
        <v>0</v>
      </c>
      <c r="R52" s="45">
        <v>0</v>
      </c>
      <c r="S52" s="45">
        <v>2249237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46057604</v>
      </c>
      <c r="D53" s="45">
        <v>34294546</v>
      </c>
      <c r="E53" s="25">
        <f t="shared" si="10"/>
        <v>134.30008375092646</v>
      </c>
      <c r="F53" s="45">
        <v>5525843</v>
      </c>
      <c r="G53" s="45">
        <v>5650233</v>
      </c>
      <c r="H53" s="25">
        <f t="shared" si="11"/>
        <v>97.798497867256089</v>
      </c>
      <c r="I53" s="45">
        <v>46141068</v>
      </c>
      <c r="J53" s="45">
        <v>40950336</v>
      </c>
      <c r="K53" s="25">
        <f t="shared" si="12"/>
        <v>112.6756762142318</v>
      </c>
      <c r="L53" s="45">
        <v>34150718</v>
      </c>
      <c r="M53" s="45">
        <v>29250556</v>
      </c>
      <c r="N53" s="25">
        <f t="shared" si="7"/>
        <v>116.75237216003688</v>
      </c>
      <c r="O53" s="45">
        <v>0</v>
      </c>
      <c r="P53" s="45">
        <v>0</v>
      </c>
      <c r="Q53" s="49" t="e">
        <f t="shared" si="8"/>
        <v>#DIV/0!</v>
      </c>
      <c r="R53" s="45">
        <v>34150718</v>
      </c>
      <c r="S53" s="45">
        <v>29250556</v>
      </c>
      <c r="T53" s="25">
        <f t="shared" si="9"/>
        <v>116.75237216003688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SUM(C56:C67)</f>
        <v>23270</v>
      </c>
      <c r="D55" s="42">
        <f>SUM(D56:D67)</f>
        <v>57406</v>
      </c>
      <c r="E55" s="51">
        <f>C55/D55*100</f>
        <v>40.535832491377214</v>
      </c>
      <c r="F55" s="42">
        <f>SUM(F56:F67)</f>
        <v>3109</v>
      </c>
      <c r="G55" s="42">
        <f>SUM(G56:G67)</f>
        <v>2703</v>
      </c>
      <c r="H55" s="51">
        <f>F55/G55*100</f>
        <v>115.02034776174621</v>
      </c>
      <c r="I55" s="42">
        <f>SUM(I56:I67)</f>
        <v>23270</v>
      </c>
      <c r="J55" s="42">
        <f>SUM(J56:J67)</f>
        <v>57406</v>
      </c>
      <c r="K55" s="51">
        <f>I55/J55*100</f>
        <v>40.535832491377214</v>
      </c>
      <c r="L55" s="42">
        <f>SUM(L56:L67)</f>
        <v>0</v>
      </c>
      <c r="M55" s="42">
        <f>SUM(M56:M67)</f>
        <v>0</v>
      </c>
      <c r="N55" s="6" t="e">
        <f t="shared" ref="N55" si="13">L55/M55*100</f>
        <v>#DIV/0!</v>
      </c>
      <c r="O55" s="42">
        <f>SUM(O56:O67)</f>
        <v>0</v>
      </c>
      <c r="P55" s="42">
        <f>SUM(P56:P67)</f>
        <v>0</v>
      </c>
      <c r="Q55" s="5" t="e">
        <f t="shared" ref="Q55" si="14">O55/P55*100</f>
        <v>#DIV/0!</v>
      </c>
      <c r="R55" s="42">
        <f>SUM(R56:R67)</f>
        <v>0</v>
      </c>
      <c r="S55" s="42">
        <f>SUM(S56:S67)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23270</v>
      </c>
      <c r="D56" s="45">
        <v>57406</v>
      </c>
      <c r="E56" s="45">
        <f>C56/D56*100</f>
        <v>40.535832491377214</v>
      </c>
      <c r="F56" s="47">
        <v>3109</v>
      </c>
      <c r="G56" s="45">
        <v>2703</v>
      </c>
      <c r="H56" s="45">
        <f>F56/G56*100</f>
        <v>115.02034776174621</v>
      </c>
      <c r="I56" s="47">
        <v>23270</v>
      </c>
      <c r="J56" s="45">
        <v>57406</v>
      </c>
      <c r="K56" s="45">
        <f>I56/J56*100</f>
        <v>40.535832491377214</v>
      </c>
      <c r="L56" s="47">
        <f>O56+R56</f>
        <v>0</v>
      </c>
      <c r="M56" s="47">
        <f>P56+S56</f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s="267" customFormat="1" ht="18.75" customHeight="1">
      <c r="A57" s="47">
        <v>2</v>
      </c>
      <c r="B57" s="8" t="s">
        <v>397</v>
      </c>
      <c r="C57" s="47"/>
      <c r="D57" s="45"/>
      <c r="E57" s="45" t="e">
        <f>C57/D57*100</f>
        <v>#DIV/0!</v>
      </c>
      <c r="F57" s="47"/>
      <c r="G57" s="45"/>
      <c r="H57" s="45" t="e">
        <f>F57/G57*100</f>
        <v>#DIV/0!</v>
      </c>
      <c r="I57" s="47"/>
      <c r="J57" s="45"/>
      <c r="K57" s="45" t="e">
        <f>I57/J57*100</f>
        <v>#DIV/0!</v>
      </c>
      <c r="L57" s="47">
        <f t="shared" ref="L57:M58" si="16">O57+R57</f>
        <v>0</v>
      </c>
      <c r="M57" s="47">
        <f t="shared" si="16"/>
        <v>0</v>
      </c>
      <c r="N57" s="45" t="e">
        <f>L57/M57*100</f>
        <v>#DIV/0!</v>
      </c>
      <c r="O57" s="47">
        <v>0</v>
      </c>
      <c r="P57" s="47">
        <v>0</v>
      </c>
      <c r="Q57" s="45" t="e">
        <f>O57/P57*100</f>
        <v>#DIV/0!</v>
      </c>
      <c r="R57" s="47">
        <v>0</v>
      </c>
      <c r="S57" s="47">
        <v>0</v>
      </c>
      <c r="T57" s="45" t="e">
        <f>R57/S57*100</f>
        <v>#DIV/0!</v>
      </c>
    </row>
    <row r="58" spans="1:20" ht="17.25">
      <c r="A58" s="64">
        <v>3</v>
      </c>
      <c r="B58" s="8" t="s">
        <v>105</v>
      </c>
      <c r="C58" s="47"/>
      <c r="D58" s="47"/>
      <c r="E58" s="1" t="e">
        <f t="shared" ref="E58" si="17">C58/D58*100</f>
        <v>#DIV/0!</v>
      </c>
      <c r="F58" s="47"/>
      <c r="G58" s="47"/>
      <c r="H58" s="1" t="e">
        <f t="shared" ref="H58" si="18">F58/G58*100</f>
        <v>#DIV/0!</v>
      </c>
      <c r="I58" s="47"/>
      <c r="J58" s="47"/>
      <c r="K58" s="1" t="e">
        <f t="shared" ref="K58" si="19">I58/J58*100</f>
        <v>#DIV/0!</v>
      </c>
      <c r="L58" s="47">
        <f t="shared" si="16"/>
        <v>0</v>
      </c>
      <c r="M58" s="47">
        <f t="shared" si="16"/>
        <v>0</v>
      </c>
      <c r="N58" s="1" t="e">
        <f t="shared" ref="N58" si="20">L58/M58*100</f>
        <v>#DIV/0!</v>
      </c>
      <c r="O58" s="47">
        <v>0</v>
      </c>
      <c r="P58" s="47">
        <v>0</v>
      </c>
      <c r="Q58" s="1" t="e">
        <f t="shared" ref="Q58" si="21">O58/P58*100</f>
        <v>#DIV/0!</v>
      </c>
      <c r="R58" s="47">
        <v>0</v>
      </c>
      <c r="S58" s="47">
        <v>0</v>
      </c>
      <c r="T58" s="1" t="e">
        <f t="shared" ref="T58" si="22">R58/S58*100</f>
        <v>#DIV/0!</v>
      </c>
    </row>
    <row r="59" spans="1:20">
      <c r="A59" s="64">
        <v>3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>
      <c r="A60" s="64">
        <v>4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>
      <c r="A61" s="64">
        <v>5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>
      <c r="A62" s="64">
        <v>6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>
      <c r="A63" s="64">
        <v>7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>
      <c r="A64" s="64">
        <v>8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>
      <c r="A65" s="64">
        <v>9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>
      <c r="A66" s="64">
        <v>10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64">
        <v>11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8"/>
      <c r="M67" s="148"/>
      <c r="N67" s="148"/>
      <c r="O67" s="148"/>
      <c r="P67" s="148"/>
      <c r="Q67" s="148"/>
      <c r="R67" s="148"/>
      <c r="S67" s="148"/>
      <c r="T67" s="148"/>
    </row>
    <row r="68" spans="1:20">
      <c r="A68" s="376"/>
      <c r="B68" s="377"/>
      <c r="C68" s="377"/>
      <c r="D68" s="377"/>
      <c r="E68" s="377"/>
      <c r="F68" s="377"/>
      <c r="G68" s="377"/>
      <c r="H68" s="377"/>
      <c r="I68" s="377"/>
      <c r="J68" s="377"/>
      <c r="K68" s="377"/>
      <c r="L68" s="377"/>
      <c r="M68" s="377"/>
      <c r="N68" s="377"/>
      <c r="O68" s="377"/>
      <c r="P68" s="377"/>
      <c r="Q68" s="377"/>
      <c r="R68" s="377"/>
      <c r="S68" s="377"/>
      <c r="T68" s="378"/>
    </row>
    <row r="69" spans="1:20" ht="59.25" customHeight="1">
      <c r="A69" s="369" t="s">
        <v>240</v>
      </c>
      <c r="B69" s="370" t="s">
        <v>13</v>
      </c>
      <c r="C69" s="128">
        <f>C70+C117+C147+C153+C165+C181+C190+C199+C205+C213+C221+C230+C237+C249+C258+C264+C278+C288+C310+C318+C326+C355</f>
        <v>413007176</v>
      </c>
      <c r="D69" s="128">
        <f>D70+D117+D147+D153+D165+D181+D190+D199+D205+D213+D221+D230+D237+D249+D258+D264+D278+D288+D310+D318+D326+D355</f>
        <v>384381518</v>
      </c>
      <c r="E69" s="129">
        <f>C69/D69*100</f>
        <v>107.44719937341003</v>
      </c>
      <c r="F69" s="128">
        <f>F70+F117+F147+F153+F165+F181+F190+F199+F205+F213+F221+F230+F237+F249+F258+F264+F278+F288+F310+F318+F326+F355</f>
        <v>51788819</v>
      </c>
      <c r="G69" s="128">
        <f>G70+G117+G147+G153+G165+G181+G190+G199+G205+G213+G221+G230+G237+G249+G258+G264+G278+G288+G310+G318+G326+G355</f>
        <v>45507558</v>
      </c>
      <c r="H69" s="129">
        <f>F69/G69*100</f>
        <v>113.80267646969762</v>
      </c>
      <c r="I69" s="128">
        <f>I70+I117+I147+I153+I165+I181+I190+I199+I205+I213+I221+I230+I237+I249+I258+I264+I278+I288+I310+I318+I326+I355</f>
        <v>405889842</v>
      </c>
      <c r="J69" s="128">
        <f>J70+J117+J147+J153+J165+J181+J190+J199+J205+J213+J221+J230+J237+J249+J258+J264+J278+J288+J310+J318+J326+J355</f>
        <v>385044878</v>
      </c>
      <c r="K69" s="129">
        <f>I69/J69*100</f>
        <v>105.41364531539099</v>
      </c>
      <c r="L69" s="128">
        <f>L70+L117+L147+L153+L165+L181+L190+L199+L205+L213+L221+L230+L237+L249+L258+L264+L278+L288+L310+L318+L326+L355</f>
        <v>237298527</v>
      </c>
      <c r="M69" s="128">
        <f>M70+M117+M147+M153+M165+M181+M190+M199+M205+M213+M221+M230+M237+M249+M258+M264+M278+M288+M310+M318+M326+M355</f>
        <v>209253574</v>
      </c>
      <c r="N69" s="131">
        <f t="shared" ref="N69:N138" si="23">L69/M69*100</f>
        <v>113.40237706047496</v>
      </c>
      <c r="O69" s="128">
        <f>O70+O117+O147+O153+O165+O181+O190+O199+O205+O213+O221+O230+O237+O249+O258+O264+O278+O288+O310+O318+O326+O355</f>
        <v>62383941</v>
      </c>
      <c r="P69" s="128">
        <f>P70+P117+P147+P153+P165+P181+P190+P199+P205+P213+P221+P230+P237+P249+P258+P264+P278+P288+P310+P318+P326+P355</f>
        <v>41600340</v>
      </c>
      <c r="Q69" s="132">
        <f t="shared" ref="Q69:Q138" si="24">O69/P69*100</f>
        <v>149.96017099860242</v>
      </c>
      <c r="R69" s="128">
        <f>R70+R117+R147+R153+R165+R181+R190+R199+R205+R213+R221+R230+R237+R249+R258+R264+R278+R288+R310+R318+R326+R355</f>
        <v>174857468</v>
      </c>
      <c r="S69" s="128">
        <f>S70+S117+S147+S153+S165+S181+S190+S199+S205+S213+S221+S230+S237+S249+S258+S264+S278+S288+S310+S318+S326+S355</f>
        <v>166627994</v>
      </c>
      <c r="T69" s="131">
        <f t="shared" ref="T69:T136" si="25">R69/S69*100</f>
        <v>104.93883038644756</v>
      </c>
    </row>
    <row r="70" spans="1:20" ht="39.75" customHeight="1">
      <c r="A70" s="383" t="s">
        <v>241</v>
      </c>
      <c r="B70" s="384" t="s">
        <v>117</v>
      </c>
      <c r="C70" s="42">
        <f>SUM(C71:C112)</f>
        <v>93149555</v>
      </c>
      <c r="D70" s="42">
        <f>SUM(D71:D112)</f>
        <v>95534309</v>
      </c>
      <c r="E70" s="51">
        <f>C70/D70*100</f>
        <v>97.503772178851477</v>
      </c>
      <c r="F70" s="42">
        <f>SUM(F71:F112)</f>
        <v>10426248</v>
      </c>
      <c r="G70" s="42">
        <f>SUM(G71:G112)</f>
        <v>14257224</v>
      </c>
      <c r="H70" s="51">
        <f>F70/G70*100</f>
        <v>73.129579783553936</v>
      </c>
      <c r="I70" s="42">
        <f>SUM(I71:I112)</f>
        <v>96772251</v>
      </c>
      <c r="J70" s="42">
        <f>SUM(J71:J112)</f>
        <v>97835019</v>
      </c>
      <c r="K70" s="51">
        <f>I70/J70*100</f>
        <v>98.913714117027979</v>
      </c>
      <c r="L70" s="36">
        <f>SUM(L71:L114)</f>
        <v>7295461</v>
      </c>
      <c r="M70" s="36">
        <f>SUM(M71:M114)</f>
        <v>8186467</v>
      </c>
      <c r="N70" s="6">
        <f t="shared" si="23"/>
        <v>89.116110771594151</v>
      </c>
      <c r="O70" s="5">
        <f>SUM(O71:O114)</f>
        <v>4685517</v>
      </c>
      <c r="P70" s="5">
        <f>SUM(P71:P114)</f>
        <v>5674034</v>
      </c>
      <c r="Q70" s="5">
        <f t="shared" si="24"/>
        <v>82.578232700050791</v>
      </c>
      <c r="R70" s="5">
        <f>SUM(R71:R114)</f>
        <v>2552823</v>
      </c>
      <c r="S70" s="5">
        <f>SUM(S71:S114)</f>
        <v>2512433</v>
      </c>
      <c r="T70" s="6">
        <f t="shared" si="25"/>
        <v>101.60760505852295</v>
      </c>
    </row>
    <row r="71" spans="1:20" ht="17.25">
      <c r="A71" s="66">
        <v>1</v>
      </c>
      <c r="B71" s="10" t="s">
        <v>150</v>
      </c>
      <c r="C71" s="47">
        <v>34980</v>
      </c>
      <c r="D71" s="45">
        <v>79691</v>
      </c>
      <c r="E71" s="46">
        <f t="shared" ref="E71:E105" si="26">C71/D71*100</f>
        <v>43.894542671066993</v>
      </c>
      <c r="F71" s="47">
        <v>20769</v>
      </c>
      <c r="G71" s="45">
        <v>9631</v>
      </c>
      <c r="H71" s="46">
        <f t="shared" ref="H71:H74" si="27">F71/G71*100</f>
        <v>215.64738864084725</v>
      </c>
      <c r="I71" s="47">
        <v>44374</v>
      </c>
      <c r="J71" s="45">
        <v>91821</v>
      </c>
      <c r="K71" s="46">
        <f t="shared" ref="K71:K92" si="28">I71/J71*100</f>
        <v>48.326635519107832</v>
      </c>
      <c r="L71" s="47">
        <v>43823</v>
      </c>
      <c r="M71" s="95">
        <v>91607</v>
      </c>
      <c r="N71" s="25">
        <f t="shared" si="23"/>
        <v>47.838047310795027</v>
      </c>
      <c r="O71" s="47">
        <v>29027</v>
      </c>
      <c r="P71" s="65">
        <v>91607</v>
      </c>
      <c r="Q71" s="25">
        <f t="shared" si="24"/>
        <v>31.686443175739846</v>
      </c>
      <c r="R71" s="47">
        <v>14796</v>
      </c>
      <c r="S71" s="45">
        <v>0</v>
      </c>
      <c r="T71" s="46" t="e">
        <f t="shared" si="25"/>
        <v>#DIV/0!</v>
      </c>
    </row>
    <row r="72" spans="1:20" s="24" customFormat="1" ht="34.5">
      <c r="A72" s="64">
        <v>2</v>
      </c>
      <c r="B72" s="16" t="s">
        <v>151</v>
      </c>
      <c r="C72" s="47">
        <v>1813923</v>
      </c>
      <c r="D72" s="49">
        <v>1249176</v>
      </c>
      <c r="E72" s="25">
        <f t="shared" si="26"/>
        <v>145.20956214336491</v>
      </c>
      <c r="F72" s="47">
        <v>294863</v>
      </c>
      <c r="G72" s="49">
        <v>45786</v>
      </c>
      <c r="H72" s="25">
        <f t="shared" si="27"/>
        <v>644.00253352553182</v>
      </c>
      <c r="I72" s="47">
        <v>1320184</v>
      </c>
      <c r="J72" s="49">
        <v>1241608</v>
      </c>
      <c r="K72" s="25">
        <f t="shared" si="28"/>
        <v>106.32856747057042</v>
      </c>
      <c r="L72" s="47">
        <v>817848</v>
      </c>
      <c r="M72" s="95">
        <v>776184</v>
      </c>
      <c r="N72" s="25">
        <f t="shared" si="23"/>
        <v>105.36779938777403</v>
      </c>
      <c r="O72" s="65">
        <v>766041</v>
      </c>
      <c r="P72" s="45">
        <v>663144</v>
      </c>
      <c r="Q72" s="25">
        <f t="shared" si="24"/>
        <v>115.51653939415874</v>
      </c>
      <c r="R72" s="45">
        <v>51807</v>
      </c>
      <c r="S72" s="45">
        <v>113040</v>
      </c>
      <c r="T72" s="25">
        <f t="shared" si="25"/>
        <v>45.830679405520172</v>
      </c>
    </row>
    <row r="73" spans="1:20" s="23" customFormat="1" ht="17.25">
      <c r="A73" s="64">
        <v>3</v>
      </c>
      <c r="B73" s="10" t="s">
        <v>436</v>
      </c>
      <c r="C73" s="47">
        <v>505431</v>
      </c>
      <c r="D73" s="47">
        <v>259343</v>
      </c>
      <c r="E73" s="25">
        <f t="shared" si="26"/>
        <v>194.8890079932753</v>
      </c>
      <c r="F73" s="47">
        <v>86634</v>
      </c>
      <c r="G73" s="47">
        <v>10650</v>
      </c>
      <c r="H73" s="1">
        <f t="shared" si="27"/>
        <v>813.46478873239437</v>
      </c>
      <c r="I73" s="47">
        <v>683074</v>
      </c>
      <c r="J73" s="47">
        <v>637888</v>
      </c>
      <c r="K73" s="1">
        <f t="shared" si="28"/>
        <v>107.08368867261964</v>
      </c>
      <c r="L73" s="47">
        <v>624381</v>
      </c>
      <c r="M73" s="95">
        <v>444855</v>
      </c>
      <c r="N73" s="1">
        <f t="shared" si="23"/>
        <v>140.35607107934044</v>
      </c>
      <c r="O73" s="47">
        <v>125908</v>
      </c>
      <c r="P73" s="47">
        <v>218220</v>
      </c>
      <c r="Q73" s="1">
        <f t="shared" si="24"/>
        <v>57.697736229493167</v>
      </c>
      <c r="R73" s="47">
        <v>498473</v>
      </c>
      <c r="S73" s="47">
        <v>226635</v>
      </c>
      <c r="T73" s="1">
        <f t="shared" si="25"/>
        <v>219.94528647384558</v>
      </c>
    </row>
    <row r="74" spans="1:20" s="23" customFormat="1" ht="17.25">
      <c r="A74" s="63">
        <v>4</v>
      </c>
      <c r="B74" s="10" t="s">
        <v>153</v>
      </c>
      <c r="C74" s="47">
        <v>1549590</v>
      </c>
      <c r="D74" s="47">
        <v>1973749</v>
      </c>
      <c r="E74" s="1">
        <f t="shared" si="26"/>
        <v>78.509982778965309</v>
      </c>
      <c r="F74" s="47">
        <v>143054</v>
      </c>
      <c r="G74" s="47">
        <v>185690</v>
      </c>
      <c r="H74" s="1">
        <f t="shared" si="27"/>
        <v>77.039151273628093</v>
      </c>
      <c r="I74" s="47">
        <v>1621271</v>
      </c>
      <c r="J74" s="47">
        <v>1984706</v>
      </c>
      <c r="K74" s="1">
        <f t="shared" si="28"/>
        <v>81.688219816940148</v>
      </c>
      <c r="L74" s="47">
        <v>1151701</v>
      </c>
      <c r="M74" s="95">
        <v>1445044</v>
      </c>
      <c r="N74" s="1">
        <f t="shared" si="23"/>
        <v>79.700064496305998</v>
      </c>
      <c r="O74" s="47">
        <v>869293</v>
      </c>
      <c r="P74" s="47">
        <v>1340944</v>
      </c>
      <c r="Q74" s="1">
        <f t="shared" si="24"/>
        <v>64.826942810438013</v>
      </c>
      <c r="R74" s="47">
        <v>282408</v>
      </c>
      <c r="S74" s="47">
        <v>104100</v>
      </c>
      <c r="T74" s="1">
        <f t="shared" si="25"/>
        <v>271.28530259365994</v>
      </c>
    </row>
    <row r="75" spans="1:20" s="24" customFormat="1" ht="17.25">
      <c r="A75" s="64">
        <v>5</v>
      </c>
      <c r="B75" s="10" t="s">
        <v>154</v>
      </c>
      <c r="C75" s="47">
        <v>34025758</v>
      </c>
      <c r="D75" s="45">
        <v>31396687</v>
      </c>
      <c r="E75" s="25">
        <f t="shared" si="26"/>
        <v>108.37372108719623</v>
      </c>
      <c r="F75" s="47">
        <v>2786626</v>
      </c>
      <c r="G75" s="45">
        <v>5700271</v>
      </c>
      <c r="H75" s="25">
        <f>F75/G75*100</f>
        <v>48.885851216547422</v>
      </c>
      <c r="I75" s="47">
        <v>33841472</v>
      </c>
      <c r="J75" s="45">
        <v>29787289</v>
      </c>
      <c r="K75" s="25">
        <f t="shared" si="28"/>
        <v>113.61044638872642</v>
      </c>
      <c r="L75" s="47">
        <v>189487</v>
      </c>
      <c r="M75" s="95">
        <v>195530</v>
      </c>
      <c r="N75" s="25">
        <f t="shared" si="23"/>
        <v>96.909425663581032</v>
      </c>
      <c r="O75" s="47">
        <v>0</v>
      </c>
      <c r="P75" s="45">
        <v>0</v>
      </c>
      <c r="Q75" s="1" t="e">
        <f t="shared" si="24"/>
        <v>#DIV/0!</v>
      </c>
      <c r="R75" s="47">
        <v>189487</v>
      </c>
      <c r="S75" s="45">
        <v>195530</v>
      </c>
      <c r="T75" s="25">
        <f t="shared" si="25"/>
        <v>96.909425663581032</v>
      </c>
    </row>
    <row r="76" spans="1:20" ht="17.25">
      <c r="A76" s="63">
        <v>6</v>
      </c>
      <c r="B76" s="10" t="s">
        <v>437</v>
      </c>
      <c r="C76" s="47">
        <v>3921748</v>
      </c>
      <c r="D76" s="45">
        <v>5149328</v>
      </c>
      <c r="E76" s="46">
        <f t="shared" si="26"/>
        <v>76.160384422977131</v>
      </c>
      <c r="F76" s="47">
        <v>319638</v>
      </c>
      <c r="G76" s="45">
        <v>434551</v>
      </c>
      <c r="H76" s="46">
        <f t="shared" ref="H76:H88" si="29">F76/G76*100</f>
        <v>73.555923240310122</v>
      </c>
      <c r="I76" s="47">
        <v>3746528</v>
      </c>
      <c r="J76" s="45">
        <v>4908270</v>
      </c>
      <c r="K76" s="46">
        <f t="shared" si="28"/>
        <v>76.330927190232003</v>
      </c>
      <c r="L76" s="47">
        <v>17811</v>
      </c>
      <c r="M76" s="95">
        <v>86556</v>
      </c>
      <c r="N76" s="25">
        <f t="shared" si="23"/>
        <v>20.577429640926105</v>
      </c>
      <c r="O76" s="47">
        <v>12199</v>
      </c>
      <c r="P76" s="45">
        <v>56507</v>
      </c>
      <c r="Q76" s="25">
        <f t="shared" si="24"/>
        <v>21.588475764064629</v>
      </c>
      <c r="R76" s="47">
        <v>5612</v>
      </c>
      <c r="S76" s="45">
        <v>30049</v>
      </c>
      <c r="T76" s="46">
        <f t="shared" si="25"/>
        <v>18.676162268295119</v>
      </c>
    </row>
    <row r="77" spans="1:20" s="24" customFormat="1" ht="17.25">
      <c r="A77" s="66">
        <v>7</v>
      </c>
      <c r="B77" s="10" t="s">
        <v>156</v>
      </c>
      <c r="C77" s="47">
        <v>1017547</v>
      </c>
      <c r="D77" s="45">
        <v>1263366</v>
      </c>
      <c r="E77" s="25">
        <f t="shared" si="26"/>
        <v>80.54253478406099</v>
      </c>
      <c r="F77" s="47">
        <v>63522</v>
      </c>
      <c r="G77" s="45">
        <v>153103</v>
      </c>
      <c r="H77" s="25">
        <f t="shared" si="29"/>
        <v>41.489716073493014</v>
      </c>
      <c r="I77" s="47">
        <v>1089040</v>
      </c>
      <c r="J77" s="45">
        <v>1168588</v>
      </c>
      <c r="K77" s="25">
        <f t="shared" si="28"/>
        <v>93.192810468702405</v>
      </c>
      <c r="L77" s="47">
        <v>189782</v>
      </c>
      <c r="M77" s="95">
        <v>96668</v>
      </c>
      <c r="N77" s="25">
        <f t="shared" si="23"/>
        <v>196.32349898622087</v>
      </c>
      <c r="O77" s="47">
        <v>142196</v>
      </c>
      <c r="P77" s="45">
        <v>90645</v>
      </c>
      <c r="Q77" s="25">
        <f t="shared" si="24"/>
        <v>156.87131115891665</v>
      </c>
      <c r="R77" s="47">
        <v>47586</v>
      </c>
      <c r="S77" s="45">
        <v>6023</v>
      </c>
      <c r="T77" s="25">
        <f t="shared" si="25"/>
        <v>790.0713929935248</v>
      </c>
    </row>
    <row r="78" spans="1:20" s="23" customFormat="1" ht="17.25">
      <c r="A78" s="63">
        <v>8</v>
      </c>
      <c r="B78" s="10" t="s">
        <v>157</v>
      </c>
      <c r="C78" s="47">
        <v>41305</v>
      </c>
      <c r="D78" s="47">
        <v>78228</v>
      </c>
      <c r="E78" s="1">
        <f t="shared" si="26"/>
        <v>52.800787441836682</v>
      </c>
      <c r="F78" s="47">
        <v>6693</v>
      </c>
      <c r="G78" s="47">
        <v>15108</v>
      </c>
      <c r="H78" s="1">
        <f t="shared" si="29"/>
        <v>44.301032565528196</v>
      </c>
      <c r="I78" s="47">
        <v>98003</v>
      </c>
      <c r="J78" s="47">
        <v>180984</v>
      </c>
      <c r="K78" s="1">
        <f t="shared" si="28"/>
        <v>54.150090615745036</v>
      </c>
      <c r="L78" s="47">
        <v>26376</v>
      </c>
      <c r="M78" s="95">
        <v>41848</v>
      </c>
      <c r="N78" s="1">
        <f t="shared" si="23"/>
        <v>63.028101701395521</v>
      </c>
      <c r="O78" s="47">
        <v>0</v>
      </c>
      <c r="P78" s="47">
        <v>0</v>
      </c>
      <c r="Q78" s="1" t="e">
        <f t="shared" si="24"/>
        <v>#DIV/0!</v>
      </c>
      <c r="R78" s="47">
        <v>26376</v>
      </c>
      <c r="S78" s="95">
        <v>41848</v>
      </c>
      <c r="T78" s="1">
        <f t="shared" si="25"/>
        <v>63.028101701395521</v>
      </c>
    </row>
    <row r="79" spans="1:20" s="24" customFormat="1" ht="17.25">
      <c r="A79" s="63">
        <v>9</v>
      </c>
      <c r="B79" s="10" t="s">
        <v>158</v>
      </c>
      <c r="C79" s="47">
        <v>2637115</v>
      </c>
      <c r="D79" s="45">
        <v>2316272</v>
      </c>
      <c r="E79" s="25">
        <f t="shared" si="26"/>
        <v>113.85169790076468</v>
      </c>
      <c r="F79" s="47">
        <v>409880</v>
      </c>
      <c r="G79" s="45">
        <v>369125</v>
      </c>
      <c r="H79" s="25">
        <f t="shared" si="29"/>
        <v>111.04097527937691</v>
      </c>
      <c r="I79" s="47">
        <v>2633538</v>
      </c>
      <c r="J79" s="45">
        <v>2313357</v>
      </c>
      <c r="K79" s="25">
        <f t="shared" si="28"/>
        <v>113.84053563717143</v>
      </c>
      <c r="L79" s="47">
        <v>110570</v>
      </c>
      <c r="M79" s="95">
        <v>95403</v>
      </c>
      <c r="N79" s="25">
        <f t="shared" si="23"/>
        <v>115.89782291961468</v>
      </c>
      <c r="O79" s="47">
        <v>110570</v>
      </c>
      <c r="P79" s="45">
        <v>0</v>
      </c>
      <c r="Q79" s="25" t="e">
        <f t="shared" si="24"/>
        <v>#DIV/0!</v>
      </c>
      <c r="R79" s="47">
        <v>0</v>
      </c>
      <c r="S79" s="45">
        <v>95403</v>
      </c>
      <c r="T79" s="25">
        <f t="shared" si="25"/>
        <v>0</v>
      </c>
    </row>
    <row r="80" spans="1:20" s="23" customFormat="1" ht="17.25">
      <c r="A80" s="63">
        <v>10</v>
      </c>
      <c r="B80" s="10" t="s">
        <v>159</v>
      </c>
      <c r="C80" s="47">
        <v>1269548</v>
      </c>
      <c r="D80" s="47">
        <v>1762516</v>
      </c>
      <c r="E80" s="1">
        <f t="shared" si="26"/>
        <v>72.030438305240921</v>
      </c>
      <c r="F80" s="47">
        <v>91017</v>
      </c>
      <c r="G80" s="47">
        <v>171963</v>
      </c>
      <c r="H80" s="1">
        <f t="shared" si="29"/>
        <v>52.928246192494896</v>
      </c>
      <c r="I80" s="47">
        <v>1269548</v>
      </c>
      <c r="J80" s="47">
        <v>1762416</v>
      </c>
      <c r="K80" s="1">
        <f t="shared" si="28"/>
        <v>72.034525333405966</v>
      </c>
      <c r="L80" s="47">
        <v>614958</v>
      </c>
      <c r="M80" s="95">
        <v>1137888</v>
      </c>
      <c r="N80" s="1">
        <f t="shared" si="23"/>
        <v>54.043807474900873</v>
      </c>
      <c r="O80" s="47">
        <v>410575</v>
      </c>
      <c r="P80" s="47">
        <v>980526</v>
      </c>
      <c r="Q80" s="1">
        <f t="shared" si="24"/>
        <v>41.872933507117608</v>
      </c>
      <c r="R80" s="47">
        <v>204383</v>
      </c>
      <c r="S80" s="47">
        <v>157362</v>
      </c>
      <c r="T80" s="1">
        <f t="shared" si="25"/>
        <v>129.88078443334476</v>
      </c>
    </row>
    <row r="81" spans="1:636" s="24" customFormat="1" ht="17.25">
      <c r="A81" s="63">
        <v>11</v>
      </c>
      <c r="B81" s="10" t="s">
        <v>160</v>
      </c>
      <c r="C81" s="47">
        <v>195731</v>
      </c>
      <c r="D81" s="45">
        <v>189790</v>
      </c>
      <c r="E81" s="25">
        <f t="shared" si="26"/>
        <v>103.13030191264028</v>
      </c>
      <c r="F81" s="47">
        <v>30938</v>
      </c>
      <c r="G81" s="45">
        <v>26709</v>
      </c>
      <c r="H81" s="25">
        <f t="shared" si="29"/>
        <v>115.83361413755664</v>
      </c>
      <c r="I81" s="47">
        <v>195731</v>
      </c>
      <c r="J81" s="45">
        <v>189790</v>
      </c>
      <c r="K81" s="25">
        <f t="shared" si="28"/>
        <v>103.13030191264028</v>
      </c>
      <c r="L81" s="47">
        <v>0</v>
      </c>
      <c r="M81" s="95">
        <v>0</v>
      </c>
      <c r="N81" s="25" t="e">
        <f t="shared" si="23"/>
        <v>#DIV/0!</v>
      </c>
      <c r="O81" s="47">
        <v>0</v>
      </c>
      <c r="P81" s="45">
        <v>0</v>
      </c>
      <c r="Q81" s="25" t="e">
        <f t="shared" si="24"/>
        <v>#DIV/0!</v>
      </c>
      <c r="R81" s="47">
        <v>0</v>
      </c>
      <c r="S81" s="45">
        <v>0</v>
      </c>
      <c r="T81" s="25" t="e">
        <f t="shared" si="25"/>
        <v>#DIV/0!</v>
      </c>
    </row>
    <row r="82" spans="1:636" s="24" customFormat="1" ht="24" customHeight="1">
      <c r="A82" s="63">
        <v>12</v>
      </c>
      <c r="B82" s="10" t="s">
        <v>161</v>
      </c>
      <c r="C82" s="47">
        <v>1090213</v>
      </c>
      <c r="D82" s="49">
        <v>1161899</v>
      </c>
      <c r="E82" s="25">
        <f t="shared" si="26"/>
        <v>93.830272682909623</v>
      </c>
      <c r="F82" s="47">
        <v>132696</v>
      </c>
      <c r="G82" s="49">
        <v>132247</v>
      </c>
      <c r="H82" s="25">
        <f t="shared" si="29"/>
        <v>100.33951620830719</v>
      </c>
      <c r="I82" s="47">
        <v>1746834</v>
      </c>
      <c r="J82" s="49">
        <v>1542810</v>
      </c>
      <c r="K82" s="25">
        <f t="shared" si="28"/>
        <v>113.22418185000099</v>
      </c>
      <c r="L82" s="47">
        <v>115331</v>
      </c>
      <c r="M82" s="289">
        <v>186322</v>
      </c>
      <c r="N82" s="25">
        <f t="shared" si="23"/>
        <v>61.898755917175642</v>
      </c>
      <c r="O82" s="47">
        <v>115331</v>
      </c>
      <c r="P82" s="49">
        <v>186322</v>
      </c>
      <c r="Q82" s="25">
        <f t="shared" si="24"/>
        <v>61.898755917175642</v>
      </c>
      <c r="R82" s="47">
        <v>0</v>
      </c>
      <c r="S82" s="49">
        <v>0</v>
      </c>
      <c r="T82" s="25" t="e">
        <f t="shared" si="25"/>
        <v>#DIV/0!</v>
      </c>
    </row>
    <row r="83" spans="1:636" s="24" customFormat="1" ht="17.25">
      <c r="A83" s="63">
        <v>13</v>
      </c>
      <c r="B83" s="10" t="s">
        <v>162</v>
      </c>
      <c r="C83" s="47">
        <v>762117</v>
      </c>
      <c r="D83" s="45">
        <v>586297</v>
      </c>
      <c r="E83" s="25">
        <f t="shared" si="26"/>
        <v>129.98821416449343</v>
      </c>
      <c r="F83" s="47">
        <v>90486</v>
      </c>
      <c r="G83" s="45">
        <v>96520</v>
      </c>
      <c r="H83" s="25">
        <f t="shared" si="29"/>
        <v>93.748445917944466</v>
      </c>
      <c r="I83" s="47">
        <v>744120</v>
      </c>
      <c r="J83" s="45">
        <v>581937</v>
      </c>
      <c r="K83" s="25">
        <f t="shared" si="28"/>
        <v>127.86951164816811</v>
      </c>
      <c r="L83" s="47">
        <v>0</v>
      </c>
      <c r="M83" s="95">
        <v>0</v>
      </c>
      <c r="N83" s="25" t="e">
        <f t="shared" si="23"/>
        <v>#DIV/0!</v>
      </c>
      <c r="O83" s="47">
        <v>0</v>
      </c>
      <c r="P83" s="45">
        <v>0</v>
      </c>
      <c r="Q83" s="25" t="e">
        <f t="shared" si="24"/>
        <v>#DIV/0!</v>
      </c>
      <c r="R83" s="47">
        <v>0</v>
      </c>
      <c r="S83" s="45">
        <v>0</v>
      </c>
      <c r="T83" s="25" t="e">
        <f t="shared" si="25"/>
        <v>#DIV/0!</v>
      </c>
    </row>
    <row r="84" spans="1:636" s="24" customFormat="1" ht="17.25">
      <c r="A84" s="63">
        <v>14</v>
      </c>
      <c r="B84" s="10" t="s">
        <v>163</v>
      </c>
      <c r="C84" s="47">
        <v>16455</v>
      </c>
      <c r="D84" s="45">
        <v>32775</v>
      </c>
      <c r="E84" s="25">
        <f t="shared" si="26"/>
        <v>50.205949656750569</v>
      </c>
      <c r="F84" s="47">
        <v>0</v>
      </c>
      <c r="G84" s="45">
        <v>0</v>
      </c>
      <c r="H84" s="25" t="e">
        <f t="shared" si="29"/>
        <v>#DIV/0!</v>
      </c>
      <c r="I84" s="47">
        <v>29500</v>
      </c>
      <c r="J84" s="45">
        <v>115240</v>
      </c>
      <c r="K84" s="25">
        <f t="shared" si="28"/>
        <v>25.598750433877125</v>
      </c>
      <c r="L84" s="47">
        <v>0</v>
      </c>
      <c r="M84" s="95">
        <v>0</v>
      </c>
      <c r="N84" s="25" t="e">
        <f t="shared" si="23"/>
        <v>#DIV/0!</v>
      </c>
      <c r="O84" s="47">
        <v>0</v>
      </c>
      <c r="P84" s="45">
        <v>0</v>
      </c>
      <c r="Q84" s="25" t="e">
        <f t="shared" si="24"/>
        <v>#DIV/0!</v>
      </c>
      <c r="R84" s="47">
        <v>0</v>
      </c>
      <c r="S84" s="45">
        <v>0</v>
      </c>
      <c r="T84" s="25" t="e">
        <f t="shared" si="25"/>
        <v>#DIV/0!</v>
      </c>
    </row>
    <row r="85" spans="1:636" s="23" customFormat="1" ht="30.75" customHeight="1">
      <c r="A85" s="64">
        <v>15</v>
      </c>
      <c r="B85" s="10" t="s">
        <v>164</v>
      </c>
      <c r="C85" s="47">
        <v>1733690</v>
      </c>
      <c r="D85" s="45">
        <v>1266513</v>
      </c>
      <c r="E85" s="1">
        <f t="shared" si="26"/>
        <v>136.88686969656055</v>
      </c>
      <c r="F85" s="47">
        <v>299172</v>
      </c>
      <c r="G85" s="45">
        <v>120560</v>
      </c>
      <c r="H85" s="1">
        <f t="shared" si="29"/>
        <v>248.1519575315196</v>
      </c>
      <c r="I85" s="47">
        <v>1581119</v>
      </c>
      <c r="J85" s="45">
        <v>1518059</v>
      </c>
      <c r="K85" s="1">
        <f t="shared" si="28"/>
        <v>104.15398874483799</v>
      </c>
      <c r="L85" s="47">
        <v>0</v>
      </c>
      <c r="M85" s="95">
        <v>0</v>
      </c>
      <c r="N85" s="1" t="e">
        <f t="shared" si="23"/>
        <v>#DIV/0!</v>
      </c>
      <c r="O85" s="47">
        <v>0</v>
      </c>
      <c r="P85" s="45">
        <v>0</v>
      </c>
      <c r="Q85" s="25" t="e">
        <f t="shared" si="24"/>
        <v>#DIV/0!</v>
      </c>
      <c r="R85" s="47">
        <v>0</v>
      </c>
      <c r="S85" s="45">
        <v>0</v>
      </c>
      <c r="T85" s="1" t="e">
        <f t="shared" si="25"/>
        <v>#DIV/0!</v>
      </c>
    </row>
    <row r="86" spans="1:636" ht="17.25">
      <c r="A86" s="63">
        <v>16</v>
      </c>
      <c r="B86" s="10" t="s">
        <v>165</v>
      </c>
      <c r="C86" s="47">
        <v>14457701</v>
      </c>
      <c r="D86" s="45">
        <v>15008189</v>
      </c>
      <c r="E86" s="46">
        <f t="shared" si="26"/>
        <v>96.332082438460759</v>
      </c>
      <c r="F86" s="47">
        <v>1596417</v>
      </c>
      <c r="G86" s="45">
        <v>1871096</v>
      </c>
      <c r="H86" s="46">
        <f t="shared" si="29"/>
        <v>85.319887381513297</v>
      </c>
      <c r="I86" s="47">
        <v>15249733</v>
      </c>
      <c r="J86" s="45">
        <v>16125770</v>
      </c>
      <c r="K86" s="46">
        <f t="shared" si="28"/>
        <v>94.567471816849675</v>
      </c>
      <c r="L86" s="47">
        <v>1126788</v>
      </c>
      <c r="M86" s="95">
        <v>941401</v>
      </c>
      <c r="N86" s="25">
        <f t="shared" si="23"/>
        <v>119.69267081721817</v>
      </c>
      <c r="O86" s="47">
        <v>165393</v>
      </c>
      <c r="P86" s="45">
        <v>0</v>
      </c>
      <c r="Q86" s="25" t="e">
        <f t="shared" si="24"/>
        <v>#DIV/0!</v>
      </c>
      <c r="R86" s="47">
        <v>961395</v>
      </c>
      <c r="S86" s="45">
        <v>941401</v>
      </c>
      <c r="T86" s="46">
        <f t="shared" si="25"/>
        <v>102.12385582764412</v>
      </c>
    </row>
    <row r="87" spans="1:636" s="23" customFormat="1" ht="17.25" customHeight="1">
      <c r="A87" s="63">
        <v>17</v>
      </c>
      <c r="B87" s="10" t="s">
        <v>274</v>
      </c>
      <c r="C87" s="47">
        <v>59356</v>
      </c>
      <c r="D87" s="47">
        <v>72902</v>
      </c>
      <c r="E87" s="1">
        <f t="shared" si="26"/>
        <v>81.418891114098386</v>
      </c>
      <c r="F87" s="47">
        <v>9954</v>
      </c>
      <c r="G87" s="47">
        <v>6758</v>
      </c>
      <c r="H87" s="1">
        <f t="shared" si="29"/>
        <v>147.2920982539213</v>
      </c>
      <c r="I87" s="47">
        <v>67304</v>
      </c>
      <c r="J87" s="47">
        <v>57200</v>
      </c>
      <c r="K87" s="1">
        <f t="shared" si="28"/>
        <v>117.66433566433567</v>
      </c>
      <c r="L87" s="47">
        <v>0</v>
      </c>
      <c r="M87" s="95">
        <v>0</v>
      </c>
      <c r="N87" s="1" t="e">
        <f t="shared" si="23"/>
        <v>#DIV/0!</v>
      </c>
      <c r="O87" s="47">
        <v>0</v>
      </c>
      <c r="P87" s="47">
        <v>0</v>
      </c>
      <c r="Q87" s="1" t="e">
        <f t="shared" si="24"/>
        <v>#DIV/0!</v>
      </c>
      <c r="R87" s="47">
        <v>0</v>
      </c>
      <c r="S87" s="47">
        <v>0</v>
      </c>
      <c r="T87" s="1" t="e">
        <f t="shared" si="25"/>
        <v>#DIV/0!</v>
      </c>
    </row>
    <row r="88" spans="1:636" s="23" customFormat="1" ht="17.25">
      <c r="A88" s="63">
        <v>18</v>
      </c>
      <c r="B88" s="10" t="s">
        <v>166</v>
      </c>
      <c r="C88" s="47"/>
      <c r="D88" s="47"/>
      <c r="E88" s="1" t="e">
        <f t="shared" si="26"/>
        <v>#DIV/0!</v>
      </c>
      <c r="F88" s="47"/>
      <c r="G88" s="47"/>
      <c r="H88" s="1" t="e">
        <f t="shared" si="29"/>
        <v>#DIV/0!</v>
      </c>
      <c r="I88" s="47"/>
      <c r="J88" s="47"/>
      <c r="K88" s="1" t="e">
        <f t="shared" si="28"/>
        <v>#DIV/0!</v>
      </c>
      <c r="L88" s="47"/>
      <c r="M88" s="95"/>
      <c r="N88" s="1" t="e">
        <f t="shared" si="23"/>
        <v>#DIV/0!</v>
      </c>
      <c r="O88" s="47"/>
      <c r="P88" s="47"/>
      <c r="Q88" s="1" t="e">
        <f t="shared" si="24"/>
        <v>#DIV/0!</v>
      </c>
      <c r="R88" s="47"/>
      <c r="S88" s="47"/>
      <c r="T88" s="1" t="e">
        <f t="shared" si="25"/>
        <v>#DIV/0!</v>
      </c>
    </row>
    <row r="89" spans="1:636" s="23" customFormat="1" ht="17.25">
      <c r="A89" s="63">
        <v>19</v>
      </c>
      <c r="B89" s="10" t="s">
        <v>167</v>
      </c>
      <c r="C89" s="47">
        <v>12372106</v>
      </c>
      <c r="D89" s="47">
        <v>12208355</v>
      </c>
      <c r="E89" s="1">
        <f t="shared" si="26"/>
        <v>101.34130273898489</v>
      </c>
      <c r="F89" s="47">
        <v>1856727</v>
      </c>
      <c r="G89" s="47">
        <v>2340119</v>
      </c>
      <c r="H89" s="1">
        <f>F89/G89*100</f>
        <v>79.343272713909002</v>
      </c>
      <c r="I89" s="47">
        <v>15320262</v>
      </c>
      <c r="J89" s="47">
        <v>14851440</v>
      </c>
      <c r="K89" s="1">
        <f>I89/J89*100</f>
        <v>103.15674439650297</v>
      </c>
      <c r="L89" s="47">
        <v>0</v>
      </c>
      <c r="M89" s="95">
        <v>0</v>
      </c>
      <c r="N89" s="1" t="e">
        <f t="shared" si="23"/>
        <v>#DIV/0!</v>
      </c>
      <c r="O89" s="47">
        <v>0</v>
      </c>
      <c r="P89" s="47">
        <v>0</v>
      </c>
      <c r="Q89" s="1" t="e">
        <f t="shared" si="24"/>
        <v>#DIV/0!</v>
      </c>
      <c r="R89" s="47">
        <v>0</v>
      </c>
      <c r="S89" s="47">
        <v>0</v>
      </c>
      <c r="T89" s="1" t="e">
        <f t="shared" si="25"/>
        <v>#DIV/0!</v>
      </c>
    </row>
    <row r="90" spans="1:636" s="24" customFormat="1" ht="17.25">
      <c r="A90" s="63">
        <v>20</v>
      </c>
      <c r="B90" s="16" t="s">
        <v>385</v>
      </c>
      <c r="C90" s="47">
        <v>966728</v>
      </c>
      <c r="D90" s="45">
        <v>1073757</v>
      </c>
      <c r="E90" s="25">
        <f t="shared" si="26"/>
        <v>90.032288497304322</v>
      </c>
      <c r="F90" s="47">
        <v>124448</v>
      </c>
      <c r="G90" s="45">
        <v>138153</v>
      </c>
      <c r="H90" s="25">
        <f t="shared" ref="H90:H108" si="30">F90/G90*100</f>
        <v>90.079839019058582</v>
      </c>
      <c r="I90" s="47">
        <v>916140</v>
      </c>
      <c r="J90" s="45">
        <v>1144639</v>
      </c>
      <c r="K90" s="25">
        <f t="shared" si="28"/>
        <v>80.037461592694285</v>
      </c>
      <c r="L90" s="47">
        <v>0</v>
      </c>
      <c r="M90" s="95">
        <v>0</v>
      </c>
      <c r="N90" s="25" t="e">
        <f t="shared" si="23"/>
        <v>#DIV/0!</v>
      </c>
      <c r="O90" s="47">
        <v>0</v>
      </c>
      <c r="P90" s="49">
        <v>0</v>
      </c>
      <c r="Q90" s="25" t="e">
        <f t="shared" si="24"/>
        <v>#DIV/0!</v>
      </c>
      <c r="R90" s="47">
        <v>0</v>
      </c>
      <c r="S90" s="45">
        <v>0</v>
      </c>
      <c r="T90" s="25" t="e">
        <f t="shared" si="25"/>
        <v>#DIV/0!</v>
      </c>
    </row>
    <row r="91" spans="1:636" s="23" customFormat="1" ht="17.25">
      <c r="A91" s="63">
        <v>21</v>
      </c>
      <c r="B91" s="10" t="s">
        <v>169</v>
      </c>
      <c r="C91" s="47">
        <v>340279</v>
      </c>
      <c r="D91" s="47">
        <v>415349</v>
      </c>
      <c r="E91" s="1">
        <f t="shared" si="26"/>
        <v>81.926042918124281</v>
      </c>
      <c r="F91" s="47">
        <v>53230</v>
      </c>
      <c r="G91" s="47">
        <v>69987</v>
      </c>
      <c r="H91" s="1">
        <f t="shared" si="30"/>
        <v>76.056982010944878</v>
      </c>
      <c r="I91" s="47">
        <v>401166</v>
      </c>
      <c r="J91" s="49">
        <v>396802</v>
      </c>
      <c r="K91" s="1">
        <f t="shared" si="28"/>
        <v>101.09979284378608</v>
      </c>
      <c r="L91" s="47">
        <v>75887</v>
      </c>
      <c r="M91" s="95">
        <v>64740</v>
      </c>
      <c r="N91" s="1">
        <f t="shared" si="23"/>
        <v>117.2181031819586</v>
      </c>
      <c r="O91" s="47">
        <v>75887</v>
      </c>
      <c r="P91" s="47">
        <v>64740</v>
      </c>
      <c r="Q91" s="1">
        <f t="shared" si="24"/>
        <v>117.2181031819586</v>
      </c>
      <c r="R91" s="47">
        <v>0</v>
      </c>
      <c r="S91" s="47">
        <v>0</v>
      </c>
      <c r="T91" s="1" t="e">
        <f t="shared" si="25"/>
        <v>#DIV/0!</v>
      </c>
    </row>
    <row r="92" spans="1:636" ht="17.25">
      <c r="A92" s="63">
        <v>22</v>
      </c>
      <c r="B92" s="10" t="s">
        <v>170</v>
      </c>
      <c r="C92" s="47">
        <v>3423879</v>
      </c>
      <c r="D92" s="49">
        <v>3619767</v>
      </c>
      <c r="E92" s="25">
        <f t="shared" si="26"/>
        <v>94.588380964852163</v>
      </c>
      <c r="F92" s="47">
        <v>403920</v>
      </c>
      <c r="G92" s="45">
        <v>516552</v>
      </c>
      <c r="H92" s="25">
        <f t="shared" si="30"/>
        <v>78.195418854248942</v>
      </c>
      <c r="I92" s="47">
        <v>3423879</v>
      </c>
      <c r="J92" s="49">
        <v>3619767</v>
      </c>
      <c r="K92" s="25">
        <f t="shared" si="28"/>
        <v>94.588380964852163</v>
      </c>
      <c r="L92" s="47">
        <v>116061</v>
      </c>
      <c r="M92" s="49">
        <v>335038</v>
      </c>
      <c r="N92" s="25">
        <f t="shared" si="23"/>
        <v>34.641145183531421</v>
      </c>
      <c r="O92" s="47">
        <v>116061</v>
      </c>
      <c r="P92" s="49">
        <v>0</v>
      </c>
      <c r="Q92" s="25" t="e">
        <f>O92/P92*100</f>
        <v>#DIV/0!</v>
      </c>
      <c r="R92" s="47">
        <v>0</v>
      </c>
      <c r="S92" s="45">
        <v>335038</v>
      </c>
      <c r="T92" s="25">
        <f>R92/S92*100</f>
        <v>0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>
      <c r="A93" s="63">
        <v>23</v>
      </c>
      <c r="B93" s="10" t="s">
        <v>171</v>
      </c>
      <c r="C93" s="47">
        <v>52275</v>
      </c>
      <c r="D93" s="49">
        <v>52460</v>
      </c>
      <c r="E93" s="1">
        <f t="shared" si="26"/>
        <v>99.647350362180703</v>
      </c>
      <c r="F93" s="47">
        <v>7499</v>
      </c>
      <c r="G93" s="45">
        <v>72667</v>
      </c>
      <c r="H93" s="1">
        <f t="shared" si="30"/>
        <v>10.319677432672329</v>
      </c>
      <c r="I93" s="47">
        <v>53655</v>
      </c>
      <c r="J93" s="49">
        <v>46568</v>
      </c>
      <c r="K93" s="1">
        <f>I93/J93*100</f>
        <v>115.21860505067858</v>
      </c>
      <c r="L93" s="47">
        <v>0</v>
      </c>
      <c r="M93" s="49">
        <v>0</v>
      </c>
      <c r="N93" s="1" t="e">
        <f t="shared" si="23"/>
        <v>#DIV/0!</v>
      </c>
      <c r="O93" s="47">
        <v>0</v>
      </c>
      <c r="P93" s="47">
        <v>0</v>
      </c>
      <c r="Q93" s="1" t="e">
        <f t="shared" si="24"/>
        <v>#DIV/0!</v>
      </c>
      <c r="R93" s="47">
        <v>0</v>
      </c>
      <c r="S93" s="47">
        <v>0</v>
      </c>
      <c r="T93" s="1" t="e">
        <f t="shared" si="25"/>
        <v>#DIV/0!</v>
      </c>
    </row>
    <row r="94" spans="1:636" s="23" customFormat="1" ht="17.25">
      <c r="A94" s="63">
        <v>24</v>
      </c>
      <c r="B94" s="16" t="s">
        <v>172</v>
      </c>
      <c r="C94" s="47">
        <v>553294</v>
      </c>
      <c r="D94" s="47">
        <v>484211</v>
      </c>
      <c r="E94" s="1">
        <f t="shared" si="26"/>
        <v>114.26712734737544</v>
      </c>
      <c r="F94" s="47">
        <v>71669</v>
      </c>
      <c r="G94" s="47">
        <v>34700</v>
      </c>
      <c r="H94" s="1">
        <f t="shared" si="30"/>
        <v>206.53890489913547</v>
      </c>
      <c r="I94" s="47">
        <v>556429</v>
      </c>
      <c r="J94" s="47">
        <v>460480</v>
      </c>
      <c r="K94" s="1">
        <f t="shared" ref="K94:K104" si="31">I94/J94*100</f>
        <v>120.83673558026406</v>
      </c>
      <c r="L94" s="47">
        <v>263486</v>
      </c>
      <c r="M94" s="47">
        <v>282565</v>
      </c>
      <c r="N94" s="1">
        <f t="shared" si="23"/>
        <v>93.247925256135758</v>
      </c>
      <c r="O94" s="47">
        <v>223020</v>
      </c>
      <c r="P94" s="47">
        <v>234355</v>
      </c>
      <c r="Q94" s="1">
        <f t="shared" si="24"/>
        <v>95.163320603358144</v>
      </c>
      <c r="R94" s="47">
        <v>40466</v>
      </c>
      <c r="S94" s="47">
        <v>48210</v>
      </c>
      <c r="T94" s="1">
        <f t="shared" si="25"/>
        <v>83.936942543040857</v>
      </c>
    </row>
    <row r="95" spans="1:636" s="23" customFormat="1" ht="34.5">
      <c r="A95" s="66">
        <v>25</v>
      </c>
      <c r="B95" s="16" t="s">
        <v>173</v>
      </c>
      <c r="C95" s="47">
        <v>448287</v>
      </c>
      <c r="D95" s="47">
        <v>453929</v>
      </c>
      <c r="E95" s="1">
        <f t="shared" si="26"/>
        <v>98.757074344225643</v>
      </c>
      <c r="F95" s="47">
        <v>51400</v>
      </c>
      <c r="G95" s="47">
        <v>60817</v>
      </c>
      <c r="H95" s="1">
        <f t="shared" si="30"/>
        <v>84.515842609796593</v>
      </c>
      <c r="I95" s="47">
        <v>641339</v>
      </c>
      <c r="J95" s="47">
        <v>548177</v>
      </c>
      <c r="K95" s="1">
        <f t="shared" si="31"/>
        <v>116.99487574268895</v>
      </c>
      <c r="L95" s="47">
        <v>156087</v>
      </c>
      <c r="M95" s="47">
        <v>114777</v>
      </c>
      <c r="N95" s="1">
        <f t="shared" si="23"/>
        <v>135.99153140437542</v>
      </c>
      <c r="O95" s="47">
        <v>41845</v>
      </c>
      <c r="P95" s="47">
        <v>66783</v>
      </c>
      <c r="Q95" s="1">
        <f t="shared" si="24"/>
        <v>62.658161508168241</v>
      </c>
      <c r="R95" s="47">
        <v>57121</v>
      </c>
      <c r="S95" s="47">
        <v>47994</v>
      </c>
      <c r="T95" s="1">
        <f t="shared" si="25"/>
        <v>119.01696045339001</v>
      </c>
    </row>
    <row r="96" spans="1:636" s="23" customFormat="1" ht="17.25">
      <c r="A96" s="63">
        <v>26</v>
      </c>
      <c r="B96" s="16" t="s">
        <v>174</v>
      </c>
      <c r="C96" s="47">
        <v>958871</v>
      </c>
      <c r="D96" s="47">
        <v>927957</v>
      </c>
      <c r="E96" s="1">
        <f t="shared" si="26"/>
        <v>103.3314043646419</v>
      </c>
      <c r="F96" s="47">
        <v>175877</v>
      </c>
      <c r="G96" s="47">
        <v>176992</v>
      </c>
      <c r="H96" s="1">
        <f t="shared" si="30"/>
        <v>99.370028023865487</v>
      </c>
      <c r="I96" s="47">
        <v>958871</v>
      </c>
      <c r="J96" s="47">
        <v>927957</v>
      </c>
      <c r="K96" s="1">
        <f t="shared" si="31"/>
        <v>103.3314043646419</v>
      </c>
      <c r="L96" s="47">
        <v>958871</v>
      </c>
      <c r="M96" s="47">
        <v>927957</v>
      </c>
      <c r="N96" s="1">
        <f t="shared" si="23"/>
        <v>103.3314043646419</v>
      </c>
      <c r="O96" s="47">
        <v>958871</v>
      </c>
      <c r="P96" s="47">
        <v>927957</v>
      </c>
      <c r="Q96" s="1">
        <f t="shared" si="24"/>
        <v>103.3314043646419</v>
      </c>
      <c r="R96" s="47">
        <v>0</v>
      </c>
      <c r="S96" s="47">
        <v>0</v>
      </c>
      <c r="T96" s="1" t="e">
        <f t="shared" si="25"/>
        <v>#DIV/0!</v>
      </c>
    </row>
    <row r="97" spans="1:636" s="23" customFormat="1" ht="17.25">
      <c r="A97" s="63">
        <v>27</v>
      </c>
      <c r="B97" s="10" t="s">
        <v>175</v>
      </c>
      <c r="C97" s="47"/>
      <c r="D97" s="49"/>
      <c r="E97" s="1" t="e">
        <f t="shared" si="26"/>
        <v>#DIV/0!</v>
      </c>
      <c r="F97" s="47"/>
      <c r="G97" s="45"/>
      <c r="H97" s="1" t="e">
        <f t="shared" si="30"/>
        <v>#DIV/0!</v>
      </c>
      <c r="I97" s="47"/>
      <c r="J97" s="49"/>
      <c r="K97" s="1" t="e">
        <f t="shared" si="31"/>
        <v>#DIV/0!</v>
      </c>
      <c r="L97" s="47"/>
      <c r="M97" s="49"/>
      <c r="N97" s="1" t="e">
        <f t="shared" si="23"/>
        <v>#DIV/0!</v>
      </c>
      <c r="O97" s="47"/>
      <c r="P97" s="47"/>
      <c r="Q97" s="1" t="e">
        <f t="shared" si="24"/>
        <v>#DIV/0!</v>
      </c>
      <c r="R97" s="47"/>
      <c r="S97" s="47"/>
      <c r="T97" s="1" t="e">
        <f t="shared" si="25"/>
        <v>#DIV/0!</v>
      </c>
    </row>
    <row r="98" spans="1:636" s="23" customFormat="1" ht="17.25">
      <c r="A98" s="64">
        <v>28</v>
      </c>
      <c r="B98" s="16" t="s">
        <v>176</v>
      </c>
      <c r="C98" s="47">
        <v>1535401</v>
      </c>
      <c r="D98" s="47">
        <v>1548733</v>
      </c>
      <c r="E98" s="1">
        <f t="shared" si="26"/>
        <v>99.139167306436931</v>
      </c>
      <c r="F98" s="47">
        <v>343302</v>
      </c>
      <c r="G98" s="47">
        <v>216801</v>
      </c>
      <c r="H98" s="1">
        <f t="shared" si="30"/>
        <v>158.34890060470201</v>
      </c>
      <c r="I98" s="47">
        <v>1607462</v>
      </c>
      <c r="J98" s="47">
        <v>1560134</v>
      </c>
      <c r="K98" s="1">
        <f t="shared" si="31"/>
        <v>103.03358557662354</v>
      </c>
      <c r="L98" s="47">
        <v>6579</v>
      </c>
      <c r="M98" s="47">
        <v>3478</v>
      </c>
      <c r="N98" s="1">
        <f t="shared" si="23"/>
        <v>189.16043703277745</v>
      </c>
      <c r="O98" s="47">
        <v>0</v>
      </c>
      <c r="P98" s="47">
        <v>0</v>
      </c>
      <c r="Q98" s="1" t="e">
        <f t="shared" si="24"/>
        <v>#DIV/0!</v>
      </c>
      <c r="R98" s="47">
        <v>6579</v>
      </c>
      <c r="S98" s="47">
        <v>3478</v>
      </c>
      <c r="T98" s="1">
        <f t="shared" si="25"/>
        <v>189.16043703277745</v>
      </c>
    </row>
    <row r="99" spans="1:636" ht="38.25" customHeight="1">
      <c r="A99" s="66">
        <v>29</v>
      </c>
      <c r="B99" s="16" t="s">
        <v>177</v>
      </c>
      <c r="C99" s="47">
        <v>91396</v>
      </c>
      <c r="D99" s="49">
        <v>68229</v>
      </c>
      <c r="E99" s="46">
        <f t="shared" si="26"/>
        <v>133.95476996585029</v>
      </c>
      <c r="F99" s="47">
        <v>11560</v>
      </c>
      <c r="G99" s="45">
        <v>4041</v>
      </c>
      <c r="H99" s="46">
        <f t="shared" si="30"/>
        <v>286.06780499876271</v>
      </c>
      <c r="I99" s="47">
        <v>91396</v>
      </c>
      <c r="J99" s="49">
        <v>68229</v>
      </c>
      <c r="K99" s="46">
        <f t="shared" si="31"/>
        <v>133.95476996585029</v>
      </c>
      <c r="L99" s="47">
        <v>0</v>
      </c>
      <c r="M99" s="49">
        <v>0</v>
      </c>
      <c r="N99" s="25" t="e">
        <f t="shared" si="23"/>
        <v>#DIV/0!</v>
      </c>
      <c r="O99" s="47">
        <v>0</v>
      </c>
      <c r="P99" s="49">
        <v>0</v>
      </c>
      <c r="Q99" s="25" t="e">
        <f t="shared" si="24"/>
        <v>#DIV/0!</v>
      </c>
      <c r="R99" s="47">
        <v>0</v>
      </c>
      <c r="S99" s="45">
        <v>0</v>
      </c>
      <c r="T99" s="46" t="e">
        <f t="shared" si="25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>
      <c r="A100" s="63">
        <v>30</v>
      </c>
      <c r="B100" s="16" t="s">
        <v>178</v>
      </c>
      <c r="C100" s="47">
        <v>90966</v>
      </c>
      <c r="D100" s="49">
        <v>112385</v>
      </c>
      <c r="E100" s="46">
        <f t="shared" si="26"/>
        <v>80.941406771366289</v>
      </c>
      <c r="F100" s="47">
        <v>11251</v>
      </c>
      <c r="G100" s="45">
        <v>12978</v>
      </c>
      <c r="H100" s="46">
        <f t="shared" si="30"/>
        <v>86.69286484820465</v>
      </c>
      <c r="I100" s="47">
        <v>90966</v>
      </c>
      <c r="J100" s="49">
        <v>112385</v>
      </c>
      <c r="K100" s="46">
        <f t="shared" si="31"/>
        <v>80.941406771366289</v>
      </c>
      <c r="L100" s="47">
        <v>0</v>
      </c>
      <c r="M100" s="49">
        <v>0</v>
      </c>
      <c r="N100" s="25" t="e">
        <f t="shared" si="23"/>
        <v>#DIV/0!</v>
      </c>
      <c r="O100" s="47">
        <v>0</v>
      </c>
      <c r="P100" s="49">
        <v>0</v>
      </c>
      <c r="Q100" s="25" t="e">
        <f t="shared" si="24"/>
        <v>#DIV/0!</v>
      </c>
      <c r="R100" s="47">
        <v>0</v>
      </c>
      <c r="S100" s="45">
        <v>0</v>
      </c>
      <c r="T100" s="46" t="e">
        <f t="shared" si="25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>
      <c r="A101" s="66">
        <v>31</v>
      </c>
      <c r="B101" s="10" t="s">
        <v>179</v>
      </c>
      <c r="C101" s="47">
        <v>49906</v>
      </c>
      <c r="D101" s="49">
        <v>35537</v>
      </c>
      <c r="E101" s="1">
        <f t="shared" si="26"/>
        <v>140.43391394884205</v>
      </c>
      <c r="F101" s="47">
        <v>5064</v>
      </c>
      <c r="G101" s="47">
        <v>4334</v>
      </c>
      <c r="H101" s="1">
        <f t="shared" si="30"/>
        <v>116.84356252884172</v>
      </c>
      <c r="I101" s="47">
        <v>38115</v>
      </c>
      <c r="J101" s="47">
        <v>35523</v>
      </c>
      <c r="K101" s="1">
        <f t="shared" si="31"/>
        <v>107.2966810235622</v>
      </c>
      <c r="L101" s="47">
        <v>1911</v>
      </c>
      <c r="M101" s="49">
        <v>0</v>
      </c>
      <c r="N101" s="1" t="e">
        <f t="shared" si="23"/>
        <v>#DIV/0!</v>
      </c>
      <c r="O101" s="47">
        <v>0</v>
      </c>
      <c r="P101" s="47">
        <v>0</v>
      </c>
      <c r="Q101" s="1" t="e">
        <f t="shared" si="24"/>
        <v>#DIV/0!</v>
      </c>
      <c r="R101" s="47">
        <v>1911</v>
      </c>
      <c r="S101" s="47">
        <v>0</v>
      </c>
      <c r="T101" s="1" t="e">
        <f t="shared" si="25"/>
        <v>#DIV/0!</v>
      </c>
    </row>
    <row r="102" spans="1:636" ht="34.5">
      <c r="A102" s="64">
        <v>32</v>
      </c>
      <c r="B102" s="16" t="s">
        <v>180</v>
      </c>
      <c r="C102" s="47">
        <v>162135</v>
      </c>
      <c r="D102" s="49">
        <v>337268</v>
      </c>
      <c r="E102" s="46">
        <f t="shared" si="26"/>
        <v>48.073045767757392</v>
      </c>
      <c r="F102" s="47">
        <v>15091</v>
      </c>
      <c r="G102" s="45">
        <v>8350</v>
      </c>
      <c r="H102" s="46">
        <f t="shared" si="30"/>
        <v>180.73053892215569</v>
      </c>
      <c r="I102" s="47">
        <v>168875</v>
      </c>
      <c r="J102" s="45">
        <v>329962</v>
      </c>
      <c r="K102" s="46">
        <f t="shared" si="31"/>
        <v>51.180135894436333</v>
      </c>
      <c r="L102" s="47">
        <v>0</v>
      </c>
      <c r="M102" s="49">
        <v>0</v>
      </c>
      <c r="N102" s="25" t="e">
        <f t="shared" si="23"/>
        <v>#DIV/0!</v>
      </c>
      <c r="O102" s="47">
        <v>0</v>
      </c>
      <c r="P102" s="49">
        <v>0</v>
      </c>
      <c r="Q102" s="1" t="e">
        <f t="shared" si="24"/>
        <v>#DIV/0!</v>
      </c>
      <c r="R102" s="47">
        <v>0</v>
      </c>
      <c r="S102" s="45">
        <v>0</v>
      </c>
      <c r="T102" s="46" t="e">
        <f t="shared" si="25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>
      <c r="A103" s="64">
        <v>33</v>
      </c>
      <c r="B103" s="10" t="s">
        <v>237</v>
      </c>
      <c r="C103" s="47">
        <v>85189</v>
      </c>
      <c r="D103" s="47">
        <v>163493</v>
      </c>
      <c r="E103" s="1">
        <f t="shared" si="26"/>
        <v>52.105594734942784</v>
      </c>
      <c r="F103" s="47">
        <v>10502</v>
      </c>
      <c r="G103" s="47">
        <v>22276</v>
      </c>
      <c r="H103" s="1">
        <f t="shared" si="30"/>
        <v>47.144909319446938</v>
      </c>
      <c r="I103" s="47">
        <v>106413</v>
      </c>
      <c r="J103" s="47">
        <v>91634</v>
      </c>
      <c r="K103" s="1">
        <f t="shared" si="31"/>
        <v>116.1282929916843</v>
      </c>
      <c r="L103" s="47">
        <v>66897</v>
      </c>
      <c r="M103" s="95">
        <v>58998</v>
      </c>
      <c r="N103" s="25">
        <f t="shared" si="23"/>
        <v>113.38858944370995</v>
      </c>
      <c r="O103" s="47">
        <v>66897</v>
      </c>
      <c r="P103" s="47">
        <v>58998</v>
      </c>
      <c r="Q103" s="1">
        <f t="shared" si="24"/>
        <v>113.38858944370995</v>
      </c>
      <c r="R103" s="47">
        <v>0</v>
      </c>
      <c r="S103" s="47">
        <v>0</v>
      </c>
      <c r="T103" s="1" t="e">
        <f t="shared" si="25"/>
        <v>#DIV/0!</v>
      </c>
    </row>
    <row r="104" spans="1:636" s="23" customFormat="1" ht="17.25">
      <c r="A104" s="64">
        <v>34</v>
      </c>
      <c r="B104" s="16" t="s">
        <v>181</v>
      </c>
      <c r="C104" s="47">
        <v>179679</v>
      </c>
      <c r="D104" s="45">
        <v>438581</v>
      </c>
      <c r="E104" s="1">
        <f t="shared" si="26"/>
        <v>40.968258998907842</v>
      </c>
      <c r="F104" s="47">
        <v>32394</v>
      </c>
      <c r="G104" s="47">
        <v>170945</v>
      </c>
      <c r="H104" s="1">
        <f t="shared" si="30"/>
        <v>18.949954663780748</v>
      </c>
      <c r="I104" s="47">
        <v>8647</v>
      </c>
      <c r="J104" s="47">
        <v>33363</v>
      </c>
      <c r="K104" s="1">
        <f t="shared" si="31"/>
        <v>25.917933039594761</v>
      </c>
      <c r="L104" s="47">
        <v>179679</v>
      </c>
      <c r="M104" s="95">
        <v>457339</v>
      </c>
      <c r="N104" s="1">
        <f t="shared" si="23"/>
        <v>39.287924274990758</v>
      </c>
      <c r="O104" s="47">
        <v>179679</v>
      </c>
      <c r="P104" s="95">
        <v>457339</v>
      </c>
      <c r="Q104" s="47">
        <f t="shared" si="24"/>
        <v>39.287924274990758</v>
      </c>
      <c r="R104" s="47">
        <v>0</v>
      </c>
      <c r="S104" s="47">
        <v>0</v>
      </c>
      <c r="T104" s="1" t="e">
        <f t="shared" si="25"/>
        <v>#DIV/0!</v>
      </c>
    </row>
    <row r="105" spans="1:636" ht="17.25">
      <c r="A105" s="64">
        <v>35</v>
      </c>
      <c r="B105" s="16" t="s">
        <v>182</v>
      </c>
      <c r="C105" s="47">
        <v>62515</v>
      </c>
      <c r="D105" s="45">
        <v>63920</v>
      </c>
      <c r="E105" s="46">
        <f t="shared" si="26"/>
        <v>97.801939924906137</v>
      </c>
      <c r="F105" s="47">
        <v>6355</v>
      </c>
      <c r="G105" s="45">
        <v>2221</v>
      </c>
      <c r="H105" s="46">
        <f t="shared" si="30"/>
        <v>286.13237280504273</v>
      </c>
      <c r="I105" s="47">
        <v>60645</v>
      </c>
      <c r="J105" s="45">
        <v>53220</v>
      </c>
      <c r="K105" s="46">
        <f>I105/J105*100</f>
        <v>113.95152198421646</v>
      </c>
      <c r="L105" s="47">
        <v>0</v>
      </c>
      <c r="M105" s="95">
        <v>0</v>
      </c>
      <c r="N105" s="25" t="e">
        <f t="shared" si="23"/>
        <v>#DIV/0!</v>
      </c>
      <c r="O105" s="47">
        <v>0</v>
      </c>
      <c r="P105" s="49">
        <v>0</v>
      </c>
      <c r="Q105" s="25" t="e">
        <f t="shared" si="24"/>
        <v>#DIV/0!</v>
      </c>
      <c r="R105" s="47">
        <v>0</v>
      </c>
      <c r="S105" s="45">
        <v>0</v>
      </c>
      <c r="T105" s="46" t="e">
        <f t="shared" si="25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>
      <c r="A106" s="63">
        <v>36</v>
      </c>
      <c r="B106" s="10" t="s">
        <v>183</v>
      </c>
      <c r="C106" s="47">
        <v>312579</v>
      </c>
      <c r="D106" s="47">
        <v>145786</v>
      </c>
      <c r="E106" s="1">
        <f>C106/D106*100</f>
        <v>214.40947690450386</v>
      </c>
      <c r="F106" s="47">
        <v>40833</v>
      </c>
      <c r="G106" s="47">
        <v>23980</v>
      </c>
      <c r="H106" s="1">
        <f t="shared" si="30"/>
        <v>170.27939949958301</v>
      </c>
      <c r="I106" s="47">
        <v>312579</v>
      </c>
      <c r="J106" s="47">
        <v>145786</v>
      </c>
      <c r="K106" s="1">
        <f t="shared" ref="K106:K114" si="32">I106/J106*100</f>
        <v>214.40947690450386</v>
      </c>
      <c r="L106" s="47">
        <v>0</v>
      </c>
      <c r="M106" s="95">
        <v>0</v>
      </c>
      <c r="N106" s="1" t="e">
        <f t="shared" si="23"/>
        <v>#DIV/0!</v>
      </c>
      <c r="O106" s="47">
        <v>0</v>
      </c>
      <c r="P106" s="47">
        <v>0</v>
      </c>
      <c r="Q106" s="1" t="e">
        <f t="shared" si="24"/>
        <v>#DIV/0!</v>
      </c>
      <c r="R106" s="47">
        <v>0</v>
      </c>
      <c r="S106" s="47">
        <v>0</v>
      </c>
      <c r="T106" s="1" t="e">
        <f t="shared" si="25"/>
        <v>#DIV/0!</v>
      </c>
    </row>
    <row r="107" spans="1:636" s="23" customFormat="1" ht="17.25">
      <c r="A107" s="63">
        <v>37</v>
      </c>
      <c r="B107" s="10" t="s">
        <v>283</v>
      </c>
      <c r="C107" s="47">
        <v>4606411</v>
      </c>
      <c r="D107" s="47">
        <v>5880106</v>
      </c>
      <c r="E107" s="1">
        <f>C107/D107*100</f>
        <v>78.338910897184505</v>
      </c>
      <c r="F107" s="47">
        <v>589183</v>
      </c>
      <c r="G107" s="47">
        <v>602859</v>
      </c>
      <c r="H107" s="1">
        <f t="shared" si="30"/>
        <v>97.731476182656309</v>
      </c>
      <c r="I107" s="47">
        <v>4537384</v>
      </c>
      <c r="J107" s="47">
        <v>5713358</v>
      </c>
      <c r="K107" s="1">
        <f t="shared" si="32"/>
        <v>79.417113368355359</v>
      </c>
      <c r="L107" s="47">
        <v>264941</v>
      </c>
      <c r="M107" s="47">
        <v>282623</v>
      </c>
      <c r="N107" s="1">
        <f t="shared" si="23"/>
        <v>93.743608977330226</v>
      </c>
      <c r="O107" s="47">
        <v>179525</v>
      </c>
      <c r="P107" s="47">
        <v>195311</v>
      </c>
      <c r="Q107" s="1">
        <f t="shared" si="24"/>
        <v>91.917505926445514</v>
      </c>
      <c r="R107" s="47">
        <v>85416</v>
      </c>
      <c r="S107" s="47">
        <v>87312</v>
      </c>
      <c r="T107" s="1">
        <f t="shared" si="25"/>
        <v>97.828477185266621</v>
      </c>
    </row>
    <row r="108" spans="1:636" ht="17.25">
      <c r="A108" s="66">
        <v>38</v>
      </c>
      <c r="B108" s="10" t="s">
        <v>184</v>
      </c>
      <c r="C108" s="47">
        <v>0</v>
      </c>
      <c r="D108" s="45">
        <v>1832500</v>
      </c>
      <c r="E108" s="46">
        <f>C108/D108*100</f>
        <v>0</v>
      </c>
      <c r="F108" s="47">
        <v>0</v>
      </c>
      <c r="G108" s="47">
        <v>210439</v>
      </c>
      <c r="H108" s="1">
        <f t="shared" si="30"/>
        <v>0</v>
      </c>
      <c r="I108" s="47">
        <v>0</v>
      </c>
      <c r="J108" s="47">
        <v>1711747</v>
      </c>
      <c r="K108" s="1">
        <f t="shared" si="32"/>
        <v>0</v>
      </c>
      <c r="L108" s="47">
        <v>0</v>
      </c>
      <c r="M108" s="95">
        <v>0</v>
      </c>
      <c r="N108" s="25" t="e">
        <f t="shared" si="23"/>
        <v>#DIV/0!</v>
      </c>
      <c r="O108" s="47">
        <v>0</v>
      </c>
      <c r="P108" s="49">
        <v>0</v>
      </c>
      <c r="Q108" s="25" t="e">
        <f t="shared" si="24"/>
        <v>#DIV/0!</v>
      </c>
      <c r="R108" s="47">
        <v>0</v>
      </c>
      <c r="S108" s="47">
        <v>0</v>
      </c>
      <c r="T108" s="1" t="e">
        <f t="shared" si="25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7" customFormat="1" ht="21" customHeight="1">
      <c r="A109" s="49">
        <v>39</v>
      </c>
      <c r="B109" s="10" t="s">
        <v>185</v>
      </c>
      <c r="C109" s="47">
        <v>1016684</v>
      </c>
      <c r="D109" s="47">
        <v>971343</v>
      </c>
      <c r="E109" s="46">
        <f>C109/D109*100</f>
        <v>104.66786706652542</v>
      </c>
      <c r="F109" s="47">
        <v>125856</v>
      </c>
      <c r="G109" s="47">
        <v>66232</v>
      </c>
      <c r="H109" s="47">
        <f>F109/G109*100</f>
        <v>190.02294963159804</v>
      </c>
      <c r="I109" s="47">
        <v>977666</v>
      </c>
      <c r="J109" s="47">
        <v>913440</v>
      </c>
      <c r="K109" s="47">
        <f t="shared" si="32"/>
        <v>107.03122263093361</v>
      </c>
      <c r="L109" s="47">
        <v>85664</v>
      </c>
      <c r="M109" s="47">
        <v>79048</v>
      </c>
      <c r="N109" s="47">
        <f t="shared" si="23"/>
        <v>108.36959821880376</v>
      </c>
      <c r="O109" s="47">
        <v>6657</v>
      </c>
      <c r="P109" s="47">
        <v>4543</v>
      </c>
      <c r="Q109" s="47">
        <f t="shared" si="24"/>
        <v>146.5331278890601</v>
      </c>
      <c r="R109" s="47">
        <v>79007</v>
      </c>
      <c r="S109" s="47">
        <v>74505</v>
      </c>
      <c r="T109" s="47">
        <f t="shared" si="25"/>
        <v>106.0425474800349</v>
      </c>
    </row>
    <row r="110" spans="1:636" s="24" customFormat="1" ht="17.25">
      <c r="A110" s="64">
        <v>40</v>
      </c>
      <c r="B110" s="10" t="s">
        <v>186</v>
      </c>
      <c r="C110" s="47">
        <v>60151</v>
      </c>
      <c r="D110" s="45">
        <v>43448</v>
      </c>
      <c r="E110" s="25">
        <f>C110/D110*100</f>
        <v>138.44365678512244</v>
      </c>
      <c r="F110" s="47">
        <v>9341</v>
      </c>
      <c r="G110" s="49">
        <v>5925</v>
      </c>
      <c r="H110" s="25">
        <f>F110/G110*100</f>
        <v>157.65400843881855</v>
      </c>
      <c r="I110" s="47">
        <v>60151</v>
      </c>
      <c r="J110" s="49">
        <v>43448</v>
      </c>
      <c r="K110" s="25">
        <f t="shared" si="32"/>
        <v>138.44365678512244</v>
      </c>
      <c r="L110" s="47">
        <v>0</v>
      </c>
      <c r="M110" s="95">
        <v>0</v>
      </c>
      <c r="N110" s="25" t="e">
        <f t="shared" si="23"/>
        <v>#DIV/0!</v>
      </c>
      <c r="O110" s="47">
        <v>0</v>
      </c>
      <c r="P110" s="49">
        <v>0</v>
      </c>
      <c r="Q110" s="25" t="e">
        <f t="shared" si="24"/>
        <v>#DIV/0!</v>
      </c>
      <c r="R110" s="47">
        <v>0</v>
      </c>
      <c r="S110" s="49">
        <v>0</v>
      </c>
      <c r="T110" s="25" t="e">
        <f t="shared" si="25"/>
        <v>#DIV/0!</v>
      </c>
    </row>
    <row r="111" spans="1:636" s="23" customFormat="1" ht="17.25">
      <c r="A111" s="49">
        <v>41</v>
      </c>
      <c r="B111" s="227" t="s">
        <v>139</v>
      </c>
      <c r="C111" s="47">
        <v>200295</v>
      </c>
      <c r="D111" s="47">
        <v>149849</v>
      </c>
      <c r="E111" s="1">
        <f t="shared" ref="E111:E114" si="33">C111/D111*100</f>
        <v>133.66455565269038</v>
      </c>
      <c r="F111" s="47">
        <v>40893</v>
      </c>
      <c r="G111" s="47">
        <v>13553</v>
      </c>
      <c r="H111" s="1">
        <f t="shared" ref="H111:H114" si="34">F111/G111*100</f>
        <v>301.72655500627167</v>
      </c>
      <c r="I111" s="47">
        <v>54610</v>
      </c>
      <c r="J111" s="47">
        <v>160748</v>
      </c>
      <c r="K111" s="1">
        <f t="shared" si="32"/>
        <v>33.97242889491627</v>
      </c>
      <c r="L111" s="47">
        <v>0</v>
      </c>
      <c r="M111" s="95">
        <v>0</v>
      </c>
      <c r="N111" s="1" t="e">
        <f t="shared" si="23"/>
        <v>#DIV/0!</v>
      </c>
      <c r="O111" s="47">
        <v>0</v>
      </c>
      <c r="P111" s="47">
        <v>0</v>
      </c>
      <c r="Q111" s="1" t="e">
        <f t="shared" si="24"/>
        <v>#DIV/0!</v>
      </c>
      <c r="R111" s="47">
        <v>0</v>
      </c>
      <c r="S111" s="47">
        <v>0</v>
      </c>
      <c r="T111" s="1" t="e">
        <f t="shared" si="25"/>
        <v>#DIV/0!</v>
      </c>
    </row>
    <row r="112" spans="1:636" s="23" customFormat="1" ht="17.25">
      <c r="A112" s="66">
        <v>42</v>
      </c>
      <c r="B112" s="10" t="s">
        <v>230</v>
      </c>
      <c r="C112" s="47">
        <v>448321</v>
      </c>
      <c r="D112" s="47">
        <v>660625</v>
      </c>
      <c r="E112" s="1">
        <f t="shared" si="33"/>
        <v>67.863159886471152</v>
      </c>
      <c r="F112" s="47">
        <v>57494</v>
      </c>
      <c r="G112" s="47">
        <v>132535</v>
      </c>
      <c r="H112" s="1">
        <f t="shared" si="34"/>
        <v>43.380239182102841</v>
      </c>
      <c r="I112" s="47">
        <v>424228</v>
      </c>
      <c r="J112" s="47">
        <v>658479</v>
      </c>
      <c r="K112" s="1">
        <f t="shared" si="32"/>
        <v>64.425441054308479</v>
      </c>
      <c r="L112" s="47">
        <v>0</v>
      </c>
      <c r="M112" s="95">
        <v>0</v>
      </c>
      <c r="N112" s="1" t="e">
        <f t="shared" si="23"/>
        <v>#DIV/0!</v>
      </c>
      <c r="O112" s="47">
        <v>0</v>
      </c>
      <c r="P112" s="47">
        <v>0</v>
      </c>
      <c r="Q112" s="1" t="e">
        <f t="shared" si="24"/>
        <v>#DIV/0!</v>
      </c>
      <c r="R112" s="47">
        <v>0</v>
      </c>
      <c r="S112" s="47">
        <v>0</v>
      </c>
      <c r="T112" s="1" t="e">
        <f t="shared" si="25"/>
        <v>#DIV/0!</v>
      </c>
    </row>
    <row r="113" spans="1:20" s="23" customFormat="1" ht="17.25">
      <c r="A113" s="47">
        <v>43</v>
      </c>
      <c r="B113" s="292" t="s">
        <v>417</v>
      </c>
      <c r="C113" s="47">
        <v>60397</v>
      </c>
      <c r="D113" s="47"/>
      <c r="E113" s="1" t="e">
        <f t="shared" si="33"/>
        <v>#DIV/0!</v>
      </c>
      <c r="F113" s="47">
        <v>14900</v>
      </c>
      <c r="G113" s="47"/>
      <c r="H113" s="1" t="e">
        <f t="shared" si="34"/>
        <v>#DIV/0!</v>
      </c>
      <c r="I113" s="47">
        <v>15551</v>
      </c>
      <c r="J113" s="47"/>
      <c r="K113" s="1" t="e">
        <f t="shared" si="32"/>
        <v>#DIV/0!</v>
      </c>
      <c r="L113" s="47">
        <v>12601</v>
      </c>
      <c r="M113" s="47"/>
      <c r="N113" s="1" t="e">
        <f t="shared" si="23"/>
        <v>#DIV/0!</v>
      </c>
      <c r="O113" s="47">
        <v>12601</v>
      </c>
      <c r="P113" s="47"/>
      <c r="Q113" s="1" t="e">
        <f t="shared" si="24"/>
        <v>#DIV/0!</v>
      </c>
      <c r="R113" s="47">
        <v>0</v>
      </c>
      <c r="S113" s="47"/>
      <c r="T113" s="1" t="e">
        <f t="shared" si="25"/>
        <v>#DIV/0!</v>
      </c>
    </row>
    <row r="114" spans="1:20" s="23" customFormat="1" ht="17.25">
      <c r="A114" s="298">
        <v>44</v>
      </c>
      <c r="B114" s="286" t="s">
        <v>416</v>
      </c>
      <c r="C114" s="113">
        <v>37131</v>
      </c>
      <c r="D114" s="113">
        <v>52820</v>
      </c>
      <c r="E114" s="299">
        <f t="shared" si="33"/>
        <v>70.297235895494126</v>
      </c>
      <c r="F114" s="113">
        <v>11827</v>
      </c>
      <c r="G114" s="113">
        <v>47840</v>
      </c>
      <c r="H114" s="299">
        <f t="shared" si="34"/>
        <v>24.721989966555181</v>
      </c>
      <c r="I114" s="113">
        <v>90994</v>
      </c>
      <c r="J114" s="113">
        <v>81320</v>
      </c>
      <c r="K114" s="299">
        <f t="shared" si="32"/>
        <v>111.89621249385144</v>
      </c>
      <c r="L114" s="298">
        <v>77941</v>
      </c>
      <c r="M114" s="298">
        <v>40598</v>
      </c>
      <c r="N114" s="299">
        <f t="shared" si="23"/>
        <v>191.98236366323465</v>
      </c>
      <c r="O114" s="298">
        <v>77941</v>
      </c>
      <c r="P114" s="298">
        <v>36093</v>
      </c>
      <c r="Q114" s="299">
        <f t="shared" si="24"/>
        <v>215.94492006760314</v>
      </c>
      <c r="R114" s="298">
        <v>0</v>
      </c>
      <c r="S114" s="298">
        <v>4505</v>
      </c>
      <c r="T114" s="299">
        <f t="shared" si="25"/>
        <v>0</v>
      </c>
    </row>
    <row r="115" spans="1:20" s="23" customFormat="1" ht="17.25">
      <c r="A115" s="47">
        <v>45</v>
      </c>
      <c r="B115" s="16" t="s">
        <v>415</v>
      </c>
      <c r="C115" s="47">
        <v>357353</v>
      </c>
      <c r="D115" s="47">
        <v>407050</v>
      </c>
      <c r="E115" s="1">
        <f>C115/D115*100</f>
        <v>87.790934774597716</v>
      </c>
      <c r="F115" s="47">
        <v>94480</v>
      </c>
      <c r="G115" s="47">
        <v>58480</v>
      </c>
      <c r="H115" s="47">
        <f>F115/G115*100</f>
        <v>161.55950752393983</v>
      </c>
      <c r="I115" s="47">
        <v>340760</v>
      </c>
      <c r="J115" s="47">
        <v>377849</v>
      </c>
      <c r="K115" s="47">
        <f>I115/J115*100</f>
        <v>90.184174101294431</v>
      </c>
      <c r="L115" s="47">
        <v>232086</v>
      </c>
      <c r="M115" s="47">
        <v>296533</v>
      </c>
      <c r="N115" s="47">
        <f>L115/M115*100</f>
        <v>78.266499849932387</v>
      </c>
      <c r="O115" s="47">
        <v>96939</v>
      </c>
      <c r="P115" s="47">
        <v>198164</v>
      </c>
      <c r="Q115" s="47">
        <f>O115/P115*100</f>
        <v>48.918572495508769</v>
      </c>
      <c r="R115" s="47">
        <v>135147</v>
      </c>
      <c r="S115" s="47">
        <v>98369</v>
      </c>
      <c r="T115" s="47">
        <f>R115/S115*100</f>
        <v>137.38779493539633</v>
      </c>
    </row>
    <row r="116" spans="1:20" s="23" customFormat="1" ht="17.25" customHeight="1">
      <c r="A116" s="385"/>
      <c r="B116" s="386"/>
      <c r="C116" s="386"/>
      <c r="D116" s="386"/>
      <c r="E116" s="386"/>
      <c r="F116" s="386"/>
      <c r="G116" s="386"/>
      <c r="H116" s="386"/>
      <c r="I116" s="386"/>
      <c r="J116" s="386"/>
      <c r="K116" s="386"/>
      <c r="L116" s="386"/>
      <c r="M116" s="386"/>
      <c r="N116" s="386"/>
      <c r="O116" s="386"/>
      <c r="P116" s="386"/>
      <c r="Q116" s="386"/>
      <c r="R116" s="386"/>
      <c r="S116" s="386"/>
      <c r="T116" s="387"/>
    </row>
    <row r="117" spans="1:20" ht="29.25" customHeight="1">
      <c r="A117" s="388" t="s">
        <v>242</v>
      </c>
      <c r="B117" s="389" t="s">
        <v>117</v>
      </c>
      <c r="C117" s="42">
        <f>SUM(C118:C145)</f>
        <v>57821156</v>
      </c>
      <c r="D117" s="42">
        <f>SUM(D118:D145)</f>
        <v>52667504</v>
      </c>
      <c r="E117" s="51">
        <f>C117/D117*100</f>
        <v>109.78525961663192</v>
      </c>
      <c r="F117" s="42">
        <f>SUM(F118:F145)</f>
        <v>8074305</v>
      </c>
      <c r="G117" s="42">
        <f>SUM(G118:G145)</f>
        <v>6975876</v>
      </c>
      <c r="H117" s="51">
        <f>F117/G117*100</f>
        <v>115.74610844573499</v>
      </c>
      <c r="I117" s="42">
        <f>SUM(I118:I145)</f>
        <v>56377047</v>
      </c>
      <c r="J117" s="42">
        <f>SUM(J118:J145)</f>
        <v>51125228</v>
      </c>
      <c r="K117" s="51">
        <f>I117/J117*100</f>
        <v>110.27246078980812</v>
      </c>
      <c r="L117" s="42">
        <f>SUM(L118:L145)</f>
        <v>37741318</v>
      </c>
      <c r="M117" s="42">
        <f>SUM(M118:M145)</f>
        <v>29179658</v>
      </c>
      <c r="N117" s="6">
        <f t="shared" si="23"/>
        <v>129.34119378643848</v>
      </c>
      <c r="O117" s="42">
        <f>SUM(O118:O145)</f>
        <v>30539695</v>
      </c>
      <c r="P117" s="42">
        <f>SUM(P118:P145)</f>
        <v>21604706</v>
      </c>
      <c r="Q117" s="5">
        <f t="shared" si="24"/>
        <v>141.35667941975234</v>
      </c>
      <c r="R117" s="42">
        <f>SUM(R118:R145)</f>
        <v>7201623</v>
      </c>
      <c r="S117" s="42">
        <f>SUM(S118:S145)</f>
        <v>6658386</v>
      </c>
      <c r="T117" s="6">
        <f t="shared" si="25"/>
        <v>108.15868890749201</v>
      </c>
    </row>
    <row r="118" spans="1:20" ht="36.75" customHeight="1">
      <c r="A118" s="2">
        <v>1</v>
      </c>
      <c r="B118" s="11" t="s">
        <v>118</v>
      </c>
      <c r="C118" s="47">
        <v>15638665</v>
      </c>
      <c r="D118" s="47">
        <v>14313537</v>
      </c>
      <c r="E118" s="46">
        <f t="shared" ref="E118:E143" si="35">C118/D118*100</f>
        <v>109.25786547378192</v>
      </c>
      <c r="F118" s="47">
        <v>3052430</v>
      </c>
      <c r="G118" s="47">
        <v>1998927</v>
      </c>
      <c r="H118" s="46">
        <f t="shared" ref="H118:H143" si="36">F118/G118*100</f>
        <v>152.7034253877205</v>
      </c>
      <c r="I118" s="47">
        <v>15141740</v>
      </c>
      <c r="J118" s="47">
        <v>14484367</v>
      </c>
      <c r="K118" s="46">
        <f t="shared" ref="K118:K126" si="37">I118/J118*100</f>
        <v>104.5385000255793</v>
      </c>
      <c r="L118" s="47">
        <v>13440741</v>
      </c>
      <c r="M118" s="47">
        <v>12392646</v>
      </c>
      <c r="N118" s="25">
        <f t="shared" si="23"/>
        <v>108.45739481302057</v>
      </c>
      <c r="O118" s="47">
        <v>11908658</v>
      </c>
      <c r="P118" s="45">
        <v>10885658</v>
      </c>
      <c r="Q118" s="25">
        <f t="shared" si="24"/>
        <v>109.39768638698735</v>
      </c>
      <c r="R118" s="47">
        <v>1532083</v>
      </c>
      <c r="S118" s="45">
        <v>1506988</v>
      </c>
      <c r="T118" s="46">
        <f t="shared" si="25"/>
        <v>101.66524219170955</v>
      </c>
    </row>
    <row r="119" spans="1:20" ht="17.25">
      <c r="A119" s="2">
        <v>2</v>
      </c>
      <c r="B119" s="9" t="s">
        <v>119</v>
      </c>
      <c r="C119" s="47">
        <v>1804853</v>
      </c>
      <c r="D119" s="47">
        <v>1125836</v>
      </c>
      <c r="E119" s="1">
        <f t="shared" si="35"/>
        <v>160.31224796506774</v>
      </c>
      <c r="F119" s="47">
        <v>158841</v>
      </c>
      <c r="G119" s="47">
        <v>103385</v>
      </c>
      <c r="H119" s="1">
        <f t="shared" si="36"/>
        <v>153.64027663587561</v>
      </c>
      <c r="I119" s="47">
        <v>1806835</v>
      </c>
      <c r="J119" s="47">
        <v>1146342</v>
      </c>
      <c r="K119" s="1">
        <f t="shared" si="37"/>
        <v>157.61744749821608</v>
      </c>
      <c r="L119" s="47">
        <v>1521640</v>
      </c>
      <c r="M119" s="47">
        <v>575747</v>
      </c>
      <c r="N119" s="25">
        <f t="shared" si="23"/>
        <v>264.28969668969182</v>
      </c>
      <c r="O119" s="47">
        <v>1346242</v>
      </c>
      <c r="P119" s="47">
        <v>452354</v>
      </c>
      <c r="Q119" s="25">
        <f t="shared" si="24"/>
        <v>297.60806801752608</v>
      </c>
      <c r="R119" s="47">
        <v>175398</v>
      </c>
      <c r="S119" s="47">
        <v>123393</v>
      </c>
      <c r="T119" s="1">
        <f t="shared" si="25"/>
        <v>142.14582674868103</v>
      </c>
    </row>
    <row r="120" spans="1:20" s="24" customFormat="1" ht="21.75" customHeight="1">
      <c r="A120" s="161">
        <v>3</v>
      </c>
      <c r="B120" s="12" t="s">
        <v>120</v>
      </c>
      <c r="C120" s="47">
        <v>1168523</v>
      </c>
      <c r="D120" s="47">
        <v>682506</v>
      </c>
      <c r="E120" s="25">
        <f t="shared" si="35"/>
        <v>171.21065602353681</v>
      </c>
      <c r="F120" s="47">
        <v>124297</v>
      </c>
      <c r="G120" s="47">
        <v>116555</v>
      </c>
      <c r="H120" s="25">
        <f t="shared" si="36"/>
        <v>106.642357685213</v>
      </c>
      <c r="I120" s="47">
        <v>1527607</v>
      </c>
      <c r="J120" s="47">
        <v>927911</v>
      </c>
      <c r="K120" s="25">
        <f t="shared" si="37"/>
        <v>164.62861201128126</v>
      </c>
      <c r="L120" s="47">
        <v>1527607</v>
      </c>
      <c r="M120" s="47">
        <v>916566</v>
      </c>
      <c r="N120" s="25">
        <f t="shared" si="23"/>
        <v>166.66633935799496</v>
      </c>
      <c r="O120" s="47">
        <v>1518246</v>
      </c>
      <c r="P120" s="49">
        <v>0</v>
      </c>
      <c r="Q120" s="25" t="e">
        <f t="shared" si="24"/>
        <v>#DIV/0!</v>
      </c>
      <c r="R120" s="47">
        <v>9361</v>
      </c>
      <c r="S120" s="49">
        <v>0</v>
      </c>
      <c r="T120" s="25" t="e">
        <f t="shared" si="25"/>
        <v>#DIV/0!</v>
      </c>
    </row>
    <row r="121" spans="1:20" s="23" customFormat="1" ht="17.25">
      <c r="A121" s="161">
        <v>4</v>
      </c>
      <c r="B121" s="12" t="s">
        <v>121</v>
      </c>
      <c r="C121" s="47">
        <v>885535</v>
      </c>
      <c r="D121" s="47">
        <v>1354208</v>
      </c>
      <c r="E121" s="1">
        <f t="shared" si="35"/>
        <v>65.391357900706538</v>
      </c>
      <c r="F121" s="47">
        <v>220564</v>
      </c>
      <c r="G121" s="47">
        <v>115263</v>
      </c>
      <c r="H121" s="1">
        <f t="shared" si="36"/>
        <v>191.35715711026089</v>
      </c>
      <c r="I121" s="47">
        <v>1390251</v>
      </c>
      <c r="J121" s="47">
        <v>1123443</v>
      </c>
      <c r="K121" s="1">
        <f t="shared" si="37"/>
        <v>123.74913547015736</v>
      </c>
      <c r="L121" s="47">
        <v>1390251</v>
      </c>
      <c r="M121" s="47">
        <v>1123443</v>
      </c>
      <c r="N121" s="1">
        <f t="shared" si="23"/>
        <v>123.74913547015736</v>
      </c>
      <c r="O121" s="47">
        <v>519565</v>
      </c>
      <c r="P121" s="47">
        <v>229182</v>
      </c>
      <c r="Q121" s="1">
        <f t="shared" si="24"/>
        <v>226.7041041617579</v>
      </c>
      <c r="R121" s="47">
        <v>870686</v>
      </c>
      <c r="S121" s="47">
        <v>894261</v>
      </c>
      <c r="T121" s="1">
        <f t="shared" si="25"/>
        <v>97.363745036404353</v>
      </c>
    </row>
    <row r="122" spans="1:20" s="217" customFormat="1" ht="33.75" customHeight="1">
      <c r="A122" s="293">
        <v>5</v>
      </c>
      <c r="B122" s="291" t="s">
        <v>122</v>
      </c>
      <c r="C122" s="294">
        <v>5396393</v>
      </c>
      <c r="D122" s="294">
        <v>0</v>
      </c>
      <c r="E122" s="295" t="e">
        <f t="shared" si="35"/>
        <v>#DIV/0!</v>
      </c>
      <c r="F122" s="294">
        <v>506645</v>
      </c>
      <c r="G122" s="294">
        <v>0</v>
      </c>
      <c r="H122" s="295" t="e">
        <f t="shared" si="36"/>
        <v>#DIV/0!</v>
      </c>
      <c r="I122" s="294">
        <v>5218753</v>
      </c>
      <c r="J122" s="294">
        <v>0</v>
      </c>
      <c r="K122" s="295" t="e">
        <f t="shared" si="37"/>
        <v>#DIV/0!</v>
      </c>
      <c r="L122" s="294">
        <v>4997201</v>
      </c>
      <c r="M122" s="294">
        <v>0</v>
      </c>
      <c r="N122" s="295" t="e">
        <f t="shared" si="23"/>
        <v>#DIV/0!</v>
      </c>
      <c r="O122" s="294">
        <v>4862581</v>
      </c>
      <c r="P122" s="294">
        <v>0</v>
      </c>
      <c r="Q122" s="295" t="e">
        <f t="shared" si="24"/>
        <v>#DIV/0!</v>
      </c>
      <c r="R122" s="294">
        <v>134620</v>
      </c>
      <c r="S122" s="294">
        <v>0</v>
      </c>
      <c r="T122" s="295" t="e">
        <f t="shared" si="25"/>
        <v>#DIV/0!</v>
      </c>
    </row>
    <row r="123" spans="1:20" ht="42.75" customHeight="1">
      <c r="A123" s="161">
        <v>6</v>
      </c>
      <c r="B123" s="10" t="s">
        <v>123</v>
      </c>
      <c r="C123" s="47">
        <v>5074770</v>
      </c>
      <c r="D123" s="47">
        <v>5218474</v>
      </c>
      <c r="E123" s="25">
        <f t="shared" si="35"/>
        <v>97.24624478343668</v>
      </c>
      <c r="F123" s="47">
        <v>764266</v>
      </c>
      <c r="G123" s="47">
        <v>699613</v>
      </c>
      <c r="H123" s="25">
        <f t="shared" si="36"/>
        <v>109.24125194929198</v>
      </c>
      <c r="I123" s="47">
        <v>5074770</v>
      </c>
      <c r="J123" s="47">
        <v>5218474</v>
      </c>
      <c r="K123" s="25">
        <f t="shared" si="37"/>
        <v>97.24624478343668</v>
      </c>
      <c r="L123" s="47">
        <v>3502424</v>
      </c>
      <c r="M123" s="47">
        <v>3833746</v>
      </c>
      <c r="N123" s="25">
        <f t="shared" si="23"/>
        <v>91.357747748546728</v>
      </c>
      <c r="O123" s="47">
        <v>1474806</v>
      </c>
      <c r="P123" s="49">
        <v>2509206</v>
      </c>
      <c r="Q123" s="25">
        <f t="shared" si="24"/>
        <v>58.775803979426165</v>
      </c>
      <c r="R123" s="47">
        <v>2027618</v>
      </c>
      <c r="S123" s="49">
        <v>1324540</v>
      </c>
      <c r="T123" s="25">
        <f t="shared" si="25"/>
        <v>153.08091865855314</v>
      </c>
    </row>
    <row r="124" spans="1:20" s="160" customFormat="1" ht="16.5" customHeight="1">
      <c r="A124" s="261">
        <v>7</v>
      </c>
      <c r="B124" s="10" t="s">
        <v>124</v>
      </c>
      <c r="C124" s="47">
        <v>3786779</v>
      </c>
      <c r="D124" s="47">
        <v>3515331</v>
      </c>
      <c r="E124" s="47">
        <f t="shared" si="35"/>
        <v>107.72183330673555</v>
      </c>
      <c r="F124" s="47">
        <v>153560</v>
      </c>
      <c r="G124" s="47">
        <v>273625</v>
      </c>
      <c r="H124" s="47">
        <f t="shared" si="36"/>
        <v>56.120603015075375</v>
      </c>
      <c r="I124" s="47">
        <v>2557240</v>
      </c>
      <c r="J124" s="47">
        <v>3473436</v>
      </c>
      <c r="K124" s="47">
        <f t="shared" si="37"/>
        <v>73.622775833497428</v>
      </c>
      <c r="L124" s="47">
        <v>1412165</v>
      </c>
      <c r="M124" s="47">
        <v>2010277</v>
      </c>
      <c r="N124" s="47">
        <f t="shared" si="23"/>
        <v>70.247284329473004</v>
      </c>
      <c r="O124" s="47">
        <v>0</v>
      </c>
      <c r="P124" s="47">
        <v>0</v>
      </c>
      <c r="Q124" s="47" t="e">
        <f t="shared" si="24"/>
        <v>#DIV/0!</v>
      </c>
      <c r="R124" s="47">
        <v>1412165</v>
      </c>
      <c r="S124" s="47">
        <v>2010277</v>
      </c>
      <c r="T124" s="47">
        <f t="shared" si="25"/>
        <v>70.247284329473004</v>
      </c>
    </row>
    <row r="125" spans="1:20" ht="21.75" customHeight="1">
      <c r="A125" s="161">
        <v>8</v>
      </c>
      <c r="B125" s="13" t="s">
        <v>125</v>
      </c>
      <c r="C125" s="47">
        <v>2272593</v>
      </c>
      <c r="D125" s="47">
        <v>2318676</v>
      </c>
      <c r="E125" s="25">
        <f t="shared" si="35"/>
        <v>98.012529564285828</v>
      </c>
      <c r="F125" s="47">
        <v>276645</v>
      </c>
      <c r="G125" s="47">
        <v>237754</v>
      </c>
      <c r="H125" s="25">
        <f t="shared" si="36"/>
        <v>116.35766380376356</v>
      </c>
      <c r="I125" s="47">
        <v>2320885</v>
      </c>
      <c r="J125" s="47">
        <v>2338493</v>
      </c>
      <c r="K125" s="25">
        <f t="shared" si="37"/>
        <v>99.247036446121498</v>
      </c>
      <c r="L125" s="47">
        <v>42926</v>
      </c>
      <c r="M125" s="47">
        <v>54152</v>
      </c>
      <c r="N125" s="25">
        <f t="shared" si="23"/>
        <v>79.269463731718133</v>
      </c>
      <c r="O125" s="47">
        <v>42926</v>
      </c>
      <c r="P125" s="49">
        <v>47282</v>
      </c>
      <c r="Q125" s="25">
        <f t="shared" si="24"/>
        <v>90.787191743158075</v>
      </c>
      <c r="R125" s="47">
        <v>0</v>
      </c>
      <c r="S125" s="49">
        <v>6870</v>
      </c>
      <c r="T125" s="25">
        <f t="shared" si="25"/>
        <v>0</v>
      </c>
    </row>
    <row r="126" spans="1:20" ht="35.25" customHeight="1">
      <c r="A126" s="2">
        <v>9</v>
      </c>
      <c r="B126" s="14" t="s">
        <v>126</v>
      </c>
      <c r="C126" s="47">
        <v>2356699</v>
      </c>
      <c r="D126" s="47">
        <v>1659598</v>
      </c>
      <c r="E126" s="46">
        <f t="shared" si="35"/>
        <v>142.00420824802151</v>
      </c>
      <c r="F126" s="47">
        <v>314128</v>
      </c>
      <c r="G126" s="47">
        <v>211567</v>
      </c>
      <c r="H126" s="46">
        <f t="shared" si="36"/>
        <v>148.47684185151749</v>
      </c>
      <c r="I126" s="47">
        <v>2356699</v>
      </c>
      <c r="J126" s="47">
        <v>1659598</v>
      </c>
      <c r="K126" s="46">
        <f t="shared" si="37"/>
        <v>142.00420824802151</v>
      </c>
      <c r="L126" s="47">
        <v>1705138</v>
      </c>
      <c r="M126" s="47">
        <v>1372051</v>
      </c>
      <c r="N126" s="25">
        <f t="shared" si="23"/>
        <v>124.27657572495482</v>
      </c>
      <c r="O126" s="47">
        <v>1575793</v>
      </c>
      <c r="P126" s="45">
        <v>1372051</v>
      </c>
      <c r="Q126" s="25">
        <f t="shared" si="24"/>
        <v>114.84944801614516</v>
      </c>
      <c r="R126" s="47">
        <v>129345</v>
      </c>
      <c r="S126" s="45">
        <v>0</v>
      </c>
      <c r="T126" s="46" t="e">
        <f t="shared" si="25"/>
        <v>#DIV/0!</v>
      </c>
    </row>
    <row r="127" spans="1:20" ht="31.5" customHeight="1">
      <c r="A127" s="2">
        <v>10</v>
      </c>
      <c r="B127" s="14" t="s">
        <v>127</v>
      </c>
      <c r="C127" s="47">
        <v>800479</v>
      </c>
      <c r="D127" s="47">
        <v>611344</v>
      </c>
      <c r="E127" s="46">
        <f t="shared" si="35"/>
        <v>130.93757360831216</v>
      </c>
      <c r="F127" s="47">
        <v>113537</v>
      </c>
      <c r="G127" s="47">
        <v>100640</v>
      </c>
      <c r="H127" s="46">
        <f t="shared" si="36"/>
        <v>112.81498410174882</v>
      </c>
      <c r="I127" s="47">
        <v>784080</v>
      </c>
      <c r="J127" s="47">
        <v>635750</v>
      </c>
      <c r="K127" s="46">
        <f>I127/J127*100</f>
        <v>123.33149823043649</v>
      </c>
      <c r="L127" s="47">
        <v>456962</v>
      </c>
      <c r="M127" s="95">
        <v>327595</v>
      </c>
      <c r="N127" s="25">
        <f t="shared" si="23"/>
        <v>139.489918954807</v>
      </c>
      <c r="O127" s="47">
        <v>449854</v>
      </c>
      <c r="P127" s="45">
        <v>327595</v>
      </c>
      <c r="Q127" s="25">
        <f t="shared" si="24"/>
        <v>137.32016666921047</v>
      </c>
      <c r="R127" s="47">
        <v>7108</v>
      </c>
      <c r="S127" s="45">
        <v>0</v>
      </c>
      <c r="T127" s="46" t="e">
        <f t="shared" si="25"/>
        <v>#DIV/0!</v>
      </c>
    </row>
    <row r="128" spans="1:20" s="23" customFormat="1" ht="34.5">
      <c r="A128" s="2">
        <v>11</v>
      </c>
      <c r="B128" s="163" t="s">
        <v>128</v>
      </c>
      <c r="C128" s="47">
        <v>36405</v>
      </c>
      <c r="D128" s="47">
        <v>47768</v>
      </c>
      <c r="E128" s="1">
        <f t="shared" si="35"/>
        <v>76.212108524535253</v>
      </c>
      <c r="F128" s="47">
        <v>4576</v>
      </c>
      <c r="G128" s="47">
        <v>4658</v>
      </c>
      <c r="H128" s="1">
        <f t="shared" si="36"/>
        <v>98.239587805925282</v>
      </c>
      <c r="I128" s="47">
        <v>36405</v>
      </c>
      <c r="J128" s="47">
        <v>47768</v>
      </c>
      <c r="K128" s="1">
        <f t="shared" ref="K128:K143" si="38">I128/J128*100</f>
        <v>76.212108524535253</v>
      </c>
      <c r="L128" s="47">
        <v>8486</v>
      </c>
      <c r="M128" s="95">
        <v>19210</v>
      </c>
      <c r="N128" s="1">
        <f t="shared" si="23"/>
        <v>44.17490890161374</v>
      </c>
      <c r="O128" s="47">
        <v>8486</v>
      </c>
      <c r="P128" s="45">
        <v>19210</v>
      </c>
      <c r="Q128" s="1">
        <f t="shared" si="24"/>
        <v>44.17490890161374</v>
      </c>
      <c r="R128" s="47">
        <v>0</v>
      </c>
      <c r="S128" s="45">
        <v>0</v>
      </c>
      <c r="T128" s="1" t="e">
        <f>R128/S128*100</f>
        <v>#DIV/0!</v>
      </c>
    </row>
    <row r="129" spans="1:20" s="24" customFormat="1" ht="29.25" customHeight="1">
      <c r="A129" s="161">
        <v>12</v>
      </c>
      <c r="B129" s="13" t="s">
        <v>129</v>
      </c>
      <c r="C129" s="47">
        <v>3623176</v>
      </c>
      <c r="D129" s="47">
        <v>3937350</v>
      </c>
      <c r="E129" s="25">
        <f t="shared" si="35"/>
        <v>92.020673803446485</v>
      </c>
      <c r="F129" s="47">
        <v>321403</v>
      </c>
      <c r="G129" s="47">
        <v>457436</v>
      </c>
      <c r="H129" s="25">
        <f t="shared" si="36"/>
        <v>70.261850838150039</v>
      </c>
      <c r="I129" s="47">
        <v>3644595</v>
      </c>
      <c r="J129" s="47">
        <v>3918702</v>
      </c>
      <c r="K129" s="25">
        <f t="shared" si="38"/>
        <v>93.005158340695459</v>
      </c>
      <c r="L129" s="47">
        <v>585260</v>
      </c>
      <c r="M129" s="95">
        <v>555385</v>
      </c>
      <c r="N129" s="25">
        <f t="shared" si="23"/>
        <v>105.37915139947964</v>
      </c>
      <c r="O129" s="47">
        <v>458956</v>
      </c>
      <c r="P129" s="45">
        <v>442950</v>
      </c>
      <c r="Q129" s="25">
        <f t="shared" si="24"/>
        <v>103.61350039507846</v>
      </c>
      <c r="R129" s="47">
        <v>126304</v>
      </c>
      <c r="S129" s="45">
        <v>112435</v>
      </c>
      <c r="T129" s="25">
        <f t="shared" si="25"/>
        <v>112.33512696224486</v>
      </c>
    </row>
    <row r="130" spans="1:20" s="23" customFormat="1" ht="34.5">
      <c r="A130" s="161">
        <v>13</v>
      </c>
      <c r="B130" s="14" t="s">
        <v>130</v>
      </c>
      <c r="C130" s="47">
        <v>20614</v>
      </c>
      <c r="D130" s="47">
        <v>29069</v>
      </c>
      <c r="E130" s="1">
        <f t="shared" si="35"/>
        <v>70.914032130448248</v>
      </c>
      <c r="F130" s="47">
        <v>3144</v>
      </c>
      <c r="G130" s="47">
        <v>3008</v>
      </c>
      <c r="H130" s="1">
        <f t="shared" si="36"/>
        <v>104.52127659574468</v>
      </c>
      <c r="I130" s="47">
        <v>20614</v>
      </c>
      <c r="J130" s="47">
        <v>29069</v>
      </c>
      <c r="K130" s="1">
        <f t="shared" si="38"/>
        <v>70.914032130448248</v>
      </c>
      <c r="L130" s="47">
        <v>0</v>
      </c>
      <c r="M130" s="95">
        <v>5418</v>
      </c>
      <c r="N130" s="1">
        <f t="shared" si="23"/>
        <v>0</v>
      </c>
      <c r="O130" s="47">
        <v>0</v>
      </c>
      <c r="P130" s="45">
        <v>0</v>
      </c>
      <c r="Q130" s="25" t="e">
        <f t="shared" si="24"/>
        <v>#DIV/0!</v>
      </c>
      <c r="R130" s="47">
        <v>0</v>
      </c>
      <c r="S130" s="45">
        <v>5418</v>
      </c>
      <c r="T130" s="1">
        <f>R130/S130*100</f>
        <v>0</v>
      </c>
    </row>
    <row r="131" spans="1:20" s="24" customFormat="1" ht="24.75" customHeight="1">
      <c r="A131" s="161">
        <v>14</v>
      </c>
      <c r="B131" s="13" t="s">
        <v>131</v>
      </c>
      <c r="C131" s="47">
        <v>1240162</v>
      </c>
      <c r="D131" s="47">
        <v>720249</v>
      </c>
      <c r="E131" s="25">
        <f t="shared" si="35"/>
        <v>172.18517484925354</v>
      </c>
      <c r="F131" s="47">
        <v>103711</v>
      </c>
      <c r="G131" s="47">
        <v>128166</v>
      </c>
      <c r="H131" s="25">
        <f t="shared" si="36"/>
        <v>80.919276563207092</v>
      </c>
      <c r="I131" s="47">
        <v>1240162</v>
      </c>
      <c r="J131" s="47">
        <v>720249</v>
      </c>
      <c r="K131" s="25">
        <f t="shared" si="38"/>
        <v>172.18517484925354</v>
      </c>
      <c r="L131" s="47">
        <v>1021126</v>
      </c>
      <c r="M131" s="95">
        <v>617724</v>
      </c>
      <c r="N131" s="25">
        <f t="shared" si="23"/>
        <v>165.3045696783677</v>
      </c>
      <c r="O131" s="47">
        <v>939737</v>
      </c>
      <c r="P131" s="45">
        <v>500180</v>
      </c>
      <c r="Q131" s="25">
        <f t="shared" si="24"/>
        <v>187.87976328521731</v>
      </c>
      <c r="R131" s="47">
        <v>81389</v>
      </c>
      <c r="S131" s="45">
        <v>117544</v>
      </c>
      <c r="T131" s="25">
        <f t="shared" si="25"/>
        <v>69.241305383515964</v>
      </c>
    </row>
    <row r="132" spans="1:20" ht="27" customHeight="1">
      <c r="A132" s="2">
        <v>15</v>
      </c>
      <c r="B132" s="15" t="s">
        <v>132</v>
      </c>
      <c r="C132" s="47">
        <v>4886250</v>
      </c>
      <c r="D132" s="47">
        <v>5400375</v>
      </c>
      <c r="E132" s="25">
        <f t="shared" si="35"/>
        <v>90.479827789736817</v>
      </c>
      <c r="F132" s="47">
        <v>675160</v>
      </c>
      <c r="G132" s="45">
        <v>742208</v>
      </c>
      <c r="H132" s="25">
        <f t="shared" si="36"/>
        <v>90.966413727688206</v>
      </c>
      <c r="I132" s="47">
        <v>4617687</v>
      </c>
      <c r="J132" s="47">
        <v>5177883</v>
      </c>
      <c r="K132" s="25">
        <f t="shared" si="38"/>
        <v>89.180983811337569</v>
      </c>
      <c r="L132" s="47">
        <v>1567187</v>
      </c>
      <c r="M132" s="95">
        <v>1382393</v>
      </c>
      <c r="N132" s="25">
        <f t="shared" si="23"/>
        <v>113.36768921717631</v>
      </c>
      <c r="O132" s="47">
        <v>1403275</v>
      </c>
      <c r="P132" s="45">
        <v>1192209</v>
      </c>
      <c r="Q132" s="25">
        <f t="shared" si="24"/>
        <v>117.70377509312544</v>
      </c>
      <c r="R132" s="47">
        <v>163912</v>
      </c>
      <c r="S132" s="45">
        <v>190184</v>
      </c>
      <c r="T132" s="25">
        <f t="shared" si="25"/>
        <v>86.186009338324993</v>
      </c>
    </row>
    <row r="133" spans="1:20" ht="34.5">
      <c r="A133" s="2">
        <v>16</v>
      </c>
      <c r="B133" s="16" t="s">
        <v>133</v>
      </c>
      <c r="C133" s="47">
        <v>1808971</v>
      </c>
      <c r="D133" s="45">
        <v>1866240</v>
      </c>
      <c r="E133" s="46">
        <f t="shared" si="35"/>
        <v>96.931316443758575</v>
      </c>
      <c r="F133" s="47">
        <v>270712</v>
      </c>
      <c r="G133" s="45">
        <v>288929</v>
      </c>
      <c r="H133" s="46">
        <f t="shared" si="36"/>
        <v>93.694990810891255</v>
      </c>
      <c r="I133" s="47">
        <v>1868204</v>
      </c>
      <c r="J133" s="47">
        <v>1984989</v>
      </c>
      <c r="K133" s="46">
        <f t="shared" si="38"/>
        <v>94.116592081870479</v>
      </c>
      <c r="L133" s="47">
        <v>236611</v>
      </c>
      <c r="M133" s="95">
        <v>3693</v>
      </c>
      <c r="N133" s="25">
        <f t="shared" si="23"/>
        <v>6407.0132683455186</v>
      </c>
      <c r="O133" s="47">
        <v>1737</v>
      </c>
      <c r="P133" s="45">
        <v>0</v>
      </c>
      <c r="Q133" s="25" t="e">
        <f t="shared" si="24"/>
        <v>#DIV/0!</v>
      </c>
      <c r="R133" s="47">
        <v>234874</v>
      </c>
      <c r="S133" s="45">
        <v>3693</v>
      </c>
      <c r="T133" s="46">
        <f t="shared" si="25"/>
        <v>6359.9783373950713</v>
      </c>
    </row>
    <row r="134" spans="1:20" s="23" customFormat="1" ht="17.25">
      <c r="A134" s="2">
        <v>17</v>
      </c>
      <c r="B134" s="9" t="s">
        <v>134</v>
      </c>
      <c r="C134" s="47">
        <v>169397</v>
      </c>
      <c r="D134" s="47">
        <v>148193</v>
      </c>
      <c r="E134" s="1">
        <f t="shared" si="35"/>
        <v>114.30836814154515</v>
      </c>
      <c r="F134" s="47">
        <v>75364</v>
      </c>
      <c r="G134" s="47">
        <v>20840</v>
      </c>
      <c r="H134" s="1">
        <f t="shared" si="36"/>
        <v>361.63147792706332</v>
      </c>
      <c r="I134" s="47">
        <v>169397</v>
      </c>
      <c r="J134" s="47">
        <v>148193</v>
      </c>
      <c r="K134" s="1">
        <f t="shared" si="38"/>
        <v>114.30836814154515</v>
      </c>
      <c r="L134" s="47">
        <v>169397</v>
      </c>
      <c r="M134" s="95">
        <v>181193</v>
      </c>
      <c r="N134" s="1">
        <f t="shared" si="23"/>
        <v>93.489814727942033</v>
      </c>
      <c r="O134" s="47">
        <v>126200</v>
      </c>
      <c r="P134" s="47">
        <v>136845</v>
      </c>
      <c r="Q134" s="1">
        <f t="shared" si="24"/>
        <v>92.221126091563448</v>
      </c>
      <c r="R134" s="47">
        <v>43197</v>
      </c>
      <c r="S134" s="95">
        <v>44348</v>
      </c>
      <c r="T134" s="1">
        <f t="shared" si="25"/>
        <v>97.404618021105804</v>
      </c>
    </row>
    <row r="135" spans="1:20" s="23" customFormat="1" ht="34.5">
      <c r="A135" s="2">
        <v>18</v>
      </c>
      <c r="B135" s="16" t="s">
        <v>135</v>
      </c>
      <c r="C135" s="47">
        <v>2321620</v>
      </c>
      <c r="D135" s="47">
        <v>2472777</v>
      </c>
      <c r="E135" s="1">
        <f t="shared" si="35"/>
        <v>93.887156019325644</v>
      </c>
      <c r="F135" s="47">
        <v>341914</v>
      </c>
      <c r="G135" s="47">
        <v>437885</v>
      </c>
      <c r="H135" s="1">
        <f t="shared" si="36"/>
        <v>78.083058337234661</v>
      </c>
      <c r="I135" s="47">
        <v>2058712</v>
      </c>
      <c r="J135" s="47">
        <v>2168882</v>
      </c>
      <c r="K135" s="1">
        <f t="shared" si="38"/>
        <v>94.920424439872704</v>
      </c>
      <c r="L135" s="47">
        <v>141257</v>
      </c>
      <c r="M135" s="95">
        <v>222768</v>
      </c>
      <c r="N135" s="1">
        <f t="shared" si="23"/>
        <v>63.40991524815054</v>
      </c>
      <c r="O135" s="47">
        <v>126054</v>
      </c>
      <c r="P135" s="47">
        <v>169328</v>
      </c>
      <c r="Q135" s="1">
        <f t="shared" si="24"/>
        <v>74.443683265614666</v>
      </c>
      <c r="R135" s="47">
        <v>15203</v>
      </c>
      <c r="S135" s="47">
        <v>53440</v>
      </c>
      <c r="T135" s="1">
        <f t="shared" si="25"/>
        <v>28.448727544910181</v>
      </c>
    </row>
    <row r="136" spans="1:20" s="23" customFormat="1" ht="34.5">
      <c r="A136" s="161">
        <v>19</v>
      </c>
      <c r="B136" s="162" t="s">
        <v>136</v>
      </c>
      <c r="C136" s="47"/>
      <c r="D136" s="47"/>
      <c r="E136" s="1" t="e">
        <f t="shared" si="35"/>
        <v>#DIV/0!</v>
      </c>
      <c r="F136" s="47"/>
      <c r="G136" s="47"/>
      <c r="H136" s="1" t="e">
        <f t="shared" si="36"/>
        <v>#DIV/0!</v>
      </c>
      <c r="I136" s="47"/>
      <c r="J136" s="47"/>
      <c r="K136" s="1" t="e">
        <f t="shared" si="38"/>
        <v>#DIV/0!</v>
      </c>
      <c r="L136" s="47"/>
      <c r="M136" s="95"/>
      <c r="N136" s="1" t="e">
        <f t="shared" si="23"/>
        <v>#DIV/0!</v>
      </c>
      <c r="O136" s="47"/>
      <c r="P136" s="47"/>
      <c r="Q136" s="1" t="e">
        <f t="shared" si="24"/>
        <v>#DIV/0!</v>
      </c>
      <c r="R136" s="47"/>
      <c r="S136" s="47"/>
      <c r="T136" s="1" t="e">
        <f t="shared" si="25"/>
        <v>#DIV/0!</v>
      </c>
    </row>
    <row r="137" spans="1:20" s="23" customFormat="1" ht="34.5">
      <c r="A137" s="161">
        <v>20</v>
      </c>
      <c r="B137" s="162" t="s">
        <v>137</v>
      </c>
      <c r="C137" s="47">
        <v>111770</v>
      </c>
      <c r="D137" s="47">
        <v>215656</v>
      </c>
      <c r="E137" s="1">
        <f t="shared" si="35"/>
        <v>51.827911117705973</v>
      </c>
      <c r="F137" s="47">
        <v>12725</v>
      </c>
      <c r="G137" s="47">
        <v>0</v>
      </c>
      <c r="H137" s="1" t="e">
        <f t="shared" si="36"/>
        <v>#DIV/0!</v>
      </c>
      <c r="I137" s="47">
        <v>111770</v>
      </c>
      <c r="J137" s="47">
        <v>215656</v>
      </c>
      <c r="K137" s="1">
        <f t="shared" si="38"/>
        <v>51.827911117705973</v>
      </c>
      <c r="L137" s="47">
        <v>111770</v>
      </c>
      <c r="M137" s="95">
        <v>215656</v>
      </c>
      <c r="N137" s="1">
        <f t="shared" si="23"/>
        <v>51.827911117705973</v>
      </c>
      <c r="O137" s="47">
        <v>111770</v>
      </c>
      <c r="P137" s="47">
        <v>215656</v>
      </c>
      <c r="Q137" s="1">
        <f t="shared" si="24"/>
        <v>51.827911117705973</v>
      </c>
      <c r="R137" s="47">
        <v>0</v>
      </c>
      <c r="S137" s="47">
        <v>0</v>
      </c>
      <c r="T137" s="1" t="e">
        <f t="shared" ref="T137:T144" si="39">R137/S137*100</f>
        <v>#DIV/0!</v>
      </c>
    </row>
    <row r="138" spans="1:20" s="23" customFormat="1" ht="17.25">
      <c r="A138" s="161">
        <v>21</v>
      </c>
      <c r="B138" s="162" t="s">
        <v>138</v>
      </c>
      <c r="C138" s="47">
        <v>143527</v>
      </c>
      <c r="D138" s="45">
        <v>1422896</v>
      </c>
      <c r="E138" s="25">
        <f t="shared" si="35"/>
        <v>10.086963488547301</v>
      </c>
      <c r="F138" s="47">
        <v>11213</v>
      </c>
      <c r="G138" s="45">
        <v>30200</v>
      </c>
      <c r="H138" s="25">
        <f t="shared" si="36"/>
        <v>37.129139072847686</v>
      </c>
      <c r="I138" s="47">
        <v>143527</v>
      </c>
      <c r="J138" s="45">
        <v>142896</v>
      </c>
      <c r="K138" s="25">
        <f t="shared" si="38"/>
        <v>100.44157989026985</v>
      </c>
      <c r="L138" s="47">
        <v>112367</v>
      </c>
      <c r="M138" s="95">
        <v>108460</v>
      </c>
      <c r="N138" s="25">
        <f t="shared" si="23"/>
        <v>103.60224967730038</v>
      </c>
      <c r="O138" s="47">
        <v>112367</v>
      </c>
      <c r="P138" s="45">
        <v>108460</v>
      </c>
      <c r="Q138" s="25">
        <f t="shared" si="24"/>
        <v>103.60224967730038</v>
      </c>
      <c r="R138" s="47">
        <v>0</v>
      </c>
      <c r="S138" s="45">
        <v>0</v>
      </c>
      <c r="T138" s="25" t="e">
        <f t="shared" si="39"/>
        <v>#DIV/0!</v>
      </c>
    </row>
    <row r="139" spans="1:20" ht="34.5">
      <c r="A139" s="2">
        <v>22</v>
      </c>
      <c r="B139" s="17" t="s">
        <v>140</v>
      </c>
      <c r="C139" s="47">
        <v>3254243</v>
      </c>
      <c r="D139" s="45">
        <v>2618309</v>
      </c>
      <c r="E139" s="46">
        <f t="shared" si="35"/>
        <v>124.28796601165104</v>
      </c>
      <c r="F139" s="47">
        <v>465313</v>
      </c>
      <c r="G139" s="45">
        <v>399524</v>
      </c>
      <c r="H139" s="46">
        <f t="shared" si="36"/>
        <v>116.46684554619998</v>
      </c>
      <c r="I139" s="47">
        <v>3254243</v>
      </c>
      <c r="J139" s="45">
        <v>2618309</v>
      </c>
      <c r="K139" s="46">
        <f t="shared" si="38"/>
        <v>124.28796601165104</v>
      </c>
      <c r="L139" s="47">
        <v>3253402</v>
      </c>
      <c r="M139" s="95">
        <v>2605972</v>
      </c>
      <c r="N139" s="25">
        <f t="shared" ref="N139:N144" si="40">L139/M139*100</f>
        <v>124.8440888850686</v>
      </c>
      <c r="O139" s="47">
        <v>3253402</v>
      </c>
      <c r="P139" s="45">
        <v>2605972</v>
      </c>
      <c r="Q139" s="25">
        <f t="shared" ref="Q139:Q144" si="41">O139/P139*100</f>
        <v>124.8440888850686</v>
      </c>
      <c r="R139" s="47">
        <v>0</v>
      </c>
      <c r="S139" s="45">
        <v>0</v>
      </c>
      <c r="T139" s="46" t="e">
        <f t="shared" si="39"/>
        <v>#DIV/0!</v>
      </c>
    </row>
    <row r="140" spans="1:20" ht="34.5">
      <c r="A140" s="2">
        <v>23</v>
      </c>
      <c r="B140" s="17" t="s">
        <v>141</v>
      </c>
      <c r="C140" s="47">
        <v>174922</v>
      </c>
      <c r="D140" s="45">
        <v>278591</v>
      </c>
      <c r="E140" s="25">
        <f t="shared" si="35"/>
        <v>62.788101553890826</v>
      </c>
      <c r="F140" s="47">
        <v>20731</v>
      </c>
      <c r="G140" s="45">
        <v>26278</v>
      </c>
      <c r="H140" s="25">
        <f t="shared" si="36"/>
        <v>78.891087601796187</v>
      </c>
      <c r="I140" s="47">
        <v>174922</v>
      </c>
      <c r="J140" s="45">
        <v>278591</v>
      </c>
      <c r="K140" s="25">
        <f t="shared" si="38"/>
        <v>62.788101553890826</v>
      </c>
      <c r="L140" s="47">
        <v>169489</v>
      </c>
      <c r="M140" s="95">
        <v>270902</v>
      </c>
      <c r="N140" s="25">
        <f t="shared" si="40"/>
        <v>62.5646912905774</v>
      </c>
      <c r="O140" s="47">
        <v>169489</v>
      </c>
      <c r="P140" s="95">
        <v>270902</v>
      </c>
      <c r="Q140" s="25">
        <f t="shared" si="41"/>
        <v>62.5646912905774</v>
      </c>
      <c r="R140" s="47">
        <v>0</v>
      </c>
      <c r="S140" s="45">
        <v>0</v>
      </c>
      <c r="T140" s="25" t="e">
        <f t="shared" si="39"/>
        <v>#DIV/0!</v>
      </c>
    </row>
    <row r="141" spans="1:20" ht="17.25">
      <c r="A141" s="161">
        <v>24</v>
      </c>
      <c r="B141" s="162" t="s">
        <v>142</v>
      </c>
      <c r="C141" s="47">
        <v>82596</v>
      </c>
      <c r="D141" s="45">
        <v>109000</v>
      </c>
      <c r="E141" s="25">
        <f t="shared" si="35"/>
        <v>75.776146788990829</v>
      </c>
      <c r="F141" s="47">
        <v>10184</v>
      </c>
      <c r="G141" s="45">
        <v>11807</v>
      </c>
      <c r="H141" s="25">
        <f t="shared" si="36"/>
        <v>86.253917167781822</v>
      </c>
      <c r="I141" s="47">
        <v>82596</v>
      </c>
      <c r="J141" s="45">
        <v>109000</v>
      </c>
      <c r="K141" s="25">
        <f t="shared" si="38"/>
        <v>75.776146788990829</v>
      </c>
      <c r="L141" s="47">
        <v>0</v>
      </c>
      <c r="M141" s="95">
        <v>0</v>
      </c>
      <c r="N141" s="25" t="e">
        <f t="shared" si="40"/>
        <v>#DIV/0!</v>
      </c>
      <c r="O141" s="47">
        <v>0</v>
      </c>
      <c r="P141" s="45">
        <v>0</v>
      </c>
      <c r="Q141" s="25" t="e">
        <f t="shared" si="41"/>
        <v>#DIV/0!</v>
      </c>
      <c r="R141" s="47">
        <v>0</v>
      </c>
      <c r="S141" s="45">
        <v>0</v>
      </c>
      <c r="T141" s="25" t="e">
        <f t="shared" si="39"/>
        <v>#DIV/0!</v>
      </c>
    </row>
    <row r="142" spans="1:20" s="23" customFormat="1" ht="17.25">
      <c r="A142" s="2">
        <v>25</v>
      </c>
      <c r="B142" s="17" t="s">
        <v>143</v>
      </c>
      <c r="C142" s="47">
        <v>389303</v>
      </c>
      <c r="D142" s="45">
        <v>2041373</v>
      </c>
      <c r="E142" s="1">
        <f t="shared" si="35"/>
        <v>19.070645100136037</v>
      </c>
      <c r="F142" s="47">
        <v>45098</v>
      </c>
      <c r="G142" s="45">
        <v>533312</v>
      </c>
      <c r="H142" s="1">
        <f t="shared" si="36"/>
        <v>8.4562132485299415</v>
      </c>
      <c r="I142" s="47">
        <v>459379</v>
      </c>
      <c r="J142" s="45">
        <v>2041373</v>
      </c>
      <c r="K142" s="1">
        <f t="shared" si="38"/>
        <v>22.503432738651878</v>
      </c>
      <c r="L142" s="47">
        <v>207431</v>
      </c>
      <c r="M142" s="95">
        <v>221818</v>
      </c>
      <c r="N142" s="1">
        <f t="shared" si="40"/>
        <v>93.514052060698404</v>
      </c>
      <c r="O142" s="47">
        <v>0</v>
      </c>
      <c r="P142" s="45">
        <v>0</v>
      </c>
      <c r="Q142" s="1" t="e">
        <f t="shared" si="41"/>
        <v>#DIV/0!</v>
      </c>
      <c r="R142" s="47">
        <v>207431</v>
      </c>
      <c r="S142" s="45">
        <v>221818</v>
      </c>
      <c r="T142" s="1">
        <f t="shared" si="39"/>
        <v>93.514052060698404</v>
      </c>
    </row>
    <row r="143" spans="1:20" s="23" customFormat="1" ht="34.5">
      <c r="A143" s="2">
        <v>26</v>
      </c>
      <c r="B143" s="16" t="s">
        <v>144</v>
      </c>
      <c r="C143" s="47">
        <v>67444</v>
      </c>
      <c r="D143" s="47">
        <v>82970</v>
      </c>
      <c r="E143" s="1">
        <f t="shared" si="35"/>
        <v>81.287212245389895</v>
      </c>
      <c r="F143" s="47">
        <v>4411</v>
      </c>
      <c r="G143" s="47">
        <v>6913</v>
      </c>
      <c r="H143" s="1">
        <f t="shared" si="36"/>
        <v>63.807319542890205</v>
      </c>
      <c r="I143" s="47">
        <v>4914</v>
      </c>
      <c r="J143" s="47">
        <v>33625</v>
      </c>
      <c r="K143" s="1">
        <f t="shared" si="38"/>
        <v>14.614126394052043</v>
      </c>
      <c r="L143" s="47">
        <v>4914</v>
      </c>
      <c r="M143" s="95">
        <v>33625</v>
      </c>
      <c r="N143" s="1">
        <f t="shared" si="40"/>
        <v>14.614126394052043</v>
      </c>
      <c r="O143" s="47">
        <v>4914</v>
      </c>
      <c r="P143" s="47">
        <v>33625</v>
      </c>
      <c r="Q143" s="1">
        <f t="shared" si="41"/>
        <v>14.614126394052043</v>
      </c>
      <c r="R143" s="47">
        <v>0</v>
      </c>
      <c r="S143" s="47">
        <v>0</v>
      </c>
      <c r="T143" s="1" t="e">
        <f t="shared" si="39"/>
        <v>#DIV/0!</v>
      </c>
    </row>
    <row r="144" spans="1:20" ht="17.25">
      <c r="A144" s="161">
        <v>27</v>
      </c>
      <c r="B144" s="10" t="s">
        <v>228</v>
      </c>
      <c r="C144" s="47">
        <v>33008</v>
      </c>
      <c r="D144" s="45">
        <v>11798</v>
      </c>
      <c r="E144" s="25">
        <f>C144/D144*100</f>
        <v>279.77623325987457</v>
      </c>
      <c r="F144" s="47">
        <v>3400</v>
      </c>
      <c r="G144" s="45">
        <v>0</v>
      </c>
      <c r="H144" s="25" t="e">
        <f>F144/G144*100</f>
        <v>#DIV/0!</v>
      </c>
      <c r="I144" s="47">
        <v>33008</v>
      </c>
      <c r="J144" s="45">
        <v>11798</v>
      </c>
      <c r="K144" s="25">
        <f>I144/J144*100</f>
        <v>279.77623325987457</v>
      </c>
      <c r="L144" s="47">
        <v>0</v>
      </c>
      <c r="M144" s="95">
        <v>0</v>
      </c>
      <c r="N144" s="25" t="e">
        <f t="shared" si="40"/>
        <v>#DIV/0!</v>
      </c>
      <c r="O144" s="47">
        <v>0</v>
      </c>
      <c r="P144" s="45">
        <v>0</v>
      </c>
      <c r="Q144" s="25" t="e">
        <f t="shared" si="41"/>
        <v>#DIV/0!</v>
      </c>
      <c r="R144" s="47">
        <v>0</v>
      </c>
      <c r="S144" s="45">
        <v>0</v>
      </c>
      <c r="T144" s="25" t="e">
        <f t="shared" si="39"/>
        <v>#DIV/0!</v>
      </c>
    </row>
    <row r="145" spans="1:20" ht="34.5">
      <c r="A145" s="2">
        <v>28</v>
      </c>
      <c r="B145" s="16" t="s">
        <v>235</v>
      </c>
      <c r="C145" s="47">
        <v>272459</v>
      </c>
      <c r="D145" s="47">
        <v>465380</v>
      </c>
      <c r="E145" s="1">
        <f>C145/D145*100</f>
        <v>58.545489707335939</v>
      </c>
      <c r="F145" s="47">
        <v>20333</v>
      </c>
      <c r="G145" s="47">
        <v>27383</v>
      </c>
      <c r="H145" s="1">
        <f>F145/G145*100</f>
        <v>74.254099258664127</v>
      </c>
      <c r="I145" s="47">
        <v>278052</v>
      </c>
      <c r="J145" s="47">
        <v>470431</v>
      </c>
      <c r="K145" s="1">
        <f>I145/J145*100</f>
        <v>59.105798724998991</v>
      </c>
      <c r="L145" s="47">
        <v>155566</v>
      </c>
      <c r="M145" s="95">
        <v>129218</v>
      </c>
      <c r="N145" s="1">
        <f>L145/M145*100</f>
        <v>120.3903480939188</v>
      </c>
      <c r="O145" s="47">
        <v>124637</v>
      </c>
      <c r="P145" s="47">
        <v>86041</v>
      </c>
      <c r="Q145" s="1">
        <f>O145/P145*100</f>
        <v>144.85768412733464</v>
      </c>
      <c r="R145" s="47">
        <v>30929</v>
      </c>
      <c r="S145" s="47">
        <v>43177</v>
      </c>
      <c r="T145" s="1">
        <f>R145/S145*100</f>
        <v>71.633045371378273</v>
      </c>
    </row>
    <row r="146" spans="1:20" s="23" customFormat="1" ht="17.25" customHeight="1">
      <c r="A146" s="385"/>
      <c r="B146" s="386"/>
      <c r="C146" s="386"/>
      <c r="D146" s="386"/>
      <c r="E146" s="386"/>
      <c r="F146" s="386"/>
      <c r="G146" s="386"/>
      <c r="H146" s="386"/>
      <c r="I146" s="386"/>
      <c r="J146" s="386"/>
      <c r="K146" s="386"/>
      <c r="L146" s="386"/>
      <c r="M146" s="386"/>
      <c r="N146" s="386"/>
      <c r="O146" s="386"/>
      <c r="P146" s="386"/>
      <c r="Q146" s="386"/>
      <c r="R146" s="386"/>
      <c r="S146" s="386"/>
      <c r="T146" s="387"/>
    </row>
    <row r="147" spans="1:20" ht="24" customHeight="1">
      <c r="A147" s="383" t="s">
        <v>243</v>
      </c>
      <c r="B147" s="384" t="s">
        <v>145</v>
      </c>
      <c r="C147" s="42">
        <f>SUM(C148:C151)</f>
        <v>91161963</v>
      </c>
      <c r="D147" s="42">
        <f>SUM(D148:D151)</f>
        <v>65632268</v>
      </c>
      <c r="E147" s="51">
        <f t="shared" ref="E147:E148" si="42">C147/D147*100</f>
        <v>138.89808439958222</v>
      </c>
      <c r="F147" s="42">
        <f>SUM(F148:F151)</f>
        <v>12421806</v>
      </c>
      <c r="G147" s="42">
        <f>SUM(G148:G151)</f>
        <v>7308672</v>
      </c>
      <c r="H147" s="51">
        <f t="shared" ref="H147:H151" si="43">F147/G147*100</f>
        <v>169.95982307045659</v>
      </c>
      <c r="I147" s="42">
        <f>SUM(I148:I151)</f>
        <v>90433876</v>
      </c>
      <c r="J147" s="42">
        <f>SUM(J148:J151)</f>
        <v>77419603</v>
      </c>
      <c r="K147" s="51">
        <f t="shared" ref="K147:K151" si="44">I147/J147*100</f>
        <v>116.8100487417896</v>
      </c>
      <c r="L147" s="36">
        <f>SUM(L148:L151)</f>
        <v>66800551</v>
      </c>
      <c r="M147" s="36">
        <f>SUM(M148:M151)</f>
        <v>56140461</v>
      </c>
      <c r="N147" s="6">
        <f t="shared" ref="N147:N151" si="45">L147/M147*100</f>
        <v>118.98824806586465</v>
      </c>
      <c r="O147" s="5">
        <f>SUM(O148:O151)</f>
        <v>3674180</v>
      </c>
      <c r="P147" s="5">
        <f>SUM(P148:P151)</f>
        <v>4783509</v>
      </c>
      <c r="Q147" s="5">
        <f>O147/P147*100</f>
        <v>76.809304633899515</v>
      </c>
      <c r="R147" s="5">
        <f>SUM(R148:R151)</f>
        <v>63126371</v>
      </c>
      <c r="S147" s="5">
        <f>SUM(S148:S151)</f>
        <v>51356952</v>
      </c>
      <c r="T147" s="6">
        <f>R147/S147*100</f>
        <v>122.91689545750302</v>
      </c>
    </row>
    <row r="148" spans="1:20" s="24" customFormat="1" ht="17.25">
      <c r="A148" s="63">
        <v>1</v>
      </c>
      <c r="B148" s="18" t="s">
        <v>146</v>
      </c>
      <c r="C148" s="47">
        <v>54424400</v>
      </c>
      <c r="D148" s="49">
        <v>36229701</v>
      </c>
      <c r="E148" s="25">
        <f t="shared" si="42"/>
        <v>150.22039513933609</v>
      </c>
      <c r="F148" s="49">
        <v>7210441</v>
      </c>
      <c r="G148" s="49">
        <v>3896744</v>
      </c>
      <c r="H148" s="25">
        <f t="shared" si="43"/>
        <v>185.03758522499808</v>
      </c>
      <c r="I148" s="49">
        <v>52482673</v>
      </c>
      <c r="J148" s="49">
        <v>36260073</v>
      </c>
      <c r="K148" s="25">
        <f t="shared" si="44"/>
        <v>144.73956795398618</v>
      </c>
      <c r="L148" s="95">
        <v>34925060</v>
      </c>
      <c r="M148" s="95">
        <v>21867771</v>
      </c>
      <c r="N148" s="25">
        <f t="shared" si="45"/>
        <v>159.7101963432853</v>
      </c>
      <c r="O148" s="49">
        <v>2791993</v>
      </c>
      <c r="P148" s="49">
        <v>3719726</v>
      </c>
      <c r="Q148" s="25">
        <f>O148/P148*100</f>
        <v>75.059103815711154</v>
      </c>
      <c r="R148" s="49">
        <v>32133067</v>
      </c>
      <c r="S148" s="49">
        <v>18148045</v>
      </c>
      <c r="T148" s="25">
        <f>R148/S148*100</f>
        <v>177.0607632943383</v>
      </c>
    </row>
    <row r="149" spans="1:20" s="24" customFormat="1" ht="17.25">
      <c r="A149" s="63">
        <v>2</v>
      </c>
      <c r="B149" s="18" t="s">
        <v>147</v>
      </c>
      <c r="C149" s="47">
        <v>979378</v>
      </c>
      <c r="D149" s="49">
        <v>1963124</v>
      </c>
      <c r="E149" s="25">
        <f>C149/D149*100</f>
        <v>49.888748749442215</v>
      </c>
      <c r="F149" s="49">
        <v>0</v>
      </c>
      <c r="G149" s="49">
        <v>0</v>
      </c>
      <c r="H149" s="25" t="e">
        <f t="shared" si="43"/>
        <v>#DIV/0!</v>
      </c>
      <c r="I149" s="49">
        <v>1477094</v>
      </c>
      <c r="J149" s="49">
        <v>2026565</v>
      </c>
      <c r="K149" s="25">
        <f t="shared" si="44"/>
        <v>72.886583948701372</v>
      </c>
      <c r="L149" s="95">
        <v>0</v>
      </c>
      <c r="M149" s="95">
        <v>0</v>
      </c>
      <c r="N149" s="25" t="e">
        <f t="shared" si="45"/>
        <v>#DIV/0!</v>
      </c>
      <c r="O149" s="49">
        <v>0</v>
      </c>
      <c r="P149" s="49">
        <v>0</v>
      </c>
      <c r="Q149" s="25" t="e">
        <f>O149/P149*100</f>
        <v>#DIV/0!</v>
      </c>
      <c r="R149" s="49">
        <v>0</v>
      </c>
      <c r="S149" s="49">
        <v>0</v>
      </c>
      <c r="T149" s="25" t="e">
        <f>R149/S149*100</f>
        <v>#DIV/0!</v>
      </c>
    </row>
    <row r="150" spans="1:20" s="24" customFormat="1" ht="17.25">
      <c r="A150" s="63">
        <v>3</v>
      </c>
      <c r="B150" s="18" t="s">
        <v>148</v>
      </c>
      <c r="C150" s="47">
        <v>1972872</v>
      </c>
      <c r="D150" s="49">
        <v>1142721</v>
      </c>
      <c r="E150" s="25">
        <f t="shared" ref="E150:E151" si="46">C150/D150*100</f>
        <v>172.64686655797871</v>
      </c>
      <c r="F150" s="49">
        <v>241933</v>
      </c>
      <c r="G150" s="49">
        <v>144383</v>
      </c>
      <c r="H150" s="25">
        <f t="shared" si="43"/>
        <v>167.56335579673507</v>
      </c>
      <c r="I150" s="49">
        <v>1879937</v>
      </c>
      <c r="J150" s="49">
        <v>1164849</v>
      </c>
      <c r="K150" s="25">
        <f t="shared" si="44"/>
        <v>161.38890105069413</v>
      </c>
      <c r="L150" s="95">
        <v>739221</v>
      </c>
      <c r="M150" s="95">
        <v>363945</v>
      </c>
      <c r="N150" s="25">
        <f t="shared" si="45"/>
        <v>203.11338251658904</v>
      </c>
      <c r="O150" s="49">
        <v>401209</v>
      </c>
      <c r="P150" s="49">
        <v>298292</v>
      </c>
      <c r="Q150" s="25">
        <f>O150/P150*100</f>
        <v>134.50209861478015</v>
      </c>
      <c r="R150" s="49">
        <v>338012</v>
      </c>
      <c r="S150" s="49">
        <v>65653</v>
      </c>
      <c r="T150" s="25">
        <f>R150/S150*100</f>
        <v>514.84623703410352</v>
      </c>
    </row>
    <row r="151" spans="1:20" ht="34.5">
      <c r="A151" s="63">
        <v>4</v>
      </c>
      <c r="B151" s="19" t="s">
        <v>149</v>
      </c>
      <c r="C151" s="47">
        <v>33785313</v>
      </c>
      <c r="D151" s="47">
        <v>26296722</v>
      </c>
      <c r="E151" s="46">
        <f t="shared" si="46"/>
        <v>128.47727941147951</v>
      </c>
      <c r="F151" s="49">
        <v>4969432</v>
      </c>
      <c r="G151" s="47">
        <v>3267545</v>
      </c>
      <c r="H151" s="46">
        <f t="shared" si="43"/>
        <v>152.08457725907371</v>
      </c>
      <c r="I151" s="49">
        <v>34594172</v>
      </c>
      <c r="J151" s="47">
        <v>37968116</v>
      </c>
      <c r="K151" s="46">
        <f t="shared" si="44"/>
        <v>91.113743963487678</v>
      </c>
      <c r="L151" s="95">
        <v>31136270</v>
      </c>
      <c r="M151" s="95">
        <v>33908745</v>
      </c>
      <c r="N151" s="25">
        <f t="shared" si="45"/>
        <v>91.823716861240371</v>
      </c>
      <c r="O151" s="49">
        <v>480978</v>
      </c>
      <c r="P151" s="45">
        <v>765491</v>
      </c>
      <c r="Q151" s="25">
        <f>O151/P151*100</f>
        <v>62.832613316159168</v>
      </c>
      <c r="R151" s="49">
        <v>30655292</v>
      </c>
      <c r="S151" s="47">
        <v>33143254</v>
      </c>
      <c r="T151" s="46">
        <f>R151/S151*100</f>
        <v>92.493307989613811</v>
      </c>
    </row>
    <row r="152" spans="1:20" s="23" customFormat="1" ht="17.25" customHeight="1">
      <c r="A152" s="385"/>
      <c r="B152" s="386"/>
      <c r="C152" s="386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6"/>
      <c r="T152" s="387"/>
    </row>
    <row r="153" spans="1:20" ht="54.75" customHeight="1">
      <c r="A153" s="383" t="s">
        <v>244</v>
      </c>
      <c r="B153" s="384"/>
      <c r="C153" s="42">
        <f>SUM(C154:C163)</f>
        <v>84957</v>
      </c>
      <c r="D153" s="42">
        <f>SUM(D154:D163)</f>
        <v>165765</v>
      </c>
      <c r="E153" s="51">
        <f>C153/D153*100</f>
        <v>51.251470455162426</v>
      </c>
      <c r="F153" s="42">
        <f>SUM(F154:F163)</f>
        <v>4620</v>
      </c>
      <c r="G153" s="42">
        <f>SUM(G154:G163)</f>
        <v>26476</v>
      </c>
      <c r="H153" s="51">
        <f>F153/G153*100</f>
        <v>17.449765825653422</v>
      </c>
      <c r="I153" s="42">
        <f>SUM(I154:I163)</f>
        <v>232549</v>
      </c>
      <c r="J153" s="42">
        <f>SUM(J154:J163)</f>
        <v>328857</v>
      </c>
      <c r="K153" s="51">
        <f>I153/J153*100</f>
        <v>70.714322638715316</v>
      </c>
      <c r="L153" s="34">
        <f>SUM(L154:L163)</f>
        <v>5965</v>
      </c>
      <c r="M153" s="34">
        <f>SUM(M154:M163)</f>
        <v>0</v>
      </c>
      <c r="N153" s="6" t="e">
        <f t="shared" ref="N153:N163" si="47">L153/M153*100</f>
        <v>#DIV/0!</v>
      </c>
      <c r="O153" s="5">
        <f>SUM(O154:O163)</f>
        <v>5965</v>
      </c>
      <c r="P153" s="5">
        <f>SUM(P154:P163)</f>
        <v>0</v>
      </c>
      <c r="Q153" s="5" t="e">
        <f t="shared" ref="Q153:Q163" si="48">O153/P153*100</f>
        <v>#DIV/0!</v>
      </c>
      <c r="R153" s="5">
        <f>SUM(R154:R163)</f>
        <v>0</v>
      </c>
      <c r="S153" s="5">
        <f>SUM(S154:S163)</f>
        <v>0</v>
      </c>
      <c r="T153" s="6" t="e">
        <f t="shared" ref="T153:T163" si="49">R153/S153*100</f>
        <v>#DIV/0!</v>
      </c>
    </row>
    <row r="155" spans="1:20" ht="20.25" customHeight="1">
      <c r="A155" s="56">
        <v>1</v>
      </c>
      <c r="B155" s="3" t="s">
        <v>67</v>
      </c>
      <c r="C155" s="45">
        <v>0</v>
      </c>
      <c r="D155" s="45">
        <v>0</v>
      </c>
      <c r="E155" s="46" t="e">
        <f t="shared" ref="E155:E163" si="50">C155/D155*100</f>
        <v>#DIV/0!</v>
      </c>
      <c r="F155" s="45">
        <v>0</v>
      </c>
      <c r="G155" s="45">
        <v>0</v>
      </c>
      <c r="H155" s="46" t="e">
        <f t="shared" ref="H155:H160" si="51">F155/G155*100</f>
        <v>#DIV/0!</v>
      </c>
      <c r="I155" s="45">
        <v>0</v>
      </c>
      <c r="J155" s="45">
        <v>0</v>
      </c>
      <c r="K155" s="46" t="e">
        <f t="shared" ref="K155:K163" si="52">I155/J155*100</f>
        <v>#DIV/0!</v>
      </c>
      <c r="L155" s="95">
        <f t="shared" ref="L155:M163" si="53">O155+R155</f>
        <v>0</v>
      </c>
      <c r="M155" s="47">
        <f t="shared" si="53"/>
        <v>0</v>
      </c>
      <c r="N155" s="25" t="e">
        <f t="shared" si="47"/>
        <v>#DIV/0!</v>
      </c>
      <c r="O155" s="45">
        <v>0</v>
      </c>
      <c r="P155" s="45">
        <v>0</v>
      </c>
      <c r="Q155" s="25" t="e">
        <f t="shared" si="48"/>
        <v>#DIV/0!</v>
      </c>
      <c r="R155" s="45">
        <v>0</v>
      </c>
      <c r="S155" s="45">
        <v>0</v>
      </c>
      <c r="T155" s="46" t="e">
        <f t="shared" si="49"/>
        <v>#DIV/0!</v>
      </c>
    </row>
    <row r="156" spans="1:20" ht="19.5" customHeight="1">
      <c r="A156" s="56">
        <v>2</v>
      </c>
      <c r="B156" s="3" t="s">
        <v>68</v>
      </c>
      <c r="C156" s="45">
        <v>0</v>
      </c>
      <c r="D156" s="45">
        <v>0</v>
      </c>
      <c r="E156" s="46" t="e">
        <f>C156/D156*100</f>
        <v>#DIV/0!</v>
      </c>
      <c r="F156" s="45">
        <v>0</v>
      </c>
      <c r="G156" s="45">
        <v>0</v>
      </c>
      <c r="H156" s="46" t="e">
        <f t="shared" si="51"/>
        <v>#DIV/0!</v>
      </c>
      <c r="I156" s="45">
        <v>0</v>
      </c>
      <c r="J156" s="45">
        <v>0</v>
      </c>
      <c r="K156" s="46" t="e">
        <f t="shared" si="52"/>
        <v>#DIV/0!</v>
      </c>
      <c r="L156" s="95">
        <f t="shared" si="53"/>
        <v>0</v>
      </c>
      <c r="M156" s="47">
        <f t="shared" si="53"/>
        <v>0</v>
      </c>
      <c r="N156" s="25" t="e">
        <f t="shared" si="47"/>
        <v>#DIV/0!</v>
      </c>
      <c r="O156" s="45">
        <v>0</v>
      </c>
      <c r="P156" s="45">
        <v>0</v>
      </c>
      <c r="Q156" s="25" t="e">
        <f t="shared" si="48"/>
        <v>#DIV/0!</v>
      </c>
      <c r="R156" s="45">
        <v>0</v>
      </c>
      <c r="S156" s="45">
        <v>0</v>
      </c>
      <c r="T156" s="46" t="e">
        <f t="shared" si="49"/>
        <v>#DIV/0!</v>
      </c>
    </row>
    <row r="157" spans="1:20" ht="20.25" customHeight="1">
      <c r="A157" s="56">
        <v>3</v>
      </c>
      <c r="B157" s="3" t="s">
        <v>69</v>
      </c>
      <c r="C157" s="45">
        <v>27143</v>
      </c>
      <c r="D157" s="45">
        <v>60171</v>
      </c>
      <c r="E157" s="46">
        <f t="shared" si="50"/>
        <v>45.109770487444116</v>
      </c>
      <c r="F157" s="45">
        <v>0</v>
      </c>
      <c r="G157" s="45">
        <v>4923</v>
      </c>
      <c r="H157" s="46">
        <f t="shared" si="51"/>
        <v>0</v>
      </c>
      <c r="I157" s="45">
        <v>32989</v>
      </c>
      <c r="J157" s="45">
        <v>83489</v>
      </c>
      <c r="K157" s="46">
        <f t="shared" si="52"/>
        <v>39.512989735174692</v>
      </c>
      <c r="L157" s="95">
        <v>5965</v>
      </c>
      <c r="M157" s="47">
        <f>P157+S157</f>
        <v>0</v>
      </c>
      <c r="N157" s="25" t="e">
        <f t="shared" si="47"/>
        <v>#DIV/0!</v>
      </c>
      <c r="O157" s="45">
        <v>5965</v>
      </c>
      <c r="P157" s="45">
        <v>0</v>
      </c>
      <c r="Q157" s="25" t="e">
        <f t="shared" si="48"/>
        <v>#DIV/0!</v>
      </c>
      <c r="R157" s="45">
        <v>0</v>
      </c>
      <c r="S157" s="45">
        <v>0</v>
      </c>
      <c r="T157" s="46" t="e">
        <f t="shared" si="49"/>
        <v>#DIV/0!</v>
      </c>
    </row>
    <row r="158" spans="1:20" ht="19.5" customHeight="1">
      <c r="A158" s="56">
        <v>4</v>
      </c>
      <c r="B158" s="3" t="s">
        <v>72</v>
      </c>
      <c r="C158" s="45">
        <v>0</v>
      </c>
      <c r="D158" s="45">
        <v>0</v>
      </c>
      <c r="E158" s="46" t="e">
        <f t="shared" si="50"/>
        <v>#DIV/0!</v>
      </c>
      <c r="F158" s="45">
        <v>0</v>
      </c>
      <c r="G158" s="45">
        <v>0</v>
      </c>
      <c r="H158" s="46" t="e">
        <f t="shared" si="51"/>
        <v>#DIV/0!</v>
      </c>
      <c r="I158" s="45">
        <v>0</v>
      </c>
      <c r="J158" s="45">
        <v>0</v>
      </c>
      <c r="K158" s="46" t="e">
        <f t="shared" si="52"/>
        <v>#DIV/0!</v>
      </c>
      <c r="L158" s="95">
        <f t="shared" si="53"/>
        <v>0</v>
      </c>
      <c r="M158" s="47">
        <f t="shared" si="53"/>
        <v>0</v>
      </c>
      <c r="N158" s="25" t="e">
        <f t="shared" si="47"/>
        <v>#DIV/0!</v>
      </c>
      <c r="O158" s="45">
        <v>0</v>
      </c>
      <c r="P158" s="45">
        <v>0</v>
      </c>
      <c r="Q158" s="25" t="e">
        <f t="shared" si="48"/>
        <v>#DIV/0!</v>
      </c>
      <c r="R158" s="45">
        <v>0</v>
      </c>
      <c r="S158" s="45">
        <v>0</v>
      </c>
      <c r="T158" s="46" t="e">
        <f t="shared" si="49"/>
        <v>#DIV/0!</v>
      </c>
    </row>
    <row r="159" spans="1:20" ht="20.25" customHeight="1">
      <c r="A159" s="58">
        <v>5</v>
      </c>
      <c r="B159" s="4" t="s">
        <v>74</v>
      </c>
      <c r="C159" s="45">
        <v>0</v>
      </c>
      <c r="D159" s="45">
        <v>0</v>
      </c>
      <c r="E159" s="25" t="e">
        <f t="shared" si="50"/>
        <v>#DIV/0!</v>
      </c>
      <c r="F159" s="45">
        <v>0</v>
      </c>
      <c r="G159" s="45">
        <v>0</v>
      </c>
      <c r="H159" s="25" t="e">
        <f t="shared" si="51"/>
        <v>#DIV/0!</v>
      </c>
      <c r="I159" s="45">
        <v>0</v>
      </c>
      <c r="J159" s="45">
        <v>0</v>
      </c>
      <c r="K159" s="25" t="e">
        <f t="shared" si="52"/>
        <v>#DIV/0!</v>
      </c>
      <c r="L159" s="95">
        <f t="shared" si="53"/>
        <v>0</v>
      </c>
      <c r="M159" s="47">
        <f t="shared" si="53"/>
        <v>0</v>
      </c>
      <c r="N159" s="25" t="e">
        <f t="shared" si="47"/>
        <v>#DIV/0!</v>
      </c>
      <c r="O159" s="49">
        <v>0</v>
      </c>
      <c r="P159" s="49">
        <v>0</v>
      </c>
      <c r="Q159" s="25" t="e">
        <f t="shared" si="48"/>
        <v>#DIV/0!</v>
      </c>
      <c r="R159" s="49">
        <v>0</v>
      </c>
      <c r="S159" s="49">
        <v>0</v>
      </c>
      <c r="T159" s="25" t="e">
        <f t="shared" si="49"/>
        <v>#DIV/0!</v>
      </c>
    </row>
    <row r="160" spans="1:20" s="23" customFormat="1" ht="18" customHeight="1">
      <c r="A160" s="57">
        <v>6</v>
      </c>
      <c r="B160" s="8" t="s">
        <v>76</v>
      </c>
      <c r="C160" s="45">
        <v>0</v>
      </c>
      <c r="D160" s="45">
        <v>0</v>
      </c>
      <c r="E160" s="1" t="e">
        <f t="shared" si="50"/>
        <v>#DIV/0!</v>
      </c>
      <c r="F160" s="45">
        <v>0</v>
      </c>
      <c r="G160" s="45">
        <v>0</v>
      </c>
      <c r="H160" s="1" t="e">
        <f t="shared" si="51"/>
        <v>#DIV/0!</v>
      </c>
      <c r="I160" s="45">
        <v>0</v>
      </c>
      <c r="J160" s="45">
        <v>0</v>
      </c>
      <c r="K160" s="1" t="e">
        <f t="shared" si="52"/>
        <v>#DIV/0!</v>
      </c>
      <c r="L160" s="95">
        <f t="shared" si="53"/>
        <v>0</v>
      </c>
      <c r="M160" s="47">
        <f t="shared" si="53"/>
        <v>0</v>
      </c>
      <c r="N160" s="1" t="e">
        <f t="shared" si="47"/>
        <v>#DIV/0!</v>
      </c>
      <c r="O160" s="47">
        <v>0</v>
      </c>
      <c r="P160" s="47">
        <v>0</v>
      </c>
      <c r="Q160" s="1" t="e">
        <f t="shared" si="48"/>
        <v>#DIV/0!</v>
      </c>
      <c r="R160" s="47">
        <v>0</v>
      </c>
      <c r="S160" s="47">
        <v>0</v>
      </c>
      <c r="T160" s="1" t="e">
        <f t="shared" si="49"/>
        <v>#DIV/0!</v>
      </c>
    </row>
    <row r="161" spans="1:20" ht="18.75" customHeight="1">
      <c r="A161" s="56">
        <v>7</v>
      </c>
      <c r="B161" s="4" t="s">
        <v>79</v>
      </c>
      <c r="C161" s="45">
        <v>0</v>
      </c>
      <c r="D161" s="45">
        <v>0</v>
      </c>
      <c r="E161" s="46" t="e">
        <f t="shared" si="50"/>
        <v>#DIV/0!</v>
      </c>
      <c r="F161" s="45">
        <v>0</v>
      </c>
      <c r="G161" s="45">
        <v>0</v>
      </c>
      <c r="H161" s="46" t="e">
        <f>F161/G161*100</f>
        <v>#DIV/0!</v>
      </c>
      <c r="I161" s="45">
        <v>0</v>
      </c>
      <c r="J161" s="45">
        <v>0</v>
      </c>
      <c r="K161" s="46" t="e">
        <f t="shared" si="52"/>
        <v>#DIV/0!</v>
      </c>
      <c r="L161" s="95">
        <f t="shared" si="53"/>
        <v>0</v>
      </c>
      <c r="M161" s="47">
        <f t="shared" si="53"/>
        <v>0</v>
      </c>
      <c r="N161" s="25" t="e">
        <f t="shared" si="47"/>
        <v>#DIV/0!</v>
      </c>
      <c r="O161" s="45">
        <v>0</v>
      </c>
      <c r="P161" s="45">
        <v>0</v>
      </c>
      <c r="Q161" s="25" t="e">
        <f t="shared" si="48"/>
        <v>#DIV/0!</v>
      </c>
      <c r="R161" s="45">
        <v>0</v>
      </c>
      <c r="S161" s="45">
        <v>0</v>
      </c>
      <c r="T161" s="46" t="e">
        <f t="shared" si="49"/>
        <v>#DIV/0!</v>
      </c>
    </row>
    <row r="162" spans="1:20" s="23" customFormat="1" ht="16.5" customHeight="1">
      <c r="A162" s="56">
        <v>8</v>
      </c>
      <c r="B162" s="8" t="s">
        <v>81</v>
      </c>
      <c r="C162" s="45">
        <v>0</v>
      </c>
      <c r="D162" s="47">
        <v>53688</v>
      </c>
      <c r="E162" s="1">
        <f t="shared" si="50"/>
        <v>0</v>
      </c>
      <c r="F162" s="45">
        <v>0</v>
      </c>
      <c r="G162" s="47">
        <v>17332</v>
      </c>
      <c r="H162" s="1">
        <f t="shared" ref="H162:H163" si="54">F162/G162*100</f>
        <v>0</v>
      </c>
      <c r="I162" s="45">
        <v>0</v>
      </c>
      <c r="J162" s="47">
        <v>53688</v>
      </c>
      <c r="K162" s="46">
        <f t="shared" si="52"/>
        <v>0</v>
      </c>
      <c r="L162" s="95">
        <f t="shared" si="53"/>
        <v>0</v>
      </c>
      <c r="M162" s="47">
        <f t="shared" si="53"/>
        <v>0</v>
      </c>
      <c r="N162" s="1" t="e">
        <f t="shared" si="47"/>
        <v>#DIV/0!</v>
      </c>
      <c r="O162" s="47">
        <v>0</v>
      </c>
      <c r="P162" s="47">
        <v>0</v>
      </c>
      <c r="Q162" s="1" t="e">
        <f t="shared" si="48"/>
        <v>#DIV/0!</v>
      </c>
      <c r="R162" s="47">
        <v>0</v>
      </c>
      <c r="S162" s="47">
        <v>0</v>
      </c>
      <c r="T162" s="1" t="e">
        <f t="shared" si="49"/>
        <v>#DIV/0!</v>
      </c>
    </row>
    <row r="163" spans="1:20" ht="22.5" customHeight="1">
      <c r="A163" s="56">
        <v>9</v>
      </c>
      <c r="B163" s="3" t="s">
        <v>88</v>
      </c>
      <c r="C163" s="45">
        <v>57814</v>
      </c>
      <c r="D163" s="45">
        <v>51906</v>
      </c>
      <c r="E163" s="46">
        <f t="shared" si="50"/>
        <v>111.3821138211382</v>
      </c>
      <c r="F163" s="45">
        <v>4620</v>
      </c>
      <c r="G163" s="45">
        <v>4221</v>
      </c>
      <c r="H163" s="46">
        <f t="shared" si="54"/>
        <v>109.45273631840794</v>
      </c>
      <c r="I163" s="45">
        <v>199560</v>
      </c>
      <c r="J163" s="45">
        <v>191680</v>
      </c>
      <c r="K163" s="46">
        <f t="shared" si="52"/>
        <v>104.11101836393991</v>
      </c>
      <c r="L163" s="95">
        <f>O163+R163</f>
        <v>0</v>
      </c>
      <c r="M163" s="47">
        <f t="shared" si="53"/>
        <v>0</v>
      </c>
      <c r="N163" s="25" t="e">
        <f t="shared" si="47"/>
        <v>#DIV/0!</v>
      </c>
      <c r="O163" s="45">
        <v>0</v>
      </c>
      <c r="P163" s="45">
        <v>0</v>
      </c>
      <c r="Q163" s="25" t="e">
        <f t="shared" si="48"/>
        <v>#DIV/0!</v>
      </c>
      <c r="R163" s="45">
        <v>0</v>
      </c>
      <c r="S163" s="45">
        <v>0</v>
      </c>
      <c r="T163" s="46" t="e">
        <f t="shared" si="49"/>
        <v>#DIV/0!</v>
      </c>
    </row>
    <row r="164" spans="1:20" s="23" customFormat="1" ht="17.25" customHeight="1">
      <c r="A164" s="385"/>
      <c r="B164" s="386"/>
      <c r="C164" s="386"/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7"/>
    </row>
    <row r="165" spans="1:20" s="23" customFormat="1" ht="32.25" customHeight="1">
      <c r="A165" s="383" t="s">
        <v>245</v>
      </c>
      <c r="B165" s="384"/>
      <c r="C165" s="42">
        <f>SUM(C166:C179)</f>
        <v>4942122</v>
      </c>
      <c r="D165" s="42">
        <f>SUM(D166:D179)</f>
        <v>3508193</v>
      </c>
      <c r="E165" s="51">
        <f t="shared" ref="E165:E179" si="55">C165/D165*100</f>
        <v>140.87372045950721</v>
      </c>
      <c r="F165" s="42">
        <f>SUM(F166:F179)</f>
        <v>505830</v>
      </c>
      <c r="G165" s="42">
        <f>SUM(G166:G179)</f>
        <v>627669</v>
      </c>
      <c r="H165" s="51">
        <f t="shared" ref="H165:H179" si="56">F165/G165*100</f>
        <v>80.588654211057104</v>
      </c>
      <c r="I165" s="42">
        <f>SUM(I166:I179)</f>
        <v>4786732</v>
      </c>
      <c r="J165" s="42">
        <f>SUM(J166:J179)</f>
        <v>3364190</v>
      </c>
      <c r="K165" s="51">
        <f t="shared" ref="K165:K179" si="57">I165/J165*100</f>
        <v>142.28482933484733</v>
      </c>
      <c r="L165" s="42">
        <f>SUM(L166:L179)</f>
        <v>3512895</v>
      </c>
      <c r="M165" s="42">
        <f>SUM(M166:M179)</f>
        <v>2095486</v>
      </c>
      <c r="N165" s="6">
        <f t="shared" ref="N165:N179" si="58">L165/M165*100</f>
        <v>167.64106274153107</v>
      </c>
      <c r="O165" s="42">
        <f>SUM(O166:O179)</f>
        <v>792747</v>
      </c>
      <c r="P165" s="42">
        <f>SUM(P166:P179)</f>
        <v>19212</v>
      </c>
      <c r="Q165" s="5">
        <f t="shared" ref="Q165:Q179" si="59">O165/P165*100</f>
        <v>4126.3116801998749</v>
      </c>
      <c r="R165" s="42">
        <f>SUM(R166:R179)</f>
        <v>2720148</v>
      </c>
      <c r="S165" s="42">
        <f>SUM(S166:S179)</f>
        <v>2076274</v>
      </c>
      <c r="T165" s="6">
        <f t="shared" ref="T165:T179" si="60">R165/S165*100</f>
        <v>131.01103226260119</v>
      </c>
    </row>
    <row r="166" spans="1:20" ht="20.25" customHeight="1">
      <c r="A166" s="56">
        <v>1</v>
      </c>
      <c r="B166" s="3" t="s">
        <v>66</v>
      </c>
      <c r="C166" s="45">
        <v>447890</v>
      </c>
      <c r="D166" s="45">
        <v>394627</v>
      </c>
      <c r="E166" s="46">
        <f t="shared" si="55"/>
        <v>113.49704911219962</v>
      </c>
      <c r="F166" s="45">
        <v>41500</v>
      </c>
      <c r="G166" s="45">
        <v>57094</v>
      </c>
      <c r="H166" s="46">
        <f t="shared" si="56"/>
        <v>72.687147511122006</v>
      </c>
      <c r="I166" s="45">
        <v>436423</v>
      </c>
      <c r="J166" s="45">
        <v>373663</v>
      </c>
      <c r="K166" s="46">
        <f t="shared" si="57"/>
        <v>116.79588292124188</v>
      </c>
      <c r="L166" s="45">
        <v>436423</v>
      </c>
      <c r="M166" s="95">
        <v>363996</v>
      </c>
      <c r="N166" s="25">
        <f t="shared" si="58"/>
        <v>119.89774612907833</v>
      </c>
      <c r="O166" s="47">
        <v>0</v>
      </c>
      <c r="P166" s="47">
        <v>0</v>
      </c>
      <c r="Q166" s="25" t="e">
        <f t="shared" si="59"/>
        <v>#DIV/0!</v>
      </c>
      <c r="R166" s="65">
        <v>436423</v>
      </c>
      <c r="S166" s="65">
        <v>363996</v>
      </c>
      <c r="T166" s="46">
        <f t="shared" si="60"/>
        <v>119.89774612907833</v>
      </c>
    </row>
    <row r="167" spans="1:20" s="23" customFormat="1" ht="18.75" customHeight="1">
      <c r="A167" s="57">
        <v>2</v>
      </c>
      <c r="B167" s="4" t="s">
        <v>70</v>
      </c>
      <c r="C167" s="45">
        <v>0</v>
      </c>
      <c r="D167" s="47">
        <v>227304</v>
      </c>
      <c r="E167" s="1">
        <f t="shared" si="55"/>
        <v>0</v>
      </c>
      <c r="F167" s="45">
        <v>0</v>
      </c>
      <c r="G167" s="47">
        <v>31080</v>
      </c>
      <c r="H167" s="1">
        <f t="shared" si="56"/>
        <v>0</v>
      </c>
      <c r="I167" s="45">
        <v>0</v>
      </c>
      <c r="J167" s="47">
        <v>238238</v>
      </c>
      <c r="K167" s="1">
        <f t="shared" si="57"/>
        <v>0</v>
      </c>
      <c r="L167" s="45">
        <v>0</v>
      </c>
      <c r="M167" s="95">
        <v>238238</v>
      </c>
      <c r="N167" s="1">
        <f t="shared" si="58"/>
        <v>0</v>
      </c>
      <c r="O167" s="47">
        <v>0</v>
      </c>
      <c r="P167" s="47">
        <v>0</v>
      </c>
      <c r="Q167" s="1" t="e">
        <f t="shared" si="59"/>
        <v>#DIV/0!</v>
      </c>
      <c r="R167" s="65">
        <v>0</v>
      </c>
      <c r="S167" s="47">
        <v>238238</v>
      </c>
      <c r="T167" s="1">
        <f t="shared" si="60"/>
        <v>0</v>
      </c>
    </row>
    <row r="168" spans="1:20" s="23" customFormat="1" ht="18.75" customHeight="1">
      <c r="A168" s="57">
        <v>3</v>
      </c>
      <c r="B168" s="4" t="s">
        <v>372</v>
      </c>
      <c r="C168" s="45">
        <v>305223</v>
      </c>
      <c r="D168" s="45">
        <v>0</v>
      </c>
      <c r="E168" s="1" t="e">
        <f t="shared" si="55"/>
        <v>#DIV/0!</v>
      </c>
      <c r="F168" s="45">
        <v>39041</v>
      </c>
      <c r="G168" s="45">
        <v>0</v>
      </c>
      <c r="H168" s="1" t="e">
        <f t="shared" si="56"/>
        <v>#DIV/0!</v>
      </c>
      <c r="I168" s="45">
        <v>289538</v>
      </c>
      <c r="J168" s="45">
        <v>0</v>
      </c>
      <c r="K168" s="1" t="e">
        <f t="shared" si="57"/>
        <v>#DIV/0!</v>
      </c>
      <c r="L168" s="45">
        <v>191131</v>
      </c>
      <c r="M168" s="45">
        <v>0</v>
      </c>
      <c r="N168" s="1" t="e">
        <f t="shared" si="58"/>
        <v>#DIV/0!</v>
      </c>
      <c r="O168" s="47">
        <v>0</v>
      </c>
      <c r="P168" s="47">
        <v>0</v>
      </c>
      <c r="Q168" s="1" t="e">
        <f t="shared" si="59"/>
        <v>#DIV/0!</v>
      </c>
      <c r="R168" s="65">
        <v>191131</v>
      </c>
      <c r="S168" s="65">
        <v>0</v>
      </c>
      <c r="T168" s="1" t="e">
        <f t="shared" si="60"/>
        <v>#DIV/0!</v>
      </c>
    </row>
    <row r="169" spans="1:20" ht="20.25" customHeight="1">
      <c r="A169" s="56">
        <v>4</v>
      </c>
      <c r="B169" s="4" t="s">
        <v>73</v>
      </c>
      <c r="C169" s="45">
        <v>139317</v>
      </c>
      <c r="D169" s="49">
        <v>134951</v>
      </c>
      <c r="E169" s="25">
        <f t="shared" si="55"/>
        <v>103.2352483494009</v>
      </c>
      <c r="F169" s="45">
        <v>16167</v>
      </c>
      <c r="G169" s="49">
        <v>25508</v>
      </c>
      <c r="H169" s="25">
        <f t="shared" si="56"/>
        <v>63.380116042026039</v>
      </c>
      <c r="I169" s="45">
        <v>198527</v>
      </c>
      <c r="J169" s="49">
        <v>168644</v>
      </c>
      <c r="K169" s="25">
        <f t="shared" si="57"/>
        <v>117.71957496264321</v>
      </c>
      <c r="L169" s="45">
        <v>58643</v>
      </c>
      <c r="M169" s="95">
        <v>35210</v>
      </c>
      <c r="N169" s="25">
        <f t="shared" si="58"/>
        <v>166.55211587617154</v>
      </c>
      <c r="O169" s="47">
        <v>10616</v>
      </c>
      <c r="P169" s="47">
        <v>0</v>
      </c>
      <c r="Q169" s="25" t="e">
        <f t="shared" si="59"/>
        <v>#DIV/0!</v>
      </c>
      <c r="R169" s="65">
        <v>48027</v>
      </c>
      <c r="S169" s="49">
        <v>35210</v>
      </c>
      <c r="T169" s="25">
        <f t="shared" si="60"/>
        <v>136.40159045725648</v>
      </c>
    </row>
    <row r="170" spans="1:20" ht="18.75" customHeight="1">
      <c r="A170" s="57">
        <v>5</v>
      </c>
      <c r="B170" s="8" t="s">
        <v>75</v>
      </c>
      <c r="C170" s="45">
        <v>329192</v>
      </c>
      <c r="D170" s="47">
        <v>158169</v>
      </c>
      <c r="E170" s="25">
        <f t="shared" si="55"/>
        <v>208.12675050104636</v>
      </c>
      <c r="F170" s="45">
        <v>0</v>
      </c>
      <c r="G170" s="49">
        <v>0</v>
      </c>
      <c r="H170" s="25" t="e">
        <f t="shared" si="56"/>
        <v>#DIV/0!</v>
      </c>
      <c r="I170" s="45">
        <v>329192</v>
      </c>
      <c r="J170" s="45">
        <v>158169</v>
      </c>
      <c r="K170" s="25">
        <f t="shared" si="57"/>
        <v>208.12675050104636</v>
      </c>
      <c r="L170" s="45">
        <v>329192</v>
      </c>
      <c r="M170" s="95">
        <v>158169</v>
      </c>
      <c r="N170" s="25">
        <f t="shared" si="58"/>
        <v>208.12675050104636</v>
      </c>
      <c r="O170" s="47">
        <v>0</v>
      </c>
      <c r="P170" s="49">
        <v>0</v>
      </c>
      <c r="Q170" s="25" t="e">
        <f t="shared" si="59"/>
        <v>#DIV/0!</v>
      </c>
      <c r="R170" s="65">
        <v>329192</v>
      </c>
      <c r="S170" s="45">
        <v>158169</v>
      </c>
      <c r="T170" s="25">
        <f t="shared" si="60"/>
        <v>208.12675050104636</v>
      </c>
    </row>
    <row r="171" spans="1:20" ht="18.75" customHeight="1">
      <c r="A171" s="56">
        <v>6</v>
      </c>
      <c r="B171" s="8" t="s">
        <v>222</v>
      </c>
      <c r="C171" s="45">
        <v>0</v>
      </c>
      <c r="D171" s="47">
        <v>0</v>
      </c>
      <c r="E171" s="25" t="e">
        <f t="shared" si="55"/>
        <v>#DIV/0!</v>
      </c>
      <c r="F171" s="45">
        <v>0</v>
      </c>
      <c r="G171" s="49">
        <v>0</v>
      </c>
      <c r="H171" s="25" t="e">
        <f t="shared" si="56"/>
        <v>#DIV/0!</v>
      </c>
      <c r="I171" s="45">
        <v>0</v>
      </c>
      <c r="J171" s="45">
        <v>0</v>
      </c>
      <c r="K171" s="25" t="e">
        <f t="shared" si="57"/>
        <v>#DIV/0!</v>
      </c>
      <c r="L171" s="45">
        <v>0</v>
      </c>
      <c r="M171" s="95">
        <v>0</v>
      </c>
      <c r="N171" s="25" t="e">
        <f t="shared" si="58"/>
        <v>#DIV/0!</v>
      </c>
      <c r="O171" s="47">
        <v>0</v>
      </c>
      <c r="P171" s="49">
        <v>0</v>
      </c>
      <c r="Q171" s="25" t="e">
        <f t="shared" si="59"/>
        <v>#DIV/0!</v>
      </c>
      <c r="R171" s="65">
        <v>0</v>
      </c>
      <c r="S171" s="45">
        <v>0</v>
      </c>
      <c r="T171" s="25" t="e">
        <f t="shared" si="60"/>
        <v>#DIV/0!</v>
      </c>
    </row>
    <row r="172" spans="1:20" ht="22.5" customHeight="1">
      <c r="A172" s="57">
        <v>7</v>
      </c>
      <c r="B172" s="3" t="s">
        <v>78</v>
      </c>
      <c r="C172" s="45">
        <v>41143</v>
      </c>
      <c r="D172" s="45">
        <v>31725</v>
      </c>
      <c r="E172" s="46">
        <f t="shared" si="55"/>
        <v>129.6863672182821</v>
      </c>
      <c r="F172" s="45">
        <v>6366</v>
      </c>
      <c r="G172" s="45">
        <v>0</v>
      </c>
      <c r="H172" s="46" t="e">
        <f t="shared" si="56"/>
        <v>#DIV/0!</v>
      </c>
      <c r="I172" s="45">
        <v>39479</v>
      </c>
      <c r="J172" s="45">
        <v>38946</v>
      </c>
      <c r="K172" s="46">
        <f t="shared" si="57"/>
        <v>101.3685615981102</v>
      </c>
      <c r="L172" s="45">
        <v>38007</v>
      </c>
      <c r="M172" s="95">
        <v>36940</v>
      </c>
      <c r="N172" s="25">
        <f t="shared" si="58"/>
        <v>102.88846778559827</v>
      </c>
      <c r="O172" s="47">
        <v>0</v>
      </c>
      <c r="P172" s="45">
        <v>0</v>
      </c>
      <c r="Q172" s="25" t="e">
        <f t="shared" si="59"/>
        <v>#DIV/0!</v>
      </c>
      <c r="R172" s="65">
        <v>38007</v>
      </c>
      <c r="S172" s="45">
        <v>36940</v>
      </c>
      <c r="T172" s="46">
        <f t="shared" si="60"/>
        <v>102.88846778559827</v>
      </c>
    </row>
    <row r="173" spans="1:20" s="23" customFormat="1" ht="19.5" customHeight="1">
      <c r="A173" s="57">
        <v>8</v>
      </c>
      <c r="B173" s="8" t="s">
        <v>80</v>
      </c>
      <c r="C173" s="45">
        <v>0</v>
      </c>
      <c r="D173" s="47">
        <v>9065</v>
      </c>
      <c r="E173" s="1">
        <f t="shared" si="55"/>
        <v>0</v>
      </c>
      <c r="F173" s="45">
        <v>0</v>
      </c>
      <c r="G173" s="47">
        <v>0</v>
      </c>
      <c r="H173" s="1" t="e">
        <f t="shared" si="56"/>
        <v>#DIV/0!</v>
      </c>
      <c r="I173" s="45">
        <v>0</v>
      </c>
      <c r="J173" s="47">
        <v>9065</v>
      </c>
      <c r="K173" s="1">
        <f t="shared" si="57"/>
        <v>0</v>
      </c>
      <c r="L173" s="45">
        <v>0</v>
      </c>
      <c r="M173" s="95">
        <v>9065</v>
      </c>
      <c r="N173" s="1">
        <f t="shared" si="58"/>
        <v>0</v>
      </c>
      <c r="O173" s="47">
        <v>0</v>
      </c>
      <c r="P173" s="47">
        <v>0</v>
      </c>
      <c r="Q173" s="1" t="e">
        <f t="shared" si="59"/>
        <v>#DIV/0!</v>
      </c>
      <c r="R173" s="65">
        <v>0</v>
      </c>
      <c r="S173" s="47">
        <v>9065</v>
      </c>
      <c r="T173" s="1">
        <f t="shared" si="60"/>
        <v>0</v>
      </c>
    </row>
    <row r="174" spans="1:20" ht="30" customHeight="1">
      <c r="A174" s="57">
        <v>9</v>
      </c>
      <c r="B174" s="3" t="s">
        <v>82</v>
      </c>
      <c r="C174" s="45">
        <v>1739209</v>
      </c>
      <c r="D174" s="47">
        <v>1253868</v>
      </c>
      <c r="E174" s="1">
        <f t="shared" si="55"/>
        <v>138.70750350116597</v>
      </c>
      <c r="F174" s="45">
        <v>171312</v>
      </c>
      <c r="G174" s="45">
        <v>237296</v>
      </c>
      <c r="H174" s="46">
        <f t="shared" si="56"/>
        <v>72.193378733733397</v>
      </c>
      <c r="I174" s="45">
        <v>1739209</v>
      </c>
      <c r="J174" s="45">
        <v>1253868</v>
      </c>
      <c r="K174" s="46">
        <f t="shared" si="57"/>
        <v>138.70750350116597</v>
      </c>
      <c r="L174" s="45">
        <v>1739209</v>
      </c>
      <c r="M174" s="95">
        <v>1253868</v>
      </c>
      <c r="N174" s="25">
        <f t="shared" si="58"/>
        <v>138.70750350116597</v>
      </c>
      <c r="O174" s="47">
        <v>61841</v>
      </c>
      <c r="P174" s="45">
        <v>19212</v>
      </c>
      <c r="Q174" s="25">
        <f t="shared" si="59"/>
        <v>321.88736206537578</v>
      </c>
      <c r="R174" s="65">
        <v>1677368</v>
      </c>
      <c r="S174" s="45">
        <v>1234656</v>
      </c>
      <c r="T174" s="46">
        <f t="shared" si="60"/>
        <v>135.85711323639944</v>
      </c>
    </row>
    <row r="175" spans="1:20" ht="22.5" customHeight="1">
      <c r="A175" s="56">
        <v>10</v>
      </c>
      <c r="B175" s="4" t="s">
        <v>90</v>
      </c>
      <c r="C175" s="45">
        <v>10975</v>
      </c>
      <c r="D175" s="45">
        <v>0</v>
      </c>
      <c r="E175" s="25" t="e">
        <f t="shared" si="55"/>
        <v>#DIV/0!</v>
      </c>
      <c r="F175" s="45">
        <v>0</v>
      </c>
      <c r="G175" s="45">
        <v>0</v>
      </c>
      <c r="H175" s="25" t="e">
        <f t="shared" si="56"/>
        <v>#DIV/0!</v>
      </c>
      <c r="I175" s="45">
        <v>16564</v>
      </c>
      <c r="J175" s="45">
        <v>11669</v>
      </c>
      <c r="K175" s="25">
        <f t="shared" si="57"/>
        <v>141.94875310652156</v>
      </c>
      <c r="L175" s="45">
        <v>9293</v>
      </c>
      <c r="M175" s="95">
        <v>0</v>
      </c>
      <c r="N175" s="25" t="e">
        <f t="shared" si="58"/>
        <v>#DIV/0!</v>
      </c>
      <c r="O175" s="47">
        <v>9293</v>
      </c>
      <c r="P175" s="49">
        <v>0</v>
      </c>
      <c r="Q175" s="25" t="e">
        <f t="shared" si="59"/>
        <v>#DIV/0!</v>
      </c>
      <c r="R175" s="65">
        <v>0</v>
      </c>
      <c r="S175" s="49">
        <v>0</v>
      </c>
      <c r="T175" s="25" t="e">
        <f t="shared" si="60"/>
        <v>#DIV/0!</v>
      </c>
    </row>
    <row r="176" spans="1:20" s="24" customFormat="1" ht="18" customHeight="1">
      <c r="A176" s="58">
        <v>11</v>
      </c>
      <c r="B176" s="4" t="s">
        <v>91</v>
      </c>
      <c r="C176" s="45">
        <v>71994</v>
      </c>
      <c r="D176" s="49">
        <v>84264</v>
      </c>
      <c r="E176" s="25">
        <f t="shared" si="55"/>
        <v>85.438621475363135</v>
      </c>
      <c r="F176" s="45">
        <v>8272</v>
      </c>
      <c r="G176" s="49">
        <v>10876</v>
      </c>
      <c r="H176" s="25">
        <f t="shared" si="56"/>
        <v>76.057374034571538</v>
      </c>
      <c r="I176" s="45">
        <v>71994</v>
      </c>
      <c r="J176" s="49">
        <v>84264</v>
      </c>
      <c r="K176" s="25">
        <f t="shared" si="57"/>
        <v>85.438621475363135</v>
      </c>
      <c r="L176" s="45">
        <v>0</v>
      </c>
      <c r="M176" s="95">
        <v>0</v>
      </c>
      <c r="N176" s="25" t="e">
        <f t="shared" si="58"/>
        <v>#DIV/0!</v>
      </c>
      <c r="O176" s="47">
        <v>0</v>
      </c>
      <c r="P176" s="49">
        <v>0</v>
      </c>
      <c r="Q176" s="25" t="e">
        <f t="shared" si="59"/>
        <v>#DIV/0!</v>
      </c>
      <c r="R176" s="65">
        <v>0</v>
      </c>
      <c r="S176" s="49">
        <v>0</v>
      </c>
      <c r="T176" s="25" t="e">
        <f t="shared" si="60"/>
        <v>#DIV/0!</v>
      </c>
    </row>
    <row r="177" spans="1:20" s="24" customFormat="1" ht="17.25" customHeight="1">
      <c r="A177" s="58">
        <v>12</v>
      </c>
      <c r="B177" s="4" t="s">
        <v>247</v>
      </c>
      <c r="C177" s="45">
        <v>606661</v>
      </c>
      <c r="D177" s="47">
        <v>144000</v>
      </c>
      <c r="E177" s="46">
        <f t="shared" si="55"/>
        <v>421.29236111111112</v>
      </c>
      <c r="F177" s="45">
        <v>97580</v>
      </c>
      <c r="G177" s="47">
        <v>144000</v>
      </c>
      <c r="H177" s="46">
        <f t="shared" si="56"/>
        <v>67.763888888888886</v>
      </c>
      <c r="I177" s="45">
        <v>530937</v>
      </c>
      <c r="J177" s="45">
        <v>0</v>
      </c>
      <c r="K177" s="46" t="e">
        <f t="shared" si="57"/>
        <v>#DIV/0!</v>
      </c>
      <c r="L177" s="45">
        <v>523080</v>
      </c>
      <c r="M177" s="45">
        <v>0</v>
      </c>
      <c r="N177" s="25" t="e">
        <f t="shared" si="58"/>
        <v>#DIV/0!</v>
      </c>
      <c r="O177" s="47">
        <v>523080</v>
      </c>
      <c r="P177" s="47">
        <v>0</v>
      </c>
      <c r="Q177" s="25" t="e">
        <f t="shared" si="59"/>
        <v>#DIV/0!</v>
      </c>
      <c r="R177" s="65">
        <v>0</v>
      </c>
      <c r="S177" s="65">
        <v>0</v>
      </c>
      <c r="T177" s="46" t="e">
        <f t="shared" si="60"/>
        <v>#DIV/0!</v>
      </c>
    </row>
    <row r="178" spans="1:20" s="24" customFormat="1" ht="17.25" customHeight="1">
      <c r="A178" s="58">
        <v>13</v>
      </c>
      <c r="B178" s="4" t="s">
        <v>229</v>
      </c>
      <c r="C178" s="45">
        <v>454213</v>
      </c>
      <c r="D178" s="49">
        <v>64148</v>
      </c>
      <c r="E178" s="25">
        <f t="shared" si="55"/>
        <v>708.07039970069218</v>
      </c>
      <c r="F178" s="45">
        <v>32799</v>
      </c>
      <c r="G178" s="49">
        <v>22550</v>
      </c>
      <c r="H178" s="25">
        <f t="shared" si="56"/>
        <v>145.45011086474503</v>
      </c>
      <c r="I178" s="45">
        <v>286120</v>
      </c>
      <c r="J178" s="49">
        <v>20225</v>
      </c>
      <c r="K178" s="25">
        <f t="shared" si="57"/>
        <v>1414.6847960444993</v>
      </c>
      <c r="L178" s="45">
        <v>187917</v>
      </c>
      <c r="M178" s="45">
        <v>0</v>
      </c>
      <c r="N178" s="25" t="e">
        <f t="shared" si="58"/>
        <v>#DIV/0!</v>
      </c>
      <c r="O178" s="47">
        <v>187917</v>
      </c>
      <c r="P178" s="47">
        <v>0</v>
      </c>
      <c r="Q178" s="25" t="e">
        <f t="shared" si="59"/>
        <v>#DIV/0!</v>
      </c>
      <c r="R178" s="65">
        <v>0</v>
      </c>
      <c r="S178" s="65">
        <v>0</v>
      </c>
      <c r="T178" s="25" t="e">
        <f t="shared" si="60"/>
        <v>#DIV/0!</v>
      </c>
    </row>
    <row r="179" spans="1:20" ht="27" customHeight="1">
      <c r="A179" s="56">
        <v>14</v>
      </c>
      <c r="B179" s="3" t="s">
        <v>223</v>
      </c>
      <c r="C179" s="45">
        <v>796305</v>
      </c>
      <c r="D179" s="45">
        <v>1006072</v>
      </c>
      <c r="E179" s="46">
        <f t="shared" si="55"/>
        <v>79.149901796292909</v>
      </c>
      <c r="F179" s="45">
        <v>92793</v>
      </c>
      <c r="G179" s="45">
        <v>99265</v>
      </c>
      <c r="H179" s="46">
        <f t="shared" si="56"/>
        <v>93.480078577544958</v>
      </c>
      <c r="I179" s="45">
        <v>848749</v>
      </c>
      <c r="J179" s="45">
        <v>1007439</v>
      </c>
      <c r="K179" s="46">
        <f t="shared" si="57"/>
        <v>84.248177805306327</v>
      </c>
      <c r="L179" s="45">
        <v>0</v>
      </c>
      <c r="M179" s="45">
        <v>0</v>
      </c>
      <c r="N179" s="25" t="e">
        <f t="shared" si="58"/>
        <v>#DIV/0!</v>
      </c>
      <c r="O179" s="47">
        <v>0</v>
      </c>
      <c r="P179" s="47">
        <v>0</v>
      </c>
      <c r="Q179" s="25" t="e">
        <f t="shared" si="59"/>
        <v>#DIV/0!</v>
      </c>
      <c r="R179" s="65">
        <v>0</v>
      </c>
      <c r="S179" s="65">
        <v>0</v>
      </c>
      <c r="T179" s="46" t="e">
        <f t="shared" si="60"/>
        <v>#DIV/0!</v>
      </c>
    </row>
    <row r="180" spans="1:20" s="23" customFormat="1" ht="17.25" customHeight="1">
      <c r="A180" s="385"/>
      <c r="B180" s="386"/>
      <c r="C180" s="386"/>
      <c r="D180" s="386"/>
      <c r="E180" s="386"/>
      <c r="F180" s="386"/>
      <c r="G180" s="386"/>
      <c r="H180" s="386"/>
      <c r="I180" s="386"/>
      <c r="J180" s="386"/>
      <c r="K180" s="386"/>
      <c r="L180" s="386"/>
      <c r="M180" s="386"/>
      <c r="N180" s="386"/>
      <c r="O180" s="386"/>
      <c r="P180" s="386"/>
      <c r="Q180" s="386"/>
      <c r="R180" s="386"/>
      <c r="S180" s="386"/>
      <c r="T180" s="387"/>
    </row>
    <row r="181" spans="1:20" s="23" customFormat="1" ht="57.75" customHeight="1">
      <c r="A181" s="383" t="s">
        <v>246</v>
      </c>
      <c r="B181" s="384"/>
      <c r="C181" s="42">
        <f>SUM(C182:C188)</f>
        <v>149394</v>
      </c>
      <c r="D181" s="42">
        <f>SUM(D182:D188)</f>
        <v>94095</v>
      </c>
      <c r="E181" s="51">
        <f t="shared" ref="E181:E188" si="61">C181/D181*100</f>
        <v>158.76932886975931</v>
      </c>
      <c r="F181" s="42">
        <f>SUM(F182:F188)</f>
        <v>20167</v>
      </c>
      <c r="G181" s="42">
        <f>SUM(G182:G188)</f>
        <v>4127</v>
      </c>
      <c r="H181" s="51">
        <f t="shared" ref="H181:H188" si="62">F181/G181*100</f>
        <v>488.66004361521681</v>
      </c>
      <c r="I181" s="42">
        <f>SUM(I182:I188)</f>
        <v>293791</v>
      </c>
      <c r="J181" s="42">
        <f>SUM(J182:J188)</f>
        <v>103404</v>
      </c>
      <c r="K181" s="51">
        <f t="shared" ref="K181:K188" si="63">I181/J181*100</f>
        <v>284.11956984255926</v>
      </c>
      <c r="L181" s="42">
        <f>SUM(L182:L188)</f>
        <v>88665</v>
      </c>
      <c r="M181" s="42">
        <f>SUM(M182:M188)</f>
        <v>37081</v>
      </c>
      <c r="N181" s="6">
        <f t="shared" ref="N181:N188" si="64">L181/M181*100</f>
        <v>239.11167444243682</v>
      </c>
      <c r="O181" s="42">
        <f>SUM(O182:O188)</f>
        <v>84631</v>
      </c>
      <c r="P181" s="42">
        <f>SUM(P182:P188)</f>
        <v>37081</v>
      </c>
      <c r="Q181" s="5">
        <f t="shared" ref="Q181:Q186" si="65">O181/P181*100</f>
        <v>228.23278768102261</v>
      </c>
      <c r="R181" s="42">
        <f>SUM(R182:R188)</f>
        <v>4034</v>
      </c>
      <c r="S181" s="42">
        <f>SUM(S182:S188)</f>
        <v>0</v>
      </c>
      <c r="T181" s="6" t="e">
        <f t="shared" ref="T181:T188" si="66">R181/S181*100</f>
        <v>#DIV/0!</v>
      </c>
    </row>
    <row r="182" spans="1:20" s="24" customFormat="1" ht="19.5" customHeight="1">
      <c r="A182" s="57">
        <v>1</v>
      </c>
      <c r="B182" s="8" t="s">
        <v>83</v>
      </c>
      <c r="C182" s="49">
        <v>0</v>
      </c>
      <c r="D182" s="49">
        <v>0</v>
      </c>
      <c r="E182" s="25" t="e">
        <f t="shared" si="61"/>
        <v>#DIV/0!</v>
      </c>
      <c r="F182" s="49">
        <v>0</v>
      </c>
      <c r="G182" s="49">
        <v>0</v>
      </c>
      <c r="H182" s="25" t="e">
        <f t="shared" si="62"/>
        <v>#DIV/0!</v>
      </c>
      <c r="I182" s="49">
        <v>0</v>
      </c>
      <c r="J182" s="49">
        <v>0</v>
      </c>
      <c r="K182" s="25" t="e">
        <f t="shared" si="63"/>
        <v>#DIV/0!</v>
      </c>
      <c r="L182" s="49">
        <f t="shared" ref="L182:M183" si="67">O182+R182</f>
        <v>0</v>
      </c>
      <c r="M182" s="35">
        <f t="shared" si="67"/>
        <v>0</v>
      </c>
      <c r="N182" s="25" t="e">
        <f t="shared" si="64"/>
        <v>#DIV/0!</v>
      </c>
      <c r="O182" s="49"/>
      <c r="P182" s="49">
        <v>0</v>
      </c>
      <c r="Q182" s="25" t="e">
        <f t="shared" si="65"/>
        <v>#DIV/0!</v>
      </c>
      <c r="R182" s="49"/>
      <c r="S182" s="49">
        <v>0</v>
      </c>
      <c r="T182" s="25" t="e">
        <f t="shared" si="66"/>
        <v>#DIV/0!</v>
      </c>
    </row>
    <row r="183" spans="1:20" ht="33.75" customHeight="1">
      <c r="A183" s="56">
        <v>2</v>
      </c>
      <c r="B183" s="3" t="s">
        <v>84</v>
      </c>
      <c r="C183" s="49">
        <v>0</v>
      </c>
      <c r="D183" s="49">
        <v>0</v>
      </c>
      <c r="E183" s="46" t="e">
        <f t="shared" si="61"/>
        <v>#DIV/0!</v>
      </c>
      <c r="F183" s="49">
        <v>0</v>
      </c>
      <c r="G183" s="49">
        <v>0</v>
      </c>
      <c r="H183" s="46" t="e">
        <f>E183</f>
        <v>#DIV/0!</v>
      </c>
      <c r="I183" s="49">
        <v>0</v>
      </c>
      <c r="J183" s="49">
        <v>0</v>
      </c>
      <c r="K183" s="46" t="e">
        <f t="shared" si="63"/>
        <v>#DIV/0!</v>
      </c>
      <c r="L183" s="49">
        <f t="shared" si="67"/>
        <v>0</v>
      </c>
      <c r="M183" s="35">
        <f t="shared" si="67"/>
        <v>0</v>
      </c>
      <c r="N183" s="25" t="e">
        <f t="shared" si="64"/>
        <v>#DIV/0!</v>
      </c>
      <c r="O183" s="49"/>
      <c r="P183" s="49">
        <v>0</v>
      </c>
      <c r="Q183" s="25" t="e">
        <f t="shared" si="65"/>
        <v>#DIV/0!</v>
      </c>
      <c r="R183" s="49"/>
      <c r="S183" s="49">
        <v>0</v>
      </c>
      <c r="T183" s="46" t="e">
        <f t="shared" si="66"/>
        <v>#DIV/0!</v>
      </c>
    </row>
    <row r="184" spans="1:20" ht="18.75" customHeight="1">
      <c r="A184" s="58">
        <v>3</v>
      </c>
      <c r="B184" s="3" t="s">
        <v>85</v>
      </c>
      <c r="C184" s="49">
        <v>18588</v>
      </c>
      <c r="D184" s="45">
        <v>26070</v>
      </c>
      <c r="E184" s="46">
        <f t="shared" si="61"/>
        <v>71.300345224395855</v>
      </c>
      <c r="F184" s="49">
        <v>2126</v>
      </c>
      <c r="G184" s="45">
        <v>2587</v>
      </c>
      <c r="H184" s="46">
        <f t="shared" si="62"/>
        <v>82.180131426362578</v>
      </c>
      <c r="I184" s="49">
        <v>18588</v>
      </c>
      <c r="J184" s="45">
        <v>28165</v>
      </c>
      <c r="K184" s="46">
        <f t="shared" si="63"/>
        <v>65.996804544647617</v>
      </c>
      <c r="L184" s="49">
        <v>18588</v>
      </c>
      <c r="M184" s="95">
        <v>26070</v>
      </c>
      <c r="N184" s="25">
        <f t="shared" si="64"/>
        <v>71.300345224395855</v>
      </c>
      <c r="O184" s="49">
        <v>18588</v>
      </c>
      <c r="P184" s="65">
        <v>26070</v>
      </c>
      <c r="Q184" s="25">
        <f t="shared" si="65"/>
        <v>71.300345224395855</v>
      </c>
      <c r="R184" s="49">
        <v>0</v>
      </c>
      <c r="S184" s="49">
        <v>0</v>
      </c>
      <c r="T184" s="46" t="e">
        <f t="shared" si="66"/>
        <v>#DIV/0!</v>
      </c>
    </row>
    <row r="185" spans="1:20" ht="24.75" customHeight="1">
      <c r="A185" s="56">
        <v>4</v>
      </c>
      <c r="B185" s="3" t="s">
        <v>86</v>
      </c>
      <c r="C185" s="49">
        <v>17332</v>
      </c>
      <c r="D185" s="45">
        <v>14140</v>
      </c>
      <c r="E185" s="46">
        <f t="shared" si="61"/>
        <v>122.57425742574257</v>
      </c>
      <c r="F185" s="49">
        <v>3115</v>
      </c>
      <c r="G185" s="45">
        <v>1540</v>
      </c>
      <c r="H185" s="46">
        <f t="shared" si="62"/>
        <v>202.27272727272728</v>
      </c>
      <c r="I185" s="49">
        <v>50470</v>
      </c>
      <c r="J185" s="45">
        <v>19338</v>
      </c>
      <c r="K185" s="46">
        <f t="shared" si="63"/>
        <v>260.98872685903405</v>
      </c>
      <c r="L185" s="49">
        <v>2632</v>
      </c>
      <c r="M185" s="95">
        <v>0</v>
      </c>
      <c r="N185" s="25" t="e">
        <f t="shared" si="64"/>
        <v>#DIV/0!</v>
      </c>
      <c r="O185" s="49">
        <v>772</v>
      </c>
      <c r="P185" s="45">
        <v>0</v>
      </c>
      <c r="Q185" s="25" t="e">
        <f t="shared" si="65"/>
        <v>#DIV/0!</v>
      </c>
      <c r="R185" s="49">
        <v>1860</v>
      </c>
      <c r="S185" s="49">
        <v>0</v>
      </c>
      <c r="T185" s="46" t="e">
        <f t="shared" si="66"/>
        <v>#DIV/0!</v>
      </c>
    </row>
    <row r="186" spans="1:20" ht="57" customHeight="1">
      <c r="A186" s="58">
        <v>5</v>
      </c>
      <c r="B186" s="4" t="s">
        <v>284</v>
      </c>
      <c r="C186" s="49">
        <v>113474</v>
      </c>
      <c r="D186" s="49">
        <v>53885</v>
      </c>
      <c r="E186" s="25">
        <f t="shared" si="61"/>
        <v>210.5855061705484</v>
      </c>
      <c r="F186" s="49">
        <v>14926</v>
      </c>
      <c r="G186" s="45">
        <v>0</v>
      </c>
      <c r="H186" s="25" t="e">
        <f t="shared" si="62"/>
        <v>#DIV/0!</v>
      </c>
      <c r="I186" s="49">
        <v>224733</v>
      </c>
      <c r="J186" s="45">
        <v>55901</v>
      </c>
      <c r="K186" s="25">
        <f t="shared" si="63"/>
        <v>402.01964186687178</v>
      </c>
      <c r="L186" s="49">
        <v>67445</v>
      </c>
      <c r="M186" s="95">
        <v>11011</v>
      </c>
      <c r="N186" s="25">
        <f t="shared" si="64"/>
        <v>612.52383979656702</v>
      </c>
      <c r="O186" s="49">
        <v>65271</v>
      </c>
      <c r="P186" s="49">
        <v>11011</v>
      </c>
      <c r="Q186" s="25">
        <f t="shared" si="65"/>
        <v>592.77994732540185</v>
      </c>
      <c r="R186" s="49">
        <v>2174</v>
      </c>
      <c r="S186" s="49">
        <v>0</v>
      </c>
      <c r="T186" s="25" t="e">
        <f t="shared" si="66"/>
        <v>#DIV/0!</v>
      </c>
    </row>
    <row r="187" spans="1:20" ht="18.75" customHeight="1">
      <c r="A187" s="58">
        <v>6</v>
      </c>
      <c r="B187" s="4" t="s">
        <v>275</v>
      </c>
      <c r="C187" s="49">
        <v>0</v>
      </c>
      <c r="D187" s="49">
        <v>0</v>
      </c>
      <c r="E187" s="25" t="e">
        <f t="shared" si="61"/>
        <v>#DIV/0!</v>
      </c>
      <c r="F187" s="49">
        <v>0</v>
      </c>
      <c r="G187" s="49">
        <v>0</v>
      </c>
      <c r="H187" s="25" t="e">
        <f t="shared" si="62"/>
        <v>#DIV/0!</v>
      </c>
      <c r="I187" s="49">
        <v>0</v>
      </c>
      <c r="J187" s="49">
        <v>0</v>
      </c>
      <c r="K187" s="25" t="e">
        <f t="shared" si="63"/>
        <v>#DIV/0!</v>
      </c>
      <c r="L187" s="49">
        <f t="shared" ref="L187:M188" si="68">O187+R187</f>
        <v>0</v>
      </c>
      <c r="M187" s="35">
        <f t="shared" si="68"/>
        <v>0</v>
      </c>
      <c r="N187" s="25" t="e">
        <f t="shared" si="64"/>
        <v>#DIV/0!</v>
      </c>
      <c r="O187" s="49"/>
      <c r="P187" s="49">
        <v>0</v>
      </c>
      <c r="Q187" s="25" t="e">
        <f>O187/P187*100</f>
        <v>#DIV/0!</v>
      </c>
      <c r="R187" s="49"/>
      <c r="S187" s="49">
        <v>0</v>
      </c>
      <c r="T187" s="25" t="e">
        <f t="shared" si="66"/>
        <v>#DIV/0!</v>
      </c>
    </row>
    <row r="188" spans="1:20" s="23" customFormat="1" ht="21" customHeight="1">
      <c r="A188" s="57">
        <v>7</v>
      </c>
      <c r="B188" s="8" t="s">
        <v>77</v>
      </c>
      <c r="C188" s="49">
        <v>0</v>
      </c>
      <c r="D188" s="49">
        <v>0</v>
      </c>
      <c r="E188" s="1" t="e">
        <f t="shared" si="61"/>
        <v>#DIV/0!</v>
      </c>
      <c r="F188" s="49">
        <v>0</v>
      </c>
      <c r="G188" s="49">
        <v>0</v>
      </c>
      <c r="H188" s="1" t="e">
        <f t="shared" si="62"/>
        <v>#DIV/0!</v>
      </c>
      <c r="I188" s="49">
        <v>0</v>
      </c>
      <c r="J188" s="49">
        <v>0</v>
      </c>
      <c r="K188" s="1" t="e">
        <f t="shared" si="63"/>
        <v>#DIV/0!</v>
      </c>
      <c r="L188" s="49">
        <f t="shared" si="68"/>
        <v>0</v>
      </c>
      <c r="M188" s="35">
        <f t="shared" si="68"/>
        <v>0</v>
      </c>
      <c r="N188" s="1" t="e">
        <f t="shared" si="64"/>
        <v>#DIV/0!</v>
      </c>
      <c r="O188" s="49"/>
      <c r="P188" s="49">
        <v>0</v>
      </c>
      <c r="Q188" s="1" t="e">
        <f>O188/P188*100</f>
        <v>#DIV/0!</v>
      </c>
      <c r="R188" s="49"/>
      <c r="S188" s="49">
        <v>0</v>
      </c>
      <c r="T188" s="1" t="e">
        <f t="shared" si="66"/>
        <v>#DIV/0!</v>
      </c>
    </row>
    <row r="189" spans="1:20" s="23" customFormat="1" ht="17.25">
      <c r="A189" s="111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7"/>
    </row>
    <row r="190" spans="1:20" s="23" customFormat="1" ht="102" hidden="1" customHeight="1">
      <c r="A190" s="383" t="s">
        <v>248</v>
      </c>
      <c r="B190" s="384"/>
      <c r="C190" s="42">
        <f>SUM(C191:C197)</f>
        <v>0</v>
      </c>
      <c r="D190" s="42">
        <f>SUM(D191:D197)</f>
        <v>0</v>
      </c>
      <c r="E190" s="51" t="e">
        <f>C190/D190*100</f>
        <v>#DIV/0!</v>
      </c>
      <c r="F190" s="42">
        <f>SUM(F191:F197)</f>
        <v>0</v>
      </c>
      <c r="G190" s="42">
        <f>SUM(G191:G197)</f>
        <v>0</v>
      </c>
      <c r="H190" s="51" t="e">
        <f>F190/G190*100</f>
        <v>#DIV/0!</v>
      </c>
      <c r="I190" s="42">
        <f>SUM(I191:I197)</f>
        <v>0</v>
      </c>
      <c r="J190" s="42">
        <f>SUM(J191:J197)</f>
        <v>0</v>
      </c>
      <c r="K190" s="51" t="e">
        <f>I190/J190*100</f>
        <v>#DIV/0!</v>
      </c>
      <c r="L190" s="42">
        <f>SUM(L191:L197)</f>
        <v>0</v>
      </c>
      <c r="M190" s="42">
        <f>SUM(M191:M197)</f>
        <v>0</v>
      </c>
      <c r="N190" s="6" t="e">
        <f t="shared" ref="N190" si="69">L190/M190*100</f>
        <v>#DIV/0!</v>
      </c>
      <c r="O190" s="42">
        <f>SUM(O191:O197)</f>
        <v>0</v>
      </c>
      <c r="P190" s="42">
        <f>SUM(P191:P197)</f>
        <v>0</v>
      </c>
      <c r="Q190" s="5" t="e">
        <f t="shared" ref="Q190" si="70">O190/P190*100</f>
        <v>#DIV/0!</v>
      </c>
      <c r="R190" s="42">
        <f>SUM(R191:R197)</f>
        <v>0</v>
      </c>
      <c r="S190" s="42">
        <f>SUM(S191:S197)</f>
        <v>0</v>
      </c>
      <c r="T190" s="6" t="e">
        <f t="shared" ref="T190" si="71">R190/S190*100</f>
        <v>#DIV/0!</v>
      </c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>
      <c r="A194" s="64"/>
      <c r="B194" s="16"/>
      <c r="C194" s="47"/>
      <c r="D194" s="47"/>
      <c r="E194" s="1"/>
      <c r="F194" s="47"/>
      <c r="G194" s="47"/>
      <c r="H194" s="1"/>
      <c r="I194" s="47"/>
      <c r="J194" s="47"/>
      <c r="K194" s="1"/>
      <c r="L194" s="47"/>
      <c r="M194" s="47"/>
      <c r="N194" s="1"/>
      <c r="O194" s="47"/>
      <c r="P194" s="47"/>
      <c r="Q194" s="1"/>
      <c r="R194" s="47"/>
      <c r="S194" s="47"/>
      <c r="T194" s="1"/>
    </row>
    <row r="195" spans="1:20" s="23" customFormat="1" ht="17.25" hidden="1">
      <c r="A195" s="64"/>
      <c r="B195" s="16"/>
      <c r="C195" s="47"/>
      <c r="D195" s="47"/>
      <c r="E195" s="1"/>
      <c r="F195" s="47"/>
      <c r="G195" s="47"/>
      <c r="H195" s="1"/>
      <c r="I195" s="47"/>
      <c r="J195" s="47"/>
      <c r="K195" s="1"/>
      <c r="L195" s="47"/>
      <c r="M195" s="47"/>
      <c r="N195" s="1"/>
      <c r="O195" s="47"/>
      <c r="P195" s="47"/>
      <c r="Q195" s="1"/>
      <c r="R195" s="47"/>
      <c r="S195" s="47"/>
      <c r="T195" s="1"/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 customHeight="1">
      <c r="A198" s="390"/>
      <c r="B198" s="391"/>
      <c r="C198" s="391"/>
      <c r="D198" s="391"/>
      <c r="E198" s="391"/>
      <c r="F198" s="391"/>
      <c r="G198" s="391"/>
      <c r="H198" s="391"/>
      <c r="I198" s="391"/>
      <c r="J198" s="391"/>
      <c r="K198" s="391"/>
      <c r="L198" s="391"/>
      <c r="M198" s="391"/>
      <c r="N198" s="391"/>
      <c r="O198" s="391"/>
      <c r="P198" s="391"/>
      <c r="Q198" s="391"/>
      <c r="R198" s="391"/>
      <c r="S198" s="391"/>
      <c r="T198" s="392"/>
    </row>
    <row r="199" spans="1:20" s="23" customFormat="1" ht="118.5" hidden="1" customHeight="1">
      <c r="A199" s="383" t="s">
        <v>249</v>
      </c>
      <c r="B199" s="384"/>
      <c r="C199" s="42">
        <f>SUM(C200:C203)</f>
        <v>0</v>
      </c>
      <c r="D199" s="42">
        <f>SUM(D200:D203)</f>
        <v>0</v>
      </c>
      <c r="E199" s="51" t="e">
        <f>C199/D199*100</f>
        <v>#DIV/0!</v>
      </c>
      <c r="F199" s="42">
        <f>SUM(F200:F203)</f>
        <v>0</v>
      </c>
      <c r="G199" s="42">
        <f>SUM(G200:G203)</f>
        <v>0</v>
      </c>
      <c r="H199" s="51" t="e">
        <f>F199/G199*100</f>
        <v>#DIV/0!</v>
      </c>
      <c r="I199" s="42">
        <f>SUM(I200:I203)</f>
        <v>0</v>
      </c>
      <c r="J199" s="42">
        <f>SUM(J200:J203)</f>
        <v>0</v>
      </c>
      <c r="K199" s="51" t="e">
        <f>I199/J199*100</f>
        <v>#DIV/0!</v>
      </c>
      <c r="L199" s="42">
        <f>SUM(L200:L203)</f>
        <v>0</v>
      </c>
      <c r="M199" s="42">
        <f>SUM(M200:M203)</f>
        <v>0</v>
      </c>
      <c r="N199" s="6" t="e">
        <f t="shared" ref="N199" si="72">L199/M199*100</f>
        <v>#DIV/0!</v>
      </c>
      <c r="O199" s="42">
        <f>SUM(O200:O203)</f>
        <v>0</v>
      </c>
      <c r="P199" s="42">
        <f>SUM(P200:P203)</f>
        <v>0</v>
      </c>
      <c r="Q199" s="5" t="e">
        <f t="shared" ref="Q199" si="73">O199/P199*100</f>
        <v>#DIV/0!</v>
      </c>
      <c r="R199" s="42">
        <f>SUM(R200:R203)</f>
        <v>0</v>
      </c>
      <c r="S199" s="42">
        <f>SUM(S200:S203)</f>
        <v>0</v>
      </c>
      <c r="T199" s="6" t="e">
        <f t="shared" ref="T199" si="74">R199/S199*100</f>
        <v>#DIV/0!</v>
      </c>
    </row>
    <row r="200" spans="1:20" s="23" customFormat="1" ht="17.25" hidden="1">
      <c r="A200" s="64"/>
      <c r="B200" s="16"/>
      <c r="C200" s="47"/>
      <c r="D200" s="47"/>
      <c r="E200" s="1"/>
      <c r="F200" s="47"/>
      <c r="G200" s="47"/>
      <c r="H200" s="1"/>
      <c r="I200" s="47"/>
      <c r="J200" s="47"/>
      <c r="K200" s="1"/>
      <c r="L200" s="47"/>
      <c r="M200" s="47"/>
      <c r="N200" s="1"/>
      <c r="O200" s="47"/>
      <c r="P200" s="47"/>
      <c r="Q200" s="1"/>
      <c r="R200" s="47"/>
      <c r="S200" s="47"/>
      <c r="T200" s="1"/>
    </row>
    <row r="201" spans="1:20" s="23" customFormat="1" ht="17.25" hidden="1">
      <c r="A201" s="64"/>
      <c r="B201" s="16"/>
      <c r="C201" s="47"/>
      <c r="D201" s="47"/>
      <c r="E201" s="1"/>
      <c r="F201" s="47"/>
      <c r="G201" s="47"/>
      <c r="H201" s="1"/>
      <c r="I201" s="47"/>
      <c r="J201" s="47"/>
      <c r="K201" s="1"/>
      <c r="L201" s="47"/>
      <c r="M201" s="47"/>
      <c r="N201" s="1"/>
      <c r="O201" s="47"/>
      <c r="P201" s="47"/>
      <c r="Q201" s="1"/>
      <c r="R201" s="47"/>
      <c r="S201" s="47"/>
      <c r="T201" s="1"/>
    </row>
    <row r="202" spans="1:20" s="23" customFormat="1" ht="17.25" hidden="1">
      <c r="A202" s="64"/>
      <c r="B202" s="16"/>
      <c r="C202" s="47"/>
      <c r="D202" s="47"/>
      <c r="E202" s="1"/>
      <c r="F202" s="47"/>
      <c r="G202" s="47"/>
      <c r="H202" s="1"/>
      <c r="I202" s="47"/>
      <c r="J202" s="47"/>
      <c r="K202" s="1"/>
      <c r="L202" s="47"/>
      <c r="M202" s="47"/>
      <c r="N202" s="1"/>
      <c r="O202" s="47"/>
      <c r="P202" s="47"/>
      <c r="Q202" s="1"/>
      <c r="R202" s="47"/>
      <c r="S202" s="47"/>
      <c r="T202" s="1"/>
    </row>
    <row r="203" spans="1:20" s="23" customFormat="1" ht="17.25" hidden="1">
      <c r="A203" s="64"/>
      <c r="B203" s="16"/>
      <c r="C203" s="47"/>
      <c r="D203" s="47"/>
      <c r="E203" s="1"/>
      <c r="F203" s="47"/>
      <c r="G203" s="47"/>
      <c r="H203" s="1"/>
      <c r="I203" s="47"/>
      <c r="J203" s="47"/>
      <c r="K203" s="1"/>
      <c r="L203" s="47"/>
      <c r="M203" s="47"/>
      <c r="N203" s="1"/>
      <c r="O203" s="47"/>
      <c r="P203" s="47"/>
      <c r="Q203" s="1"/>
      <c r="R203" s="47"/>
      <c r="S203" s="47"/>
      <c r="T203" s="1"/>
    </row>
    <row r="204" spans="1:20" s="23" customFormat="1" ht="17.25" customHeight="1">
      <c r="A204" s="390"/>
      <c r="B204" s="391"/>
      <c r="C204" s="391"/>
      <c r="D204" s="391"/>
      <c r="E204" s="391"/>
      <c r="F204" s="391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1"/>
      <c r="R204" s="391"/>
      <c r="S204" s="391"/>
      <c r="T204" s="392"/>
    </row>
    <row r="205" spans="1:20" s="23" customFormat="1" ht="69" customHeight="1">
      <c r="A205" s="383" t="s">
        <v>250</v>
      </c>
      <c r="B205" s="384"/>
      <c r="C205" s="42">
        <f>SUM(C206:C211)</f>
        <v>802504</v>
      </c>
      <c r="D205" s="42">
        <f>SUM(D206:D211)</f>
        <v>0</v>
      </c>
      <c r="E205" s="51" t="e">
        <f>C205/D205*100</f>
        <v>#DIV/0!</v>
      </c>
      <c r="F205" s="42">
        <f>SUM(F206:F211)</f>
        <v>89291</v>
      </c>
      <c r="G205" s="42">
        <f>SUM(G206:G211)</f>
        <v>0</v>
      </c>
      <c r="H205" s="51" t="e">
        <f>F205/G205*100</f>
        <v>#DIV/0!</v>
      </c>
      <c r="I205" s="42">
        <f>SUM(I206:I211)</f>
        <v>858085</v>
      </c>
      <c r="J205" s="42">
        <f>SUM(J206:J211)</f>
        <v>0</v>
      </c>
      <c r="K205" s="51" t="e">
        <f>I205/J205*100</f>
        <v>#DIV/0!</v>
      </c>
      <c r="L205" s="42">
        <f>SUM(L206:L211)</f>
        <v>0</v>
      </c>
      <c r="M205" s="42">
        <f>SUM(M206:M211)</f>
        <v>0</v>
      </c>
      <c r="N205" s="6" t="e">
        <f t="shared" ref="N205:N208" si="75">L205/M205*100</f>
        <v>#DIV/0!</v>
      </c>
      <c r="O205" s="42">
        <f>SUM(O206:O211)</f>
        <v>0</v>
      </c>
      <c r="P205" s="42">
        <f>SUM(P206:P211)</f>
        <v>0</v>
      </c>
      <c r="Q205" s="217"/>
      <c r="R205" s="42">
        <f>SUM(R206:R211)</f>
        <v>0</v>
      </c>
      <c r="S205" s="42">
        <f>SUM(S206:S211)</f>
        <v>0</v>
      </c>
      <c r="T205" s="6" t="e">
        <f t="shared" ref="T205:T209" si="76">R205/S205*100</f>
        <v>#DIV/0!</v>
      </c>
    </row>
    <row r="206" spans="1:20" s="23" customFormat="1" ht="17.25">
      <c r="A206" s="63">
        <v>1</v>
      </c>
      <c r="B206" s="10" t="s">
        <v>285</v>
      </c>
      <c r="C206" s="47">
        <v>535566</v>
      </c>
      <c r="D206" s="47">
        <v>0</v>
      </c>
      <c r="E206" s="49" t="e">
        <f>C206/D206*100</f>
        <v>#DIV/0!</v>
      </c>
      <c r="F206" s="47">
        <v>2005</v>
      </c>
      <c r="G206" s="47">
        <v>0</v>
      </c>
      <c r="H206" s="49" t="e">
        <f>F206/G206*100</f>
        <v>#DIV/0!</v>
      </c>
      <c r="I206" s="47">
        <v>591147</v>
      </c>
      <c r="J206" s="47">
        <v>0</v>
      </c>
      <c r="K206" s="49" t="e">
        <f>I206/J206*100</f>
        <v>#DIV/0!</v>
      </c>
      <c r="L206" s="47">
        <v>0</v>
      </c>
      <c r="M206" s="47">
        <v>0</v>
      </c>
      <c r="N206" s="228" t="e">
        <f t="shared" si="75"/>
        <v>#DIV/0!</v>
      </c>
      <c r="O206" s="47">
        <v>0</v>
      </c>
      <c r="P206" s="47">
        <v>0</v>
      </c>
      <c r="Q206" s="229" t="e">
        <f>O205/P205*100</f>
        <v>#DIV/0!</v>
      </c>
      <c r="R206" s="47">
        <v>0</v>
      </c>
      <c r="S206" s="47">
        <v>0</v>
      </c>
      <c r="T206" s="1" t="e">
        <f t="shared" si="76"/>
        <v>#DIV/0!</v>
      </c>
    </row>
    <row r="207" spans="1:20" s="23" customFormat="1" ht="17.25">
      <c r="A207" s="64">
        <v>2</v>
      </c>
      <c r="B207" s="10" t="s">
        <v>286</v>
      </c>
      <c r="C207" s="47">
        <v>127130</v>
      </c>
      <c r="D207" s="47">
        <v>0</v>
      </c>
      <c r="E207" s="49" t="e">
        <f t="shared" ref="E207:E208" si="77">C207/D207*100</f>
        <v>#DIV/0!</v>
      </c>
      <c r="F207" s="47">
        <v>13702</v>
      </c>
      <c r="G207" s="47">
        <v>0</v>
      </c>
      <c r="H207" s="49" t="e">
        <f t="shared" ref="H207:H208" si="78">F207/G207*100</f>
        <v>#DIV/0!</v>
      </c>
      <c r="I207" s="47">
        <v>127130</v>
      </c>
      <c r="J207" s="47">
        <v>0</v>
      </c>
      <c r="K207" s="49" t="e">
        <f t="shared" ref="K207:K208" si="79">I207/J207*100</f>
        <v>#DIV/0!</v>
      </c>
      <c r="L207" s="47">
        <v>0</v>
      </c>
      <c r="M207" s="47">
        <v>0</v>
      </c>
      <c r="N207" s="228" t="e">
        <f t="shared" si="75"/>
        <v>#DIV/0!</v>
      </c>
      <c r="O207" s="47">
        <v>0</v>
      </c>
      <c r="P207" s="47">
        <v>0</v>
      </c>
      <c r="Q207" s="229" t="e">
        <f>O206/P206*100</f>
        <v>#DIV/0!</v>
      </c>
      <c r="R207" s="47">
        <v>0</v>
      </c>
      <c r="S207" s="47">
        <v>0</v>
      </c>
      <c r="T207" s="1" t="e">
        <f t="shared" si="76"/>
        <v>#DIV/0!</v>
      </c>
    </row>
    <row r="208" spans="1:20" s="23" customFormat="1" ht="17.25">
      <c r="A208" s="63">
        <v>3</v>
      </c>
      <c r="B208" s="10" t="s">
        <v>287</v>
      </c>
      <c r="C208" s="47">
        <v>139808</v>
      </c>
      <c r="D208" s="47">
        <v>0</v>
      </c>
      <c r="E208" s="49" t="e">
        <f t="shared" si="77"/>
        <v>#DIV/0!</v>
      </c>
      <c r="F208" s="47">
        <v>73584</v>
      </c>
      <c r="G208" s="47">
        <v>0</v>
      </c>
      <c r="H208" s="49" t="e">
        <f t="shared" si="78"/>
        <v>#DIV/0!</v>
      </c>
      <c r="I208" s="47">
        <v>139808</v>
      </c>
      <c r="J208" s="47">
        <v>0</v>
      </c>
      <c r="K208" s="49" t="e">
        <f t="shared" si="79"/>
        <v>#DIV/0!</v>
      </c>
      <c r="L208" s="47">
        <v>0</v>
      </c>
      <c r="M208" s="47">
        <v>0</v>
      </c>
      <c r="N208" s="228" t="e">
        <f t="shared" si="75"/>
        <v>#DIV/0!</v>
      </c>
      <c r="O208" s="47">
        <v>0</v>
      </c>
      <c r="P208" s="47">
        <v>0</v>
      </c>
      <c r="Q208" s="229" t="e">
        <f>O207/P207*100</f>
        <v>#DIV/0!</v>
      </c>
      <c r="R208" s="47">
        <v>0</v>
      </c>
      <c r="S208" s="47">
        <v>0</v>
      </c>
      <c r="T208" s="1" t="e">
        <f t="shared" si="76"/>
        <v>#DIV/0!</v>
      </c>
    </row>
    <row r="209" spans="1:20" s="23" customFormat="1" ht="17.25">
      <c r="A209" s="64"/>
      <c r="B209" s="16"/>
      <c r="C209" s="47"/>
      <c r="D209" s="47"/>
      <c r="E209" s="1"/>
      <c r="F209" s="47"/>
      <c r="G209" s="47"/>
      <c r="H209" s="1"/>
      <c r="I209" s="47"/>
      <c r="J209" s="47"/>
      <c r="K209" s="1"/>
      <c r="L209" s="47"/>
      <c r="M209" s="47"/>
      <c r="N209" s="1"/>
      <c r="O209" s="47"/>
      <c r="P209" s="47"/>
      <c r="Q209" s="1"/>
      <c r="R209" s="47"/>
      <c r="S209" s="47"/>
      <c r="T209" s="1" t="e">
        <f t="shared" si="76"/>
        <v>#DIV/0!</v>
      </c>
    </row>
    <row r="210" spans="1:20" s="23" customFormat="1" ht="17.25">
      <c r="A210" s="64"/>
      <c r="B210" s="16"/>
      <c r="C210" s="47"/>
      <c r="D210" s="47"/>
      <c r="E210" s="1"/>
      <c r="F210" s="47"/>
      <c r="G210" s="47"/>
      <c r="H210" s="1"/>
      <c r="I210" s="47"/>
      <c r="J210" s="47"/>
      <c r="K210" s="1"/>
      <c r="L210" s="47"/>
      <c r="M210" s="47"/>
      <c r="N210" s="1"/>
      <c r="O210" s="47"/>
      <c r="P210" s="47"/>
      <c r="Q210" s="1"/>
      <c r="R210" s="47"/>
      <c r="S210" s="47"/>
      <c r="T210" s="1"/>
    </row>
    <row r="211" spans="1:20" s="23" customFormat="1" ht="17.25">
      <c r="A211" s="64"/>
      <c r="B211" s="16"/>
      <c r="C211" s="47"/>
      <c r="D211" s="47"/>
      <c r="E211" s="1"/>
      <c r="F211" s="47"/>
      <c r="G211" s="47"/>
      <c r="H211" s="1"/>
      <c r="I211" s="47"/>
      <c r="J211" s="47"/>
      <c r="K211" s="1"/>
      <c r="L211" s="47"/>
      <c r="M211" s="47"/>
      <c r="N211" s="1"/>
      <c r="O211" s="47"/>
      <c r="P211" s="47"/>
      <c r="Q211" s="1"/>
      <c r="R211" s="47"/>
      <c r="S211" s="47"/>
      <c r="T211" s="1"/>
    </row>
    <row r="212" spans="1:20" s="23" customFormat="1" ht="17.25" customHeight="1">
      <c r="A212" s="385"/>
      <c r="B212" s="386"/>
      <c r="C212" s="386"/>
      <c r="D212" s="386"/>
      <c r="E212" s="386"/>
      <c r="F212" s="386"/>
      <c r="G212" s="386"/>
      <c r="H212" s="386"/>
      <c r="I212" s="386"/>
      <c r="J212" s="386"/>
      <c r="K212" s="386"/>
      <c r="L212" s="386"/>
      <c r="M212" s="386"/>
      <c r="N212" s="386"/>
      <c r="O212" s="386"/>
      <c r="P212" s="386"/>
      <c r="Q212" s="386"/>
      <c r="R212" s="386"/>
      <c r="S212" s="386"/>
      <c r="T212" s="387"/>
    </row>
    <row r="213" spans="1:20" s="23" customFormat="1" ht="75.75" customHeight="1">
      <c r="A213" s="383" t="s">
        <v>251</v>
      </c>
      <c r="B213" s="384"/>
      <c r="C213" s="42">
        <f>SUM(C214:C219)</f>
        <v>290154</v>
      </c>
      <c r="D213" s="42">
        <f>SUM(D214:D219)</f>
        <v>335606</v>
      </c>
      <c r="E213" s="51">
        <f>C213/D213*100</f>
        <v>86.456737960584732</v>
      </c>
      <c r="F213" s="42">
        <f>SUM(F214:F219)</f>
        <v>36643</v>
      </c>
      <c r="G213" s="42">
        <f>SUM(G214:G219)</f>
        <v>43330</v>
      </c>
      <c r="H213" s="51">
        <f>F213/G213*100</f>
        <v>84.567274405723509</v>
      </c>
      <c r="I213" s="42">
        <f>SUM(I214:I219)</f>
        <v>283819</v>
      </c>
      <c r="J213" s="42">
        <f>SUM(J214:J219)</f>
        <v>332551</v>
      </c>
      <c r="K213" s="51">
        <f>I213/J213*100</f>
        <v>85.346007078613511</v>
      </c>
      <c r="L213" s="42">
        <f>SUM(L214:L219)</f>
        <v>103021</v>
      </c>
      <c r="M213" s="42">
        <f>SUM(M214:M219)</f>
        <v>150528</v>
      </c>
      <c r="N213" s="6">
        <f t="shared" ref="N213:N219" si="80">L213/M213*100</f>
        <v>68.4397587159864</v>
      </c>
      <c r="O213" s="42">
        <f>SUM(O214:O219)</f>
        <v>0</v>
      </c>
      <c r="P213" s="42">
        <f>SUM(P214:P219)</f>
        <v>21263</v>
      </c>
      <c r="Q213" s="5">
        <f t="shared" ref="Q213:Q219" si="81">O213/P213*100</f>
        <v>0</v>
      </c>
      <c r="R213" s="42">
        <f>SUM(R214:R219)</f>
        <v>103021</v>
      </c>
      <c r="S213" s="42">
        <f>SUM(S214:S219)</f>
        <v>127265</v>
      </c>
      <c r="T213" s="6">
        <f t="shared" ref="T213:T219" si="82">R213/S213*100</f>
        <v>80.949986249165136</v>
      </c>
    </row>
    <row r="214" spans="1:20" s="23" customFormat="1" ht="17.25">
      <c r="A214" s="53">
        <v>1</v>
      </c>
      <c r="B214" s="3" t="s">
        <v>52</v>
      </c>
      <c r="C214" s="49">
        <v>0</v>
      </c>
      <c r="D214" s="45">
        <v>626</v>
      </c>
      <c r="E214" s="46">
        <f>C214/D214*100</f>
        <v>0</v>
      </c>
      <c r="F214" s="49">
        <v>0</v>
      </c>
      <c r="G214" s="49">
        <v>184</v>
      </c>
      <c r="H214" s="46">
        <f t="shared" ref="H214:H215" si="83">F214/G214*100</f>
        <v>0</v>
      </c>
      <c r="I214" s="49">
        <v>0</v>
      </c>
      <c r="J214" s="45">
        <v>626</v>
      </c>
      <c r="K214" s="46">
        <f t="shared" ref="K214:K215" si="84">I214/J214*100</f>
        <v>0</v>
      </c>
      <c r="L214" s="49">
        <v>0</v>
      </c>
      <c r="M214" s="49">
        <v>0</v>
      </c>
      <c r="N214" s="25" t="e">
        <f t="shared" si="80"/>
        <v>#DIV/0!</v>
      </c>
      <c r="O214" s="49">
        <v>0</v>
      </c>
      <c r="P214" s="49">
        <v>0</v>
      </c>
      <c r="Q214" s="25" t="e">
        <f t="shared" si="81"/>
        <v>#DIV/0!</v>
      </c>
      <c r="R214" s="49">
        <v>0</v>
      </c>
      <c r="S214" s="49">
        <v>0</v>
      </c>
      <c r="T214" s="45" t="e">
        <f t="shared" si="82"/>
        <v>#DIV/0!</v>
      </c>
    </row>
    <row r="215" spans="1:20" s="23" customFormat="1" ht="17.25">
      <c r="A215" s="71">
        <v>2</v>
      </c>
      <c r="B215" s="8" t="s">
        <v>53</v>
      </c>
      <c r="C215" s="49">
        <v>0</v>
      </c>
      <c r="D215" s="49">
        <v>29893</v>
      </c>
      <c r="E215" s="25">
        <f t="shared" ref="E215" si="85">C215/D215*100</f>
        <v>0</v>
      </c>
      <c r="F215" s="49">
        <v>0</v>
      </c>
      <c r="G215" s="49">
        <v>1725</v>
      </c>
      <c r="H215" s="25">
        <f t="shared" si="83"/>
        <v>0</v>
      </c>
      <c r="I215" s="49">
        <v>0</v>
      </c>
      <c r="J215" s="49">
        <v>28850</v>
      </c>
      <c r="K215" s="25">
        <f t="shared" si="84"/>
        <v>0</v>
      </c>
      <c r="L215" s="49">
        <v>0</v>
      </c>
      <c r="M215" s="49">
        <v>0</v>
      </c>
      <c r="N215" s="25" t="e">
        <f t="shared" si="80"/>
        <v>#DIV/0!</v>
      </c>
      <c r="O215" s="49">
        <v>0</v>
      </c>
      <c r="P215" s="49">
        <v>0</v>
      </c>
      <c r="Q215" s="25" t="e">
        <f t="shared" si="81"/>
        <v>#DIV/0!</v>
      </c>
      <c r="R215" s="49">
        <v>0</v>
      </c>
      <c r="S215" s="49">
        <v>0</v>
      </c>
      <c r="T215" s="49" t="e">
        <f t="shared" si="82"/>
        <v>#DIV/0!</v>
      </c>
    </row>
    <row r="216" spans="1:20" s="23" customFormat="1" ht="17.25">
      <c r="A216" s="53">
        <v>3</v>
      </c>
      <c r="B216" s="4" t="s">
        <v>55</v>
      </c>
      <c r="C216" s="49">
        <v>58135</v>
      </c>
      <c r="D216" s="47">
        <v>65755</v>
      </c>
      <c r="E216" s="1">
        <f>C216/D216*100</f>
        <v>88.411527640483612</v>
      </c>
      <c r="F216" s="49">
        <v>8739</v>
      </c>
      <c r="G216" s="47">
        <v>2164</v>
      </c>
      <c r="H216" s="1">
        <f>F216/G216*100</f>
        <v>403.83548983364142</v>
      </c>
      <c r="I216" s="49">
        <v>58135</v>
      </c>
      <c r="J216" s="47">
        <v>65755</v>
      </c>
      <c r="K216" s="1">
        <f>I216/J216*100</f>
        <v>88.411527640483612</v>
      </c>
      <c r="L216" s="49">
        <v>58135</v>
      </c>
      <c r="M216" s="95">
        <v>67755</v>
      </c>
      <c r="N216" s="1">
        <f t="shared" si="80"/>
        <v>85.801785846063012</v>
      </c>
      <c r="O216" s="49">
        <v>0</v>
      </c>
      <c r="P216" s="47">
        <v>21263</v>
      </c>
      <c r="Q216" s="1">
        <f t="shared" si="81"/>
        <v>0</v>
      </c>
      <c r="R216" s="49">
        <v>58135</v>
      </c>
      <c r="S216" s="47">
        <v>44492</v>
      </c>
      <c r="T216" s="47">
        <f t="shared" si="82"/>
        <v>130.66393958464445</v>
      </c>
    </row>
    <row r="217" spans="1:20" s="23" customFormat="1" ht="17.25">
      <c r="A217" s="71">
        <v>4</v>
      </c>
      <c r="B217" s="8" t="s">
        <v>56</v>
      </c>
      <c r="C217" s="49">
        <v>232019</v>
      </c>
      <c r="D217" s="47">
        <v>239332</v>
      </c>
      <c r="E217" s="1">
        <f t="shared" ref="E217:E219" si="86">C217/D217*100</f>
        <v>96.944411946584665</v>
      </c>
      <c r="F217" s="49">
        <v>27904</v>
      </c>
      <c r="G217" s="47">
        <v>39257</v>
      </c>
      <c r="H217" s="1">
        <f t="shared" ref="H217:H219" si="87">F217/G217*100</f>
        <v>71.080316886160432</v>
      </c>
      <c r="I217" s="49">
        <v>225684</v>
      </c>
      <c r="J217" s="47">
        <v>237320</v>
      </c>
      <c r="K217" s="1">
        <f t="shared" ref="K217:K219" si="88">I217/J217*100</f>
        <v>95.096915557053762</v>
      </c>
      <c r="L217" s="49">
        <v>44886</v>
      </c>
      <c r="M217" s="95">
        <v>82773</v>
      </c>
      <c r="N217" s="1">
        <f t="shared" si="80"/>
        <v>54.227827914899784</v>
      </c>
      <c r="O217" s="49">
        <v>0</v>
      </c>
      <c r="P217" s="47">
        <v>0</v>
      </c>
      <c r="Q217" s="1" t="e">
        <f t="shared" si="81"/>
        <v>#DIV/0!</v>
      </c>
      <c r="R217" s="49">
        <v>44886</v>
      </c>
      <c r="S217" s="47">
        <v>82773</v>
      </c>
      <c r="T217" s="47">
        <f t="shared" si="82"/>
        <v>54.227827914899784</v>
      </c>
    </row>
    <row r="218" spans="1:20" s="23" customFormat="1" ht="17.25">
      <c r="A218" s="53">
        <v>5</v>
      </c>
      <c r="B218" s="8" t="s">
        <v>57</v>
      </c>
      <c r="C218" s="49">
        <v>0</v>
      </c>
      <c r="D218" s="47">
        <v>0</v>
      </c>
      <c r="E218" s="1" t="e">
        <f t="shared" si="86"/>
        <v>#DIV/0!</v>
      </c>
      <c r="F218" s="49">
        <v>0</v>
      </c>
      <c r="G218" s="47">
        <v>0</v>
      </c>
      <c r="H218" s="1" t="e">
        <f t="shared" si="87"/>
        <v>#DIV/0!</v>
      </c>
      <c r="I218" s="49">
        <v>0</v>
      </c>
      <c r="J218" s="47">
        <v>0</v>
      </c>
      <c r="K218" s="1" t="e">
        <f t="shared" si="88"/>
        <v>#DIV/0!</v>
      </c>
      <c r="L218" s="49">
        <f t="shared" ref="L218" si="89">O218+R218</f>
        <v>0</v>
      </c>
      <c r="M218" s="95">
        <v>0</v>
      </c>
      <c r="N218" s="1" t="e">
        <f t="shared" si="80"/>
        <v>#DIV/0!</v>
      </c>
      <c r="O218" s="49">
        <v>0</v>
      </c>
      <c r="P218" s="47">
        <v>0</v>
      </c>
      <c r="Q218" s="1" t="e">
        <f t="shared" si="81"/>
        <v>#DIV/0!</v>
      </c>
      <c r="R218" s="49">
        <v>0</v>
      </c>
      <c r="S218" s="47">
        <v>0</v>
      </c>
      <c r="T218" s="47" t="e">
        <f t="shared" si="82"/>
        <v>#DIV/0!</v>
      </c>
    </row>
    <row r="219" spans="1:20" s="23" customFormat="1" ht="17.25">
      <c r="A219" s="54">
        <v>6</v>
      </c>
      <c r="B219" s="4" t="s">
        <v>58</v>
      </c>
      <c r="C219" s="49"/>
      <c r="D219" s="49"/>
      <c r="E219" s="25" t="e">
        <f t="shared" si="86"/>
        <v>#DIV/0!</v>
      </c>
      <c r="F219" s="49"/>
      <c r="G219" s="49"/>
      <c r="H219" s="25" t="e">
        <f t="shared" si="87"/>
        <v>#DIV/0!</v>
      </c>
      <c r="I219" s="49"/>
      <c r="J219" s="49"/>
      <c r="K219" s="25" t="e">
        <f t="shared" si="88"/>
        <v>#DIV/0!</v>
      </c>
      <c r="L219" s="49"/>
      <c r="M219" s="95"/>
      <c r="N219" s="25" t="e">
        <f t="shared" si="80"/>
        <v>#DIV/0!</v>
      </c>
      <c r="O219" s="49"/>
      <c r="P219" s="49"/>
      <c r="Q219" s="25" t="e">
        <f t="shared" si="81"/>
        <v>#DIV/0!</v>
      </c>
      <c r="R219" s="49"/>
      <c r="S219" s="49"/>
      <c r="T219" s="49" t="e">
        <f t="shared" si="82"/>
        <v>#DIV/0!</v>
      </c>
    </row>
    <row r="220" spans="1:20" s="23" customFormat="1" ht="17.25" customHeight="1">
      <c r="A220" s="385"/>
      <c r="B220" s="386"/>
      <c r="C220" s="386"/>
      <c r="D220" s="386"/>
      <c r="E220" s="386"/>
      <c r="F220" s="386"/>
      <c r="G220" s="386"/>
      <c r="H220" s="386"/>
      <c r="I220" s="386"/>
      <c r="J220" s="386"/>
      <c r="K220" s="386"/>
      <c r="L220" s="386"/>
      <c r="M220" s="386"/>
      <c r="N220" s="386"/>
      <c r="O220" s="386"/>
      <c r="P220" s="386"/>
      <c r="Q220" s="386"/>
      <c r="R220" s="386"/>
      <c r="S220" s="386"/>
      <c r="T220" s="387"/>
    </row>
    <row r="221" spans="1:20" s="23" customFormat="1" ht="36" customHeight="1">
      <c r="A221" s="383" t="s">
        <v>252</v>
      </c>
      <c r="B221" s="384"/>
      <c r="C221" s="42">
        <f>SUM(C222:C228)</f>
        <v>4733206</v>
      </c>
      <c r="D221" s="42">
        <f>SUM(D222:D228)</f>
        <v>4730086</v>
      </c>
      <c r="E221" s="51">
        <f t="shared" ref="E221:E228" si="90">C221/D221*100</f>
        <v>100.06596074574543</v>
      </c>
      <c r="F221" s="42">
        <f>SUM(F222:F228)</f>
        <v>580634</v>
      </c>
      <c r="G221" s="42">
        <f>SUM(G222:G228)</f>
        <v>712415</v>
      </c>
      <c r="H221" s="51">
        <f t="shared" ref="H221:H228" si="91">F221/G221*100</f>
        <v>81.502214299249729</v>
      </c>
      <c r="I221" s="42">
        <f>SUM(I222:I228)</f>
        <v>4508213</v>
      </c>
      <c r="J221" s="42">
        <f>SUM(J222:J228)</f>
        <v>4314584</v>
      </c>
      <c r="K221" s="51">
        <f t="shared" ref="K221:K228" si="92">I221/J221*100</f>
        <v>104.4877791230858</v>
      </c>
      <c r="L221" s="42">
        <f>SUM(L222:L228)</f>
        <v>2502549</v>
      </c>
      <c r="M221" s="42">
        <f>SUM(M222:M228)</f>
        <v>2269196</v>
      </c>
      <c r="N221" s="6">
        <f t="shared" ref="N221:N228" si="93">L221/M221*100</f>
        <v>110.28351010666333</v>
      </c>
      <c r="O221" s="42">
        <f>SUM(O222:O228)</f>
        <v>1523228</v>
      </c>
      <c r="P221" s="42">
        <f>SUM(P222:P228)</f>
        <v>1329370</v>
      </c>
      <c r="Q221" s="5">
        <f t="shared" ref="Q221:Q228" si="94">O221/P221*100</f>
        <v>114.58269706703175</v>
      </c>
      <c r="R221" s="42">
        <f>SUM(R222:R228)</f>
        <v>979321</v>
      </c>
      <c r="S221" s="42">
        <f>SUM(S222:S228)</f>
        <v>939826</v>
      </c>
      <c r="T221" s="6">
        <f t="shared" ref="T221:T228" si="95">R221/S221*100</f>
        <v>104.20237363086358</v>
      </c>
    </row>
    <row r="222" spans="1:20" s="23" customFormat="1" ht="17.25">
      <c r="A222" s="54">
        <v>1</v>
      </c>
      <c r="B222" s="4" t="s">
        <v>59</v>
      </c>
      <c r="C222" s="49">
        <v>1704197</v>
      </c>
      <c r="D222" s="49">
        <v>1861070</v>
      </c>
      <c r="E222" s="25">
        <f t="shared" si="90"/>
        <v>91.570816788191749</v>
      </c>
      <c r="F222" s="49">
        <v>220353</v>
      </c>
      <c r="G222" s="49">
        <v>352227</v>
      </c>
      <c r="H222" s="25">
        <f t="shared" si="91"/>
        <v>62.559940038668252</v>
      </c>
      <c r="I222" s="49">
        <v>1540555</v>
      </c>
      <c r="J222" s="49">
        <v>1571426</v>
      </c>
      <c r="K222" s="25">
        <f t="shared" si="92"/>
        <v>98.035478603510441</v>
      </c>
      <c r="L222" s="49">
        <v>970938</v>
      </c>
      <c r="M222" s="95">
        <v>1053188</v>
      </c>
      <c r="N222" s="25">
        <f t="shared" si="93"/>
        <v>92.190378166101397</v>
      </c>
      <c r="O222" s="49">
        <v>516018</v>
      </c>
      <c r="P222" s="49">
        <v>506194</v>
      </c>
      <c r="Q222" s="25">
        <f t="shared" si="94"/>
        <v>101.94075789124328</v>
      </c>
      <c r="R222" s="49">
        <v>454920</v>
      </c>
      <c r="S222" s="49">
        <v>546994</v>
      </c>
      <c r="T222" s="49">
        <f t="shared" si="95"/>
        <v>83.167274229699046</v>
      </c>
    </row>
    <row r="223" spans="1:20" s="23" customFormat="1" ht="17.25">
      <c r="A223" s="55">
        <v>2</v>
      </c>
      <c r="B223" s="4" t="s">
        <v>60</v>
      </c>
      <c r="C223" s="49">
        <v>840101</v>
      </c>
      <c r="D223" s="49">
        <v>815570</v>
      </c>
      <c r="E223" s="25">
        <f t="shared" si="90"/>
        <v>103.00783501109653</v>
      </c>
      <c r="F223" s="49">
        <v>121974</v>
      </c>
      <c r="G223" s="49">
        <v>106365</v>
      </c>
      <c r="H223" s="25">
        <f t="shared" si="91"/>
        <v>114.67494006487095</v>
      </c>
      <c r="I223" s="49">
        <v>786689</v>
      </c>
      <c r="J223" s="49">
        <v>640021</v>
      </c>
      <c r="K223" s="25">
        <f t="shared" si="92"/>
        <v>122.91612306471194</v>
      </c>
      <c r="L223" s="49">
        <v>301681</v>
      </c>
      <c r="M223" s="95">
        <v>149678</v>
      </c>
      <c r="N223" s="1">
        <f t="shared" si="93"/>
        <v>201.55333449137481</v>
      </c>
      <c r="O223" s="49">
        <v>237687</v>
      </c>
      <c r="P223" s="47">
        <v>84503</v>
      </c>
      <c r="Q223" s="1">
        <f t="shared" si="94"/>
        <v>281.27640438800989</v>
      </c>
      <c r="R223" s="49">
        <v>63994</v>
      </c>
      <c r="S223" s="47">
        <v>65175</v>
      </c>
      <c r="T223" s="49">
        <f t="shared" si="95"/>
        <v>98.187955504411192</v>
      </c>
    </row>
    <row r="224" spans="1:20" s="23" customFormat="1" ht="17.25">
      <c r="A224" s="54">
        <v>3</v>
      </c>
      <c r="B224" s="4" t="s">
        <v>61</v>
      </c>
      <c r="C224" s="49">
        <v>0</v>
      </c>
      <c r="D224" s="49">
        <v>0</v>
      </c>
      <c r="E224" s="25" t="e">
        <f t="shared" si="90"/>
        <v>#DIV/0!</v>
      </c>
      <c r="F224" s="49">
        <v>0</v>
      </c>
      <c r="G224" s="245">
        <v>0</v>
      </c>
      <c r="H224" s="25" t="e">
        <f t="shared" si="91"/>
        <v>#DIV/0!</v>
      </c>
      <c r="I224" s="49">
        <v>0</v>
      </c>
      <c r="J224" s="49">
        <v>0</v>
      </c>
      <c r="K224" s="25" t="e">
        <f t="shared" si="92"/>
        <v>#DIV/0!</v>
      </c>
      <c r="L224" s="49">
        <f t="shared" ref="L224" si="96">O224+R224</f>
        <v>0</v>
      </c>
      <c r="M224" s="95">
        <v>0</v>
      </c>
      <c r="N224" s="25" t="e">
        <f t="shared" si="93"/>
        <v>#DIV/0!</v>
      </c>
      <c r="O224" s="49"/>
      <c r="P224" s="49">
        <v>0</v>
      </c>
      <c r="Q224" s="25" t="e">
        <f t="shared" si="94"/>
        <v>#DIV/0!</v>
      </c>
      <c r="R224" s="49"/>
      <c r="S224" s="49">
        <v>0</v>
      </c>
      <c r="T224" s="49" t="e">
        <f t="shared" si="95"/>
        <v>#DIV/0!</v>
      </c>
    </row>
    <row r="225" spans="1:20" s="23" customFormat="1" ht="17.25">
      <c r="A225" s="55">
        <v>4</v>
      </c>
      <c r="B225" s="4" t="s">
        <v>62</v>
      </c>
      <c r="C225" s="49">
        <v>1067200</v>
      </c>
      <c r="D225" s="49">
        <v>849989</v>
      </c>
      <c r="E225" s="1">
        <f t="shared" si="90"/>
        <v>125.55456600026589</v>
      </c>
      <c r="F225" s="49">
        <v>98430</v>
      </c>
      <c r="G225" s="49">
        <v>99660</v>
      </c>
      <c r="H225" s="25">
        <f t="shared" si="91"/>
        <v>98.765803732691154</v>
      </c>
      <c r="I225" s="49">
        <v>1015914</v>
      </c>
      <c r="J225" s="49">
        <v>849989</v>
      </c>
      <c r="K225" s="1">
        <f t="shared" si="92"/>
        <v>119.52084085794053</v>
      </c>
      <c r="L225" s="49">
        <v>460407</v>
      </c>
      <c r="M225" s="95">
        <v>327657</v>
      </c>
      <c r="N225" s="1">
        <f t="shared" si="93"/>
        <v>140.5149287211932</v>
      </c>
      <c r="O225" s="49">
        <v>0</v>
      </c>
      <c r="P225" s="49">
        <v>0</v>
      </c>
      <c r="Q225" s="1" t="e">
        <f t="shared" si="94"/>
        <v>#DIV/0!</v>
      </c>
      <c r="R225" s="49">
        <v>460407</v>
      </c>
      <c r="S225" s="49">
        <v>327657</v>
      </c>
      <c r="T225" s="96">
        <f t="shared" si="95"/>
        <v>140.5149287211932</v>
      </c>
    </row>
    <row r="226" spans="1:20" s="23" customFormat="1" ht="17.25">
      <c r="A226" s="54">
        <v>5</v>
      </c>
      <c r="B226" s="4" t="s">
        <v>63</v>
      </c>
      <c r="C226" s="49">
        <v>652</v>
      </c>
      <c r="D226" s="49">
        <v>51831</v>
      </c>
      <c r="E226" s="1">
        <f t="shared" si="90"/>
        <v>1.2579344407786845</v>
      </c>
      <c r="F226" s="49">
        <v>68</v>
      </c>
      <c r="G226" s="49">
        <v>0</v>
      </c>
      <c r="H226" s="1" t="e">
        <f t="shared" si="91"/>
        <v>#DIV/0!</v>
      </c>
      <c r="I226" s="49">
        <v>9612</v>
      </c>
      <c r="J226" s="49">
        <v>66543</v>
      </c>
      <c r="K226" s="1">
        <f t="shared" si="92"/>
        <v>14.444795094901043</v>
      </c>
      <c r="L226" s="49">
        <v>8570</v>
      </c>
      <c r="M226" s="95">
        <v>40456</v>
      </c>
      <c r="N226" s="25">
        <f t="shared" si="93"/>
        <v>21.183508008700809</v>
      </c>
      <c r="O226" s="49">
        <v>8570</v>
      </c>
      <c r="P226" s="49">
        <v>40456</v>
      </c>
      <c r="Q226" s="25">
        <f t="shared" si="94"/>
        <v>21.183508008700809</v>
      </c>
      <c r="R226" s="49">
        <v>0</v>
      </c>
      <c r="S226" s="49">
        <v>0</v>
      </c>
      <c r="T226" s="47" t="e">
        <f t="shared" si="95"/>
        <v>#DIV/0!</v>
      </c>
    </row>
    <row r="227" spans="1:20" s="23" customFormat="1" ht="17.25">
      <c r="A227" s="55">
        <v>6</v>
      </c>
      <c r="B227" s="4" t="s">
        <v>64</v>
      </c>
      <c r="C227" s="49">
        <v>233183</v>
      </c>
      <c r="D227" s="49">
        <v>113887</v>
      </c>
      <c r="E227" s="25">
        <f t="shared" si="90"/>
        <v>204.74944462493525</v>
      </c>
      <c r="F227" s="49">
        <v>39368</v>
      </c>
      <c r="G227" s="49">
        <v>12965</v>
      </c>
      <c r="H227" s="25">
        <f t="shared" si="91"/>
        <v>303.64828384111064</v>
      </c>
      <c r="I227" s="49">
        <v>349415</v>
      </c>
      <c r="J227" s="49">
        <v>194688</v>
      </c>
      <c r="K227" s="25">
        <f t="shared" si="92"/>
        <v>179.47433842866536</v>
      </c>
      <c r="L227" s="49">
        <v>162278</v>
      </c>
      <c r="M227" s="95">
        <v>1738</v>
      </c>
      <c r="N227" s="25">
        <f t="shared" si="93"/>
        <v>9337.0540851553505</v>
      </c>
      <c r="O227" s="49">
        <v>162278</v>
      </c>
      <c r="P227" s="49">
        <v>1738</v>
      </c>
      <c r="Q227" s="25">
        <f t="shared" si="94"/>
        <v>9337.0540851553505</v>
      </c>
      <c r="R227" s="49">
        <v>0</v>
      </c>
      <c r="S227" s="49">
        <v>0</v>
      </c>
      <c r="T227" s="49" t="e">
        <f t="shared" si="95"/>
        <v>#DIV/0!</v>
      </c>
    </row>
    <row r="228" spans="1:20" s="23" customFormat="1" ht="17.25">
      <c r="A228" s="54">
        <v>7</v>
      </c>
      <c r="B228" s="4" t="s">
        <v>65</v>
      </c>
      <c r="C228" s="49">
        <v>887873</v>
      </c>
      <c r="D228" s="49">
        <v>1037739</v>
      </c>
      <c r="E228" s="46">
        <f t="shared" si="90"/>
        <v>85.558411122642582</v>
      </c>
      <c r="F228" s="49">
        <v>100441</v>
      </c>
      <c r="G228" s="49">
        <v>141198</v>
      </c>
      <c r="H228" s="46">
        <f t="shared" si="91"/>
        <v>71.134860267142599</v>
      </c>
      <c r="I228" s="49">
        <v>806028</v>
      </c>
      <c r="J228" s="49">
        <v>991917</v>
      </c>
      <c r="K228" s="46">
        <f t="shared" si="92"/>
        <v>81.259621520752248</v>
      </c>
      <c r="L228" s="49">
        <v>598675</v>
      </c>
      <c r="M228" s="95">
        <v>696479</v>
      </c>
      <c r="N228" s="25">
        <f t="shared" si="93"/>
        <v>85.957365548710001</v>
      </c>
      <c r="O228" s="49">
        <v>598675</v>
      </c>
      <c r="P228" s="49">
        <v>696479</v>
      </c>
      <c r="Q228" s="25">
        <f t="shared" si="94"/>
        <v>85.957365548710001</v>
      </c>
      <c r="R228" s="49">
        <v>0</v>
      </c>
      <c r="S228" s="49">
        <v>0</v>
      </c>
      <c r="T228" s="45" t="e">
        <f t="shared" si="95"/>
        <v>#DIV/0!</v>
      </c>
    </row>
    <row r="229" spans="1:20" s="23" customFormat="1" ht="17.25" customHeight="1">
      <c r="A229" s="385"/>
      <c r="B229" s="386"/>
      <c r="C229" s="386"/>
      <c r="D229" s="386"/>
      <c r="E229" s="386"/>
      <c r="F229" s="386"/>
      <c r="G229" s="386"/>
      <c r="H229" s="386"/>
      <c r="I229" s="386"/>
      <c r="J229" s="386"/>
      <c r="K229" s="386"/>
      <c r="L229" s="386"/>
      <c r="M229" s="386"/>
      <c r="N229" s="386"/>
      <c r="O229" s="386"/>
      <c r="P229" s="386"/>
      <c r="Q229" s="386"/>
      <c r="R229" s="386"/>
      <c r="S229" s="386"/>
      <c r="T229" s="387"/>
    </row>
    <row r="230" spans="1:20" s="23" customFormat="1" ht="54" customHeight="1">
      <c r="A230" s="383" t="s">
        <v>253</v>
      </c>
      <c r="B230" s="384"/>
      <c r="C230" s="42">
        <f>SUM(C231:C235)</f>
        <v>2659402</v>
      </c>
      <c r="D230" s="42">
        <f>SUM(D231:D235)</f>
        <v>2557691</v>
      </c>
      <c r="E230" s="51">
        <f>C230/D230*100</f>
        <v>103.97667270987779</v>
      </c>
      <c r="F230" s="42">
        <f>SUM(F231:F235)</f>
        <v>399821</v>
      </c>
      <c r="G230" s="42">
        <f>SUM(G231:G235)</f>
        <v>233200</v>
      </c>
      <c r="H230" s="51">
        <f>F230/G230*100</f>
        <v>171.44982847341336</v>
      </c>
      <c r="I230" s="42">
        <f>SUM(I231:I235)</f>
        <v>2868909</v>
      </c>
      <c r="J230" s="42">
        <f>SUM(J231:J235)</f>
        <v>1235960</v>
      </c>
      <c r="K230" s="51">
        <f>I230/J230*100</f>
        <v>232.11989061134665</v>
      </c>
      <c r="L230" s="42">
        <f>SUM(L231:L235)</f>
        <v>108232</v>
      </c>
      <c r="M230" s="42">
        <f>SUM(M231:M235)</f>
        <v>83905</v>
      </c>
      <c r="N230" s="6">
        <f t="shared" ref="N230:N234" si="97">L230/M230*100</f>
        <v>128.99350455872712</v>
      </c>
      <c r="O230" s="42">
        <f>SUM(O231:O235)</f>
        <v>0</v>
      </c>
      <c r="P230" s="42">
        <f>SUM(P231:P235)</f>
        <v>0</v>
      </c>
      <c r="Q230" s="5" t="e">
        <f t="shared" ref="Q230:Q234" si="98">O230/P230*100</f>
        <v>#DIV/0!</v>
      </c>
      <c r="R230" s="42">
        <f>SUM(R231:R235)</f>
        <v>108232</v>
      </c>
      <c r="S230" s="42">
        <f>SUM(S231:S235)</f>
        <v>83905</v>
      </c>
      <c r="T230" s="6">
        <f t="shared" ref="T230:T234" si="99">R230/S230*100</f>
        <v>128.99350455872712</v>
      </c>
    </row>
    <row r="231" spans="1:20" s="23" customFormat="1" ht="17.25">
      <c r="A231" s="57">
        <v>1</v>
      </c>
      <c r="B231" s="8" t="s">
        <v>87</v>
      </c>
      <c r="C231" s="49">
        <v>119144</v>
      </c>
      <c r="D231" s="47">
        <v>162729</v>
      </c>
      <c r="E231" s="1">
        <f t="shared" ref="E231:E234" si="100">C231/D231*100</f>
        <v>73.216206084963346</v>
      </c>
      <c r="F231" s="49">
        <v>17903</v>
      </c>
      <c r="G231" s="47">
        <v>20549</v>
      </c>
      <c r="H231" s="1">
        <f t="shared" ref="H231:H234" si="101">F231/G231*100</f>
        <v>87.123460995668893</v>
      </c>
      <c r="I231" s="49">
        <v>121155</v>
      </c>
      <c r="J231" s="47">
        <v>167021</v>
      </c>
      <c r="K231" s="1">
        <f t="shared" ref="K231:K234" si="102">I231/J231*100</f>
        <v>72.538782548302308</v>
      </c>
      <c r="L231" s="49">
        <v>0</v>
      </c>
      <c r="M231" s="95">
        <v>5476</v>
      </c>
      <c r="N231" s="1">
        <f t="shared" si="97"/>
        <v>0</v>
      </c>
      <c r="O231" s="47">
        <v>0</v>
      </c>
      <c r="P231" s="47">
        <v>0</v>
      </c>
      <c r="Q231" s="1" t="e">
        <f t="shared" si="98"/>
        <v>#DIV/0!</v>
      </c>
      <c r="R231" s="49">
        <v>0</v>
      </c>
      <c r="S231" s="47">
        <v>5476</v>
      </c>
      <c r="T231" s="1">
        <f t="shared" si="99"/>
        <v>0</v>
      </c>
    </row>
    <row r="232" spans="1:20" s="23" customFormat="1" ht="17.25">
      <c r="A232" s="63">
        <v>2</v>
      </c>
      <c r="B232" s="4" t="s">
        <v>54</v>
      </c>
      <c r="C232" s="49">
        <v>731470</v>
      </c>
      <c r="D232" s="49">
        <v>697965</v>
      </c>
      <c r="E232" s="25">
        <f t="shared" si="100"/>
        <v>104.8003839734084</v>
      </c>
      <c r="F232" s="49">
        <v>133226</v>
      </c>
      <c r="G232" s="49">
        <v>77311</v>
      </c>
      <c r="H232" s="25">
        <f t="shared" si="101"/>
        <v>172.32476620403304</v>
      </c>
      <c r="I232" s="49">
        <v>914337</v>
      </c>
      <c r="J232" s="49">
        <v>840231</v>
      </c>
      <c r="K232" s="25">
        <f t="shared" si="102"/>
        <v>108.81971743484829</v>
      </c>
      <c r="L232" s="49">
        <v>0</v>
      </c>
      <c r="M232" s="95">
        <v>15955</v>
      </c>
      <c r="N232" s="25">
        <f t="shared" si="97"/>
        <v>0</v>
      </c>
      <c r="O232" s="49">
        <v>0</v>
      </c>
      <c r="P232" s="49">
        <v>0</v>
      </c>
      <c r="Q232" s="25" t="e">
        <f t="shared" si="98"/>
        <v>#DIV/0!</v>
      </c>
      <c r="R232" s="49">
        <v>0</v>
      </c>
      <c r="S232" s="49">
        <v>15955</v>
      </c>
      <c r="T232" s="49">
        <f t="shared" si="99"/>
        <v>0</v>
      </c>
    </row>
    <row r="233" spans="1:20" s="23" customFormat="1" ht="17.25">
      <c r="A233" s="63">
        <v>3</v>
      </c>
      <c r="B233" s="10" t="s">
        <v>334</v>
      </c>
      <c r="C233" s="49">
        <v>53037</v>
      </c>
      <c r="D233" s="49">
        <v>65582</v>
      </c>
      <c r="E233" s="25">
        <f t="shared" si="100"/>
        <v>80.871275654905304</v>
      </c>
      <c r="F233" s="49">
        <v>6612</v>
      </c>
      <c r="G233" s="49">
        <v>9340</v>
      </c>
      <c r="H233" s="25">
        <f t="shared" si="101"/>
        <v>70.792291220556748</v>
      </c>
      <c r="I233" s="49">
        <v>53037</v>
      </c>
      <c r="J233" s="49">
        <v>65582</v>
      </c>
      <c r="K233" s="25">
        <f t="shared" si="102"/>
        <v>80.871275654905304</v>
      </c>
      <c r="L233" s="49">
        <v>0</v>
      </c>
      <c r="M233" s="35">
        <v>0</v>
      </c>
      <c r="N233" s="25" t="e">
        <f t="shared" si="97"/>
        <v>#DIV/0!</v>
      </c>
      <c r="O233" s="47">
        <v>0</v>
      </c>
      <c r="P233" s="47">
        <v>0</v>
      </c>
      <c r="Q233" s="25" t="e">
        <f t="shared" si="98"/>
        <v>#DIV/0!</v>
      </c>
      <c r="R233" s="49">
        <v>0</v>
      </c>
      <c r="S233" s="49">
        <v>0</v>
      </c>
      <c r="T233" s="49" t="e">
        <f t="shared" si="99"/>
        <v>#DIV/0!</v>
      </c>
    </row>
    <row r="234" spans="1:20" s="23" customFormat="1" ht="17.25">
      <c r="A234" s="64">
        <v>4</v>
      </c>
      <c r="B234" s="16" t="s">
        <v>399</v>
      </c>
      <c r="C234" s="47">
        <v>1755751</v>
      </c>
      <c r="D234" s="47">
        <v>1631415</v>
      </c>
      <c r="E234" s="25">
        <f t="shared" si="100"/>
        <v>107.62135937207884</v>
      </c>
      <c r="F234" s="47">
        <v>242080</v>
      </c>
      <c r="G234" s="47">
        <v>126000</v>
      </c>
      <c r="H234" s="25">
        <f t="shared" si="101"/>
        <v>192.12698412698413</v>
      </c>
      <c r="I234" s="47">
        <v>1780380</v>
      </c>
      <c r="J234" s="47">
        <v>163126</v>
      </c>
      <c r="K234" s="25">
        <f t="shared" si="102"/>
        <v>1091.4139989946423</v>
      </c>
      <c r="L234" s="49">
        <v>108232</v>
      </c>
      <c r="M234" s="35">
        <v>62474</v>
      </c>
      <c r="N234" s="25">
        <f t="shared" si="97"/>
        <v>173.2432691999872</v>
      </c>
      <c r="O234" s="47">
        <v>0</v>
      </c>
      <c r="P234" s="47">
        <v>0</v>
      </c>
      <c r="Q234" s="25" t="e">
        <f t="shared" si="98"/>
        <v>#DIV/0!</v>
      </c>
      <c r="R234" s="47">
        <v>108232</v>
      </c>
      <c r="S234" s="47">
        <v>62474</v>
      </c>
      <c r="T234" s="49">
        <f t="shared" si="99"/>
        <v>173.2432691999872</v>
      </c>
    </row>
    <row r="235" spans="1:20" s="23" customFormat="1" ht="17.25">
      <c r="A235" s="64"/>
      <c r="B235" s="16"/>
      <c r="C235" s="47"/>
      <c r="D235" s="47"/>
      <c r="E235" s="1"/>
      <c r="F235" s="47"/>
      <c r="G235" s="47"/>
      <c r="H235" s="1"/>
      <c r="I235" s="47"/>
      <c r="J235" s="47"/>
      <c r="K235" s="1"/>
      <c r="L235" s="49"/>
      <c r="M235" s="47"/>
      <c r="N235" s="1"/>
      <c r="O235" s="47"/>
      <c r="P235" s="47"/>
      <c r="Q235" s="1"/>
      <c r="R235" s="47"/>
      <c r="S235" s="47"/>
      <c r="T235" s="1"/>
    </row>
    <row r="236" spans="1:20" s="23" customFormat="1" ht="17.25" customHeight="1">
      <c r="A236" s="385"/>
      <c r="B236" s="386"/>
      <c r="C236" s="386"/>
      <c r="D236" s="386"/>
      <c r="E236" s="386"/>
      <c r="F236" s="386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86"/>
      <c r="R236" s="386"/>
      <c r="S236" s="386"/>
      <c r="T236" s="387"/>
    </row>
    <row r="237" spans="1:20" s="23" customFormat="1" ht="71.25" customHeight="1">
      <c r="A237" s="383" t="s">
        <v>254</v>
      </c>
      <c r="B237" s="384"/>
      <c r="C237" s="42">
        <f>SUM(C238:C247)</f>
        <v>15451857</v>
      </c>
      <c r="D237" s="42">
        <f>SUM(D238:D247)</f>
        <v>21568246</v>
      </c>
      <c r="E237" s="51">
        <f>C237/D237*100</f>
        <v>71.641694925030066</v>
      </c>
      <c r="F237" s="42">
        <f>SUM(F238:F247)</f>
        <v>2189451</v>
      </c>
      <c r="G237" s="42">
        <f>SUM(G238:G247)</f>
        <v>2306117</v>
      </c>
      <c r="H237" s="51">
        <f>F237/G237*100</f>
        <v>94.941019904887739</v>
      </c>
      <c r="I237" s="42">
        <f>SUM(I238:I247)</f>
        <v>14783590</v>
      </c>
      <c r="J237" s="42">
        <f>SUM(J238:J247)</f>
        <v>21065703</v>
      </c>
      <c r="K237" s="51">
        <f>I237/J237*100</f>
        <v>70.178479208597977</v>
      </c>
      <c r="L237" s="42">
        <f>SUM(L238:L247)</f>
        <v>7266636</v>
      </c>
      <c r="M237" s="42">
        <f>SUM(M238:M247)</f>
        <v>2667475</v>
      </c>
      <c r="N237" s="6">
        <f t="shared" ref="N237:N247" si="103">L237/M237*100</f>
        <v>272.41627381699925</v>
      </c>
      <c r="O237" s="42">
        <f>SUM(O238:O247)</f>
        <v>7252023</v>
      </c>
      <c r="P237" s="42">
        <f>SUM(P238:P247)</f>
        <v>2636381</v>
      </c>
      <c r="Q237" s="5">
        <f t="shared" ref="Q237:Q247" si="104">O237/P237*100</f>
        <v>275.07492278240511</v>
      </c>
      <c r="R237" s="42">
        <f>SUM(R238:R247)</f>
        <v>14616</v>
      </c>
      <c r="S237" s="42">
        <f>SUM(S238:S247)</f>
        <v>31094</v>
      </c>
      <c r="T237" s="6">
        <f t="shared" ref="T237:T247" si="105">R237/S237*100</f>
        <v>47.005853219270598</v>
      </c>
    </row>
    <row r="238" spans="1:20" s="24" customFormat="1" ht="18.75" customHeight="1">
      <c r="A238" s="63">
        <v>1</v>
      </c>
      <c r="B238" s="4" t="s">
        <v>104</v>
      </c>
      <c r="C238" s="49">
        <v>967759</v>
      </c>
      <c r="D238" s="49">
        <v>2685598</v>
      </c>
      <c r="E238" s="25">
        <f>C238/D238*100</f>
        <v>36.035140032126925</v>
      </c>
      <c r="F238" s="49">
        <v>109578</v>
      </c>
      <c r="G238" s="49">
        <v>288000</v>
      </c>
      <c r="H238" s="25">
        <f>F238/G238*100</f>
        <v>38.047916666666666</v>
      </c>
      <c r="I238" s="49">
        <v>1042071</v>
      </c>
      <c r="J238" s="49">
        <v>3311625</v>
      </c>
      <c r="K238" s="25">
        <f>I238/J238*100</f>
        <v>31.467059223191029</v>
      </c>
      <c r="L238" s="49">
        <f t="shared" ref="L238" si="106">O238+R238</f>
        <v>0</v>
      </c>
      <c r="M238" s="49">
        <v>0</v>
      </c>
      <c r="N238" s="25" t="e">
        <f t="shared" si="103"/>
        <v>#DIV/0!</v>
      </c>
      <c r="O238" s="49">
        <v>0</v>
      </c>
      <c r="P238" s="49">
        <v>0</v>
      </c>
      <c r="Q238" s="25" t="e">
        <f t="shared" si="104"/>
        <v>#DIV/0!</v>
      </c>
      <c r="R238" s="49">
        <v>0</v>
      </c>
      <c r="S238" s="49">
        <v>0</v>
      </c>
      <c r="T238" s="25" t="e">
        <f t="shared" si="105"/>
        <v>#DIV/0!</v>
      </c>
    </row>
    <row r="239" spans="1:20" s="24" customFormat="1" ht="18.75" customHeight="1">
      <c r="A239" s="63">
        <v>2</v>
      </c>
      <c r="B239" s="4" t="s">
        <v>277</v>
      </c>
      <c r="C239" s="49">
        <v>479119</v>
      </c>
      <c r="D239" s="49">
        <v>476631</v>
      </c>
      <c r="E239" s="25">
        <f>C239/D239*100</f>
        <v>100.52199710048235</v>
      </c>
      <c r="F239" s="49">
        <v>76573</v>
      </c>
      <c r="G239" s="49">
        <v>17086</v>
      </c>
      <c r="H239" s="25">
        <f>F239/G239*100</f>
        <v>448.16223808966402</v>
      </c>
      <c r="I239" s="49">
        <v>477429</v>
      </c>
      <c r="J239" s="49">
        <v>529030</v>
      </c>
      <c r="K239" s="25">
        <f>I239/J239*100</f>
        <v>90.246110806570513</v>
      </c>
      <c r="L239" s="49">
        <v>170211</v>
      </c>
      <c r="M239" s="49">
        <v>295132</v>
      </c>
      <c r="N239" s="25">
        <f t="shared" si="103"/>
        <v>57.672837916593252</v>
      </c>
      <c r="O239" s="49">
        <v>155595</v>
      </c>
      <c r="P239" s="49">
        <v>275875</v>
      </c>
      <c r="Q239" s="25">
        <f t="shared" si="104"/>
        <v>56.400543724512907</v>
      </c>
      <c r="R239" s="49">
        <v>14616</v>
      </c>
      <c r="S239" s="49">
        <v>19257</v>
      </c>
      <c r="T239" s="25">
        <f t="shared" si="105"/>
        <v>75.899672846237735</v>
      </c>
    </row>
    <row r="240" spans="1:20" s="24" customFormat="1" ht="18.75" customHeight="1">
      <c r="A240" s="63">
        <v>3</v>
      </c>
      <c r="B240" s="4" t="s">
        <v>234</v>
      </c>
      <c r="C240" s="49">
        <v>7910629</v>
      </c>
      <c r="D240" s="49">
        <v>10072188</v>
      </c>
      <c r="E240" s="25">
        <f>C240/D240*100</f>
        <v>78.539330282556278</v>
      </c>
      <c r="F240" s="49">
        <v>1148493</v>
      </c>
      <c r="G240" s="49">
        <v>1125174</v>
      </c>
      <c r="H240" s="25">
        <f>F240/G240*100</f>
        <v>102.07247945651072</v>
      </c>
      <c r="I240" s="49">
        <v>7981598</v>
      </c>
      <c r="J240" s="49">
        <v>10230309</v>
      </c>
      <c r="K240" s="25">
        <f>I240/J240*100</f>
        <v>78.019129236467833</v>
      </c>
      <c r="L240" s="49">
        <v>4932376</v>
      </c>
      <c r="M240" s="49">
        <v>109644</v>
      </c>
      <c r="N240" s="25">
        <f t="shared" si="103"/>
        <v>4498.5370836525481</v>
      </c>
      <c r="O240" s="49">
        <v>4932379</v>
      </c>
      <c r="P240" s="49">
        <v>109644</v>
      </c>
      <c r="Q240" s="25">
        <f t="shared" si="104"/>
        <v>4498.5398197803806</v>
      </c>
      <c r="R240" s="49">
        <v>0</v>
      </c>
      <c r="S240" s="49">
        <v>0</v>
      </c>
      <c r="T240" s="25" t="e">
        <f t="shared" si="105"/>
        <v>#DIV/0!</v>
      </c>
    </row>
    <row r="241" spans="1:20" s="23" customFormat="1" ht="17.25">
      <c r="A241" s="64">
        <v>4</v>
      </c>
      <c r="B241" s="9" t="s">
        <v>115</v>
      </c>
      <c r="C241" s="49">
        <v>4062949</v>
      </c>
      <c r="D241" s="47">
        <v>5621805</v>
      </c>
      <c r="E241" s="1">
        <f t="shared" ref="E241:E242" si="107">C241/D241*100</f>
        <v>72.271254517010107</v>
      </c>
      <c r="F241" s="49">
        <v>614322</v>
      </c>
      <c r="G241" s="47">
        <v>668553</v>
      </c>
      <c r="H241" s="1">
        <f t="shared" ref="H241:H242" si="108">F241/G241*100</f>
        <v>91.888302049351353</v>
      </c>
      <c r="I241" s="49">
        <v>4023919</v>
      </c>
      <c r="J241" s="47">
        <v>4654590</v>
      </c>
      <c r="K241" s="1">
        <f t="shared" ref="K241:K242" si="109">I241/J241*100</f>
        <v>86.45055740677482</v>
      </c>
      <c r="L241" s="49">
        <v>1867088</v>
      </c>
      <c r="M241" s="95">
        <v>2232846</v>
      </c>
      <c r="N241" s="1">
        <f t="shared" si="103"/>
        <v>83.619201682516405</v>
      </c>
      <c r="O241" s="49">
        <v>1867088</v>
      </c>
      <c r="P241" s="95">
        <v>2232846</v>
      </c>
      <c r="Q241" s="1">
        <f t="shared" si="104"/>
        <v>83.619201682516405</v>
      </c>
      <c r="R241" s="49">
        <v>0</v>
      </c>
      <c r="S241" s="47">
        <v>0</v>
      </c>
      <c r="T241" s="1" t="e">
        <f t="shared" si="105"/>
        <v>#DIV/0!</v>
      </c>
    </row>
    <row r="242" spans="1:20" s="23" customFormat="1" ht="34.5">
      <c r="A242" s="63">
        <v>5</v>
      </c>
      <c r="B242" s="10" t="s">
        <v>116</v>
      </c>
      <c r="C242" s="49">
        <v>0</v>
      </c>
      <c r="D242" s="47">
        <v>863577</v>
      </c>
      <c r="E242" s="1">
        <f t="shared" si="107"/>
        <v>0</v>
      </c>
      <c r="F242" s="49">
        <v>0</v>
      </c>
      <c r="G242" s="47">
        <v>0</v>
      </c>
      <c r="H242" s="1" t="e">
        <f t="shared" si="108"/>
        <v>#DIV/0!</v>
      </c>
      <c r="I242" s="49">
        <v>0</v>
      </c>
      <c r="J242" s="47">
        <v>458213</v>
      </c>
      <c r="K242" s="1">
        <f t="shared" si="109"/>
        <v>0</v>
      </c>
      <c r="L242" s="49">
        <v>0</v>
      </c>
      <c r="M242" s="95">
        <v>10597</v>
      </c>
      <c r="N242" s="1">
        <f t="shared" si="103"/>
        <v>0</v>
      </c>
      <c r="O242" s="49">
        <v>0</v>
      </c>
      <c r="P242" s="47">
        <v>0</v>
      </c>
      <c r="Q242" s="1" t="e">
        <f t="shared" si="104"/>
        <v>#DIV/0!</v>
      </c>
      <c r="R242" s="49">
        <v>0</v>
      </c>
      <c r="S242" s="47">
        <v>10597</v>
      </c>
      <c r="T242" s="1">
        <f t="shared" si="105"/>
        <v>0</v>
      </c>
    </row>
    <row r="243" spans="1:20" s="23" customFormat="1" ht="18.75" customHeight="1">
      <c r="A243" s="64">
        <v>6</v>
      </c>
      <c r="B243" s="158" t="s">
        <v>114</v>
      </c>
      <c r="C243" s="49">
        <v>1699763</v>
      </c>
      <c r="D243" s="47">
        <v>1665631</v>
      </c>
      <c r="E243" s="1">
        <f>C243/D243*100</f>
        <v>102.04919336875935</v>
      </c>
      <c r="F243" s="49">
        <v>207045</v>
      </c>
      <c r="G243" s="47">
        <v>192503</v>
      </c>
      <c r="H243" s="1">
        <f>F243/G243*100</f>
        <v>107.5541679869924</v>
      </c>
      <c r="I243" s="49">
        <v>922862</v>
      </c>
      <c r="J243" s="47">
        <v>1697624</v>
      </c>
      <c r="K243" s="1">
        <f>I243/J243*100</f>
        <v>54.361978859865324</v>
      </c>
      <c r="L243" s="49">
        <v>0</v>
      </c>
      <c r="M243" s="95">
        <v>7136</v>
      </c>
      <c r="N243" s="1">
        <f t="shared" si="103"/>
        <v>0</v>
      </c>
      <c r="O243" s="49">
        <v>0</v>
      </c>
      <c r="P243" s="47">
        <v>5896</v>
      </c>
      <c r="Q243" s="1">
        <f t="shared" si="104"/>
        <v>0</v>
      </c>
      <c r="R243" s="49">
        <v>0</v>
      </c>
      <c r="S243" s="47">
        <v>1240</v>
      </c>
      <c r="T243" s="1">
        <f t="shared" si="105"/>
        <v>0</v>
      </c>
    </row>
    <row r="244" spans="1:20" s="23" customFormat="1" ht="17.25">
      <c r="A244" s="64">
        <v>7</v>
      </c>
      <c r="B244" s="16" t="s">
        <v>280</v>
      </c>
      <c r="C244" s="49">
        <v>36308</v>
      </c>
      <c r="D244" s="47">
        <v>23667</v>
      </c>
      <c r="E244" s="1">
        <f>C244/D244*100</f>
        <v>153.41192377572145</v>
      </c>
      <c r="F244" s="49">
        <v>8062</v>
      </c>
      <c r="G244" s="47">
        <v>3686</v>
      </c>
      <c r="H244" s="1">
        <f>F244/G244*100</f>
        <v>218.71947911014649</v>
      </c>
      <c r="I244" s="49">
        <v>40381</v>
      </c>
      <c r="J244" s="47">
        <v>25163</v>
      </c>
      <c r="K244" s="1">
        <f>I244/J244*100</f>
        <v>160.47768549060129</v>
      </c>
      <c r="L244" s="49">
        <v>1631</v>
      </c>
      <c r="M244" s="47">
        <v>12120</v>
      </c>
      <c r="N244" s="1">
        <f t="shared" si="103"/>
        <v>13.457095709570957</v>
      </c>
      <c r="O244" s="49">
        <v>1631</v>
      </c>
      <c r="P244" s="47">
        <v>12120</v>
      </c>
      <c r="Q244" s="1">
        <f t="shared" si="104"/>
        <v>13.457095709570957</v>
      </c>
      <c r="R244" s="49">
        <v>0</v>
      </c>
      <c r="S244" s="47">
        <v>0</v>
      </c>
      <c r="T244" s="1" t="e">
        <f t="shared" si="105"/>
        <v>#DIV/0!</v>
      </c>
    </row>
    <row r="245" spans="1:20" s="23" customFormat="1" ht="17.25">
      <c r="A245" s="63">
        <v>8</v>
      </c>
      <c r="B245" s="10" t="s">
        <v>281</v>
      </c>
      <c r="C245" s="49">
        <v>0</v>
      </c>
      <c r="D245" s="47">
        <v>159149</v>
      </c>
      <c r="E245" s="1">
        <f>C245/D245*100</f>
        <v>0</v>
      </c>
      <c r="F245" s="49">
        <v>0</v>
      </c>
      <c r="G245" s="47">
        <v>11115</v>
      </c>
      <c r="H245" s="1">
        <v>0</v>
      </c>
      <c r="I245" s="49">
        <v>0</v>
      </c>
      <c r="J245" s="47">
        <v>159149</v>
      </c>
      <c r="K245" s="1">
        <f>I245/J245*100</f>
        <v>0</v>
      </c>
      <c r="L245" s="49"/>
      <c r="M245" s="47">
        <v>0</v>
      </c>
      <c r="N245" s="1" t="e">
        <f t="shared" si="103"/>
        <v>#DIV/0!</v>
      </c>
      <c r="O245" s="49"/>
      <c r="P245" s="47">
        <v>0</v>
      </c>
      <c r="Q245" s="1" t="e">
        <f t="shared" si="104"/>
        <v>#DIV/0!</v>
      </c>
      <c r="R245" s="49">
        <v>0</v>
      </c>
      <c r="S245" s="47">
        <v>0</v>
      </c>
      <c r="T245" s="1" t="e">
        <f t="shared" si="105"/>
        <v>#DIV/0!</v>
      </c>
    </row>
    <row r="246" spans="1:20" s="23" customFormat="1" ht="17.25">
      <c r="A246" s="63">
        <v>9</v>
      </c>
      <c r="B246" s="10" t="s">
        <v>290</v>
      </c>
      <c r="C246" s="49">
        <v>0</v>
      </c>
      <c r="D246" s="49">
        <v>0</v>
      </c>
      <c r="E246" s="1" t="e">
        <f>C246/D246*100</f>
        <v>#DIV/0!</v>
      </c>
      <c r="F246" s="49">
        <v>0</v>
      </c>
      <c r="G246" s="49">
        <v>0</v>
      </c>
      <c r="H246" s="1" t="e">
        <f>F246/G246*100</f>
        <v>#DIV/0!</v>
      </c>
      <c r="I246" s="49">
        <v>0</v>
      </c>
      <c r="J246" s="49">
        <v>0</v>
      </c>
      <c r="K246" s="1" t="e">
        <f>I246/J246*100</f>
        <v>#DIV/0!</v>
      </c>
      <c r="L246" s="49"/>
      <c r="M246" s="49"/>
      <c r="N246" s="1" t="e">
        <f t="shared" si="103"/>
        <v>#DIV/0!</v>
      </c>
      <c r="O246" s="49"/>
      <c r="P246" s="49"/>
      <c r="Q246" s="1" t="e">
        <f t="shared" si="104"/>
        <v>#DIV/0!</v>
      </c>
      <c r="R246" s="49">
        <v>0</v>
      </c>
      <c r="S246" s="49">
        <v>0</v>
      </c>
      <c r="T246" s="1" t="e">
        <f t="shared" si="105"/>
        <v>#DIV/0!</v>
      </c>
    </row>
    <row r="247" spans="1:20" s="23" customFormat="1" ht="17.25">
      <c r="A247" s="63">
        <v>10</v>
      </c>
      <c r="B247" s="10" t="s">
        <v>282</v>
      </c>
      <c r="C247" s="49">
        <v>295330</v>
      </c>
      <c r="D247" s="49">
        <v>0</v>
      </c>
      <c r="E247" s="1" t="e">
        <f>C247/D247*100</f>
        <v>#DIV/0!</v>
      </c>
      <c r="F247" s="49">
        <v>25378</v>
      </c>
      <c r="G247" s="49">
        <v>0</v>
      </c>
      <c r="H247" s="1" t="e">
        <f>F247/G247*100</f>
        <v>#DIV/0!</v>
      </c>
      <c r="I247" s="49">
        <v>295330</v>
      </c>
      <c r="J247" s="49">
        <v>0</v>
      </c>
      <c r="K247" s="1" t="e">
        <f>I247/J247*100</f>
        <v>#DIV/0!</v>
      </c>
      <c r="L247" s="49">
        <v>295330</v>
      </c>
      <c r="M247" s="49">
        <v>0</v>
      </c>
      <c r="N247" s="1" t="e">
        <f t="shared" si="103"/>
        <v>#DIV/0!</v>
      </c>
      <c r="O247" s="49">
        <v>295330</v>
      </c>
      <c r="P247" s="49">
        <v>0</v>
      </c>
      <c r="Q247" s="1" t="e">
        <f t="shared" si="104"/>
        <v>#DIV/0!</v>
      </c>
      <c r="R247" s="49">
        <v>0</v>
      </c>
      <c r="S247" s="49">
        <v>0</v>
      </c>
      <c r="T247" s="1" t="e">
        <f t="shared" si="105"/>
        <v>#DIV/0!</v>
      </c>
    </row>
    <row r="248" spans="1:20" s="23" customFormat="1" ht="17.25" customHeight="1">
      <c r="A248" s="385"/>
      <c r="B248" s="386"/>
      <c r="C248" s="386"/>
      <c r="D248" s="386"/>
      <c r="E248" s="386"/>
      <c r="F248" s="386"/>
      <c r="G248" s="386"/>
      <c r="H248" s="386"/>
      <c r="I248" s="386"/>
      <c r="J248" s="386"/>
      <c r="K248" s="386"/>
      <c r="L248" s="386"/>
      <c r="M248" s="386"/>
      <c r="N248" s="386"/>
      <c r="O248" s="386"/>
      <c r="P248" s="386"/>
      <c r="Q248" s="386"/>
      <c r="R248" s="386"/>
      <c r="S248" s="386"/>
      <c r="T248" s="387"/>
    </row>
    <row r="249" spans="1:20" s="23" customFormat="1" ht="52.5" customHeight="1">
      <c r="A249" s="383" t="s">
        <v>255</v>
      </c>
      <c r="B249" s="384"/>
      <c r="C249" s="42">
        <f>SUM(C250:C256)</f>
        <v>109787275</v>
      </c>
      <c r="D249" s="42">
        <f>SUM(D250:D256)</f>
        <v>116525742</v>
      </c>
      <c r="E249" s="51">
        <f>C249/D249*100</f>
        <v>94.217185933044732</v>
      </c>
      <c r="F249" s="42">
        <f>SUM(F250:F256)</f>
        <v>12417469</v>
      </c>
      <c r="G249" s="42">
        <f>SUM(G250:G256)</f>
        <v>10677634</v>
      </c>
      <c r="H249" s="51">
        <f>F249/G249*100</f>
        <v>116.29419963261525</v>
      </c>
      <c r="I249" s="42">
        <f>SUM(I250:I256)</f>
        <v>104113049</v>
      </c>
      <c r="J249" s="42">
        <f>SUM(J250:J256)</f>
        <v>111203027</v>
      </c>
      <c r="K249" s="51">
        <f>I249/J249*100</f>
        <v>93.624294058110493</v>
      </c>
      <c r="L249" s="36">
        <f>SUM(L250:L256)</f>
        <v>95459876</v>
      </c>
      <c r="M249" s="36">
        <f>SUM(M250:M256)</f>
        <v>100343606</v>
      </c>
      <c r="N249" s="6">
        <f t="shared" ref="N249:N256" si="110">L249/M249*100</f>
        <v>95.132993326949006</v>
      </c>
      <c r="O249" s="5">
        <f>SUM(O250:O256)</f>
        <v>0</v>
      </c>
      <c r="P249" s="5">
        <f>SUM(P250:P256)</f>
        <v>21510</v>
      </c>
      <c r="Q249" s="5">
        <f t="shared" ref="Q249:Q256" si="111">O249/P249*100</f>
        <v>0</v>
      </c>
      <c r="R249" s="5">
        <f>SUM(R250:R256)</f>
        <v>95459876</v>
      </c>
      <c r="S249" s="5">
        <f>SUM(S250:S256)</f>
        <v>100322096</v>
      </c>
      <c r="T249" s="6">
        <f t="shared" ref="T249:T256" si="112">R249/S249*100</f>
        <v>95.153390734579546</v>
      </c>
    </row>
    <row r="250" spans="1:20" s="23" customFormat="1" ht="19.5" customHeight="1">
      <c r="A250" s="64">
        <v>1</v>
      </c>
      <c r="B250" s="8" t="s">
        <v>106</v>
      </c>
      <c r="C250" s="45">
        <v>3963994</v>
      </c>
      <c r="D250" s="45">
        <v>7667581</v>
      </c>
      <c r="E250" s="46">
        <f t="shared" ref="E250:E256" si="113">C250/D250*100</f>
        <v>51.698104004378955</v>
      </c>
      <c r="F250" s="45">
        <v>454880</v>
      </c>
      <c r="G250" s="45">
        <v>693761</v>
      </c>
      <c r="H250" s="46">
        <f t="shared" ref="H250:H256" si="114">F250/G250*100</f>
        <v>65.567248663444616</v>
      </c>
      <c r="I250" s="45">
        <v>3963994</v>
      </c>
      <c r="J250" s="45">
        <v>6668937</v>
      </c>
      <c r="K250" s="46">
        <f t="shared" ref="K250:K256" si="115">I250/J250*100</f>
        <v>59.439667821123521</v>
      </c>
      <c r="L250" s="95">
        <v>0</v>
      </c>
      <c r="M250" s="95">
        <v>4978741</v>
      </c>
      <c r="N250" s="25">
        <f t="shared" si="110"/>
        <v>0</v>
      </c>
      <c r="O250" s="45">
        <v>0</v>
      </c>
      <c r="P250" s="45">
        <v>0</v>
      </c>
      <c r="Q250" s="25">
        <f>O250/S250*100</f>
        <v>0</v>
      </c>
      <c r="R250" s="65">
        <v>0</v>
      </c>
      <c r="S250" s="65">
        <v>4978741</v>
      </c>
      <c r="T250" s="46">
        <f t="shared" si="112"/>
        <v>0</v>
      </c>
    </row>
    <row r="251" spans="1:20" s="23" customFormat="1" ht="34.5">
      <c r="A251" s="63">
        <v>2</v>
      </c>
      <c r="B251" s="4" t="s">
        <v>107</v>
      </c>
      <c r="C251" s="45">
        <v>20997978</v>
      </c>
      <c r="D251" s="45">
        <v>22416644</v>
      </c>
      <c r="E251" s="46">
        <f t="shared" si="113"/>
        <v>93.671372039454255</v>
      </c>
      <c r="F251" s="45">
        <v>2212787</v>
      </c>
      <c r="G251" s="45">
        <v>2894154</v>
      </c>
      <c r="H251" s="46">
        <f t="shared" si="114"/>
        <v>76.457127022266263</v>
      </c>
      <c r="I251" s="45">
        <v>20525914</v>
      </c>
      <c r="J251" s="45">
        <v>21346754</v>
      </c>
      <c r="K251" s="46">
        <f t="shared" si="115"/>
        <v>96.154731534358802</v>
      </c>
      <c r="L251" s="45">
        <v>20525914</v>
      </c>
      <c r="M251" s="95">
        <v>21283290</v>
      </c>
      <c r="N251" s="25">
        <f t="shared" si="110"/>
        <v>96.441452425823257</v>
      </c>
      <c r="O251" s="45">
        <v>0</v>
      </c>
      <c r="P251" s="45">
        <v>0</v>
      </c>
      <c r="Q251" s="25" t="e">
        <f t="shared" si="111"/>
        <v>#DIV/0!</v>
      </c>
      <c r="R251" s="45">
        <v>20525914</v>
      </c>
      <c r="S251" s="45">
        <v>21283290</v>
      </c>
      <c r="T251" s="46">
        <f t="shared" si="112"/>
        <v>96.441452425823257</v>
      </c>
    </row>
    <row r="252" spans="1:20" s="23" customFormat="1" ht="18" customHeight="1">
      <c r="A252" s="63">
        <v>3</v>
      </c>
      <c r="B252" s="8" t="s">
        <v>108</v>
      </c>
      <c r="C252" s="45">
        <v>6094806</v>
      </c>
      <c r="D252" s="45">
        <v>13287892</v>
      </c>
      <c r="E252" s="46">
        <f t="shared" si="113"/>
        <v>45.867365568594323</v>
      </c>
      <c r="F252" s="45">
        <v>830118</v>
      </c>
      <c r="G252" s="45">
        <v>545309</v>
      </c>
      <c r="H252" s="46">
        <f t="shared" si="114"/>
        <v>152.22891975008665</v>
      </c>
      <c r="I252" s="45">
        <v>587230</v>
      </c>
      <c r="J252" s="45">
        <v>11821323</v>
      </c>
      <c r="K252" s="46">
        <f t="shared" si="115"/>
        <v>4.9675488944849908</v>
      </c>
      <c r="L252" s="95">
        <v>0</v>
      </c>
      <c r="M252" s="95">
        <v>9509137</v>
      </c>
      <c r="N252" s="25">
        <f t="shared" si="110"/>
        <v>0</v>
      </c>
      <c r="O252" s="45">
        <v>0</v>
      </c>
      <c r="P252" s="45">
        <v>0</v>
      </c>
      <c r="Q252" s="25" t="e">
        <f t="shared" si="111"/>
        <v>#DIV/0!</v>
      </c>
      <c r="R252" s="65">
        <v>0</v>
      </c>
      <c r="S252" s="45">
        <v>9509137</v>
      </c>
      <c r="T252" s="46">
        <f t="shared" si="112"/>
        <v>0</v>
      </c>
    </row>
    <row r="253" spans="1:20" s="23" customFormat="1" ht="17.25" customHeight="1">
      <c r="A253" s="63">
        <v>4</v>
      </c>
      <c r="B253" s="4" t="s">
        <v>109</v>
      </c>
      <c r="C253" s="45">
        <v>1845524</v>
      </c>
      <c r="D253" s="49">
        <v>3402507</v>
      </c>
      <c r="E253" s="25">
        <f t="shared" si="113"/>
        <v>54.240123532442396</v>
      </c>
      <c r="F253" s="45">
        <v>158041</v>
      </c>
      <c r="G253" s="49">
        <v>393534</v>
      </c>
      <c r="H253" s="25">
        <f t="shared" si="114"/>
        <v>40.159427139713465</v>
      </c>
      <c r="I253" s="45">
        <v>1963069</v>
      </c>
      <c r="J253" s="49">
        <v>3978495</v>
      </c>
      <c r="K253" s="25">
        <f t="shared" si="115"/>
        <v>49.341999927108112</v>
      </c>
      <c r="L253" s="95">
        <v>0</v>
      </c>
      <c r="M253" s="95">
        <v>0</v>
      </c>
      <c r="N253" s="25" t="e">
        <f t="shared" si="110"/>
        <v>#DIV/0!</v>
      </c>
      <c r="O253" s="45">
        <v>0</v>
      </c>
      <c r="P253" s="49">
        <v>0</v>
      </c>
      <c r="Q253" s="25" t="e">
        <f t="shared" si="111"/>
        <v>#DIV/0!</v>
      </c>
      <c r="R253" s="65">
        <v>0</v>
      </c>
      <c r="S253" s="49">
        <v>0</v>
      </c>
      <c r="T253" s="25" t="e">
        <f t="shared" si="112"/>
        <v>#DIV/0!</v>
      </c>
    </row>
    <row r="254" spans="1:20" s="23" customFormat="1" ht="17.25" customHeight="1">
      <c r="A254" s="63">
        <v>5</v>
      </c>
      <c r="B254" s="4" t="s">
        <v>110</v>
      </c>
      <c r="C254" s="45">
        <v>46532384</v>
      </c>
      <c r="D254" s="45">
        <v>36427783</v>
      </c>
      <c r="E254" s="46">
        <f t="shared" si="113"/>
        <v>127.73872074509723</v>
      </c>
      <c r="F254" s="45">
        <v>5622122</v>
      </c>
      <c r="G254" s="45">
        <v>2900052</v>
      </c>
      <c r="H254" s="46">
        <f t="shared" si="114"/>
        <v>193.86279970152259</v>
      </c>
      <c r="I254" s="45">
        <v>46824647</v>
      </c>
      <c r="J254" s="45">
        <v>34918727</v>
      </c>
      <c r="K254" s="46">
        <f t="shared" si="115"/>
        <v>134.09608832532754</v>
      </c>
      <c r="L254" s="45">
        <v>46824647</v>
      </c>
      <c r="M254" s="95">
        <v>34918727</v>
      </c>
      <c r="N254" s="25">
        <f t="shared" si="110"/>
        <v>134.09608832532754</v>
      </c>
      <c r="O254" s="45">
        <v>0</v>
      </c>
      <c r="P254" s="45">
        <v>0</v>
      </c>
      <c r="Q254" s="25" t="e">
        <f t="shared" si="111"/>
        <v>#DIV/0!</v>
      </c>
      <c r="R254" s="45">
        <v>46824647</v>
      </c>
      <c r="S254" s="65">
        <v>34918727</v>
      </c>
      <c r="T254" s="46">
        <f t="shared" si="112"/>
        <v>134.09608832532754</v>
      </c>
    </row>
    <row r="255" spans="1:20" s="23" customFormat="1" ht="15" customHeight="1">
      <c r="A255" s="64">
        <v>6</v>
      </c>
      <c r="B255" s="8" t="s">
        <v>111</v>
      </c>
      <c r="C255" s="45">
        <v>28624846</v>
      </c>
      <c r="D255" s="47">
        <v>30467863</v>
      </c>
      <c r="E255" s="1">
        <f t="shared" si="113"/>
        <v>93.950947593534863</v>
      </c>
      <c r="F255" s="45">
        <v>2890711</v>
      </c>
      <c r="G255" s="47">
        <v>2966670</v>
      </c>
      <c r="H255" s="1">
        <f t="shared" si="114"/>
        <v>97.439587146531295</v>
      </c>
      <c r="I255" s="45">
        <v>28120077</v>
      </c>
      <c r="J255" s="47">
        <v>29674429</v>
      </c>
      <c r="K255" s="1">
        <f t="shared" si="115"/>
        <v>94.761981772252469</v>
      </c>
      <c r="L255" s="95">
        <v>28106814</v>
      </c>
      <c r="M255" s="95">
        <v>29653711</v>
      </c>
      <c r="N255" s="1">
        <f t="shared" si="110"/>
        <v>94.783462346415931</v>
      </c>
      <c r="O255" s="45">
        <v>0</v>
      </c>
      <c r="P255" s="47">
        <v>21510</v>
      </c>
      <c r="Q255" s="1">
        <f t="shared" si="111"/>
        <v>0</v>
      </c>
      <c r="R255" s="65">
        <v>28106814</v>
      </c>
      <c r="S255" s="47">
        <v>29632201</v>
      </c>
      <c r="T255" s="1">
        <f t="shared" si="112"/>
        <v>94.852265614693962</v>
      </c>
    </row>
    <row r="256" spans="1:20" s="23" customFormat="1" ht="19.5" customHeight="1">
      <c r="A256" s="64">
        <v>7</v>
      </c>
      <c r="B256" s="3" t="s">
        <v>112</v>
      </c>
      <c r="C256" s="45">
        <v>1727743</v>
      </c>
      <c r="D256" s="45">
        <v>2855472</v>
      </c>
      <c r="E256" s="46">
        <f t="shared" si="113"/>
        <v>60.506389136366948</v>
      </c>
      <c r="F256" s="45">
        <v>248810</v>
      </c>
      <c r="G256" s="45">
        <v>284154</v>
      </c>
      <c r="H256" s="46">
        <f t="shared" si="114"/>
        <v>87.561674303370708</v>
      </c>
      <c r="I256" s="45">
        <v>2128118</v>
      </c>
      <c r="J256" s="45">
        <v>2794362</v>
      </c>
      <c r="K256" s="46">
        <f t="shared" si="115"/>
        <v>76.15756297859761</v>
      </c>
      <c r="L256" s="95">
        <v>2501</v>
      </c>
      <c r="M256" s="95">
        <v>0</v>
      </c>
      <c r="N256" s="25" t="e">
        <f t="shared" si="110"/>
        <v>#DIV/0!</v>
      </c>
      <c r="O256" s="45">
        <v>0</v>
      </c>
      <c r="P256" s="45">
        <v>0</v>
      </c>
      <c r="Q256" s="25" t="e">
        <f t="shared" si="111"/>
        <v>#DIV/0!</v>
      </c>
      <c r="R256" s="65">
        <v>2501</v>
      </c>
      <c r="S256" s="45">
        <v>0</v>
      </c>
      <c r="T256" s="46" t="e">
        <f t="shared" si="112"/>
        <v>#DIV/0!</v>
      </c>
    </row>
    <row r="257" spans="1:20" s="23" customFormat="1" ht="17.25" customHeight="1">
      <c r="A257" s="385"/>
      <c r="B257" s="386"/>
      <c r="C257" s="386"/>
      <c r="D257" s="386"/>
      <c r="E257" s="386"/>
      <c r="F257" s="386"/>
      <c r="G257" s="386"/>
      <c r="H257" s="386"/>
      <c r="I257" s="386"/>
      <c r="J257" s="386"/>
      <c r="K257" s="386"/>
      <c r="L257" s="386"/>
      <c r="M257" s="386"/>
      <c r="N257" s="386"/>
      <c r="O257" s="386"/>
      <c r="P257" s="386"/>
      <c r="Q257" s="386"/>
      <c r="R257" s="386"/>
      <c r="S257" s="386"/>
      <c r="T257" s="387"/>
    </row>
    <row r="258" spans="1:20" s="23" customFormat="1" ht="91.5" customHeight="1">
      <c r="A258" s="383" t="s">
        <v>256</v>
      </c>
      <c r="B258" s="384"/>
      <c r="C258" s="42">
        <f>SUM(C259:C262)</f>
        <v>4330630</v>
      </c>
      <c r="D258" s="42">
        <f>SUM(D259:D262)</f>
        <v>4286815</v>
      </c>
      <c r="E258" s="51">
        <f>C258/D258*100</f>
        <v>101.02208749386199</v>
      </c>
      <c r="F258" s="42">
        <f>SUM(F259:F262)</f>
        <v>588017</v>
      </c>
      <c r="G258" s="42">
        <f>SUM(G259:G262)</f>
        <v>168142</v>
      </c>
      <c r="H258" s="51">
        <f>F258/G258*100</f>
        <v>349.71452700693465</v>
      </c>
      <c r="I258" s="42">
        <f>SUM(I259:I262)</f>
        <v>5344570</v>
      </c>
      <c r="J258" s="42">
        <f>SUM(J259:J262)</f>
        <v>4376038</v>
      </c>
      <c r="K258" s="51">
        <f>I258/J258*100</f>
        <v>122.13262316277876</v>
      </c>
      <c r="L258" s="42">
        <f>SUM(L259:L262)</f>
        <v>0</v>
      </c>
      <c r="M258" s="42">
        <f>SUM(M259:M262)</f>
        <v>0</v>
      </c>
      <c r="N258" s="6" t="e">
        <f t="shared" ref="N258:N260" si="116">L258/M258*100</f>
        <v>#DIV/0!</v>
      </c>
      <c r="O258" s="42">
        <f>SUM(O259:O262)</f>
        <v>0</v>
      </c>
      <c r="P258" s="42">
        <f>SUM(P259:P262)</f>
        <v>0</v>
      </c>
      <c r="Q258" s="5" t="e">
        <f t="shared" ref="Q258:Q260" si="117">O258/P258*100</f>
        <v>#DIV/0!</v>
      </c>
      <c r="R258" s="42">
        <f>SUM(R259:R262)</f>
        <v>0</v>
      </c>
      <c r="S258" s="42">
        <f>SUM(S259:S262)</f>
        <v>0</v>
      </c>
      <c r="T258" s="6" t="e">
        <f t="shared" ref="T258:T260" si="118">R258/S258*100</f>
        <v>#DIV/0!</v>
      </c>
    </row>
    <row r="259" spans="1:20" s="23" customFormat="1" ht="42" customHeight="1">
      <c r="A259" s="57">
        <v>1</v>
      </c>
      <c r="B259" s="8" t="s">
        <v>89</v>
      </c>
      <c r="C259" s="47">
        <v>14208</v>
      </c>
      <c r="D259" s="47">
        <v>38663</v>
      </c>
      <c r="E259" s="1">
        <f t="shared" ref="E259:E260" si="119">C259/D259*100</f>
        <v>36.748312339963277</v>
      </c>
      <c r="F259" s="47">
        <v>925</v>
      </c>
      <c r="G259" s="47">
        <v>12644</v>
      </c>
      <c r="H259" s="1">
        <f t="shared" ref="H259:H260" si="120">F259/G259*100</f>
        <v>7.3157228725086991</v>
      </c>
      <c r="I259" s="47">
        <v>14344</v>
      </c>
      <c r="J259" s="47">
        <v>38200</v>
      </c>
      <c r="K259" s="1">
        <f t="shared" ref="K259:K260" si="121">I259/J259*100</f>
        <v>37.549738219895289</v>
      </c>
      <c r="L259" s="95">
        <f>O259+R259</f>
        <v>0</v>
      </c>
      <c r="M259" s="95">
        <f>P259+S259</f>
        <v>0</v>
      </c>
      <c r="N259" s="1" t="e">
        <f t="shared" si="116"/>
        <v>#DIV/0!</v>
      </c>
      <c r="O259" s="47">
        <v>0</v>
      </c>
      <c r="P259" s="47">
        <v>0</v>
      </c>
      <c r="Q259" s="1" t="e">
        <f t="shared" si="117"/>
        <v>#DIV/0!</v>
      </c>
      <c r="R259" s="47">
        <v>0</v>
      </c>
      <c r="S259" s="47">
        <v>0</v>
      </c>
      <c r="T259" s="1" t="e">
        <f t="shared" si="118"/>
        <v>#DIV/0!</v>
      </c>
    </row>
    <row r="260" spans="1:20" s="23" customFormat="1" ht="17.25">
      <c r="A260" s="63">
        <v>2</v>
      </c>
      <c r="B260" s="4" t="s">
        <v>113</v>
      </c>
      <c r="C260" s="47">
        <v>4316422</v>
      </c>
      <c r="D260" s="49">
        <v>4248152</v>
      </c>
      <c r="E260" s="25">
        <f t="shared" si="119"/>
        <v>101.60705172507951</v>
      </c>
      <c r="F260" s="47">
        <v>587092</v>
      </c>
      <c r="G260" s="49">
        <v>155498</v>
      </c>
      <c r="H260" s="25">
        <f t="shared" si="120"/>
        <v>377.55598142741388</v>
      </c>
      <c r="I260" s="47">
        <v>5330226</v>
      </c>
      <c r="J260" s="49">
        <v>4337838</v>
      </c>
      <c r="K260" s="25">
        <f t="shared" si="121"/>
        <v>122.87747951859889</v>
      </c>
      <c r="L260" s="95">
        <f>O260+R260</f>
        <v>0</v>
      </c>
      <c r="M260" s="95">
        <f>P260+S260</f>
        <v>0</v>
      </c>
      <c r="N260" s="25" t="e">
        <f t="shared" si="116"/>
        <v>#DIV/0!</v>
      </c>
      <c r="O260" s="49">
        <v>0</v>
      </c>
      <c r="P260" s="49">
        <v>0</v>
      </c>
      <c r="Q260" s="25" t="e">
        <f t="shared" si="117"/>
        <v>#DIV/0!</v>
      </c>
      <c r="R260" s="49">
        <v>0</v>
      </c>
      <c r="S260" s="49">
        <v>0</v>
      </c>
      <c r="T260" s="25" t="e">
        <f t="shared" si="118"/>
        <v>#DIV/0!</v>
      </c>
    </row>
    <row r="261" spans="1:20" s="23" customFormat="1" ht="17.25">
      <c r="A261" s="63"/>
      <c r="B261" s="4"/>
      <c r="C261" s="49"/>
      <c r="D261" s="49"/>
      <c r="E261" s="25"/>
      <c r="F261" s="49"/>
      <c r="G261" s="49"/>
      <c r="H261" s="25"/>
      <c r="I261" s="49"/>
      <c r="J261" s="49"/>
      <c r="K261" s="25"/>
      <c r="L261" s="95"/>
      <c r="M261" s="47"/>
      <c r="N261" s="25"/>
      <c r="O261" s="49"/>
      <c r="P261" s="49"/>
      <c r="Q261" s="25"/>
      <c r="R261" s="49"/>
      <c r="S261" s="49"/>
      <c r="T261" s="25"/>
    </row>
    <row r="262" spans="1:20" s="23" customFormat="1" ht="17.25">
      <c r="A262" s="64"/>
      <c r="B262" s="16"/>
      <c r="C262" s="47"/>
      <c r="D262" s="47"/>
      <c r="E262" s="1"/>
      <c r="F262" s="47"/>
      <c r="G262" s="47"/>
      <c r="H262" s="1"/>
      <c r="I262" s="47"/>
      <c r="J262" s="47"/>
      <c r="K262" s="1"/>
      <c r="L262" s="47"/>
      <c r="M262" s="47"/>
      <c r="N262" s="1"/>
      <c r="O262" s="47"/>
      <c r="P262" s="47"/>
      <c r="Q262" s="1"/>
      <c r="R262" s="47"/>
      <c r="S262" s="47"/>
      <c r="T262" s="1"/>
    </row>
    <row r="263" spans="1:20" s="23" customFormat="1" ht="17.25" customHeight="1">
      <c r="A263" s="385"/>
      <c r="B263" s="386"/>
      <c r="C263" s="386"/>
      <c r="D263" s="386"/>
      <c r="E263" s="386"/>
      <c r="F263" s="386"/>
      <c r="G263" s="386"/>
      <c r="H263" s="386"/>
      <c r="I263" s="386"/>
      <c r="J263" s="386"/>
      <c r="K263" s="386"/>
      <c r="L263" s="386"/>
      <c r="M263" s="386"/>
      <c r="N263" s="386"/>
      <c r="O263" s="386"/>
      <c r="P263" s="386"/>
      <c r="Q263" s="386"/>
      <c r="R263" s="386"/>
      <c r="S263" s="386"/>
      <c r="T263" s="387"/>
    </row>
    <row r="264" spans="1:20" s="23" customFormat="1" ht="72.75" customHeight="1">
      <c r="A264" s="383" t="s">
        <v>257</v>
      </c>
      <c r="B264" s="384"/>
      <c r="C264" s="42">
        <f>SUM(C265:C276)</f>
        <v>2241412</v>
      </c>
      <c r="D264" s="42">
        <f>SUM(D265:D276)</f>
        <v>1980483</v>
      </c>
      <c r="E264" s="51">
        <f>C264/D264*100</f>
        <v>113.17501841722448</v>
      </c>
      <c r="F264" s="42">
        <f>SUM(F265:F276)</f>
        <v>276392</v>
      </c>
      <c r="G264" s="42">
        <f>SUM(G265:G276)</f>
        <v>405554</v>
      </c>
      <c r="H264" s="51">
        <f>F264/G264*100</f>
        <v>68.151713458626958</v>
      </c>
      <c r="I264" s="42">
        <f>SUM(I265:I276)</f>
        <v>2392135</v>
      </c>
      <c r="J264" s="42">
        <f>SUM(J265:J276)</f>
        <v>1962652</v>
      </c>
      <c r="K264" s="51">
        <f>I264/J264*100</f>
        <v>121.88278920562585</v>
      </c>
      <c r="L264" s="42">
        <f>SUM(L265:L276)</f>
        <v>895882</v>
      </c>
      <c r="M264" s="42">
        <f>SUM(M265:M276)</f>
        <v>712769</v>
      </c>
      <c r="N264" s="6">
        <f t="shared" ref="N264:N276" si="122">L264/M264*100</f>
        <v>125.69037093364048</v>
      </c>
      <c r="O264" s="42">
        <f>SUM(O265:O276)</f>
        <v>799604</v>
      </c>
      <c r="P264" s="42">
        <f>SUM(P265:P276)</f>
        <v>431536</v>
      </c>
      <c r="Q264" s="5">
        <f t="shared" ref="Q264:Q276" si="123">O264/P264*100</f>
        <v>185.2925364280153</v>
      </c>
      <c r="R264" s="42">
        <f>SUM(R265:R276)</f>
        <v>96278</v>
      </c>
      <c r="S264" s="42">
        <f>SUM(S265:S276)</f>
        <v>174559</v>
      </c>
      <c r="T264" s="6">
        <f t="shared" ref="T264:T276" si="124">R264/S264*100</f>
        <v>55.15499057625216</v>
      </c>
    </row>
    <row r="265" spans="1:20" s="23" customFormat="1" ht="17.25">
      <c r="A265" s="44">
        <v>1</v>
      </c>
      <c r="B265" s="3" t="s">
        <v>32</v>
      </c>
      <c r="C265" s="45">
        <v>54939</v>
      </c>
      <c r="D265" s="45">
        <v>137040</v>
      </c>
      <c r="E265" s="46">
        <f t="shared" ref="E265:E273" si="125">C265/D265*100</f>
        <v>40.089754816112084</v>
      </c>
      <c r="F265" s="45">
        <v>3688</v>
      </c>
      <c r="G265" s="45">
        <v>15500</v>
      </c>
      <c r="H265" s="46">
        <f t="shared" ref="H265:H276" si="126">F265/G265*100</f>
        <v>23.793548387096774</v>
      </c>
      <c r="I265" s="45">
        <v>63467</v>
      </c>
      <c r="J265" s="45">
        <v>131152</v>
      </c>
      <c r="K265" s="46">
        <f t="shared" ref="K265:K276" si="127">I265/J265*100</f>
        <v>48.391942173966086</v>
      </c>
      <c r="L265" s="95">
        <v>40935</v>
      </c>
      <c r="M265" s="95">
        <v>131152</v>
      </c>
      <c r="N265" s="25">
        <f t="shared" si="122"/>
        <v>31.211876296205933</v>
      </c>
      <c r="O265" s="45">
        <v>40717</v>
      </c>
      <c r="P265" s="45">
        <v>131152</v>
      </c>
      <c r="Q265" s="25">
        <f t="shared" si="123"/>
        <v>31.04565694766378</v>
      </c>
      <c r="R265" s="45">
        <v>218</v>
      </c>
      <c r="S265" s="45">
        <v>0</v>
      </c>
      <c r="T265" s="45" t="e">
        <f t="shared" si="124"/>
        <v>#DIV/0!</v>
      </c>
    </row>
    <row r="266" spans="1:20" s="23" customFormat="1" ht="17.25">
      <c r="A266" s="52">
        <v>2</v>
      </c>
      <c r="B266" s="8" t="s">
        <v>33</v>
      </c>
      <c r="C266" s="45">
        <v>24574</v>
      </c>
      <c r="D266" s="47">
        <v>39536</v>
      </c>
      <c r="E266" s="1">
        <f t="shared" si="125"/>
        <v>62.156009712666936</v>
      </c>
      <c r="F266" s="45">
        <v>539</v>
      </c>
      <c r="G266" s="47">
        <v>9255</v>
      </c>
      <c r="H266" s="1">
        <f t="shared" si="126"/>
        <v>5.8238789843327927</v>
      </c>
      <c r="I266" s="45">
        <v>24811</v>
      </c>
      <c r="J266" s="47">
        <v>52083</v>
      </c>
      <c r="K266" s="1">
        <f t="shared" si="127"/>
        <v>47.63742487951923</v>
      </c>
      <c r="L266" s="95">
        <v>0</v>
      </c>
      <c r="M266" s="95">
        <v>0</v>
      </c>
      <c r="N266" s="25" t="e">
        <f t="shared" si="122"/>
        <v>#DIV/0!</v>
      </c>
      <c r="O266" s="45">
        <v>0</v>
      </c>
      <c r="P266" s="47">
        <v>0</v>
      </c>
      <c r="Q266" s="25" t="e">
        <f t="shared" si="123"/>
        <v>#DIV/0!</v>
      </c>
      <c r="R266" s="45">
        <v>0</v>
      </c>
      <c r="S266" s="47">
        <v>0</v>
      </c>
      <c r="T266" s="47" t="e">
        <f t="shared" si="124"/>
        <v>#DIV/0!</v>
      </c>
    </row>
    <row r="267" spans="1:20" s="23" customFormat="1" ht="17.25">
      <c r="A267" s="44">
        <v>3</v>
      </c>
      <c r="B267" s="3" t="s">
        <v>34</v>
      </c>
      <c r="C267" s="45">
        <v>218593</v>
      </c>
      <c r="D267" s="45">
        <v>330246</v>
      </c>
      <c r="E267" s="46">
        <f t="shared" si="125"/>
        <v>66.190960677797761</v>
      </c>
      <c r="F267" s="45">
        <v>29884</v>
      </c>
      <c r="G267" s="45">
        <v>106438</v>
      </c>
      <c r="H267" s="46">
        <f t="shared" si="126"/>
        <v>28.076438865818599</v>
      </c>
      <c r="I267" s="45">
        <v>218593</v>
      </c>
      <c r="J267" s="45">
        <v>330246</v>
      </c>
      <c r="K267" s="46">
        <f t="shared" si="127"/>
        <v>66.190960677797761</v>
      </c>
      <c r="L267" s="95">
        <v>0</v>
      </c>
      <c r="M267" s="95">
        <v>0</v>
      </c>
      <c r="N267" s="25" t="e">
        <f t="shared" si="122"/>
        <v>#DIV/0!</v>
      </c>
      <c r="O267" s="45">
        <v>0</v>
      </c>
      <c r="P267" s="45">
        <v>0</v>
      </c>
      <c r="Q267" s="25" t="e">
        <f t="shared" si="123"/>
        <v>#DIV/0!</v>
      </c>
      <c r="R267" s="45">
        <v>0</v>
      </c>
      <c r="S267" s="45">
        <v>0</v>
      </c>
      <c r="T267" s="45" t="e">
        <f t="shared" si="124"/>
        <v>#DIV/0!</v>
      </c>
    </row>
    <row r="268" spans="1:20" s="23" customFormat="1" ht="17.25">
      <c r="A268" s="44">
        <v>4</v>
      </c>
      <c r="B268" s="3" t="s">
        <v>35</v>
      </c>
      <c r="C268" s="45">
        <v>354831</v>
      </c>
      <c r="D268" s="45">
        <v>192894</v>
      </c>
      <c r="E268" s="46">
        <f t="shared" si="125"/>
        <v>183.95128930915425</v>
      </c>
      <c r="F268" s="45">
        <v>47632</v>
      </c>
      <c r="G268" s="45">
        <v>18859</v>
      </c>
      <c r="H268" s="46">
        <f t="shared" si="126"/>
        <v>252.56906516782439</v>
      </c>
      <c r="I268" s="45">
        <v>354538</v>
      </c>
      <c r="J268" s="45">
        <v>193982</v>
      </c>
      <c r="K268" s="46">
        <f t="shared" si="127"/>
        <v>182.76850429421287</v>
      </c>
      <c r="L268" s="95">
        <v>141581</v>
      </c>
      <c r="M268" s="95">
        <v>143135</v>
      </c>
      <c r="N268" s="25">
        <f t="shared" si="122"/>
        <v>98.914311663813876</v>
      </c>
      <c r="O268" s="45">
        <v>135001</v>
      </c>
      <c r="P268" s="45">
        <v>33378</v>
      </c>
      <c r="Q268" s="25">
        <f t="shared" si="123"/>
        <v>404.46102223021148</v>
      </c>
      <c r="R268" s="45">
        <v>6580</v>
      </c>
      <c r="S268" s="45">
        <v>3083</v>
      </c>
      <c r="T268" s="45">
        <f t="shared" si="124"/>
        <v>213.42847875445995</v>
      </c>
    </row>
    <row r="269" spans="1:20" s="23" customFormat="1" ht="17.25">
      <c r="A269" s="44">
        <v>5</v>
      </c>
      <c r="B269" s="3" t="s">
        <v>36</v>
      </c>
      <c r="C269" s="45">
        <v>0</v>
      </c>
      <c r="D269" s="45">
        <v>0</v>
      </c>
      <c r="E269" s="46" t="e">
        <f>C272/D269*100</f>
        <v>#DIV/0!</v>
      </c>
      <c r="F269" s="45">
        <v>0</v>
      </c>
      <c r="G269" s="45">
        <v>0</v>
      </c>
      <c r="H269" s="46" t="e">
        <f>F272/G269*100</f>
        <v>#DIV/0!</v>
      </c>
      <c r="I269" s="45">
        <v>0</v>
      </c>
      <c r="J269" s="45">
        <v>0</v>
      </c>
      <c r="K269" s="46" t="e">
        <f>I272/J269*100</f>
        <v>#DIV/0!</v>
      </c>
      <c r="L269" s="95">
        <v>0</v>
      </c>
      <c r="M269" s="95">
        <v>0</v>
      </c>
      <c r="N269" s="25" t="e">
        <f>L272/M269*100</f>
        <v>#DIV/0!</v>
      </c>
      <c r="O269" s="45">
        <v>0</v>
      </c>
      <c r="P269" s="45">
        <v>0</v>
      </c>
      <c r="Q269" s="25" t="e">
        <f>O272/P269*100</f>
        <v>#DIV/0!</v>
      </c>
      <c r="R269" s="45">
        <v>0</v>
      </c>
      <c r="S269" s="45">
        <v>0</v>
      </c>
      <c r="T269" s="45" t="e">
        <f t="shared" si="124"/>
        <v>#DIV/0!</v>
      </c>
    </row>
    <row r="270" spans="1:20" s="23" customFormat="1" ht="17.25">
      <c r="A270" s="50">
        <v>6</v>
      </c>
      <c r="B270" s="4" t="s">
        <v>37</v>
      </c>
      <c r="C270" s="45">
        <v>36287</v>
      </c>
      <c r="D270" s="45">
        <v>38576</v>
      </c>
      <c r="E270" s="46">
        <f t="shared" si="125"/>
        <v>94.066258813770219</v>
      </c>
      <c r="F270" s="45">
        <v>5565</v>
      </c>
      <c r="G270" s="45">
        <v>3485</v>
      </c>
      <c r="H270" s="46">
        <f t="shared" si="126"/>
        <v>159.68436154949785</v>
      </c>
      <c r="I270" s="45">
        <v>31400</v>
      </c>
      <c r="J270" s="45">
        <v>47559</v>
      </c>
      <c r="K270" s="46">
        <f t="shared" si="127"/>
        <v>66.023255324964779</v>
      </c>
      <c r="L270" s="95">
        <v>31400</v>
      </c>
      <c r="M270" s="95">
        <v>47559</v>
      </c>
      <c r="N270" s="25">
        <f t="shared" si="122"/>
        <v>66.023255324964779</v>
      </c>
      <c r="O270" s="45">
        <v>31400</v>
      </c>
      <c r="P270" s="45">
        <v>47559</v>
      </c>
      <c r="Q270" s="25">
        <f t="shared" si="123"/>
        <v>66.023255324964779</v>
      </c>
      <c r="R270" s="45">
        <v>0</v>
      </c>
      <c r="S270" s="45">
        <v>0</v>
      </c>
      <c r="T270" s="45" t="e">
        <f t="shared" si="124"/>
        <v>#DIV/0!</v>
      </c>
    </row>
    <row r="271" spans="1:20" s="23" customFormat="1" ht="17.25">
      <c r="A271" s="50">
        <v>7</v>
      </c>
      <c r="B271" s="4" t="s">
        <v>38</v>
      </c>
      <c r="C271" s="45">
        <v>92430</v>
      </c>
      <c r="D271" s="45">
        <v>103929</v>
      </c>
      <c r="E271" s="46">
        <f t="shared" si="125"/>
        <v>88.935715729007299</v>
      </c>
      <c r="F271" s="45">
        <v>5506</v>
      </c>
      <c r="G271" s="45">
        <v>15313</v>
      </c>
      <c r="H271" s="46">
        <f t="shared" si="126"/>
        <v>35.956376934630704</v>
      </c>
      <c r="I271" s="45">
        <v>93521</v>
      </c>
      <c r="J271" s="45">
        <v>115085</v>
      </c>
      <c r="K271" s="46">
        <f t="shared" si="127"/>
        <v>81.262545075379066</v>
      </c>
      <c r="L271" s="95">
        <v>0</v>
      </c>
      <c r="M271" s="95">
        <v>115084</v>
      </c>
      <c r="N271" s="25">
        <f t="shared" si="122"/>
        <v>0</v>
      </c>
      <c r="O271" s="45">
        <v>0</v>
      </c>
      <c r="P271" s="65">
        <v>115084</v>
      </c>
      <c r="Q271" s="25">
        <f t="shared" si="123"/>
        <v>0</v>
      </c>
      <c r="R271" s="45">
        <v>0</v>
      </c>
      <c r="S271" s="45">
        <v>0</v>
      </c>
      <c r="T271" s="45" t="e">
        <f t="shared" si="124"/>
        <v>#DIV/0!</v>
      </c>
    </row>
    <row r="272" spans="1:20" s="23" customFormat="1" ht="17.25">
      <c r="A272" s="44">
        <v>8</v>
      </c>
      <c r="B272" s="3" t="s">
        <v>39</v>
      </c>
      <c r="C272" s="45">
        <v>345300</v>
      </c>
      <c r="D272" s="45">
        <v>160900</v>
      </c>
      <c r="E272" s="46">
        <f t="shared" si="125"/>
        <v>214.60534493474208</v>
      </c>
      <c r="F272" s="45">
        <v>5300</v>
      </c>
      <c r="G272" s="45">
        <v>47200</v>
      </c>
      <c r="H272" s="46">
        <f t="shared" si="126"/>
        <v>11.228813559322035</v>
      </c>
      <c r="I272" s="45">
        <v>500695</v>
      </c>
      <c r="J272" s="45">
        <v>91272</v>
      </c>
      <c r="K272" s="46">
        <f t="shared" si="127"/>
        <v>548.57459023577883</v>
      </c>
      <c r="L272" s="95">
        <v>500695</v>
      </c>
      <c r="M272" s="95">
        <v>91272</v>
      </c>
      <c r="N272" s="25">
        <f t="shared" si="122"/>
        <v>548.57459023577883</v>
      </c>
      <c r="O272" s="45">
        <v>500695</v>
      </c>
      <c r="P272" s="45">
        <v>91272</v>
      </c>
      <c r="Q272" s="25">
        <f t="shared" si="123"/>
        <v>548.57459023577883</v>
      </c>
      <c r="R272" s="45">
        <v>0</v>
      </c>
      <c r="S272" s="45">
        <v>0</v>
      </c>
      <c r="T272" s="45" t="e">
        <f t="shared" si="124"/>
        <v>#DIV/0!</v>
      </c>
    </row>
    <row r="273" spans="1:20" s="23" customFormat="1" ht="17.25">
      <c r="A273" s="44">
        <v>9</v>
      </c>
      <c r="B273" s="3" t="s">
        <v>40</v>
      </c>
      <c r="C273" s="45">
        <v>0</v>
      </c>
      <c r="D273" s="45">
        <v>0</v>
      </c>
      <c r="E273" s="46" t="e">
        <f t="shared" si="125"/>
        <v>#DIV/0!</v>
      </c>
      <c r="F273" s="45">
        <v>0</v>
      </c>
      <c r="G273" s="45">
        <v>0</v>
      </c>
      <c r="H273" s="46" t="e">
        <f t="shared" si="126"/>
        <v>#DIV/0!</v>
      </c>
      <c r="I273" s="45">
        <v>0</v>
      </c>
      <c r="J273" s="45">
        <v>0</v>
      </c>
      <c r="K273" s="46" t="e">
        <f t="shared" si="127"/>
        <v>#DIV/0!</v>
      </c>
      <c r="L273" s="95">
        <f t="shared" ref="L273" si="128">O273+R273</f>
        <v>0</v>
      </c>
      <c r="M273" s="95">
        <v>0</v>
      </c>
      <c r="N273" s="25" t="e">
        <f t="shared" si="122"/>
        <v>#DIV/0!</v>
      </c>
      <c r="O273" s="45"/>
      <c r="P273" s="45">
        <v>0</v>
      </c>
      <c r="Q273" s="25" t="e">
        <f t="shared" si="123"/>
        <v>#DIV/0!</v>
      </c>
      <c r="R273" s="45"/>
      <c r="S273" s="45">
        <v>0</v>
      </c>
      <c r="T273" s="45" t="e">
        <f t="shared" si="124"/>
        <v>#DIV/0!</v>
      </c>
    </row>
    <row r="274" spans="1:20" s="23" customFormat="1" ht="17.25">
      <c r="A274" s="50">
        <v>10</v>
      </c>
      <c r="B274" s="4" t="s">
        <v>41</v>
      </c>
      <c r="C274" s="45">
        <v>897628</v>
      </c>
      <c r="D274" s="45">
        <v>765987</v>
      </c>
      <c r="E274" s="46">
        <f>C274/D274*100</f>
        <v>117.18580080340789</v>
      </c>
      <c r="F274" s="45">
        <v>172188</v>
      </c>
      <c r="G274" s="45">
        <v>161945</v>
      </c>
      <c r="H274" s="46">
        <f t="shared" si="126"/>
        <v>106.32498687826113</v>
      </c>
      <c r="I274" s="45">
        <v>888280</v>
      </c>
      <c r="J274" s="45">
        <v>759898</v>
      </c>
      <c r="K274" s="46">
        <f t="shared" si="127"/>
        <v>116.89463585902318</v>
      </c>
      <c r="L274" s="95">
        <v>2538</v>
      </c>
      <c r="M274" s="95">
        <v>3307</v>
      </c>
      <c r="N274" s="25">
        <f t="shared" si="122"/>
        <v>76.74629573631691</v>
      </c>
      <c r="O274" s="45">
        <v>2538</v>
      </c>
      <c r="P274" s="45">
        <v>3307</v>
      </c>
      <c r="Q274" s="25">
        <f t="shared" si="123"/>
        <v>76.74629573631691</v>
      </c>
      <c r="R274" s="45">
        <v>0</v>
      </c>
      <c r="S274" s="45">
        <v>0</v>
      </c>
      <c r="T274" s="45" t="e">
        <f t="shared" si="124"/>
        <v>#DIV/0!</v>
      </c>
    </row>
    <row r="275" spans="1:20" s="23" customFormat="1" ht="17.25">
      <c r="A275" s="50">
        <v>11</v>
      </c>
      <c r="B275" s="4" t="s">
        <v>42</v>
      </c>
      <c r="C275" s="45">
        <v>178590</v>
      </c>
      <c r="D275" s="49">
        <v>60238</v>
      </c>
      <c r="E275" s="25">
        <f>C275/D275*100</f>
        <v>296.4739865201368</v>
      </c>
      <c r="F275" s="45">
        <v>5480</v>
      </c>
      <c r="G275" s="49">
        <v>8936</v>
      </c>
      <c r="H275" s="25">
        <f t="shared" si="126"/>
        <v>61.324977618621311</v>
      </c>
      <c r="I275" s="45">
        <v>178590</v>
      </c>
      <c r="J275" s="49">
        <v>60238</v>
      </c>
      <c r="K275" s="25">
        <f t="shared" si="127"/>
        <v>296.4739865201368</v>
      </c>
      <c r="L275" s="95">
        <v>178590</v>
      </c>
      <c r="M275" s="289">
        <v>60238</v>
      </c>
      <c r="N275" s="25">
        <f t="shared" si="122"/>
        <v>296.4739865201368</v>
      </c>
      <c r="O275" s="45">
        <v>89253</v>
      </c>
      <c r="P275" s="49">
        <v>9784</v>
      </c>
      <c r="Q275" s="25">
        <f t="shared" si="123"/>
        <v>912.23426001635323</v>
      </c>
      <c r="R275" s="45">
        <v>89337</v>
      </c>
      <c r="S275" s="49">
        <v>50454</v>
      </c>
      <c r="T275" s="49">
        <f t="shared" si="124"/>
        <v>177.0662385539303</v>
      </c>
    </row>
    <row r="276" spans="1:20" s="23" customFormat="1" ht="34.5">
      <c r="A276" s="52">
        <v>12</v>
      </c>
      <c r="B276" s="8" t="s">
        <v>43</v>
      </c>
      <c r="C276" s="45">
        <v>38240</v>
      </c>
      <c r="D276" s="47">
        <v>151137</v>
      </c>
      <c r="E276" s="1">
        <f>C276/D276*100</f>
        <v>25.301547602506336</v>
      </c>
      <c r="F276" s="45">
        <v>610</v>
      </c>
      <c r="G276" s="47">
        <v>18623</v>
      </c>
      <c r="H276" s="1">
        <f t="shared" si="126"/>
        <v>3.2755195188745097</v>
      </c>
      <c r="I276" s="45">
        <v>38240</v>
      </c>
      <c r="J276" s="47">
        <v>181137</v>
      </c>
      <c r="K276" s="1">
        <f t="shared" si="127"/>
        <v>21.111092708833645</v>
      </c>
      <c r="L276" s="95">
        <v>143</v>
      </c>
      <c r="M276" s="95">
        <v>121022</v>
      </c>
      <c r="N276" s="1">
        <f t="shared" si="122"/>
        <v>0.11816033448463915</v>
      </c>
      <c r="O276" s="45">
        <v>0</v>
      </c>
      <c r="P276" s="47">
        <v>0</v>
      </c>
      <c r="Q276" s="1" t="e">
        <f t="shared" si="123"/>
        <v>#DIV/0!</v>
      </c>
      <c r="R276" s="45">
        <v>143</v>
      </c>
      <c r="S276" s="47">
        <v>121022</v>
      </c>
      <c r="T276" s="47">
        <f t="shared" si="124"/>
        <v>0.11816033448463915</v>
      </c>
    </row>
    <row r="277" spans="1:20" s="23" customFormat="1" ht="17.25" customHeight="1">
      <c r="A277" s="385"/>
      <c r="B277" s="386"/>
      <c r="C277" s="386"/>
      <c r="D277" s="386"/>
      <c r="E277" s="386"/>
      <c r="F277" s="386"/>
      <c r="G277" s="386"/>
      <c r="H277" s="386"/>
      <c r="I277" s="386"/>
      <c r="J277" s="386"/>
      <c r="K277" s="386"/>
      <c r="L277" s="386"/>
      <c r="M277" s="386"/>
      <c r="N277" s="386"/>
      <c r="O277" s="386"/>
      <c r="P277" s="386"/>
      <c r="Q277" s="386"/>
      <c r="R277" s="386"/>
      <c r="S277" s="386"/>
      <c r="T277" s="387"/>
    </row>
    <row r="278" spans="1:20" s="23" customFormat="1" ht="58.5" customHeight="1">
      <c r="A278" s="383" t="s">
        <v>258</v>
      </c>
      <c r="B278" s="384"/>
      <c r="C278" s="42">
        <f>SUM(C279:C286)</f>
        <v>591786</v>
      </c>
      <c r="D278" s="42">
        <f>SUM(D279:D286)</f>
        <v>815963</v>
      </c>
      <c r="E278" s="51">
        <f>C278/D278*100</f>
        <v>72.526082677768471</v>
      </c>
      <c r="F278" s="42">
        <f>SUM(F279:F286)</f>
        <v>173349</v>
      </c>
      <c r="G278" s="42">
        <f>SUM(G279:G286)</f>
        <v>149056</v>
      </c>
      <c r="H278" s="51">
        <f>F278/G278*100</f>
        <v>116.29790145985402</v>
      </c>
      <c r="I278" s="42">
        <f>SUM(I279:I286)</f>
        <v>614774</v>
      </c>
      <c r="J278" s="42">
        <f>SUM(J279:J286)</f>
        <v>842720</v>
      </c>
      <c r="K278" s="51">
        <f>I278/J278*100</f>
        <v>72.951158154547187</v>
      </c>
      <c r="L278" s="34">
        <f>SUM(L279:L286)</f>
        <v>239505</v>
      </c>
      <c r="M278" s="34">
        <f>SUM(M279:M286)</f>
        <v>362232</v>
      </c>
      <c r="N278" s="6">
        <f t="shared" ref="N278:N286" si="129">L278/M278*100</f>
        <v>66.119227456436761</v>
      </c>
      <c r="O278" s="5">
        <f>SUM(O279:O286)</f>
        <v>222800</v>
      </c>
      <c r="P278" s="5">
        <f>SUM(P279:P286)</f>
        <v>178942</v>
      </c>
      <c r="Q278" s="5">
        <f t="shared" ref="Q278:Q281" si="130">O278/P278*100</f>
        <v>124.50961764147041</v>
      </c>
      <c r="R278" s="5">
        <f>SUM(R279:R286)</f>
        <v>16705</v>
      </c>
      <c r="S278" s="5">
        <f>SUM(S279:S286)</f>
        <v>183290</v>
      </c>
      <c r="T278" s="6">
        <f>R278/S278*100</f>
        <v>9.1139723934748211</v>
      </c>
    </row>
    <row r="279" spans="1:20" s="23" customFormat="1" ht="17.25">
      <c r="A279" s="44">
        <v>1</v>
      </c>
      <c r="B279" s="4" t="s">
        <v>44</v>
      </c>
      <c r="C279" s="45">
        <v>17834</v>
      </c>
      <c r="D279" s="45">
        <v>5704</v>
      </c>
      <c r="E279" s="45">
        <f t="shared" ref="E279:E286" si="131">C279/D279*100</f>
        <v>312.6577840112202</v>
      </c>
      <c r="F279" s="45">
        <v>8202</v>
      </c>
      <c r="G279" s="45">
        <v>88</v>
      </c>
      <c r="H279" s="45">
        <f t="shared" ref="H279:H286" si="132">F279/G279*100</f>
        <v>9320.454545454546</v>
      </c>
      <c r="I279" s="45">
        <v>17834</v>
      </c>
      <c r="J279" s="45">
        <v>11704</v>
      </c>
      <c r="K279" s="45">
        <f t="shared" ref="K279:K286" si="133">I279/J279*100</f>
        <v>152.37525632262475</v>
      </c>
      <c r="L279" s="45">
        <f t="shared" ref="L279:L282" si="134">O279+R279</f>
        <v>0</v>
      </c>
      <c r="M279" s="45">
        <v>0</v>
      </c>
      <c r="N279" s="45" t="e">
        <f t="shared" si="129"/>
        <v>#DIV/0!</v>
      </c>
      <c r="O279" s="45">
        <v>0</v>
      </c>
      <c r="P279" s="45">
        <v>0</v>
      </c>
      <c r="Q279" s="45" t="e">
        <f t="shared" si="130"/>
        <v>#DIV/0!</v>
      </c>
      <c r="R279" s="45">
        <v>0</v>
      </c>
      <c r="S279" s="45">
        <v>0</v>
      </c>
      <c r="T279" s="45" t="e">
        <f t="shared" ref="T279:T286" si="135">R279/S279*100</f>
        <v>#DIV/0!</v>
      </c>
    </row>
    <row r="280" spans="1:20" s="23" customFormat="1" ht="17.25">
      <c r="A280" s="50">
        <v>2</v>
      </c>
      <c r="B280" s="4" t="s">
        <v>45</v>
      </c>
      <c r="C280" s="45">
        <v>0</v>
      </c>
      <c r="D280" s="45">
        <v>800</v>
      </c>
      <c r="E280" s="45">
        <f t="shared" si="131"/>
        <v>0</v>
      </c>
      <c r="F280" s="45">
        <v>0</v>
      </c>
      <c r="G280" s="45">
        <v>0</v>
      </c>
      <c r="H280" s="45" t="e">
        <f t="shared" si="132"/>
        <v>#DIV/0!</v>
      </c>
      <c r="I280" s="45">
        <v>0</v>
      </c>
      <c r="J280" s="45">
        <v>271</v>
      </c>
      <c r="K280" s="45">
        <f t="shared" si="133"/>
        <v>0</v>
      </c>
      <c r="L280" s="45">
        <f t="shared" si="134"/>
        <v>0</v>
      </c>
      <c r="M280" s="45">
        <v>271</v>
      </c>
      <c r="N280" s="45">
        <f t="shared" si="129"/>
        <v>0</v>
      </c>
      <c r="O280" s="45">
        <v>0</v>
      </c>
      <c r="P280" s="45">
        <v>0</v>
      </c>
      <c r="Q280" s="45" t="e">
        <f t="shared" si="130"/>
        <v>#DIV/0!</v>
      </c>
      <c r="R280" s="45">
        <v>0</v>
      </c>
      <c r="S280" s="45">
        <v>271</v>
      </c>
      <c r="T280" s="45">
        <f t="shared" si="135"/>
        <v>0</v>
      </c>
    </row>
    <row r="281" spans="1:20" s="23" customFormat="1" ht="17.25">
      <c r="A281" s="50">
        <v>3</v>
      </c>
      <c r="B281" s="4" t="s">
        <v>46</v>
      </c>
      <c r="C281" s="45">
        <v>9571</v>
      </c>
      <c r="D281" s="45">
        <v>719</v>
      </c>
      <c r="E281" s="45">
        <f t="shared" si="131"/>
        <v>1331.15438108484</v>
      </c>
      <c r="F281" s="45">
        <v>1384</v>
      </c>
      <c r="G281" s="45">
        <v>0</v>
      </c>
      <c r="H281" s="45" t="e">
        <f t="shared" si="132"/>
        <v>#DIV/0!</v>
      </c>
      <c r="I281" s="45">
        <v>9620</v>
      </c>
      <c r="J281" s="45">
        <v>924</v>
      </c>
      <c r="K281" s="45">
        <f t="shared" si="133"/>
        <v>1041.1255411255411</v>
      </c>
      <c r="L281" s="45">
        <f t="shared" si="134"/>
        <v>0</v>
      </c>
      <c r="M281" s="45">
        <v>0</v>
      </c>
      <c r="N281" s="45" t="e">
        <f t="shared" si="129"/>
        <v>#DIV/0!</v>
      </c>
      <c r="O281" s="45">
        <v>0</v>
      </c>
      <c r="P281" s="45">
        <v>0</v>
      </c>
      <c r="Q281" s="45" t="e">
        <f t="shared" si="130"/>
        <v>#DIV/0!</v>
      </c>
      <c r="R281" s="45">
        <v>0</v>
      </c>
      <c r="S281" s="45">
        <v>0</v>
      </c>
      <c r="T281" s="45" t="e">
        <f t="shared" si="135"/>
        <v>#DIV/0!</v>
      </c>
    </row>
    <row r="282" spans="1:20" s="23" customFormat="1" ht="17.25">
      <c r="A282" s="50">
        <v>4</v>
      </c>
      <c r="B282" s="4" t="s">
        <v>47</v>
      </c>
      <c r="C282" s="45">
        <v>3316</v>
      </c>
      <c r="D282" s="45">
        <v>0</v>
      </c>
      <c r="E282" s="45" t="e">
        <f t="shared" si="131"/>
        <v>#DIV/0!</v>
      </c>
      <c r="F282" s="45">
        <v>351</v>
      </c>
      <c r="G282" s="45">
        <v>0</v>
      </c>
      <c r="H282" s="45" t="e">
        <f t="shared" si="132"/>
        <v>#DIV/0!</v>
      </c>
      <c r="I282" s="45">
        <v>3512</v>
      </c>
      <c r="J282" s="45">
        <v>0</v>
      </c>
      <c r="K282" s="45" t="e">
        <f t="shared" si="133"/>
        <v>#DIV/0!</v>
      </c>
      <c r="L282" s="45">
        <f t="shared" si="134"/>
        <v>0</v>
      </c>
      <c r="M282" s="45">
        <v>0</v>
      </c>
      <c r="N282" s="45" t="e">
        <f t="shared" si="129"/>
        <v>#DIV/0!</v>
      </c>
      <c r="O282" s="45">
        <v>0</v>
      </c>
      <c r="P282" s="45">
        <v>0</v>
      </c>
      <c r="Q282" s="45" t="e">
        <f>O282/P282*100</f>
        <v>#DIV/0!</v>
      </c>
      <c r="R282" s="45">
        <v>0</v>
      </c>
      <c r="S282" s="45">
        <v>0</v>
      </c>
      <c r="T282" s="45" t="e">
        <f t="shared" si="135"/>
        <v>#DIV/0!</v>
      </c>
    </row>
    <row r="283" spans="1:20" s="23" customFormat="1" ht="17.25">
      <c r="A283" s="50">
        <v>5</v>
      </c>
      <c r="B283" s="4" t="s">
        <v>48</v>
      </c>
      <c r="C283" s="45">
        <v>224075</v>
      </c>
      <c r="D283" s="45">
        <v>187970</v>
      </c>
      <c r="E283" s="45">
        <f t="shared" si="131"/>
        <v>119.20785231685906</v>
      </c>
      <c r="F283" s="45">
        <v>103994</v>
      </c>
      <c r="G283" s="45">
        <v>92435</v>
      </c>
      <c r="H283" s="45">
        <f t="shared" si="132"/>
        <v>112.5050035159842</v>
      </c>
      <c r="I283" s="45">
        <v>224075</v>
      </c>
      <c r="J283" s="45">
        <v>187970</v>
      </c>
      <c r="K283" s="45">
        <f t="shared" si="133"/>
        <v>119.20785231685906</v>
      </c>
      <c r="L283" s="45">
        <v>221835</v>
      </c>
      <c r="M283" s="45">
        <v>178942</v>
      </c>
      <c r="N283" s="45">
        <f t="shared" si="129"/>
        <v>123.97033675716153</v>
      </c>
      <c r="O283" s="45">
        <v>221835</v>
      </c>
      <c r="P283" s="45">
        <v>178942</v>
      </c>
      <c r="Q283" s="45">
        <f t="shared" ref="Q283:Q286" si="136">O283/P283*100</f>
        <v>123.97033675716153</v>
      </c>
      <c r="R283" s="45">
        <v>0</v>
      </c>
      <c r="S283" s="45">
        <v>0</v>
      </c>
      <c r="T283" s="45" t="e">
        <f t="shared" si="135"/>
        <v>#DIV/0!</v>
      </c>
    </row>
    <row r="284" spans="1:20" s="23" customFormat="1" ht="17.25">
      <c r="A284" s="48">
        <v>6</v>
      </c>
      <c r="B284" s="4" t="s">
        <v>49</v>
      </c>
      <c r="C284" s="45">
        <v>966</v>
      </c>
      <c r="D284" s="45">
        <v>0</v>
      </c>
      <c r="E284" s="45" t="e">
        <f t="shared" si="131"/>
        <v>#DIV/0!</v>
      </c>
      <c r="F284" s="45">
        <v>0</v>
      </c>
      <c r="G284" s="45">
        <v>0</v>
      </c>
      <c r="H284" s="45" t="e">
        <f t="shared" si="132"/>
        <v>#DIV/0!</v>
      </c>
      <c r="I284" s="45">
        <v>1194</v>
      </c>
      <c r="J284" s="45">
        <v>736</v>
      </c>
      <c r="K284" s="45">
        <f t="shared" si="133"/>
        <v>162.22826086956522</v>
      </c>
      <c r="L284" s="45">
        <v>965</v>
      </c>
      <c r="M284" s="45">
        <v>0</v>
      </c>
      <c r="N284" s="45" t="e">
        <f t="shared" si="129"/>
        <v>#DIV/0!</v>
      </c>
      <c r="O284" s="45">
        <v>965</v>
      </c>
      <c r="P284" s="45">
        <v>0</v>
      </c>
      <c r="Q284" s="45" t="e">
        <f t="shared" si="136"/>
        <v>#DIV/0!</v>
      </c>
      <c r="R284" s="45">
        <v>0</v>
      </c>
      <c r="S284" s="45">
        <v>0</v>
      </c>
      <c r="T284" s="45" t="e">
        <f t="shared" si="135"/>
        <v>#DIV/0!</v>
      </c>
    </row>
    <row r="285" spans="1:20" s="23" customFormat="1" ht="17.25">
      <c r="A285" s="52">
        <v>7</v>
      </c>
      <c r="B285" s="4" t="s">
        <v>50</v>
      </c>
      <c r="C285" s="45">
        <v>329716</v>
      </c>
      <c r="D285" s="47">
        <v>505252</v>
      </c>
      <c r="E285" s="45">
        <f t="shared" si="131"/>
        <v>65.257732774932109</v>
      </c>
      <c r="F285" s="45">
        <v>55668</v>
      </c>
      <c r="G285" s="47">
        <v>35424</v>
      </c>
      <c r="H285" s="45">
        <f t="shared" si="132"/>
        <v>157.14769647696477</v>
      </c>
      <c r="I285" s="45">
        <v>352231</v>
      </c>
      <c r="J285" s="47">
        <v>525597</v>
      </c>
      <c r="K285" s="45">
        <f t="shared" si="133"/>
        <v>67.015412949465087</v>
      </c>
      <c r="L285" s="45">
        <v>16705</v>
      </c>
      <c r="M285" s="47">
        <v>183019</v>
      </c>
      <c r="N285" s="45">
        <f t="shared" si="129"/>
        <v>9.1274676399718064</v>
      </c>
      <c r="O285" s="45">
        <v>0</v>
      </c>
      <c r="P285" s="47">
        <v>0</v>
      </c>
      <c r="Q285" s="45" t="e">
        <f t="shared" si="136"/>
        <v>#DIV/0!</v>
      </c>
      <c r="R285" s="45">
        <v>16705</v>
      </c>
      <c r="S285" s="47">
        <v>183019</v>
      </c>
      <c r="T285" s="45">
        <f t="shared" si="135"/>
        <v>9.1274676399718064</v>
      </c>
    </row>
    <row r="286" spans="1:20" s="23" customFormat="1" ht="34.5">
      <c r="A286" s="44">
        <v>8</v>
      </c>
      <c r="B286" s="4" t="s">
        <v>51</v>
      </c>
      <c r="C286" s="45">
        <v>6308</v>
      </c>
      <c r="D286" s="45">
        <v>115518</v>
      </c>
      <c r="E286" s="45">
        <f t="shared" si="131"/>
        <v>5.4606208556242315</v>
      </c>
      <c r="F286" s="45">
        <v>3750</v>
      </c>
      <c r="G286" s="45">
        <v>21109</v>
      </c>
      <c r="H286" s="45">
        <f t="shared" si="132"/>
        <v>17.764934388175661</v>
      </c>
      <c r="I286" s="45">
        <v>6308</v>
      </c>
      <c r="J286" s="45">
        <v>115518</v>
      </c>
      <c r="K286" s="45">
        <f t="shared" si="133"/>
        <v>5.4606208556242315</v>
      </c>
      <c r="L286" s="45">
        <f t="shared" ref="L286" si="137">O286+R286</f>
        <v>0</v>
      </c>
      <c r="M286" s="45">
        <v>0</v>
      </c>
      <c r="N286" s="45" t="e">
        <f t="shared" si="129"/>
        <v>#DIV/0!</v>
      </c>
      <c r="O286" s="45">
        <v>0</v>
      </c>
      <c r="P286" s="45">
        <v>0</v>
      </c>
      <c r="Q286" s="45" t="e">
        <f t="shared" si="136"/>
        <v>#DIV/0!</v>
      </c>
      <c r="R286" s="45">
        <v>0</v>
      </c>
      <c r="S286" s="45">
        <v>0</v>
      </c>
      <c r="T286" s="45" t="e">
        <f t="shared" si="135"/>
        <v>#DIV/0!</v>
      </c>
    </row>
    <row r="287" spans="1:20" s="23" customFormat="1">
      <c r="A287" s="111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</row>
    <row r="288" spans="1:20" s="23" customFormat="1" ht="70.5" customHeight="1">
      <c r="A288" s="383" t="s">
        <v>259</v>
      </c>
      <c r="B288" s="384"/>
      <c r="C288" s="42">
        <f>SUM(C289:C308)</f>
        <v>1229709</v>
      </c>
      <c r="D288" s="42">
        <f>SUM(D289:D308)</f>
        <v>1454406</v>
      </c>
      <c r="E288" s="43">
        <f>C288/D288*100</f>
        <v>84.550600038778725</v>
      </c>
      <c r="F288" s="42">
        <f>SUM(F289:F308)</f>
        <v>124102</v>
      </c>
      <c r="G288" s="42">
        <f>SUM(G289:G308)</f>
        <v>158309</v>
      </c>
      <c r="H288" s="42">
        <f>F288/G288*100</f>
        <v>78.392258178625355</v>
      </c>
      <c r="I288" s="42">
        <f>SUM(I289:I308)</f>
        <v>1240970</v>
      </c>
      <c r="J288" s="42">
        <f>SUM(J289:J308)</f>
        <v>1504056</v>
      </c>
      <c r="K288" s="42">
        <f>I288/J288*100</f>
        <v>82.508231076502469</v>
      </c>
      <c r="L288" s="33">
        <f>SUM(L289:L308)</f>
        <v>457262</v>
      </c>
      <c r="M288" s="33">
        <f>SUM(M289:M308)</f>
        <v>463339</v>
      </c>
      <c r="N288" s="5">
        <f t="shared" ref="N288:N308" si="138">L288/M288*100</f>
        <v>98.688433306930776</v>
      </c>
      <c r="O288" s="5">
        <f>SUM(O289:O308)</f>
        <v>351181</v>
      </c>
      <c r="P288" s="5">
        <f>SUM(P289:P308)</f>
        <v>434196</v>
      </c>
      <c r="Q288" s="6" t="e">
        <f>A291O291/P288*100</f>
        <v>#NAME?</v>
      </c>
      <c r="R288" s="5">
        <f>SUM(R289:R308)</f>
        <v>106081</v>
      </c>
      <c r="S288" s="5">
        <f>SUM(S289:S308)</f>
        <v>29143</v>
      </c>
      <c r="T288" s="5">
        <f t="shared" ref="T288:T307" si="139">R288/S288*100</f>
        <v>364.00164705074974</v>
      </c>
    </row>
    <row r="289" spans="1:20" s="23" customFormat="1" ht="19.5" customHeight="1">
      <c r="A289" s="44">
        <v>1</v>
      </c>
      <c r="B289" s="4" t="s">
        <v>14</v>
      </c>
      <c r="C289" s="47">
        <v>71416</v>
      </c>
      <c r="D289" s="47">
        <v>95778</v>
      </c>
      <c r="E289" s="46">
        <f>C289/D289*100</f>
        <v>74.564096138988077</v>
      </c>
      <c r="F289" s="47">
        <v>19505</v>
      </c>
      <c r="G289" s="47">
        <v>12218</v>
      </c>
      <c r="H289" s="46">
        <f>F289/G289*100</f>
        <v>159.64151252250778</v>
      </c>
      <c r="I289" s="47">
        <v>90915</v>
      </c>
      <c r="J289" s="47">
        <v>95778</v>
      </c>
      <c r="K289" s="46">
        <f>I289/J289*100</f>
        <v>94.922633590177284</v>
      </c>
      <c r="L289" s="47">
        <v>11160</v>
      </c>
      <c r="M289" s="47">
        <v>615</v>
      </c>
      <c r="N289" s="25">
        <f t="shared" si="138"/>
        <v>1814.6341463414633</v>
      </c>
      <c r="O289" s="47">
        <v>11160</v>
      </c>
      <c r="P289" s="47">
        <v>615</v>
      </c>
      <c r="Q289" s="25">
        <f t="shared" ref="Q289:Q308" si="140">O289/P289*100</f>
        <v>1814.6341463414633</v>
      </c>
      <c r="R289" s="47">
        <v>0</v>
      </c>
      <c r="S289" s="248">
        <v>0</v>
      </c>
      <c r="T289" s="46" t="e">
        <f t="shared" si="139"/>
        <v>#DIV/0!</v>
      </c>
    </row>
    <row r="290" spans="1:20" s="23" customFormat="1" ht="17.25">
      <c r="A290" s="48">
        <v>2</v>
      </c>
      <c r="B290" s="4" t="s">
        <v>15</v>
      </c>
      <c r="C290" s="47">
        <v>213100</v>
      </c>
      <c r="D290" s="47">
        <v>89046</v>
      </c>
      <c r="E290" s="46">
        <f t="shared" ref="E290:E308" si="141">C290/D290*100</f>
        <v>239.31451160074567</v>
      </c>
      <c r="F290" s="47">
        <v>535</v>
      </c>
      <c r="G290" s="47">
        <v>9360</v>
      </c>
      <c r="H290" s="25">
        <f t="shared" ref="H290:H299" si="142">F290/G290*100</f>
        <v>5.7158119658119659</v>
      </c>
      <c r="I290" s="47">
        <v>213100</v>
      </c>
      <c r="J290" s="47">
        <v>89046</v>
      </c>
      <c r="K290" s="25">
        <f t="shared" ref="K290:K308" si="143">I290/J290*100</f>
        <v>239.31451160074567</v>
      </c>
      <c r="L290" s="47">
        <v>142648</v>
      </c>
      <c r="M290" s="47">
        <v>38558</v>
      </c>
      <c r="N290" s="25">
        <f t="shared" si="138"/>
        <v>369.95694797448004</v>
      </c>
      <c r="O290" s="47">
        <v>38744</v>
      </c>
      <c r="P290" s="47">
        <v>38558</v>
      </c>
      <c r="Q290" s="25">
        <f t="shared" si="140"/>
        <v>100.48239016546501</v>
      </c>
      <c r="R290" s="47">
        <v>103904</v>
      </c>
      <c r="S290" s="249">
        <v>0</v>
      </c>
      <c r="T290" s="25" t="e">
        <f t="shared" si="139"/>
        <v>#DIV/0!</v>
      </c>
    </row>
    <row r="291" spans="1:20" s="23" customFormat="1" ht="17.25">
      <c r="A291" s="44">
        <v>3</v>
      </c>
      <c r="B291" s="3" t="s">
        <v>16</v>
      </c>
      <c r="C291" s="47">
        <v>15373</v>
      </c>
      <c r="D291" s="47">
        <v>44140</v>
      </c>
      <c r="E291" s="46">
        <f t="shared" si="141"/>
        <v>34.827820570910738</v>
      </c>
      <c r="F291" s="47">
        <v>0</v>
      </c>
      <c r="G291" s="47">
        <v>0</v>
      </c>
      <c r="H291" s="46" t="e">
        <f t="shared" si="142"/>
        <v>#DIV/0!</v>
      </c>
      <c r="I291" s="47">
        <v>35926</v>
      </c>
      <c r="J291" s="47">
        <v>32385</v>
      </c>
      <c r="K291" s="46">
        <f t="shared" si="143"/>
        <v>110.93407441716845</v>
      </c>
      <c r="L291" s="47">
        <v>0</v>
      </c>
      <c r="M291" s="47">
        <v>0</v>
      </c>
      <c r="N291" s="25" t="e">
        <f t="shared" si="138"/>
        <v>#DIV/0!</v>
      </c>
      <c r="O291" s="47">
        <v>0</v>
      </c>
      <c r="P291" s="47">
        <v>0</v>
      </c>
      <c r="Q291" s="25" t="e">
        <f t="shared" si="140"/>
        <v>#DIV/0!</v>
      </c>
      <c r="R291" s="47">
        <v>0</v>
      </c>
      <c r="S291" s="248">
        <v>0</v>
      </c>
      <c r="T291" s="46" t="e">
        <f t="shared" si="139"/>
        <v>#DIV/0!</v>
      </c>
    </row>
    <row r="292" spans="1:20" s="23" customFormat="1" ht="34.5">
      <c r="A292" s="48">
        <v>4</v>
      </c>
      <c r="B292" s="3" t="s">
        <v>17</v>
      </c>
      <c r="C292" s="47">
        <v>6000</v>
      </c>
      <c r="D292" s="47">
        <v>13710</v>
      </c>
      <c r="E292" s="46">
        <f t="shared" si="141"/>
        <v>43.763676148796499</v>
      </c>
      <c r="F292" s="47">
        <v>1200</v>
      </c>
      <c r="G292" s="47">
        <v>2400</v>
      </c>
      <c r="H292" s="46">
        <f t="shared" si="142"/>
        <v>50</v>
      </c>
      <c r="I292" s="47">
        <v>9462</v>
      </c>
      <c r="J292" s="47">
        <v>11565</v>
      </c>
      <c r="K292" s="46">
        <f t="shared" si="143"/>
        <v>81.815823605706868</v>
      </c>
      <c r="L292" s="47">
        <v>9462</v>
      </c>
      <c r="M292" s="47">
        <v>11565</v>
      </c>
      <c r="N292" s="25">
        <f t="shared" si="138"/>
        <v>81.815823605706868</v>
      </c>
      <c r="O292" s="47">
        <v>9462</v>
      </c>
      <c r="P292" s="47">
        <v>11565</v>
      </c>
      <c r="Q292" s="25">
        <f t="shared" si="140"/>
        <v>81.815823605706868</v>
      </c>
      <c r="R292" s="47">
        <v>0</v>
      </c>
      <c r="S292" s="248">
        <v>0</v>
      </c>
      <c r="T292" s="46" t="e">
        <f t="shared" si="139"/>
        <v>#DIV/0!</v>
      </c>
    </row>
    <row r="293" spans="1:20" s="47" customFormat="1" ht="33" customHeight="1">
      <c r="A293" s="49">
        <v>5</v>
      </c>
      <c r="B293" s="4" t="s">
        <v>18</v>
      </c>
      <c r="C293" s="47">
        <v>53664</v>
      </c>
      <c r="D293" s="47">
        <v>423044</v>
      </c>
      <c r="E293" s="46">
        <f t="shared" si="141"/>
        <v>12.685205321432285</v>
      </c>
      <c r="F293" s="47">
        <v>6016</v>
      </c>
      <c r="G293" s="47">
        <v>84909</v>
      </c>
      <c r="H293" s="47">
        <f t="shared" si="142"/>
        <v>7.0852324253023831</v>
      </c>
      <c r="I293" s="47">
        <v>42011</v>
      </c>
      <c r="J293" s="47">
        <v>425594</v>
      </c>
      <c r="K293" s="47">
        <f t="shared" si="143"/>
        <v>9.8711447999736848</v>
      </c>
      <c r="L293" s="47">
        <v>5638</v>
      </c>
      <c r="M293" s="47">
        <v>2535</v>
      </c>
      <c r="N293" s="47">
        <f t="shared" si="138"/>
        <v>222.40631163708088</v>
      </c>
      <c r="O293" s="47">
        <v>4140</v>
      </c>
      <c r="P293" s="47">
        <v>2535</v>
      </c>
      <c r="Q293" s="47">
        <f t="shared" si="140"/>
        <v>163.31360946745562</v>
      </c>
      <c r="R293" s="47">
        <v>1498</v>
      </c>
      <c r="S293" s="248">
        <v>0</v>
      </c>
      <c r="T293" s="47" t="e">
        <f t="shared" si="139"/>
        <v>#DIV/0!</v>
      </c>
    </row>
    <row r="294" spans="1:20" s="235" customFormat="1" ht="33" customHeight="1">
      <c r="A294" s="49">
        <v>6</v>
      </c>
      <c r="B294" s="4" t="s">
        <v>335</v>
      </c>
      <c r="C294" s="47">
        <v>316472</v>
      </c>
      <c r="D294" s="47">
        <v>0</v>
      </c>
      <c r="E294" s="46" t="e">
        <f t="shared" si="141"/>
        <v>#DIV/0!</v>
      </c>
      <c r="F294" s="47">
        <v>65512</v>
      </c>
      <c r="G294" s="47">
        <v>0</v>
      </c>
      <c r="H294" s="47" t="e">
        <f t="shared" si="142"/>
        <v>#DIV/0!</v>
      </c>
      <c r="I294" s="47">
        <v>299291</v>
      </c>
      <c r="J294" s="47">
        <v>0</v>
      </c>
      <c r="K294" s="47" t="e">
        <f t="shared" si="143"/>
        <v>#DIV/0!</v>
      </c>
      <c r="L294" s="47">
        <v>679</v>
      </c>
      <c r="M294" s="266">
        <v>0</v>
      </c>
      <c r="N294" s="47" t="e">
        <f t="shared" si="138"/>
        <v>#DIV/0!</v>
      </c>
      <c r="O294" s="47">
        <v>0</v>
      </c>
      <c r="P294" s="47">
        <v>0</v>
      </c>
      <c r="Q294" s="47" t="e">
        <f t="shared" si="140"/>
        <v>#DIV/0!</v>
      </c>
      <c r="R294" s="47">
        <v>679</v>
      </c>
      <c r="S294" s="47">
        <v>0</v>
      </c>
      <c r="T294" s="47" t="e">
        <f t="shared" si="139"/>
        <v>#DIV/0!</v>
      </c>
    </row>
    <row r="295" spans="1:20" s="23" customFormat="1" ht="17.25">
      <c r="A295" s="48">
        <v>7</v>
      </c>
      <c r="B295" s="4" t="s">
        <v>371</v>
      </c>
      <c r="C295" s="47">
        <v>61963</v>
      </c>
      <c r="D295" s="47">
        <v>75798</v>
      </c>
      <c r="E295" s="46">
        <f t="shared" si="141"/>
        <v>81.747539512915907</v>
      </c>
      <c r="F295" s="47">
        <v>5683</v>
      </c>
      <c r="G295" s="47">
        <v>10780</v>
      </c>
      <c r="H295" s="46">
        <f t="shared" si="142"/>
        <v>52.71799628942486</v>
      </c>
      <c r="I295" s="47">
        <v>53796</v>
      </c>
      <c r="J295" s="47">
        <v>75453</v>
      </c>
      <c r="K295" s="46">
        <f t="shared" si="143"/>
        <v>71.297363921911654</v>
      </c>
      <c r="L295" s="47">
        <v>0</v>
      </c>
      <c r="M295" s="47">
        <v>29278</v>
      </c>
      <c r="N295" s="25">
        <f t="shared" si="138"/>
        <v>0</v>
      </c>
      <c r="O295" s="47">
        <v>0</v>
      </c>
      <c r="P295" s="47">
        <v>135</v>
      </c>
      <c r="Q295" s="25">
        <f t="shared" si="140"/>
        <v>0</v>
      </c>
      <c r="R295" s="47">
        <v>0</v>
      </c>
      <c r="S295" s="47">
        <v>29143</v>
      </c>
      <c r="T295" s="46">
        <f t="shared" si="139"/>
        <v>0</v>
      </c>
    </row>
    <row r="296" spans="1:20" s="23" customFormat="1" ht="22.5" customHeight="1">
      <c r="A296" s="44">
        <v>8</v>
      </c>
      <c r="B296" s="3" t="s">
        <v>20</v>
      </c>
      <c r="C296" s="47">
        <v>0</v>
      </c>
      <c r="D296" s="47">
        <v>0</v>
      </c>
      <c r="E296" s="46" t="e">
        <f t="shared" si="141"/>
        <v>#DIV/0!</v>
      </c>
      <c r="F296" s="47">
        <v>0</v>
      </c>
      <c r="G296" s="47">
        <v>0</v>
      </c>
      <c r="H296" s="46" t="e">
        <f t="shared" si="142"/>
        <v>#DIV/0!</v>
      </c>
      <c r="I296" s="47">
        <v>0</v>
      </c>
      <c r="J296" s="47">
        <v>0</v>
      </c>
      <c r="K296" s="46" t="e">
        <f t="shared" si="143"/>
        <v>#DIV/0!</v>
      </c>
      <c r="L296" s="47">
        <f t="shared" ref="L296:L298" si="144">O296+R296</f>
        <v>0</v>
      </c>
      <c r="M296" s="47">
        <v>0</v>
      </c>
      <c r="N296" s="25" t="e">
        <f t="shared" si="138"/>
        <v>#DIV/0!</v>
      </c>
      <c r="O296" s="47">
        <v>0</v>
      </c>
      <c r="P296" s="47">
        <v>0</v>
      </c>
      <c r="Q296" s="25" t="e">
        <f t="shared" si="140"/>
        <v>#DIV/0!</v>
      </c>
      <c r="R296" s="47">
        <v>0</v>
      </c>
      <c r="S296" s="47">
        <v>0</v>
      </c>
      <c r="T296" s="46" t="e">
        <f t="shared" si="139"/>
        <v>#DIV/0!</v>
      </c>
    </row>
    <row r="297" spans="1:20" s="23" customFormat="1" ht="34.5">
      <c r="A297" s="48">
        <v>9</v>
      </c>
      <c r="B297" s="3" t="s">
        <v>21</v>
      </c>
      <c r="C297" s="47">
        <v>88907</v>
      </c>
      <c r="D297" s="47">
        <v>100455</v>
      </c>
      <c r="E297" s="46">
        <f t="shared" si="141"/>
        <v>88.504305410382756</v>
      </c>
      <c r="F297" s="47">
        <v>8666</v>
      </c>
      <c r="G297" s="47">
        <v>9392</v>
      </c>
      <c r="H297" s="46">
        <f t="shared" si="142"/>
        <v>92.270017035775126</v>
      </c>
      <c r="I297" s="47">
        <v>88907</v>
      </c>
      <c r="J297" s="47">
        <v>100455</v>
      </c>
      <c r="K297" s="46">
        <f t="shared" si="143"/>
        <v>88.504305410382756</v>
      </c>
      <c r="L297" s="47">
        <f t="shared" si="144"/>
        <v>0</v>
      </c>
      <c r="M297" s="47">
        <v>0</v>
      </c>
      <c r="N297" s="25" t="e">
        <f t="shared" si="138"/>
        <v>#DIV/0!</v>
      </c>
      <c r="O297" s="47">
        <v>0</v>
      </c>
      <c r="P297" s="47">
        <v>0</v>
      </c>
      <c r="Q297" s="25" t="e">
        <f t="shared" si="140"/>
        <v>#DIV/0!</v>
      </c>
      <c r="R297" s="47">
        <v>0</v>
      </c>
      <c r="S297" s="47">
        <v>0</v>
      </c>
      <c r="T297" s="46" t="e">
        <f t="shared" si="139"/>
        <v>#DIV/0!</v>
      </c>
    </row>
    <row r="298" spans="1:20" s="23" customFormat="1" ht="17.25">
      <c r="A298" s="44">
        <v>10</v>
      </c>
      <c r="B298" s="3" t="s">
        <v>22</v>
      </c>
      <c r="C298" s="47">
        <v>71900</v>
      </c>
      <c r="D298" s="47">
        <v>129484</v>
      </c>
      <c r="E298" s="46">
        <f t="shared" si="141"/>
        <v>55.528096135429863</v>
      </c>
      <c r="F298" s="47">
        <v>11311</v>
      </c>
      <c r="G298" s="47">
        <v>19228</v>
      </c>
      <c r="H298" s="46">
        <f t="shared" si="142"/>
        <v>58.825670896609118</v>
      </c>
      <c r="I298" s="47">
        <v>69390</v>
      </c>
      <c r="J298" s="47">
        <v>130946</v>
      </c>
      <c r="K298" s="46">
        <f t="shared" si="143"/>
        <v>52.991309394712324</v>
      </c>
      <c r="L298" s="47">
        <f t="shared" si="144"/>
        <v>0</v>
      </c>
      <c r="M298" s="47">
        <v>0</v>
      </c>
      <c r="N298" s="25" t="e">
        <f t="shared" si="138"/>
        <v>#DIV/0!</v>
      </c>
      <c r="O298" s="47">
        <v>0</v>
      </c>
      <c r="P298" s="47">
        <v>0</v>
      </c>
      <c r="Q298" s="25" t="e">
        <f t="shared" si="140"/>
        <v>#DIV/0!</v>
      </c>
      <c r="R298" s="47">
        <v>0</v>
      </c>
      <c r="S298" s="47">
        <v>0</v>
      </c>
      <c r="T298" s="46" t="e">
        <f t="shared" si="139"/>
        <v>#DIV/0!</v>
      </c>
    </row>
    <row r="299" spans="1:20" s="23" customFormat="1" ht="17.25">
      <c r="A299" s="48">
        <v>11</v>
      </c>
      <c r="B299" s="3" t="s">
        <v>23</v>
      </c>
      <c r="C299" s="47">
        <v>280984</v>
      </c>
      <c r="D299" s="47">
        <v>277037</v>
      </c>
      <c r="E299" s="46">
        <f t="shared" si="141"/>
        <v>101.42471944180743</v>
      </c>
      <c r="F299" s="47">
        <v>0</v>
      </c>
      <c r="G299" s="47">
        <v>0</v>
      </c>
      <c r="H299" s="46" t="e">
        <f t="shared" si="142"/>
        <v>#DIV/0!</v>
      </c>
      <c r="I299" s="47">
        <v>288148</v>
      </c>
      <c r="J299" s="47">
        <v>354176</v>
      </c>
      <c r="K299" s="46">
        <f t="shared" si="143"/>
        <v>81.357291290206007</v>
      </c>
      <c r="L299" s="47">
        <v>287675</v>
      </c>
      <c r="M299" s="47">
        <v>353996</v>
      </c>
      <c r="N299" s="25">
        <f t="shared" si="138"/>
        <v>81.265042542853593</v>
      </c>
      <c r="O299" s="47">
        <v>287675</v>
      </c>
      <c r="P299" s="47">
        <v>353996</v>
      </c>
      <c r="Q299" s="25">
        <f t="shared" si="140"/>
        <v>81.265042542853593</v>
      </c>
      <c r="R299" s="47">
        <v>0</v>
      </c>
      <c r="S299" s="47">
        <v>0</v>
      </c>
      <c r="T299" s="46" t="e">
        <f t="shared" si="139"/>
        <v>#DIV/0!</v>
      </c>
    </row>
    <row r="300" spans="1:20" s="23" customFormat="1" ht="17.25">
      <c r="A300" s="50">
        <v>12</v>
      </c>
      <c r="B300" s="4" t="s">
        <v>24</v>
      </c>
      <c r="C300" s="47">
        <v>0</v>
      </c>
      <c r="D300" s="47">
        <v>0</v>
      </c>
      <c r="E300" s="46" t="e">
        <f t="shared" si="141"/>
        <v>#DIV/0!</v>
      </c>
      <c r="F300" s="47">
        <v>0</v>
      </c>
      <c r="G300" s="47">
        <v>0</v>
      </c>
      <c r="H300" s="46" t="e">
        <f>F300/G300*100</f>
        <v>#DIV/0!</v>
      </c>
      <c r="I300" s="47">
        <v>0</v>
      </c>
      <c r="J300" s="47">
        <v>0</v>
      </c>
      <c r="K300" s="46" t="e">
        <f t="shared" si="143"/>
        <v>#DIV/0!</v>
      </c>
      <c r="L300" s="47">
        <f t="shared" ref="L300:M308" si="145">O300+R300</f>
        <v>0</v>
      </c>
      <c r="M300" s="47">
        <v>0</v>
      </c>
      <c r="N300" s="25" t="e">
        <f t="shared" si="138"/>
        <v>#DIV/0!</v>
      </c>
      <c r="O300" s="47">
        <v>0</v>
      </c>
      <c r="P300" s="47">
        <v>0</v>
      </c>
      <c r="Q300" s="25" t="e">
        <f t="shared" si="140"/>
        <v>#DIV/0!</v>
      </c>
      <c r="R300" s="47">
        <v>0</v>
      </c>
      <c r="S300" s="47">
        <v>0</v>
      </c>
      <c r="T300" s="46" t="e">
        <f t="shared" si="139"/>
        <v>#DIV/0!</v>
      </c>
    </row>
    <row r="301" spans="1:20" s="23" customFormat="1" ht="17.25">
      <c r="A301" s="48">
        <v>13</v>
      </c>
      <c r="B301" s="4" t="s">
        <v>25</v>
      </c>
      <c r="C301" s="47"/>
      <c r="D301" s="47">
        <v>27923</v>
      </c>
      <c r="E301" s="46">
        <f t="shared" si="141"/>
        <v>0</v>
      </c>
      <c r="F301" s="47"/>
      <c r="G301" s="47">
        <v>0</v>
      </c>
      <c r="H301" s="46" t="e">
        <f>F301/G301*100</f>
        <v>#DIV/0!</v>
      </c>
      <c r="I301" s="47"/>
      <c r="J301" s="47">
        <v>27929</v>
      </c>
      <c r="K301" s="46">
        <f t="shared" si="143"/>
        <v>0</v>
      </c>
      <c r="L301" s="47"/>
      <c r="M301" s="47">
        <v>23892</v>
      </c>
      <c r="N301" s="25">
        <f t="shared" si="138"/>
        <v>0</v>
      </c>
      <c r="O301" s="47"/>
      <c r="P301" s="47">
        <v>23892</v>
      </c>
      <c r="Q301" s="25">
        <f t="shared" si="140"/>
        <v>0</v>
      </c>
      <c r="R301" s="47"/>
      <c r="S301" s="47">
        <v>0</v>
      </c>
      <c r="T301" s="46" t="e">
        <f t="shared" si="139"/>
        <v>#DIV/0!</v>
      </c>
    </row>
    <row r="302" spans="1:20" s="23" customFormat="1" ht="31.5" customHeight="1">
      <c r="A302" s="44">
        <v>14</v>
      </c>
      <c r="B302" s="4" t="s">
        <v>26</v>
      </c>
      <c r="C302" s="47">
        <v>9481</v>
      </c>
      <c r="D302" s="47">
        <v>146908</v>
      </c>
      <c r="E302" s="46">
        <f t="shared" si="141"/>
        <v>6.4536989136057947</v>
      </c>
      <c r="F302" s="47">
        <v>0</v>
      </c>
      <c r="G302" s="47">
        <v>8416</v>
      </c>
      <c r="H302" s="25">
        <f>F302/G302*100</f>
        <v>0</v>
      </c>
      <c r="I302" s="47">
        <v>9575</v>
      </c>
      <c r="J302" s="47">
        <v>139646</v>
      </c>
      <c r="K302" s="25">
        <f t="shared" si="143"/>
        <v>6.8566231757443825</v>
      </c>
      <c r="L302" s="47">
        <v>0</v>
      </c>
      <c r="M302" s="47">
        <v>0</v>
      </c>
      <c r="N302" s="25" t="e">
        <f t="shared" si="138"/>
        <v>#DIV/0!</v>
      </c>
      <c r="O302" s="47">
        <v>0</v>
      </c>
      <c r="P302" s="47">
        <v>0</v>
      </c>
      <c r="Q302" s="25" t="e">
        <f t="shared" si="140"/>
        <v>#DIV/0!</v>
      </c>
      <c r="R302" s="47">
        <v>0</v>
      </c>
      <c r="S302" s="47">
        <v>0</v>
      </c>
      <c r="T302" s="25" t="e">
        <f t="shared" si="139"/>
        <v>#DIV/0!</v>
      </c>
    </row>
    <row r="303" spans="1:20" s="23" customFormat="1" ht="17.25">
      <c r="A303" s="48">
        <v>15</v>
      </c>
      <c r="B303" s="4" t="s">
        <v>27</v>
      </c>
      <c r="C303" s="47">
        <v>0</v>
      </c>
      <c r="D303" s="47">
        <v>10690</v>
      </c>
      <c r="E303" s="46">
        <f t="shared" si="141"/>
        <v>0</v>
      </c>
      <c r="F303" s="47">
        <v>0</v>
      </c>
      <c r="G303" s="47">
        <v>1606</v>
      </c>
      <c r="H303" s="1">
        <f t="shared" ref="H303:H308" si="146">F303/G303*100</f>
        <v>0</v>
      </c>
      <c r="I303" s="47">
        <v>0</v>
      </c>
      <c r="J303" s="47">
        <v>10690</v>
      </c>
      <c r="K303" s="1">
        <f t="shared" si="143"/>
        <v>0</v>
      </c>
      <c r="L303" s="47">
        <v>0</v>
      </c>
      <c r="M303" s="47">
        <v>2900</v>
      </c>
      <c r="N303" s="1">
        <f t="shared" si="138"/>
        <v>0</v>
      </c>
      <c r="O303" s="47">
        <v>0</v>
      </c>
      <c r="P303" s="47">
        <v>2900</v>
      </c>
      <c r="Q303" s="1">
        <f t="shared" si="140"/>
        <v>0</v>
      </c>
      <c r="R303" s="47">
        <v>0</v>
      </c>
      <c r="S303" s="47">
        <v>0</v>
      </c>
      <c r="T303" s="1" t="e">
        <f t="shared" si="139"/>
        <v>#DIV/0!</v>
      </c>
    </row>
    <row r="304" spans="1:20" s="23" customFormat="1" ht="17.25">
      <c r="A304" s="50">
        <v>16</v>
      </c>
      <c r="B304" s="4" t="s">
        <v>28</v>
      </c>
      <c r="C304" s="47">
        <v>0</v>
      </c>
      <c r="D304" s="47">
        <v>0</v>
      </c>
      <c r="E304" s="46" t="e">
        <f t="shared" si="141"/>
        <v>#DIV/0!</v>
      </c>
      <c r="F304" s="47">
        <v>0</v>
      </c>
      <c r="G304" s="47">
        <v>0</v>
      </c>
      <c r="H304" s="46" t="e">
        <f t="shared" si="146"/>
        <v>#DIV/0!</v>
      </c>
      <c r="I304" s="47">
        <v>0</v>
      </c>
      <c r="J304" s="47">
        <v>0</v>
      </c>
      <c r="K304" s="46" t="e">
        <f t="shared" si="143"/>
        <v>#DIV/0!</v>
      </c>
      <c r="L304" s="47">
        <f t="shared" si="145"/>
        <v>0</v>
      </c>
      <c r="M304" s="47">
        <v>0</v>
      </c>
      <c r="N304" s="25" t="e">
        <f t="shared" si="138"/>
        <v>#DIV/0!</v>
      </c>
      <c r="O304" s="47">
        <v>0</v>
      </c>
      <c r="P304" s="47">
        <v>0</v>
      </c>
      <c r="Q304" s="25" t="e">
        <f t="shared" si="140"/>
        <v>#DIV/0!</v>
      </c>
      <c r="R304" s="47">
        <v>0</v>
      </c>
      <c r="S304" s="47">
        <v>0</v>
      </c>
      <c r="T304" s="46" t="e">
        <f t="shared" si="139"/>
        <v>#DIV/0!</v>
      </c>
    </row>
    <row r="305" spans="1:20" s="23" customFormat="1" ht="17.25">
      <c r="A305" s="48">
        <v>17</v>
      </c>
      <c r="B305" s="4" t="s">
        <v>29</v>
      </c>
      <c r="C305" s="47">
        <v>0</v>
      </c>
      <c r="D305" s="47">
        <v>0</v>
      </c>
      <c r="E305" s="46" t="e">
        <f t="shared" si="141"/>
        <v>#DIV/0!</v>
      </c>
      <c r="F305" s="47">
        <v>0</v>
      </c>
      <c r="G305" s="47">
        <v>0</v>
      </c>
      <c r="H305" s="46" t="e">
        <f t="shared" si="146"/>
        <v>#DIV/0!</v>
      </c>
      <c r="I305" s="47">
        <v>0</v>
      </c>
      <c r="J305" s="47">
        <v>0</v>
      </c>
      <c r="K305" s="46" t="e">
        <f t="shared" si="143"/>
        <v>#DIV/0!</v>
      </c>
      <c r="L305" s="47">
        <f t="shared" si="145"/>
        <v>0</v>
      </c>
      <c r="M305" s="47">
        <v>0</v>
      </c>
      <c r="N305" s="25" t="e">
        <f t="shared" si="138"/>
        <v>#DIV/0!</v>
      </c>
      <c r="O305" s="47">
        <v>0</v>
      </c>
      <c r="P305" s="47">
        <v>0</v>
      </c>
      <c r="Q305" s="25" t="e">
        <f t="shared" si="140"/>
        <v>#DIV/0!</v>
      </c>
      <c r="R305" s="47">
        <v>0</v>
      </c>
      <c r="S305" s="47">
        <v>0</v>
      </c>
      <c r="T305" s="46" t="e">
        <f t="shared" si="139"/>
        <v>#DIV/0!</v>
      </c>
    </row>
    <row r="306" spans="1:20" s="23" customFormat="1" ht="17.25">
      <c r="A306" s="44">
        <v>18</v>
      </c>
      <c r="B306" s="3" t="s">
        <v>30</v>
      </c>
      <c r="C306" s="47">
        <v>10742</v>
      </c>
      <c r="D306" s="47">
        <v>20393</v>
      </c>
      <c r="E306" s="46">
        <f t="shared" si="141"/>
        <v>52.67493747854656</v>
      </c>
      <c r="F306" s="47">
        <v>1830</v>
      </c>
      <c r="G306" s="47">
        <v>0</v>
      </c>
      <c r="H306" s="46" t="e">
        <f t="shared" si="146"/>
        <v>#DIV/0!</v>
      </c>
      <c r="I306" s="47">
        <v>10742</v>
      </c>
      <c r="J306" s="47">
        <v>10393</v>
      </c>
      <c r="K306" s="46">
        <f t="shared" si="143"/>
        <v>103.35802944289425</v>
      </c>
      <c r="L306" s="47">
        <f t="shared" si="145"/>
        <v>0</v>
      </c>
      <c r="M306" s="47">
        <v>0</v>
      </c>
      <c r="N306" s="25" t="e">
        <f t="shared" si="138"/>
        <v>#DIV/0!</v>
      </c>
      <c r="O306" s="47">
        <v>0</v>
      </c>
      <c r="P306" s="47">
        <v>0</v>
      </c>
      <c r="Q306" s="25" t="e">
        <f t="shared" si="140"/>
        <v>#DIV/0!</v>
      </c>
      <c r="R306" s="47">
        <v>0</v>
      </c>
      <c r="S306" s="47">
        <v>0</v>
      </c>
      <c r="T306" s="46" t="e">
        <f t="shared" si="139"/>
        <v>#DIV/0!</v>
      </c>
    </row>
    <row r="307" spans="1:20" s="23" customFormat="1" ht="17.25">
      <c r="A307" s="50">
        <v>19</v>
      </c>
      <c r="B307" s="4" t="s">
        <v>31</v>
      </c>
      <c r="C307" s="47">
        <v>0</v>
      </c>
      <c r="D307" s="47">
        <v>0</v>
      </c>
      <c r="E307" s="46" t="e">
        <f t="shared" si="141"/>
        <v>#DIV/0!</v>
      </c>
      <c r="F307" s="47">
        <v>0</v>
      </c>
      <c r="G307" s="47">
        <v>0</v>
      </c>
      <c r="H307" s="46" t="e">
        <f t="shared" si="146"/>
        <v>#DIV/0!</v>
      </c>
      <c r="I307" s="47">
        <v>0</v>
      </c>
      <c r="J307" s="47">
        <v>0</v>
      </c>
      <c r="K307" s="46" t="e">
        <f t="shared" si="143"/>
        <v>#DIV/0!</v>
      </c>
      <c r="L307" s="47">
        <f t="shared" si="145"/>
        <v>0</v>
      </c>
      <c r="M307" s="47">
        <v>0</v>
      </c>
      <c r="N307" s="25" t="e">
        <f t="shared" si="138"/>
        <v>#DIV/0!</v>
      </c>
      <c r="O307" s="47">
        <v>0</v>
      </c>
      <c r="P307" s="47">
        <v>0</v>
      </c>
      <c r="Q307" s="25" t="e">
        <f t="shared" si="140"/>
        <v>#DIV/0!</v>
      </c>
      <c r="R307" s="47">
        <v>0</v>
      </c>
      <c r="S307" s="47">
        <v>0</v>
      </c>
      <c r="T307" s="46" t="e">
        <f t="shared" si="139"/>
        <v>#DIV/0!</v>
      </c>
    </row>
    <row r="308" spans="1:20" s="23" customFormat="1" ht="17.25">
      <c r="A308" s="290">
        <v>20</v>
      </c>
      <c r="B308" s="3" t="s">
        <v>398</v>
      </c>
      <c r="C308" s="47">
        <v>29707</v>
      </c>
      <c r="D308" s="49">
        <v>0</v>
      </c>
      <c r="E308" s="46" t="e">
        <f t="shared" si="141"/>
        <v>#DIV/0!</v>
      </c>
      <c r="F308" s="47">
        <v>3844</v>
      </c>
      <c r="G308" s="49">
        <v>0</v>
      </c>
      <c r="H308" s="25" t="e">
        <f t="shared" si="146"/>
        <v>#DIV/0!</v>
      </c>
      <c r="I308" s="47">
        <v>29707</v>
      </c>
      <c r="J308" s="49">
        <v>0</v>
      </c>
      <c r="K308" s="25" t="e">
        <f t="shared" si="143"/>
        <v>#DIV/0!</v>
      </c>
      <c r="L308" s="47">
        <f t="shared" si="145"/>
        <v>0</v>
      </c>
      <c r="M308" s="266">
        <f t="shared" si="145"/>
        <v>0</v>
      </c>
      <c r="N308" s="25" t="e">
        <f t="shared" si="138"/>
        <v>#DIV/0!</v>
      </c>
      <c r="O308" s="47">
        <v>0</v>
      </c>
      <c r="P308" s="249">
        <v>0</v>
      </c>
      <c r="Q308" s="25" t="e">
        <f t="shared" si="140"/>
        <v>#DIV/0!</v>
      </c>
      <c r="R308" s="47">
        <v>0</v>
      </c>
      <c r="S308" s="249">
        <v>0</v>
      </c>
      <c r="T308" s="25" t="e">
        <f>R308/S308*100</f>
        <v>#DIV/0!</v>
      </c>
    </row>
    <row r="309" spans="1:20" s="23" customFormat="1" ht="15.75" customHeight="1">
      <c r="A309" s="385"/>
      <c r="B309" s="386"/>
      <c r="C309" s="386"/>
      <c r="D309" s="386"/>
      <c r="E309" s="386"/>
      <c r="F309" s="386"/>
      <c r="G309" s="386"/>
      <c r="H309" s="386"/>
      <c r="I309" s="386"/>
      <c r="J309" s="386"/>
      <c r="K309" s="386"/>
      <c r="L309" s="386"/>
      <c r="M309" s="386"/>
      <c r="N309" s="386"/>
      <c r="O309" s="386"/>
      <c r="P309" s="386"/>
      <c r="Q309" s="386"/>
      <c r="R309" s="386"/>
      <c r="S309" s="386"/>
      <c r="T309" s="387"/>
    </row>
    <row r="310" spans="1:20" s="23" customFormat="1" ht="57.75" hidden="1" customHeight="1">
      <c r="A310" s="383" t="s">
        <v>260</v>
      </c>
      <c r="B310" s="384"/>
      <c r="C310" s="42">
        <f>SUM(C311:C316)</f>
        <v>0</v>
      </c>
      <c r="D310" s="42">
        <f>SUM(D311:D316)</f>
        <v>0</v>
      </c>
      <c r="E310" s="43" t="e">
        <f>C310/D310*100</f>
        <v>#DIV/0!</v>
      </c>
      <c r="F310" s="42">
        <f>SUM(F311:F316)</f>
        <v>0</v>
      </c>
      <c r="G310" s="42">
        <f>SUM(G311:G316)</f>
        <v>0</v>
      </c>
      <c r="H310" s="42" t="e">
        <f>F310/G310*100</f>
        <v>#DIV/0!</v>
      </c>
      <c r="I310" s="42">
        <f>SUM(I311:I316)</f>
        <v>0</v>
      </c>
      <c r="J310" s="42">
        <f>SUM(J311:J316)</f>
        <v>0</v>
      </c>
      <c r="K310" s="42" t="e">
        <f>I310/J310*100</f>
        <v>#DIV/0!</v>
      </c>
      <c r="L310" s="42">
        <f>SUM(L311:L316)</f>
        <v>0</v>
      </c>
      <c r="M310" s="42">
        <f>SUM(M311:M316)</f>
        <v>0</v>
      </c>
      <c r="N310" s="5" t="e">
        <f t="shared" ref="N310" si="147">L310/M310*100</f>
        <v>#DIV/0!</v>
      </c>
      <c r="O310" s="42">
        <f>SUM(O311:O316)</f>
        <v>0</v>
      </c>
      <c r="P310" s="42">
        <f>SUM(P311:P316)</f>
        <v>0</v>
      </c>
      <c r="Q310" s="6" t="e">
        <f>A291O291/P310*100</f>
        <v>#NAME?</v>
      </c>
      <c r="R310" s="42">
        <f>SUM(R311:R316)</f>
        <v>0</v>
      </c>
      <c r="S310" s="42">
        <f>SUM(S311:S316)</f>
        <v>0</v>
      </c>
      <c r="T310" s="5" t="e">
        <f t="shared" ref="T310" si="148">R310/S310*100</f>
        <v>#DIV/0!</v>
      </c>
    </row>
    <row r="311" spans="1:20" s="23" customFormat="1" hidden="1">
      <c r="A311" s="64">
        <v>1</v>
      </c>
      <c r="C311" s="47"/>
      <c r="D311" s="47"/>
      <c r="E311" s="25"/>
      <c r="F311" s="47"/>
      <c r="G311" s="47"/>
      <c r="H311" s="25"/>
      <c r="I311" s="47"/>
      <c r="J311" s="47"/>
      <c r="K311" s="25"/>
      <c r="L311" s="47"/>
      <c r="M311" s="47"/>
      <c r="N311" s="25"/>
      <c r="O311" s="47"/>
      <c r="P311" s="47"/>
      <c r="Q311" s="25"/>
      <c r="R311" s="47"/>
      <c r="S311" s="47"/>
      <c r="T311" s="25"/>
    </row>
    <row r="312" spans="1:20" s="23" customFormat="1" ht="17.25" hidden="1">
      <c r="A312" s="64">
        <v>2</v>
      </c>
      <c r="B312" s="4"/>
      <c r="C312" s="47"/>
      <c r="D312" s="47"/>
      <c r="E312" s="25"/>
      <c r="F312" s="47"/>
      <c r="G312" s="47"/>
      <c r="H312" s="25"/>
      <c r="I312" s="47"/>
      <c r="J312" s="47"/>
      <c r="K312" s="25"/>
      <c r="L312" s="47"/>
      <c r="M312" s="47"/>
      <c r="N312" s="25"/>
      <c r="O312" s="47"/>
      <c r="P312" s="47"/>
      <c r="Q312" s="25"/>
      <c r="R312" s="47"/>
      <c r="S312" s="47"/>
      <c r="T312" s="25"/>
    </row>
    <row r="313" spans="1:20" s="23" customFormat="1" ht="17.25" hidden="1">
      <c r="A313" s="64">
        <v>3</v>
      </c>
      <c r="B313" s="4"/>
      <c r="C313" s="47"/>
      <c r="D313" s="47"/>
      <c r="E313" s="25"/>
      <c r="F313" s="47"/>
      <c r="G313" s="47"/>
      <c r="H313" s="25"/>
      <c r="I313" s="47"/>
      <c r="J313" s="47"/>
      <c r="K313" s="25"/>
      <c r="L313" s="47"/>
      <c r="M313" s="47"/>
      <c r="N313" s="25"/>
      <c r="O313" s="47"/>
      <c r="P313" s="47"/>
      <c r="Q313" s="25"/>
      <c r="R313" s="47"/>
      <c r="S313" s="47"/>
      <c r="T313" s="25"/>
    </row>
    <row r="314" spans="1:20" s="23" customFormat="1" ht="17.25" hidden="1">
      <c r="A314" s="64">
        <v>4</v>
      </c>
      <c r="B314" s="4"/>
      <c r="C314" s="47"/>
      <c r="D314" s="47"/>
      <c r="E314" s="25"/>
      <c r="F314" s="47"/>
      <c r="G314" s="47"/>
      <c r="H314" s="25"/>
      <c r="I314" s="47"/>
      <c r="J314" s="47"/>
      <c r="K314" s="25"/>
      <c r="L314" s="47"/>
      <c r="M314" s="47"/>
      <c r="N314" s="25"/>
      <c r="O314" s="47"/>
      <c r="P314" s="47"/>
      <c r="Q314" s="25"/>
      <c r="R314" s="47"/>
      <c r="S314" s="47"/>
      <c r="T314" s="25"/>
    </row>
    <row r="315" spans="1:20" s="23" customFormat="1" ht="17.25" hidden="1">
      <c r="A315" s="64"/>
      <c r="B315" s="16"/>
      <c r="C315" s="47"/>
      <c r="D315" s="47"/>
      <c r="E315" s="25"/>
      <c r="F315" s="47"/>
      <c r="G315" s="47"/>
      <c r="H315" s="1"/>
      <c r="I315" s="47"/>
      <c r="J315" s="47"/>
      <c r="K315" s="1"/>
      <c r="L315" s="47"/>
      <c r="M315" s="47"/>
      <c r="N315" s="1"/>
      <c r="O315" s="47"/>
      <c r="P315" s="47"/>
      <c r="Q315" s="1"/>
      <c r="R315" s="47"/>
      <c r="S315" s="47"/>
      <c r="T315" s="1"/>
    </row>
    <row r="316" spans="1:20" s="23" customFormat="1" ht="17.25" hidden="1">
      <c r="A316" s="64"/>
      <c r="B316" s="16"/>
      <c r="C316" s="47"/>
      <c r="D316" s="47"/>
      <c r="E316" s="25"/>
      <c r="F316" s="47"/>
      <c r="G316" s="47"/>
      <c r="H316" s="1"/>
      <c r="I316" s="47"/>
      <c r="J316" s="47"/>
      <c r="K316" s="1"/>
      <c r="L316" s="47"/>
      <c r="M316" s="47"/>
      <c r="N316" s="1"/>
      <c r="O316" s="47"/>
      <c r="P316" s="47"/>
      <c r="Q316" s="1"/>
      <c r="R316" s="47"/>
      <c r="S316" s="47"/>
      <c r="T316" s="1"/>
    </row>
    <row r="317" spans="1:20" s="23" customFormat="1" hidden="1">
      <c r="A317" s="385"/>
      <c r="B317" s="386"/>
      <c r="C317" s="386"/>
      <c r="D317" s="386"/>
      <c r="E317" s="386"/>
      <c r="F317" s="386"/>
      <c r="G317" s="386"/>
      <c r="H317" s="386"/>
      <c r="I317" s="386"/>
      <c r="J317" s="386"/>
      <c r="K317" s="386"/>
      <c r="L317" s="386"/>
      <c r="M317" s="386"/>
      <c r="N317" s="386"/>
      <c r="O317" s="386"/>
      <c r="P317" s="386"/>
      <c r="Q317" s="386"/>
      <c r="R317" s="386"/>
      <c r="S317" s="386"/>
      <c r="T317" s="387"/>
    </row>
    <row r="318" spans="1:20" s="23" customFormat="1" ht="17.25">
      <c r="A318" s="383" t="s">
        <v>261</v>
      </c>
      <c r="B318" s="384"/>
      <c r="C318" s="59">
        <f>SUM(C319:C324)</f>
        <v>157848</v>
      </c>
      <c r="D318" s="60">
        <f>SUM(D319:D324)</f>
        <v>164299</v>
      </c>
      <c r="E318" s="51">
        <f>C318/D318*100</f>
        <v>96.073621872318142</v>
      </c>
      <c r="F318" s="60">
        <f>SUM(F319:F324)</f>
        <v>4622</v>
      </c>
      <c r="G318" s="60">
        <f>SUM(G319:G324)</f>
        <v>21114</v>
      </c>
      <c r="H318" s="51">
        <f>F318/G318*100</f>
        <v>21.890688642606801</v>
      </c>
      <c r="I318" s="60">
        <f>SUM(I319:I324)</f>
        <v>153019</v>
      </c>
      <c r="J318" s="60">
        <f>SUM(J319:J324)</f>
        <v>132133</v>
      </c>
      <c r="K318" s="51">
        <f>I318/J318*100</f>
        <v>115.80680072351343</v>
      </c>
      <c r="L318" s="36">
        <f>SUM(L319:L324)</f>
        <v>5882</v>
      </c>
      <c r="M318" s="36">
        <f>SUM(M319:M324)</f>
        <v>57263</v>
      </c>
      <c r="N318" s="6">
        <f t="shared" ref="N318:N324" si="149">L318/M318*100</f>
        <v>10.271903323262841</v>
      </c>
      <c r="O318" s="7">
        <f>SUM(O319:O324)</f>
        <v>5882</v>
      </c>
      <c r="P318" s="7">
        <f>SUM(P319:P324)</f>
        <v>57263</v>
      </c>
      <c r="Q318" s="7">
        <f t="shared" ref="Q318:Q324" si="150">O318/P318*100</f>
        <v>10.271903323262841</v>
      </c>
      <c r="R318" s="7">
        <f>SUM(R319:R324)</f>
        <v>0</v>
      </c>
      <c r="S318" s="7">
        <f>SUM(S319:S324)</f>
        <v>0</v>
      </c>
      <c r="T318" s="6" t="e">
        <f t="shared" ref="T318:T324" si="151">R318/S318*100</f>
        <v>#DIV/0!</v>
      </c>
    </row>
    <row r="319" spans="1:20" s="23" customFormat="1" ht="17.25">
      <c r="A319" s="61">
        <v>1</v>
      </c>
      <c r="B319" s="8" t="s">
        <v>92</v>
      </c>
      <c r="C319" s="47">
        <v>150930</v>
      </c>
      <c r="D319" s="47">
        <v>142789</v>
      </c>
      <c r="E319" s="1">
        <f t="shared" ref="E319:E324" si="152">C319/D319*100</f>
        <v>105.7014195771383</v>
      </c>
      <c r="F319" s="47">
        <v>4622</v>
      </c>
      <c r="G319" s="47">
        <v>18567</v>
      </c>
      <c r="H319" s="1">
        <f t="shared" ref="H319:H324" si="153">F319/G319*100</f>
        <v>24.893628480637691</v>
      </c>
      <c r="I319" s="45">
        <v>146308</v>
      </c>
      <c r="J319" s="47">
        <v>107999</v>
      </c>
      <c r="K319" s="1">
        <f t="shared" ref="K319:K324" si="154">I319/J319*100</f>
        <v>135.4716247372661</v>
      </c>
      <c r="L319" s="49">
        <v>5882</v>
      </c>
      <c r="M319" s="49">
        <v>38666</v>
      </c>
      <c r="N319" s="1">
        <f t="shared" si="149"/>
        <v>15.212331247090466</v>
      </c>
      <c r="O319" s="49">
        <v>5882</v>
      </c>
      <c r="P319" s="49">
        <v>38666</v>
      </c>
      <c r="Q319" s="1">
        <f t="shared" si="150"/>
        <v>15.212331247090466</v>
      </c>
      <c r="R319" s="49">
        <v>0</v>
      </c>
      <c r="S319" s="49">
        <v>0</v>
      </c>
      <c r="T319" s="1" t="e">
        <f t="shared" si="151"/>
        <v>#DIV/0!</v>
      </c>
    </row>
    <row r="320" spans="1:20" s="23" customFormat="1" ht="17.25">
      <c r="A320" s="62">
        <v>2</v>
      </c>
      <c r="B320" s="3" t="s">
        <v>93</v>
      </c>
      <c r="C320" s="47">
        <v>0</v>
      </c>
      <c r="D320" s="45">
        <v>0</v>
      </c>
      <c r="E320" s="46" t="e">
        <f t="shared" si="152"/>
        <v>#DIV/0!</v>
      </c>
      <c r="F320" s="47">
        <v>0</v>
      </c>
      <c r="G320" s="45">
        <v>0</v>
      </c>
      <c r="H320" s="46" t="e">
        <f t="shared" si="153"/>
        <v>#DIV/0!</v>
      </c>
      <c r="I320" s="45">
        <v>0</v>
      </c>
      <c r="J320" s="45">
        <v>0</v>
      </c>
      <c r="K320" s="46" t="e">
        <f t="shared" si="154"/>
        <v>#DIV/0!</v>
      </c>
      <c r="L320" s="49">
        <f t="shared" ref="L320:L324" si="155">O320+R320</f>
        <v>0</v>
      </c>
      <c r="M320" s="49">
        <v>0</v>
      </c>
      <c r="N320" s="25" t="e">
        <f t="shared" si="149"/>
        <v>#DIV/0!</v>
      </c>
      <c r="O320" s="49">
        <v>0</v>
      </c>
      <c r="P320" s="49">
        <v>0</v>
      </c>
      <c r="Q320" s="25" t="e">
        <f t="shared" si="150"/>
        <v>#DIV/0!</v>
      </c>
      <c r="R320" s="49">
        <v>0</v>
      </c>
      <c r="S320" s="49">
        <v>0</v>
      </c>
      <c r="T320" s="1" t="e">
        <f t="shared" si="151"/>
        <v>#DIV/0!</v>
      </c>
    </row>
    <row r="321" spans="1:20" s="23" customFormat="1" ht="17.25">
      <c r="A321" s="62">
        <v>3</v>
      </c>
      <c r="B321" s="3" t="s">
        <v>94</v>
      </c>
      <c r="C321" s="47">
        <v>0</v>
      </c>
      <c r="D321" s="45">
        <v>0</v>
      </c>
      <c r="E321" s="46" t="e">
        <f t="shared" si="152"/>
        <v>#DIV/0!</v>
      </c>
      <c r="F321" s="47">
        <v>0</v>
      </c>
      <c r="G321" s="45">
        <v>0</v>
      </c>
      <c r="H321" s="46" t="e">
        <f t="shared" si="153"/>
        <v>#DIV/0!</v>
      </c>
      <c r="I321" s="45">
        <v>0</v>
      </c>
      <c r="J321" s="45">
        <v>0</v>
      </c>
      <c r="K321" s="46" t="e">
        <f t="shared" si="154"/>
        <v>#DIV/0!</v>
      </c>
      <c r="L321" s="49">
        <f t="shared" si="155"/>
        <v>0</v>
      </c>
      <c r="M321" s="49">
        <v>0</v>
      </c>
      <c r="N321" s="25" t="e">
        <f t="shared" si="149"/>
        <v>#DIV/0!</v>
      </c>
      <c r="O321" s="49">
        <v>0</v>
      </c>
      <c r="P321" s="49">
        <v>0</v>
      </c>
      <c r="Q321" s="25" t="e">
        <f t="shared" si="150"/>
        <v>#DIV/0!</v>
      </c>
      <c r="R321" s="49">
        <v>0</v>
      </c>
      <c r="S321" s="49">
        <v>0</v>
      </c>
      <c r="T321" s="1" t="e">
        <f t="shared" si="151"/>
        <v>#DIV/0!</v>
      </c>
    </row>
    <row r="322" spans="1:20" s="23" customFormat="1" ht="17.25">
      <c r="A322" s="61">
        <v>4</v>
      </c>
      <c r="B322" s="8" t="s">
        <v>95</v>
      </c>
      <c r="C322" s="47">
        <v>6918</v>
      </c>
      <c r="D322" s="49">
        <v>2916</v>
      </c>
      <c r="E322" s="1">
        <f t="shared" si="152"/>
        <v>237.24279835390948</v>
      </c>
      <c r="F322" s="47">
        <v>0</v>
      </c>
      <c r="G322" s="49">
        <v>1458</v>
      </c>
      <c r="H322" s="1">
        <f t="shared" si="153"/>
        <v>0</v>
      </c>
      <c r="I322" s="45">
        <v>6711</v>
      </c>
      <c r="J322" s="49">
        <v>5540</v>
      </c>
      <c r="K322" s="1">
        <f t="shared" si="154"/>
        <v>121.13718411552345</v>
      </c>
      <c r="L322" s="49">
        <f t="shared" si="155"/>
        <v>0</v>
      </c>
      <c r="M322" s="49">
        <v>0</v>
      </c>
      <c r="N322" s="1" t="e">
        <f t="shared" si="149"/>
        <v>#DIV/0!</v>
      </c>
      <c r="O322" s="49">
        <v>0</v>
      </c>
      <c r="P322" s="49">
        <v>0</v>
      </c>
      <c r="Q322" s="1" t="e">
        <f t="shared" si="150"/>
        <v>#DIV/0!</v>
      </c>
      <c r="R322" s="47">
        <v>0</v>
      </c>
      <c r="S322" s="49">
        <v>0</v>
      </c>
      <c r="T322" s="1" t="e">
        <f t="shared" si="151"/>
        <v>#DIV/0!</v>
      </c>
    </row>
    <row r="323" spans="1:20" s="23" customFormat="1" ht="17.25">
      <c r="A323" s="62">
        <v>5</v>
      </c>
      <c r="B323" s="3" t="s">
        <v>96</v>
      </c>
      <c r="C323" s="47">
        <v>0</v>
      </c>
      <c r="D323" s="45">
        <v>0</v>
      </c>
      <c r="E323" s="46" t="e">
        <f t="shared" si="152"/>
        <v>#DIV/0!</v>
      </c>
      <c r="F323" s="47">
        <v>0</v>
      </c>
      <c r="G323" s="45">
        <v>0</v>
      </c>
      <c r="H323" s="46" t="e">
        <f t="shared" si="153"/>
        <v>#DIV/0!</v>
      </c>
      <c r="I323" s="45">
        <v>0</v>
      </c>
      <c r="J323" s="45">
        <v>0</v>
      </c>
      <c r="K323" s="46" t="e">
        <f t="shared" si="154"/>
        <v>#DIV/0!</v>
      </c>
      <c r="L323" s="49">
        <f t="shared" si="155"/>
        <v>0</v>
      </c>
      <c r="M323" s="49">
        <v>0</v>
      </c>
      <c r="N323" s="25" t="e">
        <f t="shared" si="149"/>
        <v>#DIV/0!</v>
      </c>
      <c r="O323" s="49">
        <v>0</v>
      </c>
      <c r="P323" s="49">
        <v>0</v>
      </c>
      <c r="Q323" s="25" t="e">
        <f t="shared" si="150"/>
        <v>#DIV/0!</v>
      </c>
      <c r="R323" s="49">
        <v>0</v>
      </c>
      <c r="S323" s="49">
        <v>0</v>
      </c>
      <c r="T323" s="1" t="e">
        <f t="shared" si="151"/>
        <v>#DIV/0!</v>
      </c>
    </row>
    <row r="324" spans="1:20" s="23" customFormat="1" ht="17.25">
      <c r="A324" s="48">
        <v>6</v>
      </c>
      <c r="B324" s="4" t="s">
        <v>97</v>
      </c>
      <c r="C324" s="47">
        <v>0</v>
      </c>
      <c r="D324" s="49">
        <v>18594</v>
      </c>
      <c r="E324" s="25">
        <f t="shared" si="152"/>
        <v>0</v>
      </c>
      <c r="F324" s="47">
        <v>0</v>
      </c>
      <c r="G324" s="49">
        <v>1089</v>
      </c>
      <c r="H324" s="25">
        <f t="shared" si="153"/>
        <v>0</v>
      </c>
      <c r="I324" s="45">
        <v>0</v>
      </c>
      <c r="J324" s="49">
        <v>18594</v>
      </c>
      <c r="K324" s="25">
        <f t="shared" si="154"/>
        <v>0</v>
      </c>
      <c r="L324" s="49">
        <f t="shared" si="155"/>
        <v>0</v>
      </c>
      <c r="M324" s="49">
        <v>18597</v>
      </c>
      <c r="N324" s="25">
        <f t="shared" si="149"/>
        <v>0</v>
      </c>
      <c r="O324" s="49">
        <v>0</v>
      </c>
      <c r="P324" s="49">
        <v>18597</v>
      </c>
      <c r="Q324" s="25">
        <f t="shared" si="150"/>
        <v>0</v>
      </c>
      <c r="R324" s="49">
        <v>0</v>
      </c>
      <c r="S324" s="49">
        <v>0</v>
      </c>
      <c r="T324" s="25" t="e">
        <f t="shared" si="151"/>
        <v>#DIV/0!</v>
      </c>
    </row>
    <row r="325" spans="1:20" s="23" customFormat="1" ht="17.25" customHeight="1">
      <c r="A325" s="385"/>
      <c r="B325" s="386"/>
      <c r="C325" s="386"/>
      <c r="D325" s="386"/>
      <c r="E325" s="386"/>
      <c r="F325" s="386"/>
      <c r="G325" s="386"/>
      <c r="H325" s="386"/>
      <c r="I325" s="386"/>
      <c r="J325" s="386"/>
      <c r="K325" s="386"/>
      <c r="L325" s="386"/>
      <c r="M325" s="386"/>
      <c r="N325" s="386"/>
      <c r="O325" s="386"/>
      <c r="P325" s="386"/>
      <c r="Q325" s="386"/>
      <c r="R325" s="386"/>
      <c r="S325" s="386"/>
      <c r="T325" s="387"/>
    </row>
    <row r="326" spans="1:20" s="23" customFormat="1" ht="67.5" customHeight="1">
      <c r="A326" s="383" t="s">
        <v>262</v>
      </c>
      <c r="B326" s="384"/>
      <c r="C326" s="141">
        <f>C327+C335+C348</f>
        <v>23422246</v>
      </c>
      <c r="D326" s="141">
        <f>D327+D335+D348</f>
        <v>12355796</v>
      </c>
      <c r="E326" s="51">
        <f>C326/D326*100</f>
        <v>189.56484875600083</v>
      </c>
      <c r="F326" s="141">
        <f>F327+F335+F348</f>
        <v>3456052</v>
      </c>
      <c r="G326" s="141">
        <f>G327+G335+G348</f>
        <v>1428392</v>
      </c>
      <c r="H326" s="51">
        <f>F326/G326*100</f>
        <v>241.95402942609593</v>
      </c>
      <c r="I326" s="141">
        <f>I327+I335+I348</f>
        <v>19832463</v>
      </c>
      <c r="J326" s="141">
        <f>J327+J335+J348</f>
        <v>7894902</v>
      </c>
      <c r="K326" s="51">
        <f>I326/J326*100</f>
        <v>251.2059427716772</v>
      </c>
      <c r="L326" s="141">
        <f>L327+L335+L348</f>
        <v>14814827</v>
      </c>
      <c r="M326" s="141">
        <f>M327+M335+M348</f>
        <v>6504108</v>
      </c>
      <c r="N326" s="6">
        <f t="shared" ref="N326:N333" si="156">L326/M326*100</f>
        <v>227.77646066147733</v>
      </c>
      <c r="O326" s="141">
        <f>O327+O335+O348</f>
        <v>12446488</v>
      </c>
      <c r="P326" s="141">
        <f>P327+P335+P348</f>
        <v>4371337</v>
      </c>
      <c r="Q326" s="7">
        <f t="shared" ref="Q326:Q333" si="157">O326/P326*100</f>
        <v>284.72954613199579</v>
      </c>
      <c r="R326" s="141">
        <f>R327+R335+R348</f>
        <v>2368339</v>
      </c>
      <c r="S326" s="141">
        <f>S327+S335+S348</f>
        <v>2132771</v>
      </c>
      <c r="T326" s="6">
        <f t="shared" ref="T326:T333" si="158">R326/S326*100</f>
        <v>111.04516143552215</v>
      </c>
    </row>
    <row r="327" spans="1:20" s="23" customFormat="1" ht="66.75" customHeight="1">
      <c r="A327" s="393" t="s">
        <v>263</v>
      </c>
      <c r="B327" s="394" t="s">
        <v>145</v>
      </c>
      <c r="C327" s="133">
        <f>SUM(C328:C333)</f>
        <v>1130008</v>
      </c>
      <c r="D327" s="133">
        <f>SUM(D328:D333)</f>
        <v>1919622</v>
      </c>
      <c r="E327" s="134">
        <f>C327/D327*100</f>
        <v>58.866172611066133</v>
      </c>
      <c r="F327" s="133">
        <f>SUM(F328:F333)</f>
        <v>52947</v>
      </c>
      <c r="G327" s="133">
        <f>SUM(G328:G333)</f>
        <v>148333</v>
      </c>
      <c r="H327" s="134">
        <f>F327/G327*100</f>
        <v>35.694686954352704</v>
      </c>
      <c r="I327" s="133">
        <f>SUM(I328:I333)</f>
        <v>1432502</v>
      </c>
      <c r="J327" s="133">
        <f>SUM(J328:J333)</f>
        <v>2160853</v>
      </c>
      <c r="K327" s="134">
        <f>I327/J327*100</f>
        <v>66.293357299177686</v>
      </c>
      <c r="L327" s="135">
        <f>SUM(L328:L333)</f>
        <v>1041757</v>
      </c>
      <c r="M327" s="135">
        <f>SUM(M328:M333)</f>
        <v>1651238</v>
      </c>
      <c r="N327" s="136">
        <f t="shared" si="156"/>
        <v>63.089451672018207</v>
      </c>
      <c r="O327" s="137">
        <f>SUM(O328:O333)</f>
        <v>557661</v>
      </c>
      <c r="P327" s="137">
        <f>SUM(P328:P333)</f>
        <v>1356881</v>
      </c>
      <c r="Q327" s="138">
        <f t="shared" si="157"/>
        <v>41.098740420125274</v>
      </c>
      <c r="R327" s="137">
        <f>SUM(R328:R333)</f>
        <v>484096</v>
      </c>
      <c r="S327" s="137">
        <f>SUM(S328:S333)</f>
        <v>294357</v>
      </c>
      <c r="T327" s="138">
        <f t="shared" si="158"/>
        <v>164.45880342577212</v>
      </c>
    </row>
    <row r="328" spans="1:20" s="23" customFormat="1" ht="17.25">
      <c r="A328" s="67">
        <v>1</v>
      </c>
      <c r="B328" s="16" t="s">
        <v>194</v>
      </c>
      <c r="C328" s="45">
        <v>454163</v>
      </c>
      <c r="D328" s="45">
        <v>1054560</v>
      </c>
      <c r="E328" s="46">
        <f t="shared" ref="E328:E333" si="159">C328/D328*100</f>
        <v>43.066587012592926</v>
      </c>
      <c r="F328" s="69">
        <v>20736</v>
      </c>
      <c r="G328" s="45">
        <v>76757</v>
      </c>
      <c r="H328" s="46">
        <f t="shared" ref="H328:H333" si="160">F328/G328*100</f>
        <v>27.015125656291932</v>
      </c>
      <c r="I328" s="45">
        <v>664337</v>
      </c>
      <c r="J328" s="45">
        <v>1193196</v>
      </c>
      <c r="K328" s="46">
        <f t="shared" ref="K328:K333" si="161">I328/J328*100</f>
        <v>55.677105856875151</v>
      </c>
      <c r="L328" s="95">
        <v>419148</v>
      </c>
      <c r="M328" s="95">
        <v>860158</v>
      </c>
      <c r="N328" s="25">
        <f t="shared" si="156"/>
        <v>48.729186963325347</v>
      </c>
      <c r="O328" s="47">
        <v>370429</v>
      </c>
      <c r="P328" s="45">
        <v>836794</v>
      </c>
      <c r="Q328" s="25">
        <f t="shared" si="157"/>
        <v>44.267645322504698</v>
      </c>
      <c r="R328" s="95">
        <v>48719</v>
      </c>
      <c r="S328" s="45">
        <v>23364</v>
      </c>
      <c r="T328" s="46">
        <f t="shared" si="158"/>
        <v>208.52165725047081</v>
      </c>
    </row>
    <row r="329" spans="1:20" s="23" customFormat="1" ht="17.25">
      <c r="A329" s="67">
        <v>2</v>
      </c>
      <c r="B329" s="11" t="s">
        <v>195</v>
      </c>
      <c r="C329" s="45">
        <v>0</v>
      </c>
      <c r="D329" s="45">
        <v>0</v>
      </c>
      <c r="E329" s="46" t="e">
        <f t="shared" si="159"/>
        <v>#DIV/0!</v>
      </c>
      <c r="F329" s="69">
        <v>0</v>
      </c>
      <c r="G329" s="45">
        <v>0</v>
      </c>
      <c r="H329" s="46" t="e">
        <f t="shared" si="160"/>
        <v>#DIV/0!</v>
      </c>
      <c r="I329" s="45">
        <v>26785</v>
      </c>
      <c r="J329" s="45">
        <v>32732</v>
      </c>
      <c r="K329" s="46">
        <f t="shared" si="161"/>
        <v>81.831235488207255</v>
      </c>
      <c r="L329" s="95">
        <f>O329+R329</f>
        <v>0</v>
      </c>
      <c r="M329" s="95">
        <v>0</v>
      </c>
      <c r="N329" s="25" t="e">
        <f t="shared" si="156"/>
        <v>#DIV/0!</v>
      </c>
      <c r="O329" s="47">
        <v>0</v>
      </c>
      <c r="P329" s="45">
        <v>0</v>
      </c>
      <c r="Q329" s="25" t="e">
        <f t="shared" si="157"/>
        <v>#DIV/0!</v>
      </c>
      <c r="R329" s="95">
        <v>0</v>
      </c>
      <c r="S329" s="45">
        <v>0</v>
      </c>
      <c r="T329" s="46" t="e">
        <f t="shared" si="158"/>
        <v>#DIV/0!</v>
      </c>
    </row>
    <row r="330" spans="1:20" s="23" customFormat="1" ht="17.25">
      <c r="A330" s="68">
        <v>3</v>
      </c>
      <c r="B330" s="10" t="s">
        <v>196</v>
      </c>
      <c r="C330" s="45">
        <v>0</v>
      </c>
      <c r="D330" s="45">
        <v>0</v>
      </c>
      <c r="E330" s="46" t="e">
        <f t="shared" si="159"/>
        <v>#DIV/0!</v>
      </c>
      <c r="F330" s="69">
        <v>0</v>
      </c>
      <c r="G330" s="45">
        <v>0</v>
      </c>
      <c r="H330" s="46" t="e">
        <f t="shared" si="160"/>
        <v>#DIV/0!</v>
      </c>
      <c r="I330" s="45">
        <v>0</v>
      </c>
      <c r="J330" s="45">
        <v>0</v>
      </c>
      <c r="K330" s="46" t="e">
        <f t="shared" si="161"/>
        <v>#DIV/0!</v>
      </c>
      <c r="L330" s="95">
        <f t="shared" ref="L330" si="162">O330+R330</f>
        <v>0</v>
      </c>
      <c r="M330" s="95">
        <v>0</v>
      </c>
      <c r="N330" s="25" t="e">
        <f t="shared" si="156"/>
        <v>#DIV/0!</v>
      </c>
      <c r="O330" s="47">
        <v>0</v>
      </c>
      <c r="P330" s="45">
        <v>0</v>
      </c>
      <c r="Q330" s="25" t="e">
        <f t="shared" si="157"/>
        <v>#DIV/0!</v>
      </c>
      <c r="R330" s="95">
        <v>0</v>
      </c>
      <c r="S330" s="45">
        <v>0</v>
      </c>
      <c r="T330" s="46" t="e">
        <f t="shared" si="158"/>
        <v>#DIV/0!</v>
      </c>
    </row>
    <row r="331" spans="1:20" s="23" customFormat="1" ht="17.25">
      <c r="A331" s="67">
        <v>4</v>
      </c>
      <c r="B331" s="16" t="s">
        <v>197</v>
      </c>
      <c r="C331" s="45">
        <v>480875</v>
      </c>
      <c r="D331" s="47">
        <v>696674</v>
      </c>
      <c r="E331" s="1">
        <f t="shared" si="159"/>
        <v>69.02439304466651</v>
      </c>
      <c r="F331" s="69">
        <v>27506</v>
      </c>
      <c r="G331" s="47">
        <v>57240</v>
      </c>
      <c r="H331" s="1">
        <f t="shared" si="160"/>
        <v>48.053808525506639</v>
      </c>
      <c r="I331" s="45">
        <v>480875</v>
      </c>
      <c r="J331" s="47">
        <v>696674</v>
      </c>
      <c r="K331" s="1">
        <f t="shared" si="161"/>
        <v>69.02439304466651</v>
      </c>
      <c r="L331" s="95">
        <v>480875</v>
      </c>
      <c r="M331" s="95">
        <v>696674</v>
      </c>
      <c r="N331" s="1">
        <f t="shared" si="156"/>
        <v>69.02439304466651</v>
      </c>
      <c r="O331" s="47">
        <v>187232</v>
      </c>
      <c r="P331" s="47">
        <v>520087</v>
      </c>
      <c r="Q331" s="1">
        <f t="shared" si="157"/>
        <v>36.000130747355726</v>
      </c>
      <c r="R331" s="95">
        <v>293643</v>
      </c>
      <c r="S331" s="47">
        <v>176587</v>
      </c>
      <c r="T331" s="1">
        <f t="shared" si="158"/>
        <v>166.28800534580688</v>
      </c>
    </row>
    <row r="332" spans="1:20" s="23" customFormat="1" ht="34.5">
      <c r="A332" s="67">
        <v>5</v>
      </c>
      <c r="B332" s="16" t="s">
        <v>278</v>
      </c>
      <c r="C332" s="45">
        <v>54414</v>
      </c>
      <c r="D332" s="47">
        <v>77199</v>
      </c>
      <c r="E332" s="1">
        <f t="shared" si="159"/>
        <v>70.485368981463495</v>
      </c>
      <c r="F332" s="69">
        <v>217</v>
      </c>
      <c r="G332" s="47">
        <v>9723</v>
      </c>
      <c r="H332" s="1">
        <f t="shared" si="160"/>
        <v>2.2318214542836574</v>
      </c>
      <c r="I332" s="45">
        <v>119949</v>
      </c>
      <c r="J332" s="47">
        <v>147062</v>
      </c>
      <c r="K332" s="1">
        <f t="shared" si="161"/>
        <v>81.563558227142295</v>
      </c>
      <c r="L332" s="95">
        <v>1178</v>
      </c>
      <c r="M332" s="95">
        <v>3217</v>
      </c>
      <c r="N332" s="1">
        <f t="shared" si="156"/>
        <v>36.61796705004663</v>
      </c>
      <c r="O332" s="47">
        <v>0</v>
      </c>
      <c r="P332" s="47">
        <v>0</v>
      </c>
      <c r="Q332" s="1" t="e">
        <f t="shared" si="157"/>
        <v>#DIV/0!</v>
      </c>
      <c r="R332" s="95">
        <v>1178</v>
      </c>
      <c r="S332" s="95">
        <v>3217</v>
      </c>
      <c r="T332" s="1">
        <f t="shared" si="158"/>
        <v>36.61796705004663</v>
      </c>
    </row>
    <row r="333" spans="1:20" s="23" customFormat="1" ht="17.25">
      <c r="A333" s="67">
        <v>6</v>
      </c>
      <c r="B333" s="29" t="s">
        <v>198</v>
      </c>
      <c r="C333" s="45">
        <v>140556</v>
      </c>
      <c r="D333" s="69">
        <v>91189</v>
      </c>
      <c r="E333" s="1">
        <f t="shared" si="159"/>
        <v>154.1370121396221</v>
      </c>
      <c r="F333" s="69">
        <v>4488</v>
      </c>
      <c r="G333" s="69">
        <v>4613</v>
      </c>
      <c r="H333" s="1">
        <f t="shared" si="160"/>
        <v>97.290266637762841</v>
      </c>
      <c r="I333" s="45">
        <v>140556</v>
      </c>
      <c r="J333" s="69">
        <v>91189</v>
      </c>
      <c r="K333" s="1">
        <f t="shared" si="161"/>
        <v>154.1370121396221</v>
      </c>
      <c r="L333" s="95">
        <v>140556</v>
      </c>
      <c r="M333" s="95">
        <v>91189</v>
      </c>
      <c r="N333" s="1">
        <f t="shared" si="156"/>
        <v>154.1370121396221</v>
      </c>
      <c r="O333" s="47">
        <v>0</v>
      </c>
      <c r="P333" s="47">
        <v>0</v>
      </c>
      <c r="Q333" s="1" t="e">
        <f t="shared" si="157"/>
        <v>#DIV/0!</v>
      </c>
      <c r="R333" s="95">
        <v>140556</v>
      </c>
      <c r="S333" s="95">
        <v>91189</v>
      </c>
      <c r="T333" s="1">
        <f t="shared" si="158"/>
        <v>154.1370121396221</v>
      </c>
    </row>
    <row r="334" spans="1:20" s="23" customFormat="1" ht="17.25" customHeight="1">
      <c r="A334" s="385"/>
      <c r="B334" s="386"/>
      <c r="C334" s="386"/>
      <c r="D334" s="386"/>
      <c r="E334" s="386"/>
      <c r="F334" s="386"/>
      <c r="G334" s="386"/>
      <c r="H334" s="386"/>
      <c r="I334" s="386"/>
      <c r="J334" s="386"/>
      <c r="K334" s="386"/>
      <c r="L334" s="386"/>
      <c r="M334" s="386"/>
      <c r="N334" s="386"/>
      <c r="O334" s="386"/>
      <c r="P334" s="386"/>
      <c r="Q334" s="386"/>
      <c r="R334" s="386"/>
      <c r="S334" s="386"/>
      <c r="T334" s="387"/>
    </row>
    <row r="335" spans="1:20" s="23" customFormat="1" ht="17.25">
      <c r="A335" s="402" t="s">
        <v>264</v>
      </c>
      <c r="B335" s="403" t="s">
        <v>145</v>
      </c>
      <c r="C335" s="133">
        <f>SUM(C336:C345)</f>
        <v>21557103</v>
      </c>
      <c r="D335" s="133">
        <f>SUM(D336:D345)</f>
        <v>9635011</v>
      </c>
      <c r="E335" s="133">
        <f>C335/D335*100</f>
        <v>223.73719137424959</v>
      </c>
      <c r="F335" s="133">
        <f>SUM(F336:F345)</f>
        <v>3302040</v>
      </c>
      <c r="G335" s="133">
        <f>SUM(G336:G345)</f>
        <v>1193616</v>
      </c>
      <c r="H335" s="133">
        <f>F335/G335*100</f>
        <v>276.64173402501308</v>
      </c>
      <c r="I335" s="133">
        <f>SUM(I336:I345)</f>
        <v>17855850</v>
      </c>
      <c r="J335" s="133">
        <f>SUM(J336:J345)</f>
        <v>5142606</v>
      </c>
      <c r="K335" s="133">
        <f>I335/J335*100</f>
        <v>347.21403895223546</v>
      </c>
      <c r="L335" s="135">
        <f>SUM(L336:L345)</f>
        <v>13773070</v>
      </c>
      <c r="M335" s="135">
        <f>SUM(M336:M345)</f>
        <v>4852870</v>
      </c>
      <c r="N335" s="137">
        <f t="shared" ref="N335:N346" si="163">L335/M335*100</f>
        <v>283.81287774038867</v>
      </c>
      <c r="O335" s="137">
        <f>SUM(O336:O345)</f>
        <v>11888827</v>
      </c>
      <c r="P335" s="137">
        <f>SUM(P336:P345)</f>
        <v>3014456</v>
      </c>
      <c r="Q335" s="137">
        <f t="shared" ref="Q335:Q346" si="164">O335/P335*100</f>
        <v>394.39378116648578</v>
      </c>
      <c r="R335" s="137">
        <f>SUM(R336:R345)</f>
        <v>1884243</v>
      </c>
      <c r="S335" s="137">
        <f>SUM(S336:S345)</f>
        <v>1838414</v>
      </c>
      <c r="T335" s="137">
        <f t="shared" ref="T335:T344" si="165">R335/S335*100</f>
        <v>102.49285525458359</v>
      </c>
    </row>
    <row r="336" spans="1:20" s="23" customFormat="1" ht="17.25">
      <c r="A336" s="287">
        <v>1</v>
      </c>
      <c r="B336" s="10" t="s">
        <v>187</v>
      </c>
      <c r="C336" s="49">
        <v>479115</v>
      </c>
      <c r="D336" s="49">
        <v>454533</v>
      </c>
      <c r="E336" s="25">
        <f t="shared" ref="E336:E346" si="166">C336/D336*100</f>
        <v>105.40818818435625</v>
      </c>
      <c r="F336" s="49">
        <v>20809</v>
      </c>
      <c r="G336" s="49">
        <v>13998</v>
      </c>
      <c r="H336" s="25">
        <f t="shared" ref="H336:H339" si="167">F336/G336*100</f>
        <v>148.65695099299901</v>
      </c>
      <c r="I336" s="49">
        <v>479115</v>
      </c>
      <c r="J336" s="49">
        <v>454533</v>
      </c>
      <c r="K336" s="25">
        <f t="shared" ref="K336:K346" si="168">I336/J336*100</f>
        <v>105.40818818435625</v>
      </c>
      <c r="L336" s="49">
        <v>479115</v>
      </c>
      <c r="M336" s="95">
        <v>454533</v>
      </c>
      <c r="N336" s="25">
        <f t="shared" si="163"/>
        <v>105.40818818435625</v>
      </c>
      <c r="O336" s="49">
        <v>1988</v>
      </c>
      <c r="P336" s="49">
        <v>0</v>
      </c>
      <c r="Q336" s="25" t="e">
        <f t="shared" si="164"/>
        <v>#DIV/0!</v>
      </c>
      <c r="R336" s="49">
        <v>477127</v>
      </c>
      <c r="S336" s="49">
        <v>454533</v>
      </c>
      <c r="T336" s="25">
        <f t="shared" si="165"/>
        <v>104.97081620036388</v>
      </c>
    </row>
    <row r="337" spans="1:20" s="23" customFormat="1" ht="17.25">
      <c r="A337" s="287">
        <v>2</v>
      </c>
      <c r="B337" s="10" t="s">
        <v>188</v>
      </c>
      <c r="C337" s="49">
        <v>0</v>
      </c>
      <c r="D337" s="49">
        <v>0</v>
      </c>
      <c r="E337" s="25" t="e">
        <f t="shared" si="166"/>
        <v>#DIV/0!</v>
      </c>
      <c r="F337" s="49">
        <v>0</v>
      </c>
      <c r="G337" s="49">
        <v>0</v>
      </c>
      <c r="H337" s="25" t="e">
        <f t="shared" si="167"/>
        <v>#DIV/0!</v>
      </c>
      <c r="I337" s="49">
        <v>0</v>
      </c>
      <c r="J337" s="49">
        <v>0</v>
      </c>
      <c r="K337" s="25" t="e">
        <f t="shared" si="168"/>
        <v>#DIV/0!</v>
      </c>
      <c r="L337" s="49">
        <v>0</v>
      </c>
      <c r="M337" s="95">
        <v>0</v>
      </c>
      <c r="N337" s="25" t="e">
        <f t="shared" si="163"/>
        <v>#DIV/0!</v>
      </c>
      <c r="O337" s="49">
        <v>0</v>
      </c>
      <c r="P337" s="49">
        <v>0</v>
      </c>
      <c r="Q337" s="25" t="e">
        <f t="shared" si="164"/>
        <v>#DIV/0!</v>
      </c>
      <c r="R337" s="49">
        <v>0</v>
      </c>
      <c r="S337" s="49">
        <v>0</v>
      </c>
      <c r="T337" s="25" t="e">
        <f t="shared" si="165"/>
        <v>#DIV/0!</v>
      </c>
    </row>
    <row r="338" spans="1:20" s="23" customFormat="1" ht="17.25">
      <c r="A338" s="288">
        <v>3</v>
      </c>
      <c r="B338" s="16" t="s">
        <v>189</v>
      </c>
      <c r="C338" s="49">
        <v>2781870</v>
      </c>
      <c r="D338" s="47">
        <v>3810252</v>
      </c>
      <c r="E338" s="1">
        <f t="shared" si="166"/>
        <v>73.010131613342111</v>
      </c>
      <c r="F338" s="49">
        <v>392563</v>
      </c>
      <c r="G338" s="47">
        <v>263264</v>
      </c>
      <c r="H338" s="1">
        <f t="shared" si="167"/>
        <v>149.11381730886106</v>
      </c>
      <c r="I338" s="49">
        <v>250973</v>
      </c>
      <c r="J338" s="47">
        <v>218727</v>
      </c>
      <c r="K338" s="1">
        <f t="shared" si="168"/>
        <v>114.74257864826932</v>
      </c>
      <c r="L338" s="49">
        <v>250973</v>
      </c>
      <c r="M338" s="47">
        <v>218727</v>
      </c>
      <c r="N338" s="1">
        <f t="shared" si="163"/>
        <v>114.74257864826932</v>
      </c>
      <c r="O338" s="49">
        <v>0</v>
      </c>
      <c r="P338" s="47">
        <v>0</v>
      </c>
      <c r="Q338" s="1" t="e">
        <f t="shared" si="164"/>
        <v>#DIV/0!</v>
      </c>
      <c r="R338" s="49">
        <v>250973</v>
      </c>
      <c r="S338" s="47">
        <v>218727</v>
      </c>
      <c r="T338" s="1">
        <f t="shared" si="165"/>
        <v>114.74257864826932</v>
      </c>
    </row>
    <row r="339" spans="1:20" s="23" customFormat="1" ht="17.25">
      <c r="A339" s="288">
        <v>4</v>
      </c>
      <c r="B339" s="16" t="s">
        <v>190</v>
      </c>
      <c r="C339" s="49">
        <v>981851</v>
      </c>
      <c r="D339" s="45">
        <v>920779</v>
      </c>
      <c r="E339" s="1">
        <f t="shared" si="166"/>
        <v>106.63264474971737</v>
      </c>
      <c r="F339" s="49">
        <v>107469</v>
      </c>
      <c r="G339" s="45">
        <v>63281</v>
      </c>
      <c r="H339" s="1">
        <f t="shared" si="167"/>
        <v>169.82822648188241</v>
      </c>
      <c r="I339" s="49">
        <v>946340</v>
      </c>
      <c r="J339" s="45">
        <v>867683</v>
      </c>
      <c r="K339" s="1">
        <f t="shared" si="168"/>
        <v>109.06517702893798</v>
      </c>
      <c r="L339" s="49">
        <v>946340</v>
      </c>
      <c r="M339" s="95">
        <v>867683</v>
      </c>
      <c r="N339" s="1">
        <f t="shared" si="163"/>
        <v>109.06517702893798</v>
      </c>
      <c r="O339" s="49">
        <v>0</v>
      </c>
      <c r="P339" s="45">
        <v>0</v>
      </c>
      <c r="Q339" s="1" t="e">
        <f t="shared" si="164"/>
        <v>#DIV/0!</v>
      </c>
      <c r="R339" s="49">
        <v>946340</v>
      </c>
      <c r="S339" s="45">
        <v>867683</v>
      </c>
      <c r="T339" s="1">
        <f t="shared" si="165"/>
        <v>109.06517702893798</v>
      </c>
    </row>
    <row r="340" spans="1:20" s="23" customFormat="1" ht="17.25">
      <c r="A340" s="288">
        <v>5</v>
      </c>
      <c r="B340" s="16" t="s">
        <v>191</v>
      </c>
      <c r="C340" s="49">
        <v>13200726</v>
      </c>
      <c r="D340" s="45">
        <v>3367689</v>
      </c>
      <c r="E340" s="46">
        <f t="shared" si="166"/>
        <v>391.9817417819757</v>
      </c>
      <c r="F340" s="49">
        <v>2204092</v>
      </c>
      <c r="G340" s="45">
        <v>647453</v>
      </c>
      <c r="H340" s="46">
        <f>F340/G340*100</f>
        <v>340.42501926780784</v>
      </c>
      <c r="I340" s="245">
        <v>13298842</v>
      </c>
      <c r="J340" s="45">
        <v>3203500</v>
      </c>
      <c r="K340" s="1">
        <f t="shared" si="168"/>
        <v>415.13475885749961</v>
      </c>
      <c r="L340" s="49">
        <v>9224806</v>
      </c>
      <c r="M340" s="95">
        <v>2940149</v>
      </c>
      <c r="N340" s="25">
        <f t="shared" si="163"/>
        <v>313.75301047667989</v>
      </c>
      <c r="O340" s="49">
        <v>9224806</v>
      </c>
      <c r="P340" s="45">
        <v>2940149</v>
      </c>
      <c r="Q340" s="25">
        <f t="shared" si="164"/>
        <v>313.75301047667989</v>
      </c>
      <c r="R340" s="95">
        <v>0</v>
      </c>
      <c r="S340" s="95">
        <v>0</v>
      </c>
      <c r="T340" s="46" t="e">
        <f t="shared" si="165"/>
        <v>#DIV/0!</v>
      </c>
    </row>
    <row r="341" spans="1:20" s="23" customFormat="1" ht="17.25">
      <c r="A341" s="288">
        <v>6</v>
      </c>
      <c r="B341" s="11" t="s">
        <v>192</v>
      </c>
      <c r="C341" s="49">
        <v>0</v>
      </c>
      <c r="D341" s="45">
        <v>0</v>
      </c>
      <c r="E341" s="46" t="e">
        <f t="shared" si="166"/>
        <v>#DIV/0!</v>
      </c>
      <c r="F341" s="49">
        <v>0</v>
      </c>
      <c r="G341" s="45">
        <v>0</v>
      </c>
      <c r="H341" s="46" t="e">
        <f t="shared" ref="H341:H344" si="169">F341/G341*100</f>
        <v>#DIV/0!</v>
      </c>
      <c r="I341" s="49">
        <v>0</v>
      </c>
      <c r="J341" s="45">
        <v>0</v>
      </c>
      <c r="K341" s="46" t="e">
        <f t="shared" si="168"/>
        <v>#DIV/0!</v>
      </c>
      <c r="L341" s="49">
        <v>0</v>
      </c>
      <c r="M341" s="95">
        <v>0</v>
      </c>
      <c r="N341" s="25" t="e">
        <f t="shared" si="163"/>
        <v>#DIV/0!</v>
      </c>
      <c r="O341" s="49">
        <v>0</v>
      </c>
      <c r="P341" s="45">
        <v>0</v>
      </c>
      <c r="Q341" s="25" t="e">
        <f t="shared" si="164"/>
        <v>#DIV/0!</v>
      </c>
      <c r="R341" s="45">
        <v>0</v>
      </c>
      <c r="S341" s="45">
        <v>0</v>
      </c>
      <c r="T341" s="46" t="e">
        <f t="shared" si="165"/>
        <v>#DIV/0!</v>
      </c>
    </row>
    <row r="342" spans="1:20" s="23" customFormat="1" ht="17.25">
      <c r="A342" s="288">
        <v>7</v>
      </c>
      <c r="B342" s="16" t="s">
        <v>292</v>
      </c>
      <c r="C342" s="49">
        <v>2343778</v>
      </c>
      <c r="D342" s="47">
        <v>249155</v>
      </c>
      <c r="E342" s="1">
        <f t="shared" si="166"/>
        <v>940.69073468322927</v>
      </c>
      <c r="F342" s="49">
        <v>324712</v>
      </c>
      <c r="G342" s="47">
        <v>11040</v>
      </c>
      <c r="H342" s="1">
        <f t="shared" si="169"/>
        <v>2941.231884057971</v>
      </c>
      <c r="I342" s="49">
        <v>2211946</v>
      </c>
      <c r="J342" s="47">
        <v>203583</v>
      </c>
      <c r="K342" s="1">
        <f t="shared" si="168"/>
        <v>1086.5082054984944</v>
      </c>
      <c r="L342" s="49">
        <v>2203202</v>
      </c>
      <c r="M342" s="95">
        <v>177198</v>
      </c>
      <c r="N342" s="1">
        <f t="shared" si="163"/>
        <v>1243.3560198196367</v>
      </c>
      <c r="O342" s="49">
        <v>2123715</v>
      </c>
      <c r="P342" s="47">
        <v>74307</v>
      </c>
      <c r="Q342" s="1">
        <f t="shared" si="164"/>
        <v>2858.0281803867738</v>
      </c>
      <c r="R342" s="47">
        <v>79487</v>
      </c>
      <c r="S342" s="47">
        <v>102891</v>
      </c>
      <c r="T342" s="1">
        <f t="shared" si="165"/>
        <v>77.253598468281965</v>
      </c>
    </row>
    <row r="343" spans="1:20" s="23" customFormat="1" ht="17.25">
      <c r="A343" s="288">
        <v>8</v>
      </c>
      <c r="B343" s="16" t="s">
        <v>293</v>
      </c>
      <c r="C343" s="49">
        <v>538318</v>
      </c>
      <c r="D343" s="49">
        <v>0</v>
      </c>
      <c r="E343" s="1" t="e">
        <f t="shared" si="166"/>
        <v>#DIV/0!</v>
      </c>
      <c r="F343" s="49">
        <v>122079</v>
      </c>
      <c r="G343" s="49">
        <v>0</v>
      </c>
      <c r="H343" s="1" t="e">
        <f t="shared" si="169"/>
        <v>#DIV/0!</v>
      </c>
      <c r="I343" s="49">
        <v>538318</v>
      </c>
      <c r="J343" s="49">
        <v>0</v>
      </c>
      <c r="K343" s="1" t="e">
        <f t="shared" si="168"/>
        <v>#DIV/0!</v>
      </c>
      <c r="L343" s="49">
        <v>538318</v>
      </c>
      <c r="M343" s="35">
        <v>0</v>
      </c>
      <c r="N343" s="1" t="e">
        <f t="shared" si="163"/>
        <v>#DIV/0!</v>
      </c>
      <c r="O343" s="49">
        <v>538318</v>
      </c>
      <c r="P343" s="49">
        <v>0</v>
      </c>
      <c r="Q343" s="1" t="e">
        <f t="shared" si="164"/>
        <v>#DIV/0!</v>
      </c>
      <c r="R343" s="47">
        <v>0</v>
      </c>
      <c r="S343" s="47">
        <v>0</v>
      </c>
      <c r="T343" s="1" t="e">
        <f t="shared" si="165"/>
        <v>#DIV/0!</v>
      </c>
    </row>
    <row r="344" spans="1:20" s="23" customFormat="1" ht="34.5">
      <c r="A344" s="287">
        <v>9</v>
      </c>
      <c r="B344" s="10" t="s">
        <v>297</v>
      </c>
      <c r="C344" s="47">
        <v>1231445</v>
      </c>
      <c r="D344" s="49">
        <v>832603</v>
      </c>
      <c r="E344" s="1">
        <f t="shared" si="166"/>
        <v>147.90302220866366</v>
      </c>
      <c r="F344" s="47">
        <v>130316</v>
      </c>
      <c r="G344" s="49">
        <v>194580</v>
      </c>
      <c r="H344" s="1">
        <f t="shared" si="169"/>
        <v>66.972967417000717</v>
      </c>
      <c r="I344" s="47">
        <v>130316</v>
      </c>
      <c r="J344" s="49">
        <v>194580</v>
      </c>
      <c r="K344" s="1">
        <f t="shared" si="168"/>
        <v>66.972967417000717</v>
      </c>
      <c r="L344" s="47">
        <v>130316</v>
      </c>
      <c r="M344" s="49">
        <v>194580</v>
      </c>
      <c r="N344" s="1">
        <f t="shared" si="163"/>
        <v>66.972967417000717</v>
      </c>
      <c r="O344" s="49">
        <v>0</v>
      </c>
      <c r="P344" s="49">
        <v>0</v>
      </c>
      <c r="Q344" s="1" t="e">
        <f t="shared" si="164"/>
        <v>#DIV/0!</v>
      </c>
      <c r="R344" s="47">
        <v>130316</v>
      </c>
      <c r="S344" s="49">
        <v>194580</v>
      </c>
      <c r="T344" s="1">
        <f t="shared" si="165"/>
        <v>66.972967417000717</v>
      </c>
    </row>
    <row r="345" spans="1:20" s="23" customFormat="1" ht="17.25">
      <c r="A345" s="287">
        <v>10</v>
      </c>
      <c r="B345" s="10" t="s">
        <v>193</v>
      </c>
      <c r="C345" s="49">
        <v>0</v>
      </c>
      <c r="D345" s="49">
        <v>0</v>
      </c>
      <c r="E345" s="25" t="e">
        <f t="shared" si="166"/>
        <v>#DIV/0!</v>
      </c>
      <c r="F345" s="49">
        <v>0</v>
      </c>
      <c r="G345" s="49">
        <v>0</v>
      </c>
      <c r="H345" s="25" t="e">
        <f>F345/G345*100</f>
        <v>#DIV/0!</v>
      </c>
      <c r="I345" s="49">
        <v>0</v>
      </c>
      <c r="J345" s="49">
        <v>0</v>
      </c>
      <c r="K345" s="25" t="e">
        <f t="shared" si="168"/>
        <v>#DIV/0!</v>
      </c>
      <c r="L345" s="49">
        <v>0</v>
      </c>
      <c r="M345" s="35">
        <v>0</v>
      </c>
      <c r="N345" s="25" t="e">
        <f t="shared" si="163"/>
        <v>#DIV/0!</v>
      </c>
      <c r="O345" s="49">
        <v>0</v>
      </c>
      <c r="P345" s="49">
        <v>0</v>
      </c>
      <c r="Q345" s="25" t="e">
        <f t="shared" si="164"/>
        <v>#DIV/0!</v>
      </c>
      <c r="R345" s="49">
        <v>0</v>
      </c>
      <c r="S345" s="49">
        <v>0</v>
      </c>
      <c r="T345" s="25" t="e">
        <f>R345/S345*100</f>
        <v>#DIV/0!</v>
      </c>
    </row>
    <row r="346" spans="1:20" s="23" customFormat="1" ht="17.25">
      <c r="A346" s="64">
        <v>11</v>
      </c>
      <c r="B346" s="16" t="s">
        <v>320</v>
      </c>
      <c r="C346" s="49">
        <v>496916</v>
      </c>
      <c r="D346" s="49">
        <v>0</v>
      </c>
      <c r="E346" s="25" t="e">
        <f t="shared" si="166"/>
        <v>#DIV/0!</v>
      </c>
      <c r="F346" s="49">
        <v>0</v>
      </c>
      <c r="G346" s="49">
        <v>0</v>
      </c>
      <c r="H346" s="25" t="e">
        <f>F346/G346*100</f>
        <v>#DIV/0!</v>
      </c>
      <c r="I346" s="49">
        <v>496916</v>
      </c>
      <c r="J346" s="49">
        <v>0</v>
      </c>
      <c r="K346" s="25" t="e">
        <f t="shared" si="168"/>
        <v>#DIV/0!</v>
      </c>
      <c r="L346" s="49">
        <v>457443</v>
      </c>
      <c r="M346" s="35">
        <v>0</v>
      </c>
      <c r="N346" s="25" t="e">
        <f t="shared" si="163"/>
        <v>#DIV/0!</v>
      </c>
      <c r="O346" s="49">
        <v>0</v>
      </c>
      <c r="P346" s="49">
        <v>0</v>
      </c>
      <c r="Q346" s="25" t="e">
        <f t="shared" si="164"/>
        <v>#DIV/0!</v>
      </c>
      <c r="R346" s="49">
        <v>457443</v>
      </c>
      <c r="S346" s="49">
        <v>0</v>
      </c>
      <c r="T346" s="25" t="e">
        <f>R346/S346*100</f>
        <v>#DIV/0!</v>
      </c>
    </row>
    <row r="347" spans="1:20" s="23" customFormat="1" ht="17.25">
      <c r="A347" s="111"/>
      <c r="B347" s="112"/>
      <c r="C347" s="113"/>
      <c r="D347" s="113"/>
      <c r="E347" s="114"/>
      <c r="F347" s="113"/>
      <c r="G347" s="113"/>
      <c r="H347" s="114"/>
      <c r="I347" s="113"/>
      <c r="J347" s="113"/>
      <c r="K347" s="114"/>
      <c r="L347" s="115"/>
      <c r="M347" s="115"/>
      <c r="N347" s="114"/>
      <c r="O347" s="113"/>
      <c r="P347" s="113"/>
      <c r="Q347" s="114"/>
      <c r="R347" s="113"/>
      <c r="S347" s="113"/>
      <c r="T347" s="114"/>
    </row>
    <row r="348" spans="1:20" s="23" customFormat="1" ht="17.25">
      <c r="A348" s="402" t="s">
        <v>265</v>
      </c>
      <c r="B348" s="403"/>
      <c r="C348" s="133">
        <f>SUM(C349:C357)</f>
        <v>735135</v>
      </c>
      <c r="D348" s="133">
        <f>SUM(D349:D357)</f>
        <v>801163</v>
      </c>
      <c r="E348" s="133">
        <f>C348/D348*100</f>
        <v>91.758481108089114</v>
      </c>
      <c r="F348" s="133">
        <f>SUM(F349:F357)</f>
        <v>101065</v>
      </c>
      <c r="G348" s="133">
        <f>SUM(G349:G357)</f>
        <v>86443</v>
      </c>
      <c r="H348" s="133">
        <f>F348/G348*100</f>
        <v>116.91519267031454</v>
      </c>
      <c r="I348" s="133">
        <f>SUM(I349:I357)</f>
        <v>544111</v>
      </c>
      <c r="J348" s="133">
        <f>SUM(J349:J357)</f>
        <v>591443</v>
      </c>
      <c r="K348" s="133">
        <f>I348/J348*100</f>
        <v>91.997200068307521</v>
      </c>
      <c r="L348" s="133">
        <f>SUM(L349:L357)</f>
        <v>0</v>
      </c>
      <c r="M348" s="133">
        <f>SUM(M349:M357)</f>
        <v>0</v>
      </c>
      <c r="N348" s="137" t="e">
        <f t="shared" ref="N348:N357" si="170">L348/M348*100</f>
        <v>#DIV/0!</v>
      </c>
      <c r="O348" s="133">
        <f>SUM(O349:O357)</f>
        <v>0</v>
      </c>
      <c r="P348" s="133">
        <f>SUM(P349:P357)</f>
        <v>0</v>
      </c>
      <c r="Q348" s="137" t="e">
        <f t="shared" ref="Q348:Q357" si="171">O348/P348*100</f>
        <v>#DIV/0!</v>
      </c>
      <c r="R348" s="133">
        <f>SUM(R349:R357)</f>
        <v>0</v>
      </c>
      <c r="S348" s="133">
        <f>SUM(S349:S357)</f>
        <v>0</v>
      </c>
      <c r="T348" s="137" t="e">
        <f t="shared" ref="T348:T357" si="172">R348/S348*100</f>
        <v>#DIV/0!</v>
      </c>
    </row>
    <row r="349" spans="1:20" s="23" customFormat="1" ht="34.5">
      <c r="A349" s="2">
        <v>1</v>
      </c>
      <c r="B349" s="11" t="s">
        <v>199</v>
      </c>
      <c r="C349" s="49">
        <v>543415</v>
      </c>
      <c r="D349" s="49">
        <v>624652</v>
      </c>
      <c r="E349" s="1">
        <f>C349/D349*100</f>
        <v>86.994838726202744</v>
      </c>
      <c r="F349" s="49">
        <v>78746</v>
      </c>
      <c r="G349" s="49">
        <v>63572</v>
      </c>
      <c r="H349" s="1">
        <f t="shared" ref="H349:H357" si="173">F349/G349*100</f>
        <v>123.86899893034669</v>
      </c>
      <c r="I349" s="49">
        <v>488303</v>
      </c>
      <c r="J349" s="49">
        <v>548242</v>
      </c>
      <c r="K349" s="45">
        <f t="shared" ref="K349:K357" si="174">I349/J349*100</f>
        <v>89.067054330022145</v>
      </c>
      <c r="L349" s="45">
        <v>0</v>
      </c>
      <c r="M349" s="45">
        <v>0</v>
      </c>
      <c r="N349" s="45" t="e">
        <f t="shared" si="170"/>
        <v>#DIV/0!</v>
      </c>
      <c r="O349" s="45">
        <v>0</v>
      </c>
      <c r="P349" s="45">
        <v>0</v>
      </c>
      <c r="Q349" s="45" t="e">
        <f t="shared" si="171"/>
        <v>#DIV/0!</v>
      </c>
      <c r="R349" s="45">
        <v>0</v>
      </c>
      <c r="S349" s="45">
        <v>0</v>
      </c>
      <c r="T349" s="46" t="e">
        <f t="shared" si="172"/>
        <v>#DIV/0!</v>
      </c>
    </row>
    <row r="350" spans="1:20" s="23" customFormat="1" ht="34.5">
      <c r="A350" s="70">
        <v>2</v>
      </c>
      <c r="B350" s="11" t="s">
        <v>200</v>
      </c>
      <c r="C350" s="49">
        <v>105008</v>
      </c>
      <c r="D350" s="49">
        <v>104839</v>
      </c>
      <c r="E350" s="1">
        <f t="shared" ref="E350:E357" si="175">C350/D350*100</f>
        <v>100.16119955360124</v>
      </c>
      <c r="F350" s="49">
        <v>12618</v>
      </c>
      <c r="G350" s="49">
        <v>13378</v>
      </c>
      <c r="H350" s="1">
        <f t="shared" si="173"/>
        <v>94.319031245328162</v>
      </c>
      <c r="I350" s="49">
        <v>0</v>
      </c>
      <c r="J350" s="49">
        <v>0</v>
      </c>
      <c r="K350" s="45" t="e">
        <f t="shared" si="174"/>
        <v>#DIV/0!</v>
      </c>
      <c r="L350" s="45">
        <v>0</v>
      </c>
      <c r="M350" s="45">
        <v>0</v>
      </c>
      <c r="N350" s="45" t="e">
        <f t="shared" si="170"/>
        <v>#DIV/0!</v>
      </c>
      <c r="O350" s="45">
        <v>0</v>
      </c>
      <c r="P350" s="45">
        <v>0</v>
      </c>
      <c r="Q350" s="45" t="e">
        <f t="shared" si="171"/>
        <v>#DIV/0!</v>
      </c>
      <c r="R350" s="45">
        <v>0</v>
      </c>
      <c r="S350" s="45">
        <v>0</v>
      </c>
      <c r="T350" s="46" t="e">
        <f t="shared" si="172"/>
        <v>#DIV/0!</v>
      </c>
    </row>
    <row r="351" spans="1:20" s="23" customFormat="1" ht="34.5">
      <c r="A351" s="2">
        <v>3</v>
      </c>
      <c r="B351" s="11" t="s">
        <v>201</v>
      </c>
      <c r="C351" s="49">
        <v>0</v>
      </c>
      <c r="D351" s="49">
        <v>0</v>
      </c>
      <c r="E351" s="1">
        <v>0</v>
      </c>
      <c r="F351" s="49">
        <v>0</v>
      </c>
      <c r="G351" s="49">
        <v>0</v>
      </c>
      <c r="H351" s="1" t="e">
        <f t="shared" si="173"/>
        <v>#DIV/0!</v>
      </c>
      <c r="I351" s="49">
        <v>0</v>
      </c>
      <c r="J351" s="49">
        <v>0</v>
      </c>
      <c r="K351" s="45">
        <v>0</v>
      </c>
      <c r="L351" s="45">
        <v>0</v>
      </c>
      <c r="M351" s="45">
        <v>0</v>
      </c>
      <c r="N351" s="45" t="e">
        <f t="shared" si="170"/>
        <v>#DIV/0!</v>
      </c>
      <c r="O351" s="45">
        <v>0</v>
      </c>
      <c r="P351" s="45">
        <v>0</v>
      </c>
      <c r="Q351" s="45" t="e">
        <f t="shared" si="171"/>
        <v>#DIV/0!</v>
      </c>
      <c r="R351" s="45">
        <v>0</v>
      </c>
      <c r="S351" s="45">
        <v>0</v>
      </c>
      <c r="T351" s="46" t="e">
        <f t="shared" si="172"/>
        <v>#DIV/0!</v>
      </c>
    </row>
    <row r="352" spans="1:20" s="23" customFormat="1" ht="17.25">
      <c r="A352" s="70">
        <v>4</v>
      </c>
      <c r="B352" s="11" t="s">
        <v>202</v>
      </c>
      <c r="C352" s="49">
        <v>27374</v>
      </c>
      <c r="D352" s="49">
        <v>19159</v>
      </c>
      <c r="E352" s="1">
        <f t="shared" si="175"/>
        <v>142.8780207735268</v>
      </c>
      <c r="F352" s="49">
        <v>0</v>
      </c>
      <c r="G352" s="49">
        <v>696</v>
      </c>
      <c r="H352" s="1">
        <f t="shared" si="173"/>
        <v>0</v>
      </c>
      <c r="I352" s="49">
        <v>0</v>
      </c>
      <c r="J352" s="49">
        <v>0</v>
      </c>
      <c r="K352" s="45" t="e">
        <f t="shared" si="174"/>
        <v>#DIV/0!</v>
      </c>
      <c r="L352" s="45">
        <v>0</v>
      </c>
      <c r="M352" s="45">
        <v>0</v>
      </c>
      <c r="N352" s="45" t="e">
        <f t="shared" si="170"/>
        <v>#DIV/0!</v>
      </c>
      <c r="O352" s="45">
        <v>0</v>
      </c>
      <c r="P352" s="45">
        <v>0</v>
      </c>
      <c r="Q352" s="45" t="e">
        <f t="shared" si="171"/>
        <v>#DIV/0!</v>
      </c>
      <c r="R352" s="45">
        <v>0</v>
      </c>
      <c r="S352" s="45">
        <v>0</v>
      </c>
      <c r="T352" s="46" t="e">
        <f t="shared" si="172"/>
        <v>#DIV/0!</v>
      </c>
    </row>
    <row r="353" spans="1:20" s="23" customFormat="1" ht="17.25">
      <c r="A353" s="2">
        <v>5</v>
      </c>
      <c r="B353" s="11" t="s">
        <v>203</v>
      </c>
      <c r="C353" s="49">
        <v>0</v>
      </c>
      <c r="D353" s="49">
        <v>0</v>
      </c>
      <c r="E353" s="1" t="e">
        <f t="shared" si="175"/>
        <v>#DIV/0!</v>
      </c>
      <c r="F353" s="49">
        <v>0</v>
      </c>
      <c r="G353" s="49">
        <v>0</v>
      </c>
      <c r="H353" s="1" t="e">
        <f t="shared" si="173"/>
        <v>#DIV/0!</v>
      </c>
      <c r="I353" s="49">
        <v>0</v>
      </c>
      <c r="J353" s="49">
        <v>0</v>
      </c>
      <c r="K353" s="45" t="e">
        <f t="shared" si="174"/>
        <v>#DIV/0!</v>
      </c>
      <c r="L353" s="45">
        <v>0</v>
      </c>
      <c r="M353" s="45">
        <v>0</v>
      </c>
      <c r="N353" s="45" t="e">
        <f t="shared" si="170"/>
        <v>#DIV/0!</v>
      </c>
      <c r="O353" s="45">
        <v>0</v>
      </c>
      <c r="P353" s="45">
        <v>0</v>
      </c>
      <c r="Q353" s="45" t="e">
        <f t="shared" si="171"/>
        <v>#DIV/0!</v>
      </c>
      <c r="R353" s="45">
        <v>0</v>
      </c>
      <c r="S353" s="45">
        <v>0</v>
      </c>
      <c r="T353" s="46">
        <v>0</v>
      </c>
    </row>
    <row r="354" spans="1:20" s="23" customFormat="1" ht="17.25" customHeight="1">
      <c r="A354" s="70">
        <v>6</v>
      </c>
      <c r="B354" s="16" t="s">
        <v>204</v>
      </c>
      <c r="C354" s="49">
        <v>46410</v>
      </c>
      <c r="D354" s="49">
        <v>34500</v>
      </c>
      <c r="E354" s="1">
        <f t="shared" si="175"/>
        <v>134.52173913043478</v>
      </c>
      <c r="F354" s="49">
        <v>8500</v>
      </c>
      <c r="G354" s="49">
        <v>2700</v>
      </c>
      <c r="H354" s="1">
        <f t="shared" si="173"/>
        <v>314.81481481481484</v>
      </c>
      <c r="I354" s="49">
        <v>43121</v>
      </c>
      <c r="J354" s="49">
        <v>23109</v>
      </c>
      <c r="K354" s="47">
        <f t="shared" si="174"/>
        <v>186.59829503656584</v>
      </c>
      <c r="L354" s="47">
        <v>0</v>
      </c>
      <c r="M354" s="47">
        <v>0</v>
      </c>
      <c r="N354" s="47" t="e">
        <f t="shared" si="170"/>
        <v>#DIV/0!</v>
      </c>
      <c r="O354" s="47">
        <v>0</v>
      </c>
      <c r="P354" s="47">
        <v>0</v>
      </c>
      <c r="Q354" s="47" t="e">
        <f t="shared" si="171"/>
        <v>#DIV/0!</v>
      </c>
      <c r="R354" s="47">
        <v>0</v>
      </c>
      <c r="S354" s="47">
        <v>0</v>
      </c>
      <c r="T354" s="1" t="e">
        <f t="shared" si="172"/>
        <v>#DIV/0!</v>
      </c>
    </row>
    <row r="355" spans="1:20" s="23" customFormat="1" ht="52.5" customHeight="1">
      <c r="A355" s="2">
        <v>7</v>
      </c>
      <c r="B355" s="11" t="s">
        <v>276</v>
      </c>
      <c r="C355" s="49">
        <v>0</v>
      </c>
      <c r="D355" s="49">
        <v>4251</v>
      </c>
      <c r="E355" s="1">
        <f t="shared" si="175"/>
        <v>0</v>
      </c>
      <c r="F355" s="49">
        <v>0</v>
      </c>
      <c r="G355" s="49">
        <v>4251</v>
      </c>
      <c r="H355" s="1">
        <f t="shared" si="173"/>
        <v>0</v>
      </c>
      <c r="I355" s="49">
        <v>0</v>
      </c>
      <c r="J355" s="49">
        <v>4251</v>
      </c>
      <c r="K355" s="45">
        <f t="shared" si="174"/>
        <v>0</v>
      </c>
      <c r="L355" s="45">
        <v>0</v>
      </c>
      <c r="M355" s="45">
        <v>0</v>
      </c>
      <c r="N355" s="45" t="e">
        <f t="shared" si="170"/>
        <v>#DIV/0!</v>
      </c>
      <c r="O355" s="45">
        <v>0</v>
      </c>
      <c r="P355" s="45">
        <v>0</v>
      </c>
      <c r="Q355" s="45" t="e">
        <f t="shared" si="171"/>
        <v>#DIV/0!</v>
      </c>
      <c r="R355" s="45">
        <v>0</v>
      </c>
      <c r="S355" s="45">
        <v>0</v>
      </c>
      <c r="T355" s="46" t="e">
        <f t="shared" si="172"/>
        <v>#DIV/0!</v>
      </c>
    </row>
    <row r="356" spans="1:20" s="23" customFormat="1" ht="17.25">
      <c r="A356" s="70">
        <v>8</v>
      </c>
      <c r="B356" s="11" t="s">
        <v>205</v>
      </c>
      <c r="C356" s="49">
        <v>3955</v>
      </c>
      <c r="D356" s="49">
        <v>2060</v>
      </c>
      <c r="E356" s="1">
        <f t="shared" si="175"/>
        <v>191.99029126213591</v>
      </c>
      <c r="F356" s="49">
        <v>255</v>
      </c>
      <c r="G356" s="49">
        <v>525</v>
      </c>
      <c r="H356" s="1">
        <f t="shared" si="173"/>
        <v>48.571428571428569</v>
      </c>
      <c r="I356" s="49">
        <v>3714</v>
      </c>
      <c r="J356" s="49">
        <v>4139</v>
      </c>
      <c r="K356" s="45">
        <f t="shared" si="174"/>
        <v>89.731819280019337</v>
      </c>
      <c r="L356" s="45">
        <v>0</v>
      </c>
      <c r="M356" s="45">
        <v>0</v>
      </c>
      <c r="N356" s="45" t="e">
        <f t="shared" si="170"/>
        <v>#DIV/0!</v>
      </c>
      <c r="O356" s="45">
        <v>0</v>
      </c>
      <c r="P356" s="45">
        <v>0</v>
      </c>
      <c r="Q356" s="45" t="e">
        <f t="shared" si="171"/>
        <v>#DIV/0!</v>
      </c>
      <c r="R356" s="45">
        <v>0</v>
      </c>
      <c r="S356" s="45">
        <v>0</v>
      </c>
      <c r="T356" s="46" t="e">
        <f t="shared" si="172"/>
        <v>#DIV/0!</v>
      </c>
    </row>
    <row r="357" spans="1:20" s="23" customFormat="1" ht="17.25">
      <c r="A357" s="2">
        <v>9</v>
      </c>
      <c r="B357" s="11" t="s">
        <v>206</v>
      </c>
      <c r="C357" s="49">
        <v>8973</v>
      </c>
      <c r="D357" s="49">
        <v>11702</v>
      </c>
      <c r="E357" s="1">
        <f t="shared" si="175"/>
        <v>76.679200136728767</v>
      </c>
      <c r="F357" s="49">
        <v>946</v>
      </c>
      <c r="G357" s="49">
        <v>1321</v>
      </c>
      <c r="H357" s="1">
        <f t="shared" si="173"/>
        <v>71.612414837244515</v>
      </c>
      <c r="I357" s="49">
        <v>8973</v>
      </c>
      <c r="J357" s="49">
        <v>11702</v>
      </c>
      <c r="K357" s="45">
        <f t="shared" si="174"/>
        <v>76.679200136728767</v>
      </c>
      <c r="L357" s="45">
        <v>0</v>
      </c>
      <c r="M357" s="45">
        <v>0</v>
      </c>
      <c r="N357" s="45" t="e">
        <f t="shared" si="170"/>
        <v>#DIV/0!</v>
      </c>
      <c r="O357" s="45">
        <v>0</v>
      </c>
      <c r="P357" s="45">
        <v>0</v>
      </c>
      <c r="Q357" s="45" t="e">
        <f t="shared" si="171"/>
        <v>#DIV/0!</v>
      </c>
      <c r="R357" s="45">
        <v>0</v>
      </c>
      <c r="S357" s="45">
        <v>0</v>
      </c>
      <c r="T357" s="46" t="e">
        <f t="shared" si="172"/>
        <v>#DIV/0!</v>
      </c>
    </row>
    <row r="358" spans="1:20" s="23" customFormat="1" ht="17.25" customHeight="1">
      <c r="A358" s="385"/>
      <c r="B358" s="386"/>
      <c r="C358" s="386"/>
      <c r="D358" s="386"/>
      <c r="E358" s="386"/>
      <c r="F358" s="386"/>
      <c r="G358" s="386"/>
      <c r="H358" s="386"/>
      <c r="I358" s="386"/>
      <c r="J358" s="386"/>
      <c r="K358" s="386"/>
      <c r="L358" s="386"/>
      <c r="M358" s="386"/>
      <c r="N358" s="386"/>
      <c r="O358" s="386"/>
      <c r="P358" s="386"/>
      <c r="Q358" s="386"/>
      <c r="R358" s="386"/>
      <c r="S358" s="386"/>
      <c r="T358" s="387"/>
    </row>
    <row r="359" spans="1:20" ht="57.75" customHeight="1">
      <c r="A359" s="369" t="s">
        <v>267</v>
      </c>
      <c r="B359" s="370"/>
      <c r="C359" s="128">
        <f>C360+C377+C385</f>
        <v>192916879</v>
      </c>
      <c r="D359" s="128">
        <f>D360+D377+D385</f>
        <v>184953226</v>
      </c>
      <c r="E359" s="139">
        <f t="shared" ref="E359:E375" si="176">C359/D359*100</f>
        <v>104.30576593457201</v>
      </c>
      <c r="F359" s="128">
        <f>F360+F377+F385</f>
        <v>19964621.346999999</v>
      </c>
      <c r="G359" s="128">
        <f>G360+G377+G385</f>
        <v>22730467.259999998</v>
      </c>
      <c r="H359" s="139">
        <f t="shared" ref="H359" si="177">F359/G359*100</f>
        <v>87.831988311708812</v>
      </c>
      <c r="I359" s="128">
        <f>I360+I377+I385</f>
        <v>192916879</v>
      </c>
      <c r="J359" s="128">
        <f>J360+J377+J385</f>
        <v>184953226</v>
      </c>
      <c r="K359" s="139">
        <f t="shared" ref="K359:K375" si="178">I359/J359*100</f>
        <v>104.30576593457201</v>
      </c>
      <c r="L359" s="128">
        <f>L360+L377+L385</f>
        <v>17512964</v>
      </c>
      <c r="M359" s="128">
        <f>M360+M377+M385</f>
        <v>20820739</v>
      </c>
      <c r="N359" s="140">
        <f t="shared" ref="N359:N379" si="179">L359/M359*100</f>
        <v>84.113075909553444</v>
      </c>
      <c r="O359" s="128">
        <f>O360+O377+O385</f>
        <v>0</v>
      </c>
      <c r="P359" s="128">
        <f>P360+P377+P385</f>
        <v>0</v>
      </c>
      <c r="Q359" s="140" t="e">
        <f t="shared" ref="Q359:Q379" si="180">O359/P359*100</f>
        <v>#DIV/0!</v>
      </c>
      <c r="R359" s="128">
        <f>R360+R377+R385</f>
        <v>0</v>
      </c>
      <c r="S359" s="128">
        <f>S360+S377+S385</f>
        <v>0</v>
      </c>
      <c r="T359" s="140" t="e">
        <f t="shared" ref="T359:T363" si="181">R359/S359*100</f>
        <v>#DIV/0!</v>
      </c>
    </row>
    <row r="360" spans="1:20" ht="75" customHeight="1">
      <c r="A360" s="383" t="s">
        <v>268</v>
      </c>
      <c r="B360" s="384"/>
      <c r="C360" s="42">
        <f>SUM(C361:C375)</f>
        <v>159658391</v>
      </c>
      <c r="D360" s="42">
        <f>SUM(D361:D375)</f>
        <v>151960679</v>
      </c>
      <c r="E360" s="42">
        <f>C360/D360*100</f>
        <v>105.06559463320113</v>
      </c>
      <c r="F360" s="42">
        <f>SUM(F361:F375)</f>
        <v>16726223.346999999</v>
      </c>
      <c r="G360" s="42">
        <f>SUM(G361:G375)</f>
        <v>19646591.259999998</v>
      </c>
      <c r="H360" s="42">
        <f>F360/G360*100</f>
        <v>85.135498192270134</v>
      </c>
      <c r="I360" s="42">
        <f>SUM(I361:I375)</f>
        <v>159658391</v>
      </c>
      <c r="J360" s="42">
        <f>SUM(J361:J375)</f>
        <v>151960679</v>
      </c>
      <c r="K360" s="42">
        <f>I360/J360*100</f>
        <v>105.06559463320113</v>
      </c>
      <c r="L360" s="42">
        <f>SUM(L361:L375)</f>
        <v>17512964</v>
      </c>
      <c r="M360" s="42">
        <f>SUM(M361:M375)</f>
        <v>20820739</v>
      </c>
      <c r="N360" s="167">
        <f t="shared" si="179"/>
        <v>84.113075909553444</v>
      </c>
      <c r="O360" s="42">
        <f>SUM(O361:O375)</f>
        <v>0</v>
      </c>
      <c r="P360" s="42">
        <f>SUM(P361:P375)</f>
        <v>0</v>
      </c>
      <c r="Q360" s="5" t="e">
        <f t="shared" si="180"/>
        <v>#DIV/0!</v>
      </c>
      <c r="R360" s="42">
        <f>SUM(R361:R375)</f>
        <v>0</v>
      </c>
      <c r="S360" s="42">
        <f>SUM(S361:S375)</f>
        <v>0</v>
      </c>
      <c r="T360" s="5" t="e">
        <f t="shared" si="181"/>
        <v>#DIV/0!</v>
      </c>
    </row>
    <row r="361" spans="1:20" ht="17.25">
      <c r="A361" s="63">
        <v>1</v>
      </c>
      <c r="B361" s="12" t="s">
        <v>207</v>
      </c>
      <c r="C361" s="49">
        <v>21709923</v>
      </c>
      <c r="D361" s="49">
        <v>22031096</v>
      </c>
      <c r="E361" s="164">
        <f t="shared" si="176"/>
        <v>98.542183284935078</v>
      </c>
      <c r="F361" s="49">
        <v>1900790.2349999994</v>
      </c>
      <c r="G361" s="49">
        <v>1395371.1999999993</v>
      </c>
      <c r="H361" s="164">
        <f t="shared" ref="H361:H374" si="182">F361/G361*100</f>
        <v>136.22111700456483</v>
      </c>
      <c r="I361" s="49">
        <f>C361</f>
        <v>21709923</v>
      </c>
      <c r="J361" s="49">
        <f>D361</f>
        <v>22031096</v>
      </c>
      <c r="K361" s="164">
        <f t="shared" si="178"/>
        <v>98.542183284935078</v>
      </c>
      <c r="L361" s="49">
        <v>0</v>
      </c>
      <c r="M361" s="49">
        <v>0</v>
      </c>
      <c r="N361" s="69">
        <v>83.9</v>
      </c>
      <c r="O361" s="166"/>
      <c r="P361" s="166"/>
      <c r="Q361" s="69" t="e">
        <f t="shared" si="180"/>
        <v>#DIV/0!</v>
      </c>
      <c r="R361" s="69"/>
      <c r="S361" s="69"/>
      <c r="T361" s="69" t="e">
        <f t="shared" si="181"/>
        <v>#DIV/0!</v>
      </c>
    </row>
    <row r="362" spans="1:20" s="23" customFormat="1" ht="17.25">
      <c r="A362" s="64">
        <v>2</v>
      </c>
      <c r="B362" s="9" t="s">
        <v>208</v>
      </c>
      <c r="C362" s="49">
        <v>28142024</v>
      </c>
      <c r="D362" s="49">
        <v>34729092</v>
      </c>
      <c r="E362" s="164">
        <f t="shared" si="176"/>
        <v>81.032996774001461</v>
      </c>
      <c r="F362" s="49">
        <v>3425667</v>
      </c>
      <c r="G362" s="49">
        <v>3385190.0599999987</v>
      </c>
      <c r="H362" s="164">
        <f t="shared" si="182"/>
        <v>101.19570657134689</v>
      </c>
      <c r="I362" s="49">
        <f t="shared" ref="I362:J371" si="183">C362</f>
        <v>28142024</v>
      </c>
      <c r="J362" s="49">
        <f t="shared" si="183"/>
        <v>34729092</v>
      </c>
      <c r="K362" s="164">
        <f t="shared" si="178"/>
        <v>81.032996774001461</v>
      </c>
      <c r="L362" s="49">
        <v>14964431</v>
      </c>
      <c r="M362" s="49">
        <v>17845268</v>
      </c>
      <c r="N362" s="164">
        <f t="shared" si="179"/>
        <v>83.856577553220262</v>
      </c>
      <c r="O362" s="166"/>
      <c r="P362" s="166"/>
      <c r="Q362" s="69" t="e">
        <f t="shared" si="180"/>
        <v>#DIV/0!</v>
      </c>
      <c r="R362" s="69"/>
      <c r="S362" s="69"/>
      <c r="T362" s="69" t="e">
        <f t="shared" si="181"/>
        <v>#DIV/0!</v>
      </c>
    </row>
    <row r="363" spans="1:20" ht="17.25">
      <c r="A363" s="63">
        <v>3</v>
      </c>
      <c r="B363" s="12" t="s">
        <v>271</v>
      </c>
      <c r="C363" s="49">
        <v>10923032</v>
      </c>
      <c r="D363" s="49">
        <v>12847814</v>
      </c>
      <c r="E363" s="164">
        <f t="shared" si="176"/>
        <v>85.018603164709575</v>
      </c>
      <c r="F363" s="49">
        <v>1225769</v>
      </c>
      <c r="G363" s="49">
        <v>2426585</v>
      </c>
      <c r="H363" s="164">
        <f t="shared" si="182"/>
        <v>50.514158786937202</v>
      </c>
      <c r="I363" s="49">
        <f t="shared" si="183"/>
        <v>10923032</v>
      </c>
      <c r="J363" s="49">
        <f t="shared" si="183"/>
        <v>12847814</v>
      </c>
      <c r="K363" s="164">
        <f t="shared" si="178"/>
        <v>85.018603164709575</v>
      </c>
      <c r="L363" s="49">
        <v>0</v>
      </c>
      <c r="M363" s="49">
        <v>0</v>
      </c>
      <c r="N363" s="69" t="e">
        <f t="shared" si="179"/>
        <v>#DIV/0!</v>
      </c>
      <c r="O363" s="166"/>
      <c r="P363" s="166"/>
      <c r="Q363" s="69" t="e">
        <f t="shared" si="180"/>
        <v>#DIV/0!</v>
      </c>
      <c r="R363" s="69"/>
      <c r="S363" s="69"/>
      <c r="T363" s="69" t="e">
        <f t="shared" si="181"/>
        <v>#DIV/0!</v>
      </c>
    </row>
    <row r="364" spans="1:20" ht="86.25">
      <c r="A364" s="63">
        <v>4</v>
      </c>
      <c r="B364" s="10" t="s">
        <v>289</v>
      </c>
      <c r="C364" s="49">
        <v>9623155</v>
      </c>
      <c r="D364" s="49">
        <f>2253297+3185269</f>
        <v>5438566</v>
      </c>
      <c r="E364" s="164">
        <f t="shared" si="176"/>
        <v>176.94287427972742</v>
      </c>
      <c r="F364" s="49">
        <v>1337798.1119999997</v>
      </c>
      <c r="G364" s="49">
        <v>896007</v>
      </c>
      <c r="H364" s="164">
        <f t="shared" si="182"/>
        <v>149.30665854173012</v>
      </c>
      <c r="I364" s="49">
        <f t="shared" si="183"/>
        <v>9623155</v>
      </c>
      <c r="J364" s="49">
        <f t="shared" si="183"/>
        <v>5438566</v>
      </c>
      <c r="K364" s="164">
        <f t="shared" si="178"/>
        <v>176.94287427972742</v>
      </c>
      <c r="L364" s="49">
        <v>0</v>
      </c>
      <c r="M364" s="49">
        <v>0</v>
      </c>
      <c r="N364" s="69" t="e">
        <f t="shared" si="179"/>
        <v>#DIV/0!</v>
      </c>
      <c r="O364" s="166"/>
      <c r="P364" s="166"/>
      <c r="Q364" s="69" t="e">
        <f t="shared" si="180"/>
        <v>#DIV/0!</v>
      </c>
      <c r="R364" s="69"/>
      <c r="S364" s="69"/>
      <c r="T364" s="69"/>
    </row>
    <row r="365" spans="1:20" ht="34.5">
      <c r="A365" s="63">
        <v>5</v>
      </c>
      <c r="B365" s="10" t="s">
        <v>209</v>
      </c>
      <c r="C365" s="49">
        <v>3792650</v>
      </c>
      <c r="D365" s="49">
        <v>3282060</v>
      </c>
      <c r="E365" s="164">
        <f t="shared" si="176"/>
        <v>115.55699773922477</v>
      </c>
      <c r="F365" s="49">
        <v>306962</v>
      </c>
      <c r="G365" s="49">
        <v>346879</v>
      </c>
      <c r="H365" s="164">
        <f t="shared" si="182"/>
        <v>88.492529095159995</v>
      </c>
      <c r="I365" s="49">
        <f t="shared" si="183"/>
        <v>3792650</v>
      </c>
      <c r="J365" s="49">
        <f t="shared" si="183"/>
        <v>3282060</v>
      </c>
      <c r="K365" s="164">
        <f t="shared" si="178"/>
        <v>115.55699773922477</v>
      </c>
      <c r="L365" s="49">
        <v>0</v>
      </c>
      <c r="M365" s="49">
        <v>0</v>
      </c>
      <c r="N365" s="69" t="e">
        <f t="shared" si="179"/>
        <v>#DIV/0!</v>
      </c>
      <c r="O365" s="166"/>
      <c r="P365" s="166"/>
      <c r="Q365" s="69" t="e">
        <f t="shared" si="180"/>
        <v>#DIV/0!</v>
      </c>
      <c r="R365" s="69"/>
      <c r="S365" s="69"/>
      <c r="T365" s="69" t="e">
        <f t="shared" ref="T365:T379" si="184">R365/S365*100</f>
        <v>#DIV/0!</v>
      </c>
    </row>
    <row r="366" spans="1:20" s="23" customFormat="1" ht="34.5">
      <c r="A366" s="64">
        <v>6</v>
      </c>
      <c r="B366" s="16" t="s">
        <v>210</v>
      </c>
      <c r="C366" s="49">
        <v>2870840</v>
      </c>
      <c r="D366" s="49">
        <v>10000853</v>
      </c>
      <c r="E366" s="164">
        <f t="shared" si="176"/>
        <v>28.705951382347084</v>
      </c>
      <c r="F366" s="49">
        <v>2671972</v>
      </c>
      <c r="G366" s="49">
        <v>6279696</v>
      </c>
      <c r="H366" s="164">
        <f t="shared" si="182"/>
        <v>42.549384556195072</v>
      </c>
      <c r="I366" s="49">
        <f t="shared" si="183"/>
        <v>2870840</v>
      </c>
      <c r="J366" s="49">
        <f t="shared" si="183"/>
        <v>10000853</v>
      </c>
      <c r="K366" s="164">
        <f t="shared" si="178"/>
        <v>28.705951382347084</v>
      </c>
      <c r="L366" s="49">
        <v>2548533</v>
      </c>
      <c r="M366" s="49">
        <v>2975471</v>
      </c>
      <c r="N366" s="164">
        <f t="shared" si="179"/>
        <v>85.651414515550655</v>
      </c>
      <c r="O366" s="166"/>
      <c r="P366" s="166"/>
      <c r="Q366" s="69" t="e">
        <f t="shared" si="180"/>
        <v>#DIV/0!</v>
      </c>
      <c r="R366" s="69"/>
      <c r="S366" s="69"/>
      <c r="T366" s="69" t="e">
        <f t="shared" si="184"/>
        <v>#DIV/0!</v>
      </c>
    </row>
    <row r="367" spans="1:20" ht="21.75" customHeight="1">
      <c r="A367" s="63">
        <v>7</v>
      </c>
      <c r="B367" s="12" t="s">
        <v>211</v>
      </c>
      <c r="C367" s="49">
        <v>16870241</v>
      </c>
      <c r="D367" s="49">
        <v>13190179</v>
      </c>
      <c r="E367" s="164">
        <f t="shared" si="176"/>
        <v>127.900015610099</v>
      </c>
      <c r="F367" s="49">
        <v>997893</v>
      </c>
      <c r="G367" s="49">
        <v>873898</v>
      </c>
      <c r="H367" s="164">
        <f t="shared" si="182"/>
        <v>114.18872683082006</v>
      </c>
      <c r="I367" s="49">
        <f t="shared" si="183"/>
        <v>16870241</v>
      </c>
      <c r="J367" s="49">
        <f t="shared" si="183"/>
        <v>13190179</v>
      </c>
      <c r="K367" s="164">
        <f t="shared" si="178"/>
        <v>127.900015610099</v>
      </c>
      <c r="L367" s="49">
        <v>0</v>
      </c>
      <c r="M367" s="49">
        <v>0</v>
      </c>
      <c r="N367" s="69" t="e">
        <f t="shared" si="179"/>
        <v>#DIV/0!</v>
      </c>
      <c r="O367" s="166"/>
      <c r="P367" s="166"/>
      <c r="Q367" s="69" t="e">
        <f t="shared" si="180"/>
        <v>#DIV/0!</v>
      </c>
      <c r="R367" s="69"/>
      <c r="S367" s="69"/>
      <c r="T367" s="69" t="e">
        <f t="shared" si="184"/>
        <v>#DIV/0!</v>
      </c>
    </row>
    <row r="368" spans="1:20" ht="27" customHeight="1">
      <c r="A368" s="63">
        <v>8</v>
      </c>
      <c r="B368" s="12" t="s">
        <v>212</v>
      </c>
      <c r="C368" s="49">
        <v>4251255</v>
      </c>
      <c r="D368" s="49">
        <v>6143590</v>
      </c>
      <c r="E368" s="164">
        <f t="shared" si="176"/>
        <v>69.198221235466562</v>
      </c>
      <c r="F368" s="49">
        <v>667325</v>
      </c>
      <c r="G368" s="49">
        <v>502034</v>
      </c>
      <c r="H368" s="164">
        <f t="shared" si="182"/>
        <v>132.92426409366695</v>
      </c>
      <c r="I368" s="49">
        <f>C368</f>
        <v>4251255</v>
      </c>
      <c r="J368" s="49">
        <f t="shared" si="183"/>
        <v>6143590</v>
      </c>
      <c r="K368" s="164">
        <f t="shared" si="178"/>
        <v>69.198221235466562</v>
      </c>
      <c r="L368" s="49">
        <v>0</v>
      </c>
      <c r="M368" s="49">
        <v>0</v>
      </c>
      <c r="N368" s="69" t="e">
        <f t="shared" si="179"/>
        <v>#DIV/0!</v>
      </c>
      <c r="O368" s="166"/>
      <c r="P368" s="166"/>
      <c r="Q368" s="69" t="e">
        <f t="shared" si="180"/>
        <v>#DIV/0!</v>
      </c>
      <c r="R368" s="69"/>
      <c r="S368" s="69"/>
      <c r="T368" s="69" t="e">
        <f t="shared" si="184"/>
        <v>#DIV/0!</v>
      </c>
    </row>
    <row r="369" spans="1:20" s="23" customFormat="1" ht="34.5">
      <c r="A369" s="64">
        <v>9</v>
      </c>
      <c r="B369" s="16" t="s">
        <v>213</v>
      </c>
      <c r="C369" s="49">
        <v>60056930</v>
      </c>
      <c r="D369" s="49">
        <v>43001259</v>
      </c>
      <c r="E369" s="164">
        <f t="shared" si="176"/>
        <v>139.66318986148752</v>
      </c>
      <c r="F369" s="49">
        <v>4027307</v>
      </c>
      <c r="G369" s="49">
        <v>3372647</v>
      </c>
      <c r="H369" s="164">
        <f t="shared" si="182"/>
        <v>119.41086630175053</v>
      </c>
      <c r="I369" s="49">
        <f t="shared" si="183"/>
        <v>60056930</v>
      </c>
      <c r="J369" s="49">
        <f t="shared" si="183"/>
        <v>43001259</v>
      </c>
      <c r="K369" s="164">
        <f t="shared" si="178"/>
        <v>139.66318986148752</v>
      </c>
      <c r="L369" s="49">
        <v>0</v>
      </c>
      <c r="M369" s="49">
        <v>0</v>
      </c>
      <c r="N369" s="69" t="e">
        <f t="shared" si="179"/>
        <v>#DIV/0!</v>
      </c>
      <c r="O369" s="166"/>
      <c r="P369" s="166"/>
      <c r="Q369" s="69" t="e">
        <f t="shared" si="180"/>
        <v>#DIV/0!</v>
      </c>
      <c r="R369" s="69"/>
      <c r="S369" s="69"/>
      <c r="T369" s="69" t="e">
        <f t="shared" si="184"/>
        <v>#DIV/0!</v>
      </c>
    </row>
    <row r="370" spans="1:20" ht="33" customHeight="1">
      <c r="A370" s="63">
        <v>10</v>
      </c>
      <c r="B370" s="10" t="s">
        <v>215</v>
      </c>
      <c r="C370" s="49">
        <v>309690</v>
      </c>
      <c r="D370" s="49">
        <v>180832</v>
      </c>
      <c r="E370" s="164">
        <f t="shared" si="176"/>
        <v>171.25840559193065</v>
      </c>
      <c r="F370" s="49">
        <v>37770</v>
      </c>
      <c r="G370" s="49">
        <v>36181</v>
      </c>
      <c r="H370" s="164">
        <f t="shared" si="182"/>
        <v>104.39180785495151</v>
      </c>
      <c r="I370" s="49">
        <f t="shared" si="183"/>
        <v>309690</v>
      </c>
      <c r="J370" s="49">
        <f t="shared" si="183"/>
        <v>180832</v>
      </c>
      <c r="K370" s="164">
        <f t="shared" si="178"/>
        <v>171.25840559193065</v>
      </c>
      <c r="L370" s="49">
        <v>0</v>
      </c>
      <c r="M370" s="49">
        <v>0</v>
      </c>
      <c r="N370" s="69" t="e">
        <f t="shared" si="179"/>
        <v>#DIV/0!</v>
      </c>
      <c r="O370" s="166"/>
      <c r="P370" s="166"/>
      <c r="Q370" s="69" t="e">
        <f t="shared" si="180"/>
        <v>#DIV/0!</v>
      </c>
      <c r="R370" s="69"/>
      <c r="S370" s="69"/>
      <c r="T370" s="69" t="e">
        <f t="shared" si="184"/>
        <v>#DIV/0!</v>
      </c>
    </row>
    <row r="371" spans="1:20" ht="51.75">
      <c r="A371" s="142">
        <v>11</v>
      </c>
      <c r="B371" s="143" t="s">
        <v>216</v>
      </c>
      <c r="C371" s="49">
        <v>1108651</v>
      </c>
      <c r="D371" s="49">
        <v>1115338</v>
      </c>
      <c r="E371" s="164">
        <f t="shared" si="176"/>
        <v>99.400450805047441</v>
      </c>
      <c r="F371" s="49">
        <v>126970</v>
      </c>
      <c r="G371" s="49">
        <v>132103</v>
      </c>
      <c r="H371" s="164">
        <f t="shared" si="182"/>
        <v>96.114395585263011</v>
      </c>
      <c r="I371" s="49">
        <f t="shared" si="183"/>
        <v>1108651</v>
      </c>
      <c r="J371" s="49">
        <f t="shared" si="183"/>
        <v>1115338</v>
      </c>
      <c r="K371" s="164">
        <f t="shared" si="178"/>
        <v>99.400450805047441</v>
      </c>
      <c r="L371" s="49">
        <v>0</v>
      </c>
      <c r="M371" s="49">
        <v>0</v>
      </c>
      <c r="N371" s="69" t="e">
        <f t="shared" si="179"/>
        <v>#DIV/0!</v>
      </c>
      <c r="O371" s="166"/>
      <c r="P371" s="166"/>
      <c r="Q371" s="69" t="e">
        <f t="shared" si="180"/>
        <v>#DIV/0!</v>
      </c>
      <c r="R371" s="69"/>
      <c r="S371" s="69"/>
      <c r="T371" s="69" t="e">
        <f t="shared" si="184"/>
        <v>#DIV/0!</v>
      </c>
    </row>
    <row r="372" spans="1:20" s="146" customFormat="1" ht="33.75" customHeight="1">
      <c r="A372" s="63">
        <v>13</v>
      </c>
      <c r="B372" s="10" t="s">
        <v>217</v>
      </c>
      <c r="C372" s="69"/>
      <c r="D372" s="165"/>
      <c r="E372" s="164" t="e">
        <f t="shared" si="176"/>
        <v>#DIV/0!</v>
      </c>
      <c r="F372" s="69"/>
      <c r="G372" s="69"/>
      <c r="H372" s="69" t="e">
        <f t="shared" si="182"/>
        <v>#DIV/0!</v>
      </c>
      <c r="I372" s="69"/>
      <c r="J372" s="69"/>
      <c r="K372" s="164" t="e">
        <f t="shared" si="178"/>
        <v>#DIV/0!</v>
      </c>
      <c r="L372" s="165"/>
      <c r="M372" s="165"/>
      <c r="N372" s="69" t="e">
        <f t="shared" si="179"/>
        <v>#DIV/0!</v>
      </c>
      <c r="O372" s="69"/>
      <c r="P372" s="69"/>
      <c r="Q372" s="69" t="e">
        <f t="shared" si="180"/>
        <v>#DIV/0!</v>
      </c>
      <c r="R372" s="69"/>
      <c r="S372" s="69"/>
      <c r="T372" s="69"/>
    </row>
    <row r="373" spans="1:20" s="146" customFormat="1" ht="17.25">
      <c r="A373" s="63">
        <v>14</v>
      </c>
      <c r="B373" s="12" t="s">
        <v>218</v>
      </c>
      <c r="C373" s="69"/>
      <c r="D373" s="165"/>
      <c r="E373" s="164" t="e">
        <f t="shared" si="176"/>
        <v>#DIV/0!</v>
      </c>
      <c r="F373" s="69"/>
      <c r="G373" s="69"/>
      <c r="H373" s="69" t="e">
        <f t="shared" si="182"/>
        <v>#DIV/0!</v>
      </c>
      <c r="I373" s="69"/>
      <c r="J373" s="69"/>
      <c r="K373" s="164" t="e">
        <f t="shared" si="178"/>
        <v>#DIV/0!</v>
      </c>
      <c r="L373" s="165"/>
      <c r="M373" s="165"/>
      <c r="N373" s="69" t="e">
        <f t="shared" si="179"/>
        <v>#DIV/0!</v>
      </c>
      <c r="O373" s="69"/>
      <c r="P373" s="69"/>
      <c r="Q373" s="69" t="e">
        <f t="shared" si="180"/>
        <v>#DIV/0!</v>
      </c>
      <c r="R373" s="69"/>
      <c r="S373" s="69"/>
      <c r="T373" s="69" t="e">
        <f t="shared" si="184"/>
        <v>#DIV/0!</v>
      </c>
    </row>
    <row r="374" spans="1:20" s="146" customFormat="1" ht="17.25">
      <c r="A374" s="63">
        <v>15</v>
      </c>
      <c r="B374" s="12" t="s">
        <v>219</v>
      </c>
      <c r="C374" s="69"/>
      <c r="D374" s="165"/>
      <c r="E374" s="164" t="e">
        <f t="shared" si="176"/>
        <v>#DIV/0!</v>
      </c>
      <c r="F374" s="69"/>
      <c r="G374" s="69"/>
      <c r="H374" s="69" t="e">
        <f t="shared" si="182"/>
        <v>#DIV/0!</v>
      </c>
      <c r="I374" s="69"/>
      <c r="J374" s="69"/>
      <c r="K374" s="164" t="e">
        <f t="shared" si="178"/>
        <v>#DIV/0!</v>
      </c>
      <c r="L374" s="165"/>
      <c r="M374" s="165"/>
      <c r="N374" s="69" t="e">
        <f t="shared" si="179"/>
        <v>#DIV/0!</v>
      </c>
      <c r="O374" s="69"/>
      <c r="P374" s="69"/>
      <c r="Q374" s="69" t="e">
        <f t="shared" si="180"/>
        <v>#DIV/0!</v>
      </c>
      <c r="R374" s="69"/>
      <c r="S374" s="69"/>
      <c r="T374" s="69" t="e">
        <f t="shared" si="184"/>
        <v>#DIV/0!</v>
      </c>
    </row>
    <row r="375" spans="1:20" s="146" customFormat="1" ht="51.75">
      <c r="A375" s="63">
        <v>16</v>
      </c>
      <c r="B375" s="10" t="s">
        <v>220</v>
      </c>
      <c r="C375" s="69"/>
      <c r="D375" s="69"/>
      <c r="E375" s="164" t="e">
        <f t="shared" si="176"/>
        <v>#DIV/0!</v>
      </c>
      <c r="F375" s="69"/>
      <c r="G375" s="69"/>
      <c r="H375" s="69" t="e">
        <f>F375/G375*100</f>
        <v>#DIV/0!</v>
      </c>
      <c r="I375" s="69"/>
      <c r="J375" s="69"/>
      <c r="K375" s="164" t="e">
        <f t="shared" si="178"/>
        <v>#DIV/0!</v>
      </c>
      <c r="L375" s="69"/>
      <c r="M375" s="69"/>
      <c r="N375" s="69" t="e">
        <f t="shared" si="179"/>
        <v>#DIV/0!</v>
      </c>
      <c r="O375" s="69"/>
      <c r="P375" s="69"/>
      <c r="Q375" s="69" t="e">
        <f t="shared" si="180"/>
        <v>#DIV/0!</v>
      </c>
      <c r="R375" s="69"/>
      <c r="S375" s="69"/>
      <c r="T375" s="69" t="e">
        <f t="shared" si="184"/>
        <v>#DIV/0!</v>
      </c>
    </row>
    <row r="376" spans="1:20" s="222" customFormat="1" ht="17.25" customHeight="1">
      <c r="A376" s="397"/>
      <c r="B376" s="398"/>
      <c r="C376" s="398"/>
      <c r="D376" s="398"/>
      <c r="E376" s="398"/>
      <c r="F376" s="398"/>
      <c r="G376" s="398"/>
      <c r="H376" s="398"/>
      <c r="I376" s="398"/>
      <c r="J376" s="398"/>
      <c r="K376" s="399"/>
      <c r="L376" s="221"/>
      <c r="M376" s="221"/>
      <c r="N376" s="221"/>
      <c r="O376" s="221"/>
      <c r="P376" s="221"/>
      <c r="Q376" s="221"/>
      <c r="R376" s="221"/>
      <c r="S376" s="221"/>
      <c r="T376" s="221"/>
    </row>
    <row r="377" spans="1:20" ht="84.75" customHeight="1">
      <c r="A377" s="400" t="s">
        <v>269</v>
      </c>
      <c r="B377" s="401"/>
      <c r="C377" s="144">
        <f>SUM(C378:C379)</f>
        <v>33258488</v>
      </c>
      <c r="D377" s="144">
        <f>SUM(D378:D379)</f>
        <v>32992547</v>
      </c>
      <c r="E377" s="144">
        <f>C377/D377*100</f>
        <v>100.80606386648476</v>
      </c>
      <c r="F377" s="144">
        <f>SUM(F378:F379)</f>
        <v>3238398</v>
      </c>
      <c r="G377" s="144">
        <f>SUM(G378:G379)</f>
        <v>3083876</v>
      </c>
      <c r="H377" s="144">
        <f>F377/G377*100</f>
        <v>105.01064245125291</v>
      </c>
      <c r="I377" s="144">
        <f>SUM(I378:I379)</f>
        <v>33258488</v>
      </c>
      <c r="J377" s="144">
        <f>SUM(J378:J379)</f>
        <v>32992547</v>
      </c>
      <c r="K377" s="144">
        <f>I377/J377*100</f>
        <v>100.80606386648476</v>
      </c>
      <c r="L377" s="144">
        <f>SUM(L378:L379)</f>
        <v>0</v>
      </c>
      <c r="M377" s="144">
        <f>SUM(M378:M379)</f>
        <v>0</v>
      </c>
      <c r="N377" s="145" t="e">
        <f t="shared" si="179"/>
        <v>#DIV/0!</v>
      </c>
      <c r="O377" s="144">
        <f>SUM(O378:O379)</f>
        <v>0</v>
      </c>
      <c r="P377" s="144">
        <f>SUM(P378:P379)</f>
        <v>0</v>
      </c>
      <c r="Q377" s="145" t="e">
        <f t="shared" si="180"/>
        <v>#DIV/0!</v>
      </c>
      <c r="R377" s="144">
        <f>SUM(R378:R379)</f>
        <v>0</v>
      </c>
      <c r="S377" s="144">
        <f>SUM(S378:S379)</f>
        <v>0</v>
      </c>
      <c r="T377" s="145" t="e">
        <f t="shared" si="184"/>
        <v>#DIV/0!</v>
      </c>
    </row>
    <row r="378" spans="1:20" ht="75" customHeight="1">
      <c r="A378" s="63">
        <v>1</v>
      </c>
      <c r="B378" s="10" t="s">
        <v>214</v>
      </c>
      <c r="C378" s="49">
        <v>33258488</v>
      </c>
      <c r="D378" s="49">
        <v>32992547</v>
      </c>
      <c r="E378" s="164">
        <f t="shared" ref="E378:E379" si="185">C378/D378*100</f>
        <v>100.80606386648476</v>
      </c>
      <c r="F378" s="49">
        <v>3238398</v>
      </c>
      <c r="G378" s="49">
        <v>3083876</v>
      </c>
      <c r="H378" s="20">
        <f t="shared" ref="H378:H379" si="186">F378/G378*100</f>
        <v>105.01064245125291</v>
      </c>
      <c r="I378" s="49">
        <f t="shared" ref="I378:J378" si="187">C378</f>
        <v>33258488</v>
      </c>
      <c r="J378" s="49">
        <f t="shared" si="187"/>
        <v>32992547</v>
      </c>
      <c r="K378" s="164">
        <f t="shared" ref="K378:K379" si="188">I378/J378*100</f>
        <v>100.80606386648476</v>
      </c>
      <c r="L378" s="49">
        <v>0</v>
      </c>
      <c r="M378" s="49">
        <v>0</v>
      </c>
      <c r="N378" s="69" t="e">
        <f t="shared" si="179"/>
        <v>#DIV/0!</v>
      </c>
      <c r="O378" s="166">
        <v>0</v>
      </c>
      <c r="P378" s="166">
        <v>0</v>
      </c>
      <c r="Q378" s="69" t="e">
        <f t="shared" si="180"/>
        <v>#DIV/0!</v>
      </c>
      <c r="R378" s="69">
        <v>0</v>
      </c>
      <c r="S378" s="69">
        <v>0</v>
      </c>
      <c r="T378" s="69" t="e">
        <f t="shared" si="184"/>
        <v>#DIV/0!</v>
      </c>
    </row>
    <row r="379" spans="1:20" ht="17.25">
      <c r="A379" s="63">
        <v>2</v>
      </c>
      <c r="B379" s="12" t="s">
        <v>221</v>
      </c>
      <c r="C379" s="20"/>
      <c r="D379" s="20"/>
      <c r="E379" s="25" t="e">
        <f t="shared" si="185"/>
        <v>#DIV/0!</v>
      </c>
      <c r="F379" s="20"/>
      <c r="G379" s="20"/>
      <c r="H379" s="20" t="e">
        <f t="shared" si="186"/>
        <v>#DIV/0!</v>
      </c>
      <c r="I379" s="20"/>
      <c r="J379" s="20"/>
      <c r="K379" s="25" t="e">
        <f t="shared" si="188"/>
        <v>#DIV/0!</v>
      </c>
      <c r="L379" s="35"/>
      <c r="M379" s="35"/>
      <c r="N379" s="31" t="e">
        <f t="shared" si="179"/>
        <v>#DIV/0!</v>
      </c>
      <c r="O379" s="20"/>
      <c r="P379" s="20"/>
      <c r="Q379" s="31" t="e">
        <f t="shared" si="180"/>
        <v>#DIV/0!</v>
      </c>
      <c r="R379" s="20"/>
      <c r="S379" s="20"/>
      <c r="T379" s="20" t="e">
        <f t="shared" si="184"/>
        <v>#DIV/0!</v>
      </c>
    </row>
    <row r="380" spans="1:20" s="23" customFormat="1" ht="17.25">
      <c r="A380" s="64"/>
      <c r="B380" s="16"/>
      <c r="C380" s="47"/>
      <c r="D380" s="47"/>
      <c r="E380" s="1"/>
      <c r="F380" s="47"/>
      <c r="G380" s="47"/>
      <c r="H380" s="1"/>
      <c r="I380" s="47"/>
      <c r="J380" s="47"/>
      <c r="K380" s="1"/>
      <c r="L380" s="47"/>
      <c r="M380" s="47"/>
      <c r="N380" s="1"/>
      <c r="O380" s="47"/>
      <c r="P380" s="47"/>
      <c r="Q380" s="1"/>
      <c r="R380" s="47"/>
      <c r="S380" s="47"/>
      <c r="T380" s="1"/>
    </row>
    <row r="381" spans="1:20" s="23" customFormat="1" ht="17.25">
      <c r="A381" s="64"/>
      <c r="B381" s="16"/>
      <c r="C381" s="47"/>
      <c r="D381" s="47"/>
      <c r="E381" s="1"/>
      <c r="F381" s="47"/>
      <c r="G381" s="47"/>
      <c r="H381" s="1"/>
      <c r="I381" s="47"/>
      <c r="J381" s="47"/>
      <c r="K381" s="1"/>
      <c r="L381" s="47"/>
      <c r="M381" s="47"/>
      <c r="N381" s="1"/>
      <c r="O381" s="47"/>
      <c r="P381" s="47"/>
      <c r="Q381" s="1"/>
      <c r="R381" s="47"/>
      <c r="S381" s="47"/>
      <c r="T381" s="1"/>
    </row>
    <row r="382" spans="1:20" s="23" customFormat="1" ht="17.25">
      <c r="A382" s="64"/>
      <c r="B382" s="16"/>
      <c r="C382" s="47"/>
      <c r="D382" s="47"/>
      <c r="E382" s="1"/>
      <c r="F382" s="47"/>
      <c r="G382" s="47"/>
      <c r="H382" s="1"/>
      <c r="I382" s="47"/>
      <c r="J382" s="47"/>
      <c r="K382" s="1"/>
      <c r="L382" s="47"/>
      <c r="M382" s="47"/>
      <c r="N382" s="1"/>
      <c r="O382" s="47"/>
      <c r="P382" s="47"/>
      <c r="Q382" s="1"/>
      <c r="R382" s="47"/>
      <c r="S382" s="47"/>
      <c r="T382" s="1"/>
    </row>
    <row r="383" spans="1:20" s="23" customFormat="1" ht="17.25">
      <c r="A383" s="64"/>
      <c r="B383" s="16"/>
      <c r="C383" s="47"/>
      <c r="D383" s="47"/>
      <c r="E383" s="1"/>
      <c r="F383" s="47"/>
      <c r="G383" s="47"/>
      <c r="H383" s="1"/>
      <c r="I383" s="47"/>
      <c r="J383" s="47"/>
      <c r="K383" s="1"/>
      <c r="L383" s="47"/>
      <c r="M383" s="47"/>
      <c r="N383" s="1"/>
      <c r="O383" s="47"/>
      <c r="P383" s="47"/>
      <c r="Q383" s="1"/>
      <c r="R383" s="47"/>
      <c r="S383" s="47"/>
      <c r="T383" s="1"/>
    </row>
    <row r="384" spans="1:20" s="23" customFormat="1">
      <c r="A384" s="385"/>
      <c r="B384" s="386"/>
      <c r="C384" s="386"/>
      <c r="D384" s="386"/>
      <c r="E384" s="386"/>
      <c r="F384" s="386"/>
      <c r="G384" s="386"/>
      <c r="H384" s="386"/>
      <c r="I384" s="386"/>
      <c r="J384" s="386"/>
      <c r="K384" s="386"/>
      <c r="L384" s="386"/>
      <c r="M384" s="386"/>
      <c r="N384" s="386"/>
      <c r="O384" s="386"/>
      <c r="P384" s="386"/>
      <c r="Q384" s="386"/>
      <c r="R384" s="386"/>
      <c r="S384" s="386"/>
      <c r="T384" s="387"/>
    </row>
    <row r="385" spans="1:20" s="23" customFormat="1" ht="17.25" customHeight="1">
      <c r="A385" s="383" t="s">
        <v>270</v>
      </c>
      <c r="B385" s="384"/>
      <c r="C385" s="42">
        <f>SUM(C386:C393)</f>
        <v>0</v>
      </c>
      <c r="D385" s="42">
        <f>SUM(D386:D393)</f>
        <v>0</v>
      </c>
      <c r="E385" s="42" t="e">
        <f>C385/D385*100</f>
        <v>#DIV/0!</v>
      </c>
      <c r="F385" s="42">
        <f>SUM(F386:F393)</f>
        <v>0</v>
      </c>
      <c r="G385" s="42">
        <f>SUM(G386:G393)</f>
        <v>0</v>
      </c>
      <c r="H385" s="42" t="e">
        <f>F385/G385*100</f>
        <v>#DIV/0!</v>
      </c>
      <c r="I385" s="42">
        <f>SUM(I386:I393)</f>
        <v>0</v>
      </c>
      <c r="J385" s="42">
        <f>SUM(J386:J393)</f>
        <v>0</v>
      </c>
      <c r="K385" s="42" t="e">
        <f>I385/J385*100</f>
        <v>#DIV/0!</v>
      </c>
      <c r="L385" s="36">
        <f>SUM(L386:L393)</f>
        <v>0</v>
      </c>
      <c r="M385" s="36">
        <f>SUM(M386:M393)</f>
        <v>0</v>
      </c>
      <c r="N385" s="5" t="e">
        <f t="shared" ref="N385" si="189">L385/M385*100</f>
        <v>#DIV/0!</v>
      </c>
      <c r="O385" s="5">
        <f>SUM(O386:O393)</f>
        <v>0</v>
      </c>
      <c r="P385" s="5">
        <f>SUM(P386:P393)</f>
        <v>0</v>
      </c>
      <c r="Q385" s="5" t="e">
        <f t="shared" ref="Q385" si="190">O385/P385*100</f>
        <v>#DIV/0!</v>
      </c>
      <c r="R385" s="5">
        <f>SUM(R386:R393)</f>
        <v>0</v>
      </c>
      <c r="S385" s="5">
        <f>SUM(S386:S393)</f>
        <v>0</v>
      </c>
      <c r="T385" s="5" t="e">
        <f t="shared" ref="T385" si="191">R385/S385*100</f>
        <v>#DIV/0!</v>
      </c>
    </row>
    <row r="386" spans="1:20" s="23" customFormat="1" ht="18" customHeight="1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 ht="18" customHeight="1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  <row r="393" spans="1:20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8"/>
      <c r="M393" s="148"/>
      <c r="N393" s="148"/>
      <c r="O393" s="148"/>
      <c r="P393" s="148"/>
      <c r="Q393" s="148"/>
      <c r="R393" s="148"/>
      <c r="S393" s="148"/>
      <c r="T393" s="148"/>
    </row>
    <row r="394" spans="1:20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8"/>
      <c r="M394" s="148"/>
      <c r="N394" s="148"/>
      <c r="O394" s="148"/>
      <c r="P394" s="148"/>
      <c r="Q394" s="148"/>
      <c r="R394" s="148"/>
      <c r="S394" s="148"/>
      <c r="T394" s="148"/>
    </row>
    <row r="395" spans="1:20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8"/>
      <c r="M395" s="148"/>
      <c r="N395" s="148"/>
      <c r="O395" s="148"/>
      <c r="P395" s="148"/>
      <c r="Q395" s="148"/>
      <c r="R395" s="148"/>
      <c r="S395" s="148"/>
      <c r="T395" s="148"/>
    </row>
    <row r="396" spans="1:20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8"/>
      <c r="M396" s="148"/>
      <c r="N396" s="148"/>
      <c r="O396" s="148"/>
      <c r="P396" s="148"/>
      <c r="Q396" s="148"/>
      <c r="R396" s="148"/>
      <c r="S396" s="148"/>
      <c r="T396" s="148"/>
    </row>
    <row r="397" spans="1:20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8"/>
      <c r="M397" s="148"/>
      <c r="N397" s="148"/>
      <c r="O397" s="148"/>
      <c r="P397" s="148"/>
      <c r="Q397" s="148"/>
      <c r="R397" s="148"/>
      <c r="S397" s="148"/>
      <c r="T397" s="148"/>
    </row>
  </sheetData>
  <mergeCells count="115">
    <mergeCell ref="A377:B377"/>
    <mergeCell ref="A384:T384"/>
    <mergeCell ref="A385:B385"/>
    <mergeCell ref="A335:B335"/>
    <mergeCell ref="A348:B348"/>
    <mergeCell ref="A358:T358"/>
    <mergeCell ref="A359:B359"/>
    <mergeCell ref="A360:B360"/>
    <mergeCell ref="A376:K376"/>
    <mergeCell ref="A317:T317"/>
    <mergeCell ref="A318:B318"/>
    <mergeCell ref="A325:T325"/>
    <mergeCell ref="A326:B326"/>
    <mergeCell ref="A327:B327"/>
    <mergeCell ref="A334:T334"/>
    <mergeCell ref="A264:B264"/>
    <mergeCell ref="A277:T277"/>
    <mergeCell ref="A278:B278"/>
    <mergeCell ref="A288:B288"/>
    <mergeCell ref="A309:T309"/>
    <mergeCell ref="A310:B310"/>
    <mergeCell ref="A237:B237"/>
    <mergeCell ref="A248:T248"/>
    <mergeCell ref="A249:B249"/>
    <mergeCell ref="A257:T257"/>
    <mergeCell ref="A258:B258"/>
    <mergeCell ref="A263:T263"/>
    <mergeCell ref="A213:B213"/>
    <mergeCell ref="A220:T220"/>
    <mergeCell ref="A221:B221"/>
    <mergeCell ref="A229:T229"/>
    <mergeCell ref="A230:B230"/>
    <mergeCell ref="A236:T236"/>
    <mergeCell ref="A190:B190"/>
    <mergeCell ref="A198:T198"/>
    <mergeCell ref="A199:B199"/>
    <mergeCell ref="A204:T204"/>
    <mergeCell ref="A205:B205"/>
    <mergeCell ref="A212:T212"/>
    <mergeCell ref="A152:T152"/>
    <mergeCell ref="A153:B153"/>
    <mergeCell ref="A164:T164"/>
    <mergeCell ref="A165:B165"/>
    <mergeCell ref="A180:T180"/>
    <mergeCell ref="A181:B181"/>
    <mergeCell ref="A69:B69"/>
    <mergeCell ref="A70:B70"/>
    <mergeCell ref="A116:T116"/>
    <mergeCell ref="A117:B117"/>
    <mergeCell ref="A146:T146"/>
    <mergeCell ref="A147:B147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7"/>
  <sheetViews>
    <sheetView topLeftCell="A162" zoomScale="70" zoomScaleNormal="70" workbookViewId="0">
      <selection activeCell="D57" sqref="D57"/>
    </sheetView>
  </sheetViews>
  <sheetFormatPr defaultColWidth="15.140625" defaultRowHeight="1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6" width="12.7109375" customWidth="1"/>
    <col min="7" max="7" width="14.140625" customWidth="1"/>
    <col min="8" max="8" width="10.42578125" customWidth="1"/>
    <col min="9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6" width="13.85546875" customWidth="1"/>
    <col min="17" max="17" width="10.85546875" customWidth="1"/>
    <col min="18" max="18" width="15.28515625" customWidth="1"/>
    <col min="19" max="19" width="14.28515625" customWidth="1"/>
    <col min="20" max="20" width="12.140625" customWidth="1"/>
  </cols>
  <sheetData>
    <row r="1" spans="1:20">
      <c r="A1" s="329" t="s">
        <v>438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55.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439</v>
      </c>
      <c r="D4" s="344" t="s">
        <v>440</v>
      </c>
      <c r="E4" s="344" t="s">
        <v>5</v>
      </c>
      <c r="F4" s="344" t="s">
        <v>441</v>
      </c>
      <c r="G4" s="366" t="s">
        <v>295</v>
      </c>
      <c r="H4" s="344" t="s">
        <v>5</v>
      </c>
      <c r="I4" s="344" t="s">
        <v>439</v>
      </c>
      <c r="J4" s="344" t="s">
        <v>440</v>
      </c>
      <c r="K4" s="344" t="s">
        <v>5</v>
      </c>
      <c r="L4" s="344" t="s">
        <v>439</v>
      </c>
      <c r="M4" s="344" t="s">
        <v>440</v>
      </c>
      <c r="N4" s="347" t="s">
        <v>5</v>
      </c>
      <c r="O4" s="354" t="s">
        <v>442</v>
      </c>
      <c r="P4" s="354" t="s">
        <v>443</v>
      </c>
      <c r="Q4" s="364" t="s">
        <v>5</v>
      </c>
      <c r="R4" s="354" t="s">
        <v>444</v>
      </c>
      <c r="S4" s="354" t="s">
        <v>445</v>
      </c>
      <c r="T4" s="356" t="s">
        <v>5</v>
      </c>
    </row>
    <row r="5" spans="1:20" ht="13.5" customHeight="1">
      <c r="A5" s="332"/>
      <c r="B5" s="335"/>
      <c r="C5" s="345"/>
      <c r="D5" s="345"/>
      <c r="E5" s="345"/>
      <c r="F5" s="345"/>
      <c r="G5" s="367"/>
      <c r="H5" s="345"/>
      <c r="I5" s="345"/>
      <c r="J5" s="345"/>
      <c r="K5" s="345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5"/>
      <c r="F6" s="345"/>
      <c r="G6" s="367"/>
      <c r="H6" s="345"/>
      <c r="I6" s="345"/>
      <c r="J6" s="345"/>
      <c r="K6" s="345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5"/>
      <c r="F7" s="345"/>
      <c r="G7" s="367"/>
      <c r="H7" s="345"/>
      <c r="I7" s="345"/>
      <c r="J7" s="345"/>
      <c r="K7" s="345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6"/>
      <c r="F8" s="346"/>
      <c r="G8" s="368"/>
      <c r="H8" s="346"/>
      <c r="I8" s="346"/>
      <c r="J8" s="346"/>
      <c r="K8" s="346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23" customFormat="1" ht="43.5" customHeight="1" thickBot="1">
      <c r="A10" s="358" t="s">
        <v>6</v>
      </c>
      <c r="B10" s="359"/>
      <c r="C10" s="118">
        <f>C11+C38</f>
        <v>871.92529158300022</v>
      </c>
      <c r="D10" s="118">
        <f>D11+D38</f>
        <v>806.81581626000002</v>
      </c>
      <c r="E10" s="119">
        <f>C10/D10*100</f>
        <v>108.06993046130597</v>
      </c>
      <c r="F10" s="118">
        <f>F11+F38</f>
        <v>94.537003582999986</v>
      </c>
      <c r="G10" s="118">
        <f>G11+G38</f>
        <v>89.802787259999974</v>
      </c>
      <c r="H10" s="119">
        <f>F10/G10*100</f>
        <v>105.27179218757806</v>
      </c>
      <c r="I10" s="118">
        <f>I11+I38</f>
        <v>859.85602258300014</v>
      </c>
      <c r="J10" s="118">
        <f>J11+J38</f>
        <v>809.42068625999991</v>
      </c>
      <c r="K10" s="120">
        <f>I10/J10*100</f>
        <v>106.23104118527552</v>
      </c>
      <c r="L10" s="282">
        <f>L11+L38</f>
        <v>477.88979876400003</v>
      </c>
      <c r="M10" s="280">
        <f>M11+M38</f>
        <v>427.33658200000002</v>
      </c>
      <c r="N10" s="281">
        <f>L10/M10*100</f>
        <v>111.8298359872219</v>
      </c>
      <c r="O10" s="281">
        <f>O11+O38</f>
        <v>110.05199776399999</v>
      </c>
      <c r="P10" s="281">
        <f>P11+P38</f>
        <v>137.82688200000001</v>
      </c>
      <c r="Q10" s="281">
        <f>O10/P10*100</f>
        <v>79.847992036850968</v>
      </c>
      <c r="R10" s="280">
        <f>R11+R38</f>
        <v>367.83780100000001</v>
      </c>
      <c r="S10" s="280">
        <f>S11+S38</f>
        <v>288.74362299999996</v>
      </c>
      <c r="T10" s="283">
        <f t="shared" ref="T10:T40" si="0">R10/S10*100</f>
        <v>127.39252807671532</v>
      </c>
    </row>
    <row r="11" spans="1:20" ht="38.25" customHeight="1" thickBot="1">
      <c r="A11" s="360" t="s">
        <v>7</v>
      </c>
      <c r="B11" s="361"/>
      <c r="C11" s="98">
        <f>C12+C13</f>
        <v>657.81747200000018</v>
      </c>
      <c r="D11" s="98">
        <f>D12+D13</f>
        <v>599.04694500000005</v>
      </c>
      <c r="E11" s="98">
        <f>C11/D11*100</f>
        <v>109.81067134897084</v>
      </c>
      <c r="F11" s="98">
        <f>F12+F13</f>
        <v>73.346062999999987</v>
      </c>
      <c r="G11" s="98">
        <f>G12+G13</f>
        <v>66.987141999999977</v>
      </c>
      <c r="H11" s="98">
        <f>F11/G11*100</f>
        <v>109.49274862331045</v>
      </c>
      <c r="I11" s="98">
        <f>I12+I13</f>
        <v>645.7482030000001</v>
      </c>
      <c r="J11" s="98">
        <f>J12+J13</f>
        <v>601.65181499999994</v>
      </c>
      <c r="K11" s="99">
        <f>I11/J11*100</f>
        <v>107.32922047280789</v>
      </c>
      <c r="L11" s="100">
        <f>L12+L13</f>
        <v>438.45487100000003</v>
      </c>
      <c r="M11" s="100">
        <f>M12+M13</f>
        <v>375.92752999999999</v>
      </c>
      <c r="N11" s="101">
        <f t="shared" ref="N11:N13" si="1">L11/M11*100</f>
        <v>116.6328177667648</v>
      </c>
      <c r="O11" s="98">
        <f>O12+O13</f>
        <v>70.617069999999998</v>
      </c>
      <c r="P11" s="98">
        <f>P12+P13</f>
        <v>86.417829999999995</v>
      </c>
      <c r="Q11" s="101">
        <f>O11/P11*100</f>
        <v>81.71585655413935</v>
      </c>
      <c r="R11" s="98">
        <f>R12+R13</f>
        <v>367.83780100000001</v>
      </c>
      <c r="S11" s="98">
        <f>S12+S13</f>
        <v>288.74362299999996</v>
      </c>
      <c r="T11" s="102">
        <f t="shared" si="0"/>
        <v>127.39252807671532</v>
      </c>
    </row>
    <row r="12" spans="1:20" ht="54.75" customHeight="1" thickBot="1">
      <c r="A12" s="362" t="s">
        <v>272</v>
      </c>
      <c r="B12" s="363"/>
      <c r="C12" s="125">
        <f>C46/1000000</f>
        <v>190.99056400000001</v>
      </c>
      <c r="D12" s="125">
        <f>D46/1000000</f>
        <v>165.887913</v>
      </c>
      <c r="E12" s="125">
        <f>C12/D12*100</f>
        <v>115.13229658872133</v>
      </c>
      <c r="F12" s="124">
        <f>F46/1000000</f>
        <v>19.729771</v>
      </c>
      <c r="G12" s="124">
        <f>G46/1000000</f>
        <v>15.160342</v>
      </c>
      <c r="H12" s="125">
        <f>F12/G12*100</f>
        <v>130.14067228826366</v>
      </c>
      <c r="I12" s="124">
        <f>I46/1000000</f>
        <v>183.63089600000001</v>
      </c>
      <c r="J12" s="124">
        <f>J46/1000000</f>
        <v>165.90619899999999</v>
      </c>
      <c r="K12" s="125">
        <f>I12/J12*100</f>
        <v>110.68356523555821</v>
      </c>
      <c r="L12" s="124">
        <f>L46/1000000</f>
        <v>169.58388400000001</v>
      </c>
      <c r="M12" s="124">
        <f>M46/1000000</f>
        <v>142.08257599999999</v>
      </c>
      <c r="N12" s="125">
        <f t="shared" si="1"/>
        <v>119.35586246690799</v>
      </c>
      <c r="O12" s="124">
        <f>O46/1000000</f>
        <v>0</v>
      </c>
      <c r="P12" s="124">
        <f>P46/1000000</f>
        <v>0</v>
      </c>
      <c r="Q12" s="125" t="e">
        <f>O12/P12*100</f>
        <v>#DIV/0!</v>
      </c>
      <c r="R12" s="124">
        <f>R46/1000000</f>
        <v>169.58388400000001</v>
      </c>
      <c r="S12" s="124">
        <f>S46/1000000</f>
        <v>142.08257599999999</v>
      </c>
      <c r="T12" s="126">
        <f t="shared" si="0"/>
        <v>119.35586246690799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466.82690800000017</v>
      </c>
      <c r="D13" s="127">
        <f>D14+D15+D16+D17+D18+D19+D20+D21+D22+D23+D24+D25+D26+D27+D28+D29+D30+D31+D32+D33+D34+D37</f>
        <v>433.15903200000002</v>
      </c>
      <c r="E13" s="125">
        <f t="shared" ref="E13:E40" si="2">C13/D13*100</f>
        <v>107.7726362635329</v>
      </c>
      <c r="F13" s="127">
        <f>F14+F15+F16+F17+F18+F19+F20+F21+F22+F23+F24+F25+F26+F27+F28+F29+F30+F31+F32+F33+F34+F37</f>
        <v>53.616291999999987</v>
      </c>
      <c r="G13" s="127">
        <f>G14+G15+G16+G17+G18+G19+G20+G21+G22+G23+G24+G25+G26+G27+G28+G29+G30+G31+G32+G33+G34+G37</f>
        <v>51.826799999999984</v>
      </c>
      <c r="H13" s="125">
        <f t="shared" ref="H13:H40" si="3">F13/G13*100</f>
        <v>103.45283135366259</v>
      </c>
      <c r="I13" s="127">
        <f>I14+I15+I16+I17+I18+I19+I20+I21+I22+I23+I24+I25+I26+I27+I28+I29+I30+I31+I32+I33+I34+I37</f>
        <v>462.1173070000001</v>
      </c>
      <c r="J13" s="127">
        <f>J14+J15+J16+J17+J18+J19+J20+J21+J22+J23+J24+J25+J26+J27+J28+J29+J30+J31+J32+J33+J34+J37</f>
        <v>435.74561599999998</v>
      </c>
      <c r="K13" s="125">
        <f t="shared" ref="K13:K40" si="4">I13/J13*100</f>
        <v>106.05208406732429</v>
      </c>
      <c r="L13" s="127">
        <f>L14+L15+L16+L17+L18+L19+L20+L21+L22+L23+L24+L25+L26+L27+L28+L29+L30+L31+L32+L33+L34+L37</f>
        <v>268.87098700000001</v>
      </c>
      <c r="M13" s="127">
        <f>M14+M15+M16+M17+M18+M19+M20+M21+M22+M23+M24+M25+M26+M27+M28+M29+M30+M31+M32+M33+M34+M37</f>
        <v>233.844954</v>
      </c>
      <c r="N13" s="125">
        <f t="shared" si="1"/>
        <v>114.97831464860259</v>
      </c>
      <c r="O13" s="127">
        <f>O14+O15+O16+O17+O18+O19+O20+O21+O22+O23+O24+O25+O26+O27+O28+O29+O30+O31+O32+O33+O34+O37</f>
        <v>70.617069999999998</v>
      </c>
      <c r="P13" s="127">
        <f>P14+P15+P16+P17+P18+P19+P20+P21+P22+P23+P24+P25+P26+P27+P28+P29+P30+P31+P32+P33+P34+P37</f>
        <v>86.417829999999995</v>
      </c>
      <c r="Q13" s="125">
        <f t="shared" ref="Q13:Q40" si="5">O13/P13*100</f>
        <v>81.71585655413935</v>
      </c>
      <c r="R13" s="127">
        <f>R14+R15+R16+R17+R18+R19+R20+R21+R22+R23+R24+R25+R26+R27+R28+R29+R30+R31+R32+R33+R34+R37</f>
        <v>198.253917</v>
      </c>
      <c r="S13" s="127">
        <f>S14+S15+S16+S17+S18+S19+S20+S21+S22+S23+S24+S25+S26+S27+S28+S29+S30+S31+S32+S33+S34+S37</f>
        <v>146.661047</v>
      </c>
      <c r="T13" s="126">
        <f t="shared" si="0"/>
        <v>135.17830470690694</v>
      </c>
    </row>
    <row r="14" spans="1:20" ht="40.5" customHeight="1" thickBot="1">
      <c r="A14" s="350" t="s">
        <v>241</v>
      </c>
      <c r="B14" s="351" t="s">
        <v>117</v>
      </c>
      <c r="C14" s="103">
        <f>C70/1000000</f>
        <v>103.2351</v>
      </c>
      <c r="D14" s="103">
        <f>D70/1000000</f>
        <v>108.403057</v>
      </c>
      <c r="E14" s="103">
        <f t="shared" si="2"/>
        <v>95.232646437267903</v>
      </c>
      <c r="F14" s="103">
        <f>F70/1000000</f>
        <v>10.560140000000001</v>
      </c>
      <c r="G14" s="103">
        <f>G70/1000000</f>
        <v>14.587522999999999</v>
      </c>
      <c r="H14" s="103">
        <f t="shared" si="3"/>
        <v>72.391591087808408</v>
      </c>
      <c r="I14" s="103">
        <f>I70/1000000</f>
        <v>106.93856700000001</v>
      </c>
      <c r="J14" s="103">
        <f>J70/1000000</f>
        <v>106.376756</v>
      </c>
      <c r="K14" s="104">
        <f t="shared" si="4"/>
        <v>100.52813323241405</v>
      </c>
      <c r="L14" s="103">
        <f>L70/1000000</f>
        <v>8.6100700000000003</v>
      </c>
      <c r="M14" s="103">
        <f>M70/1000000</f>
        <v>9.153257</v>
      </c>
      <c r="N14" s="103">
        <f>L14/M14*100</f>
        <v>94.06564242651551</v>
      </c>
      <c r="O14" s="103">
        <f>O70/1000000</f>
        <v>5.6993530000000003</v>
      </c>
      <c r="P14" s="103">
        <f>P70/1000000</f>
        <v>6.4314450000000001</v>
      </c>
      <c r="Q14" s="103">
        <f t="shared" si="5"/>
        <v>88.616990427501136</v>
      </c>
      <c r="R14" s="103">
        <f>R70/1000000</f>
        <v>2.910717</v>
      </c>
      <c r="S14" s="103">
        <f>S70/1000000</f>
        <v>2.7218119999999999</v>
      </c>
      <c r="T14" s="104">
        <f t="shared" si="0"/>
        <v>106.94041322471941</v>
      </c>
    </row>
    <row r="15" spans="1:20" ht="19.5" customHeight="1" thickBot="1">
      <c r="A15" s="352" t="s">
        <v>242</v>
      </c>
      <c r="B15" s="353" t="s">
        <v>117</v>
      </c>
      <c r="C15" s="103">
        <f>C117/1000000</f>
        <v>66.589898000000005</v>
      </c>
      <c r="D15" s="103">
        <f>D117/1000000</f>
        <v>60.544257999999999</v>
      </c>
      <c r="E15" s="103">
        <f t="shared" si="2"/>
        <v>109.98548863213419</v>
      </c>
      <c r="F15" s="103">
        <f>F117/1000000</f>
        <v>8.3056699999999992</v>
      </c>
      <c r="G15" s="103">
        <f>G117/1000000</f>
        <v>8.2860119999999995</v>
      </c>
      <c r="H15" s="103">
        <f t="shared" si="3"/>
        <v>100.23724319974434</v>
      </c>
      <c r="I15" s="103">
        <f>I117/1000000</f>
        <v>64.573554000000001</v>
      </c>
      <c r="J15" s="103">
        <f>J117/1000000</f>
        <v>60.181218000000001</v>
      </c>
      <c r="K15" s="104">
        <f t="shared" si="4"/>
        <v>107.29851629124556</v>
      </c>
      <c r="L15" s="103">
        <f>L117/1000000</f>
        <v>43.721831999999999</v>
      </c>
      <c r="M15" s="103">
        <f>M117/1000000</f>
        <v>34.473021000000003</v>
      </c>
      <c r="N15" s="103">
        <f t="shared" ref="N15:N40" si="6">L15/M15*100</f>
        <v>126.82912820434274</v>
      </c>
      <c r="O15" s="103">
        <f>O117/1000000</f>
        <v>35.540551000000001</v>
      </c>
      <c r="P15" s="103">
        <f>P117/1000000</f>
        <v>27.175017</v>
      </c>
      <c r="Q15" s="103">
        <f t="shared" si="5"/>
        <v>130.78391450500288</v>
      </c>
      <c r="R15" s="103">
        <f>R117/1000000</f>
        <v>8.1812810000000002</v>
      </c>
      <c r="S15" s="103">
        <f>S117/1000000</f>
        <v>7.2980020000000003</v>
      </c>
      <c r="T15" s="104">
        <f t="shared" si="0"/>
        <v>112.10302491010553</v>
      </c>
    </row>
    <row r="16" spans="1:20" ht="19.5" customHeight="1" thickBot="1">
      <c r="A16" s="350" t="s">
        <v>243</v>
      </c>
      <c r="B16" s="351" t="s">
        <v>145</v>
      </c>
      <c r="C16" s="103">
        <f>C147/1000000</f>
        <v>105.506225</v>
      </c>
      <c r="D16" s="103">
        <f>D147/1000000</f>
        <v>74.559364000000002</v>
      </c>
      <c r="E16" s="103">
        <f t="shared" si="2"/>
        <v>141.50633715169565</v>
      </c>
      <c r="F16" s="103">
        <f>F147/1000000</f>
        <v>14.344262000000001</v>
      </c>
      <c r="G16" s="103">
        <f>G147/1000000</f>
        <v>8.9270960000000006</v>
      </c>
      <c r="H16" s="103">
        <f t="shared" si="3"/>
        <v>160.68228682653353</v>
      </c>
      <c r="I16" s="103">
        <f>I147/1000000</f>
        <v>105.91297299999999</v>
      </c>
      <c r="J16" s="103">
        <f>J147/1000000</f>
        <v>87.667154999999994</v>
      </c>
      <c r="K16" s="104">
        <f t="shared" si="4"/>
        <v>120.81260421876357</v>
      </c>
      <c r="L16" s="103">
        <f>L147/1000000</f>
        <v>78.409583999999995</v>
      </c>
      <c r="M16" s="103">
        <f>M147/1000000</f>
        <v>63.612568000000003</v>
      </c>
      <c r="N16" s="103">
        <f t="shared" si="6"/>
        <v>123.26115179000476</v>
      </c>
      <c r="O16" s="103">
        <f>O147/1000000</f>
        <v>4.3772380000000002</v>
      </c>
      <c r="P16" s="103">
        <f>P147/1000000</f>
        <v>41.964576000000001</v>
      </c>
      <c r="Q16" s="103">
        <f t="shared" si="5"/>
        <v>10.43079286682177</v>
      </c>
      <c r="R16" s="103">
        <f>R147/1000000</f>
        <v>74.032346000000004</v>
      </c>
      <c r="S16" s="103">
        <f>S147/1000000</f>
        <v>20.881817000000002</v>
      </c>
      <c r="T16" s="104">
        <f t="shared" si="0"/>
        <v>354.53019246361561</v>
      </c>
    </row>
    <row r="17" spans="1:20" ht="56.25" customHeight="1" thickBot="1">
      <c r="A17" s="350" t="s">
        <v>244</v>
      </c>
      <c r="B17" s="351"/>
      <c r="C17" s="154">
        <f>C153/1000000</f>
        <v>9.2343999999999996E-2</v>
      </c>
      <c r="D17" s="154">
        <f>D153/1000000</f>
        <v>0.194382</v>
      </c>
      <c r="E17" s="103">
        <f t="shared" si="2"/>
        <v>47.506456359127903</v>
      </c>
      <c r="F17" s="154">
        <f>F153/1000000</f>
        <v>7.3870000000000003E-3</v>
      </c>
      <c r="G17" s="154">
        <f>G153/1000000</f>
        <v>1.916E-2</v>
      </c>
      <c r="H17" s="103">
        <f t="shared" si="3"/>
        <v>38.554279749478084</v>
      </c>
      <c r="I17" s="154">
        <f>I153/1000000</f>
        <v>0.26106400000000002</v>
      </c>
      <c r="J17" s="154">
        <f>J153/1000000</f>
        <v>0.36792999999999998</v>
      </c>
      <c r="K17" s="104">
        <f t="shared" si="4"/>
        <v>70.954801185008037</v>
      </c>
      <c r="L17" s="103">
        <f>L153/1000000</f>
        <v>5.9649999999999998E-3</v>
      </c>
      <c r="M17" s="103">
        <f>M153/1000000</f>
        <v>4.3229999999999996E-3</v>
      </c>
      <c r="N17" s="103">
        <f t="shared" si="6"/>
        <v>137.98288225769141</v>
      </c>
      <c r="O17" s="103">
        <f>O153/1000000</f>
        <v>5.9649999999999998E-3</v>
      </c>
      <c r="P17" s="103">
        <f>P153/1000000</f>
        <v>0</v>
      </c>
      <c r="Q17" s="103" t="e">
        <f t="shared" si="5"/>
        <v>#DIV/0!</v>
      </c>
      <c r="R17" s="103">
        <f>R153/1000000</f>
        <v>0</v>
      </c>
      <c r="S17" s="103">
        <f>S153/1000000</f>
        <v>4.3229999999999996E-3</v>
      </c>
      <c r="T17" s="104">
        <f t="shared" si="0"/>
        <v>0</v>
      </c>
    </row>
    <row r="18" spans="1:20" ht="19.5" customHeight="1" thickBot="1">
      <c r="A18" s="350" t="s">
        <v>245</v>
      </c>
      <c r="B18" s="351"/>
      <c r="C18" s="103">
        <f>C165/1000000</f>
        <v>5.5026780000000004</v>
      </c>
      <c r="D18" s="103">
        <f>D165/1000000</f>
        <v>4.0613849999999996</v>
      </c>
      <c r="E18" s="103">
        <f t="shared" si="2"/>
        <v>135.48772155311553</v>
      </c>
      <c r="F18" s="103">
        <f>F165/1000000</f>
        <v>0.56055699999999997</v>
      </c>
      <c r="G18" s="103">
        <f>G165/1000000</f>
        <v>0.57574199999999998</v>
      </c>
      <c r="H18" s="103">
        <f t="shared" si="3"/>
        <v>97.362533912759531</v>
      </c>
      <c r="I18" s="153">
        <f>I165/1000000</f>
        <v>4.7274380000000003</v>
      </c>
      <c r="J18" s="153">
        <f>J165/1000000</f>
        <v>3.9173110000000002</v>
      </c>
      <c r="K18" s="104">
        <f t="shared" si="4"/>
        <v>120.68069142327479</v>
      </c>
      <c r="L18" s="153">
        <f>L165/1000000</f>
        <v>3.3413710000000001</v>
      </c>
      <c r="M18" s="153">
        <f>M165/1000000</f>
        <v>2.4774389999999999</v>
      </c>
      <c r="N18" s="103">
        <f t="shared" si="6"/>
        <v>134.87197868443988</v>
      </c>
      <c r="O18" s="103">
        <f>O165/1000000</f>
        <v>0.34583799999999998</v>
      </c>
      <c r="P18" s="103">
        <f>P165/1000000</f>
        <v>3.6306999999999999E-2</v>
      </c>
      <c r="Q18" s="103">
        <f t="shared" si="5"/>
        <v>952.53807805657311</v>
      </c>
      <c r="R18" s="103">
        <f>R165/1000000</f>
        <v>2.995533</v>
      </c>
      <c r="S18" s="103">
        <f>S165/1000000</f>
        <v>2.4411320000000001</v>
      </c>
      <c r="T18" s="104">
        <f t="shared" si="0"/>
        <v>122.71081612956611</v>
      </c>
    </row>
    <row r="19" spans="1:20" ht="63" customHeight="1" thickBot="1">
      <c r="A19" s="350" t="s">
        <v>246</v>
      </c>
      <c r="B19" s="351"/>
      <c r="C19" s="155">
        <f>C181/1000000</f>
        <v>0.170682</v>
      </c>
      <c r="D19" s="155">
        <f>D181/1000000</f>
        <v>0.108635</v>
      </c>
      <c r="E19" s="103">
        <f t="shared" si="2"/>
        <v>157.11511023150919</v>
      </c>
      <c r="F19" s="155">
        <f>F181/1000000</f>
        <v>2.1288000000000001E-2</v>
      </c>
      <c r="G19" s="155">
        <f>G181/1000000</f>
        <v>1.7398E-2</v>
      </c>
      <c r="H19" s="103">
        <f t="shared" si="3"/>
        <v>122.35889182664674</v>
      </c>
      <c r="I19" s="154">
        <f>I181/1000000</f>
        <v>0.33878000000000003</v>
      </c>
      <c r="J19" s="154">
        <f>J181/1000000</f>
        <v>0.126085</v>
      </c>
      <c r="K19" s="104">
        <f t="shared" si="4"/>
        <v>268.69175556172428</v>
      </c>
      <c r="L19" s="155">
        <f>L181/1000000</f>
        <v>0.112466</v>
      </c>
      <c r="M19" s="155">
        <f>M181/1000000</f>
        <v>2.7913E-2</v>
      </c>
      <c r="N19" s="103">
        <f t="shared" si="6"/>
        <v>402.91620391932071</v>
      </c>
      <c r="O19" s="154">
        <f>O181/1000000</f>
        <v>0.108432</v>
      </c>
      <c r="P19" s="154">
        <f>P181/1000000</f>
        <v>2.7913E-2</v>
      </c>
      <c r="Q19" s="103">
        <f t="shared" si="5"/>
        <v>388.46415648622508</v>
      </c>
      <c r="R19" s="154">
        <f>R181/1000000</f>
        <v>4.0340000000000003E-3</v>
      </c>
      <c r="S19" s="154">
        <f>S181/1000000</f>
        <v>0</v>
      </c>
      <c r="T19" s="104" t="e">
        <f t="shared" si="0"/>
        <v>#DIV/0!</v>
      </c>
    </row>
    <row r="20" spans="1:20" ht="88.5" customHeight="1" thickBot="1">
      <c r="A20" s="350" t="s">
        <v>248</v>
      </c>
      <c r="B20" s="351"/>
      <c r="C20" s="103">
        <f>C190/1000000</f>
        <v>0</v>
      </c>
      <c r="D20" s="103">
        <f>D190/1000000</f>
        <v>0</v>
      </c>
      <c r="E20" s="103" t="e">
        <f t="shared" si="2"/>
        <v>#DIV/0!</v>
      </c>
      <c r="F20" s="103">
        <f>F190/1000000</f>
        <v>0</v>
      </c>
      <c r="G20" s="103">
        <f>G190/1000000</f>
        <v>0</v>
      </c>
      <c r="H20" s="103" t="e">
        <f t="shared" si="3"/>
        <v>#DIV/0!</v>
      </c>
      <c r="I20" s="103">
        <f>I190/1000000</f>
        <v>0</v>
      </c>
      <c r="J20" s="103">
        <f>J190/1000000</f>
        <v>0</v>
      </c>
      <c r="K20" s="104" t="e">
        <f t="shared" si="4"/>
        <v>#DIV/0!</v>
      </c>
      <c r="L20" s="103">
        <f>L190/1000000</f>
        <v>0</v>
      </c>
      <c r="M20" s="103">
        <f>M190/1000000</f>
        <v>0</v>
      </c>
      <c r="N20" s="103" t="e">
        <f t="shared" si="6"/>
        <v>#DIV/0!</v>
      </c>
      <c r="O20" s="103">
        <f>O190/1000000</f>
        <v>0</v>
      </c>
      <c r="P20" s="103">
        <f>P190/1000000</f>
        <v>0</v>
      </c>
      <c r="Q20" s="103" t="e">
        <f t="shared" si="5"/>
        <v>#DIV/0!</v>
      </c>
      <c r="R20" s="103">
        <f>R190/1000000</f>
        <v>0</v>
      </c>
      <c r="S20" s="103">
        <f>S190/1000000</f>
        <v>0</v>
      </c>
      <c r="T20" s="104" t="e">
        <f t="shared" si="0"/>
        <v>#DIV/0!</v>
      </c>
    </row>
    <row r="21" spans="1:20" ht="60" customHeight="1" thickBot="1">
      <c r="A21" s="350" t="s">
        <v>249</v>
      </c>
      <c r="B21" s="351"/>
      <c r="C21" s="103">
        <f>C199/1000000</f>
        <v>0</v>
      </c>
      <c r="D21" s="103">
        <f>D199/1000000</f>
        <v>0</v>
      </c>
      <c r="E21" s="103" t="e">
        <f t="shared" si="2"/>
        <v>#DIV/0!</v>
      </c>
      <c r="F21" s="103">
        <f>F199/1000000</f>
        <v>0</v>
      </c>
      <c r="G21" s="103">
        <f>G199/1000000</f>
        <v>0</v>
      </c>
      <c r="H21" s="103" t="e">
        <f t="shared" si="3"/>
        <v>#DIV/0!</v>
      </c>
      <c r="I21" s="103">
        <f>I199/1000000</f>
        <v>0</v>
      </c>
      <c r="J21" s="103">
        <f>J199/1000000</f>
        <v>0</v>
      </c>
      <c r="K21" s="104" t="e">
        <f t="shared" si="4"/>
        <v>#DIV/0!</v>
      </c>
      <c r="L21" s="103">
        <f>L199/1000000</f>
        <v>0</v>
      </c>
      <c r="M21" s="103">
        <f>M199/1000000</f>
        <v>0</v>
      </c>
      <c r="N21" s="103" t="e">
        <f t="shared" si="6"/>
        <v>#DIV/0!</v>
      </c>
      <c r="O21" s="103">
        <f>O199/1000000</f>
        <v>0</v>
      </c>
      <c r="P21" s="103">
        <f>P199/1000000</f>
        <v>0</v>
      </c>
      <c r="Q21" s="103" t="e">
        <f t="shared" si="5"/>
        <v>#DIV/0!</v>
      </c>
      <c r="R21" s="103">
        <f>R199/1000000</f>
        <v>0</v>
      </c>
      <c r="S21" s="103">
        <f>S199/1000000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C205/1000000</f>
        <v>0.82911299999999999</v>
      </c>
      <c r="D22" s="154">
        <f>D205/1000000</f>
        <v>0</v>
      </c>
      <c r="E22" s="103" t="e">
        <f t="shared" si="2"/>
        <v>#DIV/0!</v>
      </c>
      <c r="F22" s="154">
        <f>F205/1000000</f>
        <v>3.2108999999999999E-2</v>
      </c>
      <c r="G22" s="154">
        <f>G205/1000000</f>
        <v>0</v>
      </c>
      <c r="H22" s="103" t="e">
        <f t="shared" si="3"/>
        <v>#DIV/0!</v>
      </c>
      <c r="I22" s="154">
        <f>I205/1000000</f>
        <v>0.87494700000000003</v>
      </c>
      <c r="J22" s="154">
        <f>J205/1000000</f>
        <v>0</v>
      </c>
      <c r="K22" s="104" t="e">
        <f t="shared" si="4"/>
        <v>#DIV/0!</v>
      </c>
      <c r="L22" s="103">
        <f>L205/1000000</f>
        <v>0</v>
      </c>
      <c r="M22" s="103">
        <f>M205/1000000</f>
        <v>0</v>
      </c>
      <c r="N22" s="103" t="e">
        <f t="shared" si="6"/>
        <v>#DIV/0!</v>
      </c>
      <c r="O22" s="103">
        <f>O205/1000000</f>
        <v>0</v>
      </c>
      <c r="P22" s="103">
        <f>P205/1000000</f>
        <v>0</v>
      </c>
      <c r="Q22" s="103" t="e">
        <f t="shared" si="5"/>
        <v>#DIV/0!</v>
      </c>
      <c r="R22" s="103">
        <f>R205/1000000</f>
        <v>0</v>
      </c>
      <c r="S22" s="103">
        <f>S205/1000000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C213/1000000</f>
        <v>0.62504300000000002</v>
      </c>
      <c r="D23" s="153">
        <f>D213/1000000</f>
        <v>0.94273700000000005</v>
      </c>
      <c r="E23" s="103">
        <f t="shared" si="2"/>
        <v>66.300887734330999</v>
      </c>
      <c r="F23" s="153">
        <f>F213/1000000</f>
        <v>8.4944000000000006E-2</v>
      </c>
      <c r="G23" s="153">
        <f>G213/1000000</f>
        <v>0.10606</v>
      </c>
      <c r="H23" s="103">
        <f t="shared" si="3"/>
        <v>80.09051480294174</v>
      </c>
      <c r="I23" s="153">
        <f>I213/1000000</f>
        <v>0.63088200000000005</v>
      </c>
      <c r="J23" s="153">
        <f>J213/1000000</f>
        <v>1.075186</v>
      </c>
      <c r="K23" s="104">
        <f t="shared" si="4"/>
        <v>58.676545267516509</v>
      </c>
      <c r="L23" s="154">
        <f>L213/1000000</f>
        <v>0.22700799999999999</v>
      </c>
      <c r="M23" s="154">
        <f>M213/1000000</f>
        <v>0.31515100000000001</v>
      </c>
      <c r="N23" s="103">
        <f t="shared" si="6"/>
        <v>72.031502359186533</v>
      </c>
      <c r="O23" s="154">
        <f>O213/1000000</f>
        <v>0.107139</v>
      </c>
      <c r="P23" s="154">
        <f>P213/1000000</f>
        <v>0.17147100000000001</v>
      </c>
      <c r="Q23" s="103">
        <f t="shared" si="5"/>
        <v>62.482285634305498</v>
      </c>
      <c r="R23" s="154">
        <f>R213/1000000</f>
        <v>0.119869</v>
      </c>
      <c r="S23" s="154">
        <f>S213/1000000</f>
        <v>0.14368</v>
      </c>
      <c r="T23" s="104">
        <f t="shared" si="0"/>
        <v>83.427756124721611</v>
      </c>
    </row>
    <row r="24" spans="1:20" ht="47.25" customHeight="1" thickBot="1">
      <c r="A24" s="350" t="s">
        <v>252</v>
      </c>
      <c r="B24" s="351"/>
      <c r="C24" s="153">
        <f>C221/1000000</f>
        <v>5.3271680000000003</v>
      </c>
      <c r="D24" s="153">
        <f>D221/1000000</f>
        <v>5.2701359999999999</v>
      </c>
      <c r="E24" s="103">
        <f t="shared" si="2"/>
        <v>101.08217321146931</v>
      </c>
      <c r="F24" s="153">
        <f>F221/1000000</f>
        <v>0.59396199999999999</v>
      </c>
      <c r="G24" s="153">
        <f>G221/1000000</f>
        <v>0.54005000000000003</v>
      </c>
      <c r="H24" s="103">
        <f t="shared" si="3"/>
        <v>109.98277937228033</v>
      </c>
      <c r="I24" s="153">
        <f>I221/1000000</f>
        <v>5.143993</v>
      </c>
      <c r="J24" s="153">
        <f>J221/1000000</f>
        <v>4.9866869999999999</v>
      </c>
      <c r="K24" s="104">
        <f t="shared" si="4"/>
        <v>103.15451922288285</v>
      </c>
      <c r="L24" s="153">
        <f>L221/1000000</f>
        <v>2.8968530000000001</v>
      </c>
      <c r="M24" s="153">
        <f>M221/1000000</f>
        <v>2.708418</v>
      </c>
      <c r="N24" s="103">
        <f t="shared" si="6"/>
        <v>106.95738250151933</v>
      </c>
      <c r="O24" s="153">
        <f>O221/1000000</f>
        <v>1.7347680000000001</v>
      </c>
      <c r="P24" s="153">
        <f>P221/1000000</f>
        <v>1.651384</v>
      </c>
      <c r="Q24" s="103">
        <f t="shared" si="5"/>
        <v>105.04934043202552</v>
      </c>
      <c r="R24" s="154">
        <f>R221/1000000</f>
        <v>1.162085</v>
      </c>
      <c r="S24" s="154">
        <f>S221/1000000</f>
        <v>1.057034</v>
      </c>
      <c r="T24" s="104">
        <f t="shared" si="0"/>
        <v>109.93828013100809</v>
      </c>
    </row>
    <row r="25" spans="1:20" ht="58.5" customHeight="1" thickBot="1">
      <c r="A25" s="350" t="s">
        <v>253</v>
      </c>
      <c r="B25" s="351"/>
      <c r="C25" s="154">
        <f>C230/1000000</f>
        <v>3.080524</v>
      </c>
      <c r="D25" s="154">
        <f>D230/1000000</f>
        <v>2.6833049999999998</v>
      </c>
      <c r="E25" s="103">
        <f t="shared" si="2"/>
        <v>114.80334885523638</v>
      </c>
      <c r="F25" s="154">
        <f>F230/1000000</f>
        <v>0.421122</v>
      </c>
      <c r="G25" s="154">
        <f>G230/1000000</f>
        <v>0.191196</v>
      </c>
      <c r="H25" s="103">
        <f t="shared" si="3"/>
        <v>220.25669993096088</v>
      </c>
      <c r="I25" s="153">
        <f>I230/1000000</f>
        <v>3.299801</v>
      </c>
      <c r="J25" s="153">
        <f>J230/1000000</f>
        <v>3.0017770000000001</v>
      </c>
      <c r="K25" s="104">
        <f t="shared" si="4"/>
        <v>109.92825249843676</v>
      </c>
      <c r="L25" s="103">
        <f>L230/1000000</f>
        <v>0.141767</v>
      </c>
      <c r="M25" s="103">
        <f>M230/1000000</f>
        <v>8.3604999999999999E-2</v>
      </c>
      <c r="N25" s="103">
        <f t="shared" si="6"/>
        <v>169.56760959272771</v>
      </c>
      <c r="O25" s="103">
        <f>O230/1000000</f>
        <v>0</v>
      </c>
      <c r="P25" s="103">
        <f>P230/1000000</f>
        <v>0</v>
      </c>
      <c r="Q25" s="103" t="e">
        <f t="shared" si="5"/>
        <v>#DIV/0!</v>
      </c>
      <c r="R25" s="103">
        <f>R230/1000000</f>
        <v>0.141767</v>
      </c>
      <c r="S25" s="103">
        <f>S230/1000000</f>
        <v>8.3604999999999999E-2</v>
      </c>
      <c r="T25" s="104">
        <f t="shared" si="0"/>
        <v>169.56760959272771</v>
      </c>
    </row>
    <row r="26" spans="1:20" ht="69" customHeight="1" thickBot="1">
      <c r="A26" s="350" t="s">
        <v>254</v>
      </c>
      <c r="B26" s="351"/>
      <c r="C26" s="103">
        <f>C237/1000000</f>
        <v>17.470791999999999</v>
      </c>
      <c r="D26" s="103">
        <f>D237/1000000</f>
        <v>23.442895</v>
      </c>
      <c r="E26" s="103">
        <f t="shared" si="2"/>
        <v>74.524891230370656</v>
      </c>
      <c r="F26" s="103">
        <f>F237/1000000</f>
        <v>2.0189349999999999</v>
      </c>
      <c r="G26" s="103">
        <f>G237/1000000</f>
        <v>2.8173750000000002</v>
      </c>
      <c r="H26" s="103">
        <f t="shared" si="3"/>
        <v>71.6601446381827</v>
      </c>
      <c r="I26" s="103">
        <f>I237/1000000</f>
        <v>16.793768</v>
      </c>
      <c r="J26" s="103">
        <f>J237/1000000</f>
        <v>22.742857000000001</v>
      </c>
      <c r="K26" s="104">
        <f t="shared" si="4"/>
        <v>73.841945187449397</v>
      </c>
      <c r="L26" s="153">
        <f>L237/1000000</f>
        <v>7.6743750000000004</v>
      </c>
      <c r="M26" s="153">
        <f>M237/1000000</f>
        <v>3.1522070000000002</v>
      </c>
      <c r="N26" s="103">
        <f t="shared" si="6"/>
        <v>243.46037554005812</v>
      </c>
      <c r="O26" s="103">
        <f>O237/1000000</f>
        <v>7.6510670000000003</v>
      </c>
      <c r="P26" s="103">
        <f>P237/1000000</f>
        <v>3.1177000000000001</v>
      </c>
      <c r="Q26" s="103">
        <f t="shared" si="5"/>
        <v>245.40741572312922</v>
      </c>
      <c r="R26" s="103">
        <f>R237/1000000</f>
        <v>2.3307999999999999E-2</v>
      </c>
      <c r="S26" s="103">
        <f>S237/1000000</f>
        <v>3.4507000000000003E-2</v>
      </c>
      <c r="T26" s="104">
        <f t="shared" si="0"/>
        <v>67.545715362100438</v>
      </c>
    </row>
    <row r="27" spans="1:20" ht="37.5" customHeight="1" thickBot="1">
      <c r="A27" s="350" t="s">
        <v>255</v>
      </c>
      <c r="B27" s="351"/>
      <c r="C27" s="103">
        <f>C249/1000000</f>
        <v>122.82176200000001</v>
      </c>
      <c r="D27" s="103">
        <f>D249/1000000</f>
        <v>129.697349</v>
      </c>
      <c r="E27" s="103">
        <f t="shared" si="2"/>
        <v>94.698745153225914</v>
      </c>
      <c r="F27" s="103">
        <f>F249/1000000</f>
        <v>13.034487</v>
      </c>
      <c r="G27" s="103">
        <f>G249/1000000</f>
        <v>13.171607</v>
      </c>
      <c r="H27" s="103">
        <f t="shared" si="3"/>
        <v>98.958972887666633</v>
      </c>
      <c r="I27" s="103">
        <f>I249/1000000</f>
        <v>120.212889</v>
      </c>
      <c r="J27" s="103">
        <f>J249/1000000</f>
        <v>122.367986</v>
      </c>
      <c r="K27" s="104">
        <f t="shared" si="4"/>
        <v>98.238839200965515</v>
      </c>
      <c r="L27" s="103">
        <f>L249/1000000</f>
        <v>105.871273</v>
      </c>
      <c r="M27" s="103">
        <f>M249/1000000</f>
        <v>109.56516499999999</v>
      </c>
      <c r="N27" s="103">
        <f t="shared" si="6"/>
        <v>96.628589022797541</v>
      </c>
      <c r="O27" s="103">
        <f>O249/1000000</f>
        <v>0</v>
      </c>
      <c r="P27" s="103">
        <f>P249/1000000</f>
        <v>2.1510000000000001E-2</v>
      </c>
      <c r="Q27" s="103">
        <f t="shared" si="5"/>
        <v>0</v>
      </c>
      <c r="R27" s="103">
        <f>R249/1000000</f>
        <v>105.871273</v>
      </c>
      <c r="S27" s="103">
        <f>S249/1000000</f>
        <v>109.543655</v>
      </c>
      <c r="T27" s="104">
        <f t="shared" si="0"/>
        <v>96.647563019510358</v>
      </c>
    </row>
    <row r="28" spans="1:20" ht="83.25" customHeight="1" thickBot="1">
      <c r="A28" s="350" t="s">
        <v>256</v>
      </c>
      <c r="B28" s="351"/>
      <c r="C28" s="103">
        <f>C258/1000000</f>
        <v>5.0588170000000003</v>
      </c>
      <c r="D28" s="103">
        <f>D258/1000000</f>
        <v>4.530532</v>
      </c>
      <c r="E28" s="103">
        <f t="shared" si="2"/>
        <v>111.66055112291448</v>
      </c>
      <c r="F28" s="103">
        <f>F258/1000000</f>
        <v>0.72818700000000003</v>
      </c>
      <c r="G28" s="103">
        <f>G258/1000000</f>
        <v>0.24371699999999999</v>
      </c>
      <c r="H28" s="103">
        <f t="shared" si="3"/>
        <v>298.78383535001666</v>
      </c>
      <c r="I28" s="103">
        <f>I258/1000000</f>
        <v>5.9041249999999996</v>
      </c>
      <c r="J28" s="103">
        <f>J258/1000000</f>
        <v>4.5185420000000001</v>
      </c>
      <c r="K28" s="104">
        <f t="shared" si="4"/>
        <v>130.66438244902889</v>
      </c>
      <c r="L28" s="103">
        <f>L258/1000000</f>
        <v>0</v>
      </c>
      <c r="M28" s="103">
        <f>M258/1000000</f>
        <v>0</v>
      </c>
      <c r="N28" s="103" t="e">
        <f t="shared" si="6"/>
        <v>#DIV/0!</v>
      </c>
      <c r="O28" s="103">
        <f>O258/1000000</f>
        <v>0</v>
      </c>
      <c r="P28" s="103">
        <f>P258/1000000</f>
        <v>0</v>
      </c>
      <c r="Q28" s="103" t="e">
        <f t="shared" si="5"/>
        <v>#DIV/0!</v>
      </c>
      <c r="R28" s="103">
        <f>R258/1000000</f>
        <v>0</v>
      </c>
      <c r="S28" s="103">
        <f>S258/1000000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C264/1000000</f>
        <v>2.4825560000000002</v>
      </c>
      <c r="D29" s="103">
        <f>D264/1000000</f>
        <v>2.3411330000000001</v>
      </c>
      <c r="E29" s="103">
        <f t="shared" si="2"/>
        <v>106.04079306899695</v>
      </c>
      <c r="F29" s="103">
        <f>F264/1000000</f>
        <v>0.241144</v>
      </c>
      <c r="G29" s="103">
        <f>G264/1000000</f>
        <v>0.35410599999999998</v>
      </c>
      <c r="H29" s="103">
        <f t="shared" si="3"/>
        <v>68.099382670725717</v>
      </c>
      <c r="I29" s="103">
        <f>I264/1000000</f>
        <v>2.644444</v>
      </c>
      <c r="J29" s="103">
        <f>J264/1000000</f>
        <v>2.2526540000000002</v>
      </c>
      <c r="K29" s="104">
        <f t="shared" si="4"/>
        <v>117.39237361796351</v>
      </c>
      <c r="L29" s="153">
        <f>L264/1000000</f>
        <v>0.94403000000000004</v>
      </c>
      <c r="M29" s="153">
        <f>M264/1000000</f>
        <v>0.71046200000000004</v>
      </c>
      <c r="N29" s="103">
        <f t="shared" si="6"/>
        <v>132.87550917571946</v>
      </c>
      <c r="O29" s="103">
        <f>O264/1000000</f>
        <v>0.83886099999999997</v>
      </c>
      <c r="P29" s="103">
        <f>P264/1000000</f>
        <v>0.52061299999999999</v>
      </c>
      <c r="Q29" s="103">
        <f t="shared" si="5"/>
        <v>161.12947621361741</v>
      </c>
      <c r="R29" s="103">
        <f>R264/1000000</f>
        <v>0.105169</v>
      </c>
      <c r="S29" s="103">
        <f>S264/1000000</f>
        <v>0.18984899999999999</v>
      </c>
      <c r="T29" s="104">
        <f t="shared" si="0"/>
        <v>55.396130609063</v>
      </c>
    </row>
    <row r="30" spans="1:20" ht="33" customHeight="1" thickBot="1">
      <c r="A30" s="350" t="s">
        <v>258</v>
      </c>
      <c r="B30" s="351"/>
      <c r="C30" s="153">
        <f>C278/1000000</f>
        <v>0.669238</v>
      </c>
      <c r="D30" s="153">
        <f>D278/1000000</f>
        <v>0.91383899999999996</v>
      </c>
      <c r="E30" s="103">
        <f t="shared" si="2"/>
        <v>73.233687772134914</v>
      </c>
      <c r="F30" s="153">
        <f>F278/1000000</f>
        <v>7.7451999999999993E-2</v>
      </c>
      <c r="G30" s="153">
        <f>G278/1000000</f>
        <v>9.7876000000000005E-2</v>
      </c>
      <c r="H30" s="103">
        <f t="shared" si="3"/>
        <v>79.132780252564459</v>
      </c>
      <c r="I30" s="153">
        <f>I278/1000000</f>
        <v>0.76202899999999996</v>
      </c>
      <c r="J30" s="153">
        <f>J278/1000000</f>
        <v>1.6434690000000001</v>
      </c>
      <c r="K30" s="104">
        <f t="shared" si="4"/>
        <v>46.367105190301729</v>
      </c>
      <c r="L30" s="155">
        <f>L278/1000000</f>
        <v>0.239505</v>
      </c>
      <c r="M30" s="154">
        <f>M278/1000000</f>
        <v>0.362232</v>
      </c>
      <c r="N30" s="103">
        <f t="shared" si="6"/>
        <v>66.119227456436761</v>
      </c>
      <c r="O30" s="153">
        <f>O278/1000000</f>
        <v>0.2228</v>
      </c>
      <c r="P30" s="153">
        <f>P278/1000000</f>
        <v>0.17894199999999999</v>
      </c>
      <c r="Q30" s="103">
        <f t="shared" si="5"/>
        <v>124.50961764147041</v>
      </c>
      <c r="R30" s="153">
        <f>R278/1000000</f>
        <v>1.6705000000000001E-2</v>
      </c>
      <c r="S30" s="153">
        <f>S278/1000000</f>
        <v>0.18329000000000001</v>
      </c>
      <c r="T30" s="104">
        <f t="shared" si="0"/>
        <v>9.1139723934748211</v>
      </c>
    </row>
    <row r="31" spans="1:20" ht="71.25" customHeight="1" thickBot="1">
      <c r="A31" s="350" t="s">
        <v>259</v>
      </c>
      <c r="B31" s="351"/>
      <c r="C31" s="153">
        <f>C288/1000000</f>
        <v>1.3948069999999999</v>
      </c>
      <c r="D31" s="153">
        <f>D288/1000000</f>
        <v>1.1667860000000001</v>
      </c>
      <c r="E31" s="103">
        <f t="shared" si="2"/>
        <v>119.54265820810326</v>
      </c>
      <c r="F31" s="153">
        <f>F288/1000000</f>
        <v>0.194579</v>
      </c>
      <c r="G31" s="153">
        <f>G288/1000000</f>
        <v>0.108489</v>
      </c>
      <c r="H31" s="103">
        <f t="shared" si="3"/>
        <v>179.35366719206556</v>
      </c>
      <c r="I31" s="153">
        <f>I288/1000000</f>
        <v>1.433012</v>
      </c>
      <c r="J31" s="153">
        <f>J288/1000000</f>
        <v>1.1599109999999999</v>
      </c>
      <c r="K31" s="104">
        <f t="shared" si="4"/>
        <v>123.54499612470266</v>
      </c>
      <c r="L31" s="154">
        <f>L288/1000000</f>
        <v>0.52525100000000002</v>
      </c>
      <c r="M31" s="154">
        <f>M288/1000000</f>
        <v>0.50950399999999996</v>
      </c>
      <c r="N31" s="103">
        <f t="shared" si="6"/>
        <v>103.09065287024244</v>
      </c>
      <c r="O31" s="153">
        <f>O288/1000000</f>
        <v>0.41916999999999999</v>
      </c>
      <c r="P31" s="153">
        <f>P288/1000000</f>
        <v>0.47395300000000001</v>
      </c>
      <c r="Q31" s="103">
        <f t="shared" si="5"/>
        <v>88.441258943397344</v>
      </c>
      <c r="R31" s="154">
        <f>R288/1000000</f>
        <v>0.10608099999999999</v>
      </c>
      <c r="S31" s="154">
        <f>S288/1000000</f>
        <v>3.5651000000000002E-2</v>
      </c>
      <c r="T31" s="104">
        <f t="shared" si="0"/>
        <v>297.55406580460573</v>
      </c>
    </row>
    <row r="32" spans="1:20" ht="53.25" customHeight="1" thickBot="1">
      <c r="A32" s="350" t="s">
        <v>260</v>
      </c>
      <c r="B32" s="351"/>
      <c r="C32" s="103">
        <f>C310/1000000</f>
        <v>0</v>
      </c>
      <c r="D32" s="103">
        <f>D310/1000000</f>
        <v>0</v>
      </c>
      <c r="E32" s="103" t="e">
        <f t="shared" si="2"/>
        <v>#DIV/0!</v>
      </c>
      <c r="F32" s="103">
        <f>F310/1000000</f>
        <v>0</v>
      </c>
      <c r="G32" s="103">
        <f>G310/1000000</f>
        <v>0</v>
      </c>
      <c r="H32" s="103" t="e">
        <f t="shared" si="3"/>
        <v>#DIV/0!</v>
      </c>
      <c r="I32" s="103">
        <f>I310/1000000</f>
        <v>0</v>
      </c>
      <c r="J32" s="103">
        <f>J310/1000000</f>
        <v>0</v>
      </c>
      <c r="K32" s="104" t="e">
        <f t="shared" si="4"/>
        <v>#DIV/0!</v>
      </c>
      <c r="L32" s="103">
        <f>L310/1000000</f>
        <v>0</v>
      </c>
      <c r="M32" s="103">
        <f>M310/1000000</f>
        <v>0</v>
      </c>
      <c r="N32" s="103" t="e">
        <f t="shared" si="6"/>
        <v>#DIV/0!</v>
      </c>
      <c r="O32" s="103">
        <f>O310/1000000</f>
        <v>0</v>
      </c>
      <c r="P32" s="103">
        <f>P310/1000000</f>
        <v>0</v>
      </c>
      <c r="Q32" s="103" t="e">
        <f t="shared" si="5"/>
        <v>#DIV/0!</v>
      </c>
      <c r="R32" s="103">
        <f>R310/1000000</f>
        <v>0</v>
      </c>
      <c r="S32" s="103">
        <f>S310/1000000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C318/1000000</f>
        <v>0.19586500000000001</v>
      </c>
      <c r="D33" s="154">
        <f>D318/1000000</f>
        <v>0.17893800000000001</v>
      </c>
      <c r="E33" s="103">
        <f t="shared" si="2"/>
        <v>109.45970112552952</v>
      </c>
      <c r="F33" s="154">
        <f>F318/1000000</f>
        <v>3.8017000000000002E-2</v>
      </c>
      <c r="G33" s="154">
        <f>G318/1000000</f>
        <v>1.4638999999999999E-2</v>
      </c>
      <c r="H33" s="103">
        <f t="shared" si="3"/>
        <v>259.69670059430291</v>
      </c>
      <c r="I33" s="154">
        <f>I318/1000000</f>
        <v>0.19606899999999999</v>
      </c>
      <c r="J33" s="103">
        <f>J318/1000000</f>
        <v>0.17610799999999999</v>
      </c>
      <c r="K33" s="104">
        <f t="shared" si="4"/>
        <v>111.33452199786495</v>
      </c>
      <c r="L33" s="103">
        <f>L318/1000000</f>
        <v>5.8820000000000001E-3</v>
      </c>
      <c r="M33" s="103">
        <f>M318/1000000</f>
        <v>3.8665999999999999E-2</v>
      </c>
      <c r="N33" s="103">
        <f t="shared" si="6"/>
        <v>15.212331247090468</v>
      </c>
      <c r="O33" s="103">
        <f>O318/1000000</f>
        <v>5.8820000000000001E-3</v>
      </c>
      <c r="P33" s="103">
        <f>P318/1000000</f>
        <v>3.8665999999999999E-2</v>
      </c>
      <c r="Q33" s="103">
        <f t="shared" si="5"/>
        <v>15.212331247090468</v>
      </c>
      <c r="R33" s="103">
        <f>R318/1000000</f>
        <v>0</v>
      </c>
      <c r="S33" s="103">
        <f>S318/1000000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C326/1000000</f>
        <v>25.774296</v>
      </c>
      <c r="D34" s="153">
        <f>D326/1000000</f>
        <v>14.11605</v>
      </c>
      <c r="E34" s="103">
        <f t="shared" si="2"/>
        <v>182.58858533371586</v>
      </c>
      <c r="F34" s="153">
        <f>F326/1000000</f>
        <v>2.3520500000000002</v>
      </c>
      <c r="G34" s="153">
        <f>G326/1000000</f>
        <v>1.7645029999999999</v>
      </c>
      <c r="H34" s="103">
        <f t="shared" si="3"/>
        <v>133.2981581782519</v>
      </c>
      <c r="I34" s="103">
        <f>I326/1000000</f>
        <v>21.468972000000001</v>
      </c>
      <c r="J34" s="103">
        <f>J326/1000000</f>
        <v>13.179733000000001</v>
      </c>
      <c r="K34" s="104">
        <f t="shared" si="4"/>
        <v>162.89383100552948</v>
      </c>
      <c r="L34" s="153">
        <f>L326/1000000</f>
        <v>16.143754999999999</v>
      </c>
      <c r="M34" s="153">
        <f>M326/1000000</f>
        <v>6.6510230000000004</v>
      </c>
      <c r="N34" s="103">
        <f t="shared" si="6"/>
        <v>242.72589344526395</v>
      </c>
      <c r="O34" s="103">
        <f>O326/1000000</f>
        <v>13.560006</v>
      </c>
      <c r="P34" s="103">
        <f>P326/1000000</f>
        <v>4.608333</v>
      </c>
      <c r="Q34" s="103">
        <f t="shared" si="5"/>
        <v>294.24969940323319</v>
      </c>
      <c r="R34" s="103">
        <f>R326/1000000</f>
        <v>2.5837490000000001</v>
      </c>
      <c r="S34" s="103">
        <f>S326/1000000</f>
        <v>2.0426899999999999</v>
      </c>
      <c r="T34" s="104">
        <f t="shared" si="0"/>
        <v>126.48757275944955</v>
      </c>
    </row>
    <row r="35" spans="1:21" ht="39" customHeight="1" thickBot="1">
      <c r="A35" s="379" t="s">
        <v>263</v>
      </c>
      <c r="B35" s="380" t="s">
        <v>145</v>
      </c>
      <c r="C35" s="230">
        <f>C327/1000000</f>
        <v>1.226243</v>
      </c>
      <c r="D35" s="230">
        <f>D327/1000000</f>
        <v>2.0941890000000001</v>
      </c>
      <c r="E35" s="151">
        <f t="shared" si="2"/>
        <v>58.554552621563758</v>
      </c>
      <c r="F35" s="230">
        <f>F327/1000000</f>
        <v>9.6235000000000001E-2</v>
      </c>
      <c r="G35" s="230">
        <f>G327/1000000</f>
        <v>0.174567</v>
      </c>
      <c r="H35" s="151">
        <f t="shared" si="3"/>
        <v>55.127830575080061</v>
      </c>
      <c r="I35" s="230">
        <f>I327/1000000</f>
        <v>1.5676890000000001</v>
      </c>
      <c r="J35" s="230">
        <f>J327/1000000</f>
        <v>2.357545</v>
      </c>
      <c r="K35" s="152">
        <f t="shared" si="4"/>
        <v>66.496673446318098</v>
      </c>
      <c r="L35" s="230">
        <f>L327/1000000</f>
        <v>1.116519</v>
      </c>
      <c r="M35" s="230">
        <f>M327/1000000</f>
        <v>1.7698339999999999</v>
      </c>
      <c r="N35" s="151">
        <f t="shared" si="6"/>
        <v>63.086086039707688</v>
      </c>
      <c r="O35" s="151">
        <f>O327/1000000</f>
        <v>0.60730799999999996</v>
      </c>
      <c r="P35" s="151">
        <f>P327/1000000</f>
        <v>1.4572320000000001</v>
      </c>
      <c r="Q35" s="151">
        <f t="shared" si="5"/>
        <v>41.675450443031714</v>
      </c>
      <c r="R35" s="151">
        <f>R327/1000000</f>
        <v>0.50921099999999997</v>
      </c>
      <c r="S35" s="151">
        <f>S327/1000000</f>
        <v>0.31260199999999999</v>
      </c>
      <c r="T35" s="152">
        <f t="shared" si="0"/>
        <v>162.894351283741</v>
      </c>
    </row>
    <row r="36" spans="1:21" ht="21.75" customHeight="1" thickBot="1">
      <c r="A36" s="381" t="s">
        <v>264</v>
      </c>
      <c r="B36" s="382" t="s">
        <v>145</v>
      </c>
      <c r="C36" s="230">
        <f>C335/1000000</f>
        <v>23.682756999999999</v>
      </c>
      <c r="D36" s="230">
        <f>D335/1000000</f>
        <v>11.109681</v>
      </c>
      <c r="E36" s="151">
        <f t="shared" si="2"/>
        <v>213.17225040034899</v>
      </c>
      <c r="F36" s="230">
        <f>F335/1000000</f>
        <v>2.1256539999999999</v>
      </c>
      <c r="G36" s="230">
        <f>G335/1000000</f>
        <v>1.4746680000000001</v>
      </c>
      <c r="H36" s="151">
        <f t="shared" si="3"/>
        <v>144.1445803394391</v>
      </c>
      <c r="I36" s="151">
        <f>I335/1000000</f>
        <v>19.196656999999998</v>
      </c>
      <c r="J36" s="151">
        <f>J335/1000000</f>
        <v>10.059111</v>
      </c>
      <c r="K36" s="152">
        <f t="shared" si="4"/>
        <v>190.83850451595572</v>
      </c>
      <c r="L36" s="151">
        <f>L335/1000000</f>
        <v>15.027236</v>
      </c>
      <c r="M36" s="151">
        <f>M335/1000000</f>
        <v>4.881189</v>
      </c>
      <c r="N36" s="151">
        <f t="shared" si="6"/>
        <v>307.8601545647997</v>
      </c>
      <c r="O36" s="151">
        <f>O335/1000000</f>
        <v>12.952698</v>
      </c>
      <c r="P36" s="151">
        <f>P335/1000000</f>
        <v>3.1511010000000002</v>
      </c>
      <c r="Q36" s="151">
        <f t="shared" si="5"/>
        <v>411.05308906315605</v>
      </c>
      <c r="R36" s="151">
        <f>R335/1000000</f>
        <v>2.074538</v>
      </c>
      <c r="S36" s="151">
        <f>S335/1000000</f>
        <v>1.7300880000000001</v>
      </c>
      <c r="T36" s="152">
        <f t="shared" si="0"/>
        <v>119.90939189220433</v>
      </c>
    </row>
    <row r="37" spans="1:21" ht="58.5" customHeight="1" thickBot="1">
      <c r="A37" s="350" t="s">
        <v>266</v>
      </c>
      <c r="B37" s="351"/>
      <c r="C37" s="153">
        <f>C355/1000000</f>
        <v>0</v>
      </c>
      <c r="D37" s="153">
        <f>D355/1000000</f>
        <v>4.2509999999999996E-3</v>
      </c>
      <c r="E37" s="103">
        <f t="shared" si="2"/>
        <v>0</v>
      </c>
      <c r="F37" s="103">
        <f>F355/1000000</f>
        <v>0</v>
      </c>
      <c r="G37" s="103">
        <f>G355/1000000</f>
        <v>4.2509999999999996E-3</v>
      </c>
      <c r="H37" s="103">
        <f t="shared" si="3"/>
        <v>0</v>
      </c>
      <c r="I37" s="103">
        <f>I355/1000000</f>
        <v>0</v>
      </c>
      <c r="J37" s="103">
        <f>J355/1000000</f>
        <v>4.2509999999999996E-3</v>
      </c>
      <c r="K37" s="104">
        <f t="shared" si="4"/>
        <v>0</v>
      </c>
      <c r="L37" s="103">
        <f>L355/1000000</f>
        <v>0</v>
      </c>
      <c r="M37" s="103">
        <f>M355/1000000</f>
        <v>0</v>
      </c>
      <c r="N37" s="103" t="e">
        <f t="shared" si="6"/>
        <v>#DIV/0!</v>
      </c>
      <c r="O37" s="103">
        <f>O355/1000000</f>
        <v>0</v>
      </c>
      <c r="P37" s="103">
        <f>P355/1000000</f>
        <v>0</v>
      </c>
      <c r="Q37" s="103" t="e">
        <f t="shared" si="5"/>
        <v>#DIV/0!</v>
      </c>
      <c r="R37" s="103">
        <f>R355/1000000</f>
        <v>0</v>
      </c>
      <c r="S37" s="103">
        <f>S355/1000000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C359/1000000</f>
        <v>214.10781958300001</v>
      </c>
      <c r="D38" s="149">
        <f>D359/1000000</f>
        <v>207.76887126</v>
      </c>
      <c r="E38" s="149">
        <f t="shared" si="2"/>
        <v>103.05096152496662</v>
      </c>
      <c r="F38" s="149">
        <f>F359/1000000</f>
        <v>21.190940583000003</v>
      </c>
      <c r="G38" s="149">
        <f>G359/1000000</f>
        <v>22.815645260000004</v>
      </c>
      <c r="H38" s="149">
        <f t="shared" si="3"/>
        <v>92.878988700580805</v>
      </c>
      <c r="I38" s="149">
        <f>I359/1000000</f>
        <v>214.10781958300001</v>
      </c>
      <c r="J38" s="149">
        <f>J359/1000000</f>
        <v>207.76887126</v>
      </c>
      <c r="K38" s="150">
        <f t="shared" si="4"/>
        <v>103.05096152496662</v>
      </c>
      <c r="L38" s="149">
        <f>L359/1000000</f>
        <v>39.434927764000001</v>
      </c>
      <c r="M38" s="149">
        <f>M359/1000000</f>
        <v>51.409052000000003</v>
      </c>
      <c r="N38" s="149">
        <f t="shared" si="6"/>
        <v>76.708140356293669</v>
      </c>
      <c r="O38" s="149">
        <f>O359/1000000</f>
        <v>39.434927764000001</v>
      </c>
      <c r="P38" s="149">
        <f>P359/1000000</f>
        <v>51.409052000000003</v>
      </c>
      <c r="Q38" s="149">
        <f t="shared" si="5"/>
        <v>76.708140356293669</v>
      </c>
      <c r="R38" s="149">
        <f>R359/1000000</f>
        <v>0</v>
      </c>
      <c r="S38" s="149">
        <f>S359/1000000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C360/1000000</f>
        <v>176.67322058300002</v>
      </c>
      <c r="D39" s="103">
        <f>D360/1000000</f>
        <v>170.84982825999998</v>
      </c>
      <c r="E39" s="103">
        <f t="shared" si="2"/>
        <v>103.40848590970661</v>
      </c>
      <c r="F39" s="103">
        <f>F360/1000000</f>
        <v>17.014829583000004</v>
      </c>
      <c r="G39" s="103">
        <f>G360/1000000</f>
        <v>18.889149260000007</v>
      </c>
      <c r="H39" s="103">
        <f t="shared" si="3"/>
        <v>90.07726790020611</v>
      </c>
      <c r="I39" s="103">
        <f>I360/1000000</f>
        <v>176.67322058300002</v>
      </c>
      <c r="J39" s="103">
        <f>J360/1000000</f>
        <v>170.84982825999998</v>
      </c>
      <c r="K39" s="104">
        <f t="shared" si="4"/>
        <v>103.40848590970661</v>
      </c>
      <c r="L39" s="103">
        <f>L360/1000000</f>
        <v>39.434927764000001</v>
      </c>
      <c r="M39" s="103">
        <f>M360/1000000</f>
        <v>51.409052000000003</v>
      </c>
      <c r="N39" s="103">
        <f t="shared" si="6"/>
        <v>76.708140356293669</v>
      </c>
      <c r="O39" s="103">
        <f>O360/1000000</f>
        <v>39.434927764000001</v>
      </c>
      <c r="P39" s="103">
        <f>P360/1000000</f>
        <v>51.409052000000003</v>
      </c>
      <c r="Q39" s="103">
        <f t="shared" si="5"/>
        <v>76.708140356293669</v>
      </c>
      <c r="R39" s="103">
        <f>R360/1000000</f>
        <v>0</v>
      </c>
      <c r="S39" s="103">
        <f>S360/1000000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C377/1000000</f>
        <v>37.434598999999999</v>
      </c>
      <c r="D40" s="103">
        <f>D377/1000000</f>
        <v>36.919043000000002</v>
      </c>
      <c r="E40" s="103">
        <f t="shared" si="2"/>
        <v>101.39645006507887</v>
      </c>
      <c r="F40" s="103">
        <f>F377/1000000</f>
        <v>4.1761109999999997</v>
      </c>
      <c r="G40" s="103">
        <f>G377/1000000</f>
        <v>3.9264960000000002</v>
      </c>
      <c r="H40" s="103">
        <f t="shared" si="3"/>
        <v>106.35719481186278</v>
      </c>
      <c r="I40" s="103">
        <f>I377/1000000</f>
        <v>37.434598999999999</v>
      </c>
      <c r="J40" s="103">
        <f>J377/1000000</f>
        <v>36.919043000000002</v>
      </c>
      <c r="K40" s="104">
        <f t="shared" si="4"/>
        <v>101.39645006507887</v>
      </c>
      <c r="L40" s="103">
        <f>L377/1000000</f>
        <v>0</v>
      </c>
      <c r="M40" s="103">
        <f>M377/1000000</f>
        <v>0</v>
      </c>
      <c r="N40" s="103" t="e">
        <f t="shared" si="6"/>
        <v>#DIV/0!</v>
      </c>
      <c r="O40" s="103">
        <f>O377/1000000</f>
        <v>0</v>
      </c>
      <c r="P40" s="103">
        <f>P377/1000000</f>
        <v>0</v>
      </c>
      <c r="Q40" s="103" t="e">
        <f t="shared" si="5"/>
        <v>#DIV/0!</v>
      </c>
      <c r="R40" s="103">
        <f>R377/1000000</f>
        <v>0</v>
      </c>
      <c r="S40" s="103">
        <f>S377/1000000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446</v>
      </c>
      <c r="D44" s="39" t="s">
        <v>447</v>
      </c>
      <c r="E44" s="39" t="s">
        <v>12</v>
      </c>
      <c r="F44" s="39" t="s">
        <v>448</v>
      </c>
      <c r="G44" s="39" t="s">
        <v>449</v>
      </c>
      <c r="H44" s="39" t="s">
        <v>12</v>
      </c>
      <c r="I44" s="39" t="s">
        <v>446</v>
      </c>
      <c r="J44" s="39" t="s">
        <v>447</v>
      </c>
      <c r="K44" s="39" t="s">
        <v>12</v>
      </c>
      <c r="L44" s="39" t="s">
        <v>446</v>
      </c>
      <c r="M44" s="39" t="s">
        <v>447</v>
      </c>
      <c r="N44" s="231" t="s">
        <v>12</v>
      </c>
      <c r="O44" s="232" t="s">
        <v>450</v>
      </c>
      <c r="P44" s="232" t="s">
        <v>451</v>
      </c>
      <c r="Q44" s="232" t="s">
        <v>5</v>
      </c>
      <c r="R44" s="232" t="s">
        <v>452</v>
      </c>
      <c r="S44" s="232" t="s">
        <v>453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190990564</v>
      </c>
      <c r="D46" s="128">
        <f>D47+D55</f>
        <v>165887913</v>
      </c>
      <c r="E46" s="129">
        <f>C46/D46*100</f>
        <v>115.13229658872133</v>
      </c>
      <c r="F46" s="128">
        <f>F47+F55</f>
        <v>19729771</v>
      </c>
      <c r="G46" s="128">
        <f>G47+G55</f>
        <v>15160342</v>
      </c>
      <c r="H46" s="129">
        <f>F46/G46*100</f>
        <v>130.14067228826369</v>
      </c>
      <c r="I46" s="128">
        <f>I47+I55</f>
        <v>183630896</v>
      </c>
      <c r="J46" s="128">
        <f>J47+J55</f>
        <v>165906199</v>
      </c>
      <c r="K46" s="129">
        <f>I46/J46*100</f>
        <v>110.68356523555821</v>
      </c>
      <c r="L46" s="130">
        <f>L47+L55</f>
        <v>169583884</v>
      </c>
      <c r="M46" s="130">
        <f>M47+M55</f>
        <v>142082576</v>
      </c>
      <c r="N46" s="131">
        <f t="shared" ref="N46:N53" si="7">L46/M46*100</f>
        <v>119.35586246690796</v>
      </c>
      <c r="O46" s="132">
        <f>O47+O55</f>
        <v>0</v>
      </c>
      <c r="P46" s="132">
        <f>P47+P55</f>
        <v>0</v>
      </c>
      <c r="Q46" s="132" t="e">
        <f t="shared" ref="Q46:Q53" si="8">O46/P46*100</f>
        <v>#DIV/0!</v>
      </c>
      <c r="R46" s="132">
        <f>R47+R55</f>
        <v>169583884</v>
      </c>
      <c r="S46" s="132">
        <f>S47+S55</f>
        <v>142082576</v>
      </c>
      <c r="T46" s="131">
        <f t="shared" ref="T46:T53" si="9">R46/S46*100</f>
        <v>119.35586246690796</v>
      </c>
    </row>
    <row r="47" spans="1:21" ht="36.75" customHeight="1">
      <c r="A47" s="383" t="s">
        <v>291</v>
      </c>
      <c r="B47" s="384" t="s">
        <v>98</v>
      </c>
      <c r="C47" s="42">
        <f>SUM(C48:C53)</f>
        <v>190926412</v>
      </c>
      <c r="D47" s="42">
        <f>SUM(D48:D53)</f>
        <v>165740029</v>
      </c>
      <c r="E47" s="51">
        <f>C47/D47*100</f>
        <v>115.19631868774441</v>
      </c>
      <c r="F47" s="42">
        <f>SUM(F48:F53)</f>
        <v>19714489</v>
      </c>
      <c r="G47" s="42">
        <f>SUM(G48:G53)</f>
        <v>15144112</v>
      </c>
      <c r="H47" s="51">
        <f>F47/G47*100</f>
        <v>130.17923401517368</v>
      </c>
      <c r="I47" s="42">
        <f>SUM(I48:I53)</f>
        <v>183566751</v>
      </c>
      <c r="J47" s="42">
        <f>SUM(J48:J53)</f>
        <v>165759017</v>
      </c>
      <c r="K47" s="51">
        <f>I47/J47*100</f>
        <v>110.74314647992875</v>
      </c>
      <c r="L47" s="42">
        <f>SUM(L48:L53)</f>
        <v>169583884</v>
      </c>
      <c r="M47" s="42">
        <f>SUM(M48:M53)</f>
        <v>142082576</v>
      </c>
      <c r="N47" s="6">
        <f t="shared" si="7"/>
        <v>119.35586246690796</v>
      </c>
      <c r="O47" s="42">
        <f>SUM(O48:O53)</f>
        <v>0</v>
      </c>
      <c r="P47" s="42">
        <f>SUM(P48:P53)</f>
        <v>0</v>
      </c>
      <c r="Q47" s="5" t="e">
        <f t="shared" si="8"/>
        <v>#DIV/0!</v>
      </c>
      <c r="R47" s="42">
        <f>SUM(R48:R53)</f>
        <v>169583884</v>
      </c>
      <c r="S47" s="42">
        <f>SUM(S48:S53)</f>
        <v>142082576</v>
      </c>
      <c r="T47" s="6">
        <f t="shared" si="9"/>
        <v>119.35586246690796</v>
      </c>
    </row>
    <row r="48" spans="1:21" ht="18.75" customHeight="1">
      <c r="A48" s="63">
        <v>1</v>
      </c>
      <c r="B48" s="4" t="s">
        <v>99</v>
      </c>
      <c r="C48" s="45">
        <v>106700506</v>
      </c>
      <c r="D48" s="45">
        <v>83680039</v>
      </c>
      <c r="E48" s="46">
        <f t="shared" ref="E48:E53" si="10">C48/D48*100</f>
        <v>127.51010548644702</v>
      </c>
      <c r="F48" s="45">
        <v>11062314</v>
      </c>
      <c r="G48" s="45">
        <v>9220917</v>
      </c>
      <c r="H48" s="46">
        <f t="shared" ref="H48:H53" si="11">F48/G48*100</f>
        <v>119.96978174730344</v>
      </c>
      <c r="I48" s="45">
        <v>104094151</v>
      </c>
      <c r="J48" s="45">
        <v>83741452</v>
      </c>
      <c r="K48" s="46">
        <f t="shared" ref="K48:K53" si="12">I48/J48*100</f>
        <v>124.30421077485019</v>
      </c>
      <c r="L48" s="45">
        <v>104094151</v>
      </c>
      <c r="M48" s="45">
        <v>72294531</v>
      </c>
      <c r="N48" s="25">
        <f t="shared" si="7"/>
        <v>143.98620415699216</v>
      </c>
      <c r="O48" s="248">
        <v>0</v>
      </c>
      <c r="P48" s="45">
        <v>0</v>
      </c>
      <c r="Q48" s="25" t="e">
        <f t="shared" si="8"/>
        <v>#DIV/0!</v>
      </c>
      <c r="R48" s="45">
        <v>104094151</v>
      </c>
      <c r="S48" s="45">
        <v>72294531</v>
      </c>
      <c r="T48" s="46">
        <f t="shared" si="9"/>
        <v>143.98620415699216</v>
      </c>
    </row>
    <row r="49" spans="1:20" ht="27.75" customHeight="1">
      <c r="A49" s="63">
        <v>2</v>
      </c>
      <c r="B49" s="4" t="s">
        <v>100</v>
      </c>
      <c r="C49" s="45">
        <v>13769420</v>
      </c>
      <c r="D49" s="45">
        <v>20737459</v>
      </c>
      <c r="E49" s="46">
        <f t="shared" si="10"/>
        <v>66.398781065703375</v>
      </c>
      <c r="F49" s="45">
        <v>1558067</v>
      </c>
      <c r="G49" s="45">
        <v>1938074</v>
      </c>
      <c r="H49" s="46">
        <f t="shared" si="11"/>
        <v>80.392544350731711</v>
      </c>
      <c r="I49" s="45">
        <v>10078298</v>
      </c>
      <c r="J49" s="45">
        <v>16506494</v>
      </c>
      <c r="K49" s="46">
        <f t="shared" si="12"/>
        <v>61.056563556137355</v>
      </c>
      <c r="L49" s="45">
        <v>10078298</v>
      </c>
      <c r="M49" s="45">
        <v>16506494</v>
      </c>
      <c r="N49" s="25">
        <f t="shared" si="7"/>
        <v>61.056563556137355</v>
      </c>
      <c r="O49" s="248">
        <v>0</v>
      </c>
      <c r="P49" s="45">
        <v>0</v>
      </c>
      <c r="Q49" s="25" t="e">
        <f t="shared" si="8"/>
        <v>#DIV/0!</v>
      </c>
      <c r="R49" s="45">
        <v>10078298</v>
      </c>
      <c r="S49" s="45">
        <v>16506494</v>
      </c>
      <c r="T49" s="46">
        <f t="shared" si="9"/>
        <v>61.056563556137355</v>
      </c>
    </row>
    <row r="50" spans="1:20" ht="47.25" customHeight="1">
      <c r="A50" s="63">
        <v>3</v>
      </c>
      <c r="B50" s="4" t="s">
        <v>374</v>
      </c>
      <c r="C50" s="45">
        <v>16448692</v>
      </c>
      <c r="D50" s="45">
        <v>16608247</v>
      </c>
      <c r="E50" s="46">
        <f t="shared" si="10"/>
        <v>99.039302582626576</v>
      </c>
      <c r="F50" s="45">
        <v>1355818</v>
      </c>
      <c r="G50" s="45">
        <v>862649</v>
      </c>
      <c r="H50" s="46">
        <f t="shared" si="11"/>
        <v>157.16913831697482</v>
      </c>
      <c r="I50" s="45">
        <v>15386718</v>
      </c>
      <c r="J50" s="45">
        <v>13792942</v>
      </c>
      <c r="K50" s="46">
        <f t="shared" si="12"/>
        <v>111.5550112514067</v>
      </c>
      <c r="L50" s="45">
        <v>15386718</v>
      </c>
      <c r="M50" s="45">
        <v>13792942</v>
      </c>
      <c r="N50" s="25">
        <f t="shared" si="7"/>
        <v>111.5550112514067</v>
      </c>
      <c r="O50" s="248">
        <v>0</v>
      </c>
      <c r="P50" s="45">
        <v>0</v>
      </c>
      <c r="Q50" s="25" t="e">
        <f t="shared" si="8"/>
        <v>#DIV/0!</v>
      </c>
      <c r="R50" s="45">
        <v>15386718</v>
      </c>
      <c r="S50" s="45">
        <v>13792942</v>
      </c>
      <c r="T50" s="46">
        <f t="shared" si="9"/>
        <v>111.5550112514067</v>
      </c>
    </row>
    <row r="51" spans="1:20" ht="21.75" customHeight="1">
      <c r="A51" s="63">
        <v>4</v>
      </c>
      <c r="B51" s="3" t="s">
        <v>102</v>
      </c>
      <c r="C51" s="45">
        <v>2523286</v>
      </c>
      <c r="D51" s="45">
        <v>5400191</v>
      </c>
      <c r="E51" s="46">
        <f t="shared" si="10"/>
        <v>46.725865807339034</v>
      </c>
      <c r="F51" s="45">
        <v>311386</v>
      </c>
      <c r="G51" s="45">
        <v>565284</v>
      </c>
      <c r="H51" s="46">
        <f t="shared" si="11"/>
        <v>55.084877689798404</v>
      </c>
      <c r="I51" s="45">
        <v>2442611</v>
      </c>
      <c r="J51" s="45">
        <v>4833632</v>
      </c>
      <c r="K51" s="46">
        <f t="shared" si="12"/>
        <v>50.533656678870052</v>
      </c>
      <c r="L51" s="45">
        <v>2442611</v>
      </c>
      <c r="M51" s="45">
        <v>4833632</v>
      </c>
      <c r="N51" s="25">
        <f t="shared" si="7"/>
        <v>50.533656678870052</v>
      </c>
      <c r="O51" s="248">
        <v>0</v>
      </c>
      <c r="P51" s="45">
        <v>0</v>
      </c>
      <c r="Q51" s="25" t="e">
        <f t="shared" si="8"/>
        <v>#DIV/0!</v>
      </c>
      <c r="R51" s="45">
        <v>2442611</v>
      </c>
      <c r="S51" s="45">
        <v>4833632</v>
      </c>
      <c r="T51" s="46">
        <f t="shared" si="9"/>
        <v>50.533656678870052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2462359</v>
      </c>
      <c r="E52" s="46">
        <f t="shared" si="10"/>
        <v>0</v>
      </c>
      <c r="F52" s="45">
        <v>0</v>
      </c>
      <c r="G52" s="45">
        <v>0</v>
      </c>
      <c r="H52" s="46" t="e">
        <f t="shared" si="11"/>
        <v>#DIV/0!</v>
      </c>
      <c r="I52" s="45">
        <v>0</v>
      </c>
      <c r="J52" s="45">
        <v>2376210</v>
      </c>
      <c r="K52" s="46">
        <f t="shared" si="12"/>
        <v>0</v>
      </c>
      <c r="L52" s="45">
        <v>0</v>
      </c>
      <c r="M52" s="45">
        <v>2376210</v>
      </c>
      <c r="N52" s="25">
        <f t="shared" si="7"/>
        <v>0</v>
      </c>
      <c r="O52" s="248">
        <v>0</v>
      </c>
      <c r="P52" s="45">
        <v>0</v>
      </c>
      <c r="Q52" s="25" t="e">
        <f t="shared" si="8"/>
        <v>#DIV/0!</v>
      </c>
      <c r="R52" s="45">
        <v>0</v>
      </c>
      <c r="S52" s="45">
        <v>2376210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51484508</v>
      </c>
      <c r="D53" s="45">
        <v>36851734</v>
      </c>
      <c r="E53" s="25">
        <f t="shared" si="10"/>
        <v>139.70715190769585</v>
      </c>
      <c r="F53" s="45">
        <v>5426904</v>
      </c>
      <c r="G53" s="45">
        <v>2557188</v>
      </c>
      <c r="H53" s="25">
        <f t="shared" si="11"/>
        <v>212.22154960839799</v>
      </c>
      <c r="I53" s="45">
        <v>51564973</v>
      </c>
      <c r="J53" s="45">
        <v>44508287</v>
      </c>
      <c r="K53" s="25">
        <f t="shared" si="12"/>
        <v>115.85476879844869</v>
      </c>
      <c r="L53" s="45">
        <v>37582106</v>
      </c>
      <c r="M53" s="45">
        <v>32278767</v>
      </c>
      <c r="N53" s="25">
        <f t="shared" si="7"/>
        <v>116.42980662799172</v>
      </c>
      <c r="O53" s="45">
        <v>0</v>
      </c>
      <c r="P53" s="45">
        <v>0</v>
      </c>
      <c r="Q53" s="49" t="e">
        <f t="shared" si="8"/>
        <v>#DIV/0!</v>
      </c>
      <c r="R53" s="45">
        <v>37582106</v>
      </c>
      <c r="S53" s="45">
        <v>32278767</v>
      </c>
      <c r="T53" s="25">
        <f t="shared" si="9"/>
        <v>116.42980662799172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SUM(C56:C67)</f>
        <v>64152</v>
      </c>
      <c r="D55" s="42">
        <f>SUM(D56:D67)</f>
        <v>147884</v>
      </c>
      <c r="E55" s="51">
        <f>C55/D55*100</f>
        <v>43.379946444510566</v>
      </c>
      <c r="F55" s="42">
        <f>SUM(F56:F67)</f>
        <v>15282</v>
      </c>
      <c r="G55" s="42">
        <f>SUM(G56:G67)</f>
        <v>16230</v>
      </c>
      <c r="H55" s="51">
        <f>F55/G55*100</f>
        <v>94.158964879852121</v>
      </c>
      <c r="I55" s="42">
        <f>SUM(I56:I67)</f>
        <v>64145</v>
      </c>
      <c r="J55" s="42">
        <f>SUM(J56:J67)</f>
        <v>147182</v>
      </c>
      <c r="K55" s="51">
        <f>I55/J55*100</f>
        <v>43.582095636694703</v>
      </c>
      <c r="L55" s="42">
        <f>SUM(L56:L67)</f>
        <v>0</v>
      </c>
      <c r="M55" s="42">
        <f>SUM(M56:M67)</f>
        <v>0</v>
      </c>
      <c r="N55" s="6" t="e">
        <f t="shared" ref="N55" si="13">L55/M55*100</f>
        <v>#DIV/0!</v>
      </c>
      <c r="O55" s="42">
        <f>SUM(O56:O67)</f>
        <v>0</v>
      </c>
      <c r="P55" s="42">
        <f>SUM(P56:P67)</f>
        <v>0</v>
      </c>
      <c r="Q55" s="5" t="e">
        <f t="shared" ref="Q55" si="14">O55/P55*100</f>
        <v>#DIV/0!</v>
      </c>
      <c r="R55" s="42">
        <f>SUM(R56:R67)</f>
        <v>0</v>
      </c>
      <c r="S55" s="42">
        <f>SUM(S56:S67)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24952</v>
      </c>
      <c r="D56" s="45">
        <v>61251</v>
      </c>
      <c r="E56" s="45">
        <f>C56/D56*100</f>
        <v>40.737294084994531</v>
      </c>
      <c r="F56" s="47">
        <v>1682</v>
      </c>
      <c r="G56" s="45">
        <v>3845</v>
      </c>
      <c r="H56" s="45">
        <f>F56/G56*100</f>
        <v>43.745123537061119</v>
      </c>
      <c r="I56" s="47">
        <v>24952</v>
      </c>
      <c r="J56" s="45">
        <v>61251</v>
      </c>
      <c r="K56" s="45">
        <f>I56/J56*100</f>
        <v>40.737294084994531</v>
      </c>
      <c r="L56" s="47">
        <f>O56+R56</f>
        <v>0</v>
      </c>
      <c r="M56" s="47">
        <f>P56+S56</f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s="267" customFormat="1" ht="18.75" customHeight="1">
      <c r="A57" s="47">
        <v>2</v>
      </c>
      <c r="B57" s="8" t="s">
        <v>397</v>
      </c>
      <c r="C57" s="47">
        <v>39200</v>
      </c>
      <c r="D57" s="45">
        <v>86633</v>
      </c>
      <c r="E57" s="45">
        <f>C57/D57*100</f>
        <v>45.24834647305299</v>
      </c>
      <c r="F57" s="47">
        <v>13600</v>
      </c>
      <c r="G57" s="45">
        <v>12385</v>
      </c>
      <c r="H57" s="45">
        <f>F57/G57*100</f>
        <v>109.81025433992733</v>
      </c>
      <c r="I57" s="47">
        <v>39193</v>
      </c>
      <c r="J57" s="45">
        <v>85931</v>
      </c>
      <c r="K57" s="45">
        <f>I57/J57*100</f>
        <v>45.609849763182083</v>
      </c>
      <c r="L57" s="47">
        <f t="shared" ref="L57:M58" si="16">O57+R57</f>
        <v>0</v>
      </c>
      <c r="M57" s="47">
        <f t="shared" si="16"/>
        <v>0</v>
      </c>
      <c r="N57" s="45" t="e">
        <f>L57/M57*100</f>
        <v>#DIV/0!</v>
      </c>
      <c r="O57" s="47">
        <v>0</v>
      </c>
      <c r="P57" s="47">
        <v>0</v>
      </c>
      <c r="Q57" s="45" t="e">
        <f>O57/P57*100</f>
        <v>#DIV/0!</v>
      </c>
      <c r="R57" s="47">
        <v>0</v>
      </c>
      <c r="S57" s="47">
        <v>0</v>
      </c>
      <c r="T57" s="45" t="e">
        <f>R57/S57*100</f>
        <v>#DIV/0!</v>
      </c>
    </row>
    <row r="58" spans="1:20" ht="17.25">
      <c r="A58" s="64">
        <v>3</v>
      </c>
      <c r="B58" s="8" t="s">
        <v>105</v>
      </c>
      <c r="C58" s="47"/>
      <c r="D58" s="47"/>
      <c r="E58" s="1" t="e">
        <f t="shared" ref="E58" si="17">C58/D58*100</f>
        <v>#DIV/0!</v>
      </c>
      <c r="F58" s="47"/>
      <c r="G58" s="47"/>
      <c r="H58" s="1" t="e">
        <f t="shared" ref="H58" si="18">F58/G58*100</f>
        <v>#DIV/0!</v>
      </c>
      <c r="I58" s="47"/>
      <c r="J58" s="47"/>
      <c r="K58" s="1" t="e">
        <f t="shared" ref="K58" si="19">I58/J58*100</f>
        <v>#DIV/0!</v>
      </c>
      <c r="L58" s="47">
        <f t="shared" si="16"/>
        <v>0</v>
      </c>
      <c r="M58" s="47">
        <f t="shared" si="16"/>
        <v>0</v>
      </c>
      <c r="N58" s="1" t="e">
        <f t="shared" ref="N58" si="20">L58/M58*100</f>
        <v>#DIV/0!</v>
      </c>
      <c r="O58" s="47">
        <v>0</v>
      </c>
      <c r="P58" s="47">
        <v>0</v>
      </c>
      <c r="Q58" s="1" t="e">
        <f t="shared" ref="Q58" si="21">O58/P58*100</f>
        <v>#DIV/0!</v>
      </c>
      <c r="R58" s="47">
        <v>0</v>
      </c>
      <c r="S58" s="47">
        <v>0</v>
      </c>
      <c r="T58" s="1" t="e">
        <f t="shared" ref="T58" si="22">R58/S58*100</f>
        <v>#DIV/0!</v>
      </c>
    </row>
    <row r="59" spans="1:20">
      <c r="A59" s="64">
        <v>3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>
      <c r="A60" s="64">
        <v>4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>
      <c r="A61" s="64">
        <v>5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>
      <c r="A62" s="64">
        <v>6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>
      <c r="A63" s="64">
        <v>7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>
      <c r="A64" s="64">
        <v>8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>
      <c r="A65" s="64">
        <v>9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>
      <c r="A66" s="64">
        <v>10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64">
        <v>11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8"/>
      <c r="M67" s="148"/>
      <c r="N67" s="148"/>
      <c r="O67" s="148"/>
      <c r="P67" s="148"/>
      <c r="Q67" s="148"/>
      <c r="R67" s="148"/>
      <c r="S67" s="148"/>
      <c r="T67" s="148"/>
    </row>
    <row r="68" spans="1:20">
      <c r="A68" s="376"/>
      <c r="B68" s="377"/>
      <c r="C68" s="377"/>
      <c r="D68" s="377"/>
      <c r="E68" s="377"/>
      <c r="F68" s="377"/>
      <c r="G68" s="377"/>
      <c r="H68" s="377"/>
      <c r="I68" s="377"/>
      <c r="J68" s="377"/>
      <c r="K68" s="377"/>
      <c r="L68" s="377"/>
      <c r="M68" s="377"/>
      <c r="N68" s="377"/>
      <c r="O68" s="377"/>
      <c r="P68" s="377"/>
      <c r="Q68" s="377"/>
      <c r="R68" s="377"/>
      <c r="S68" s="377"/>
      <c r="T68" s="378"/>
    </row>
    <row r="69" spans="1:20" ht="59.25" customHeight="1">
      <c r="A69" s="369" t="s">
        <v>240</v>
      </c>
      <c r="B69" s="370" t="s">
        <v>13</v>
      </c>
      <c r="C69" s="128">
        <f>C70+C117+C147+C153+C165+C181+C190+C199+C205+C213+C221+C230+C237+C249+C258+C264+C278+C288+C310+C318+C326+C355</f>
        <v>466826908</v>
      </c>
      <c r="D69" s="128">
        <f>D70+D117+D147+D153+D165+D181+D190+D199+D205+D213+D221+D230+D237+D249+D258+D264+D278+D288+D310+D318+D326+D355</f>
        <v>433159032</v>
      </c>
      <c r="E69" s="129">
        <f>C69/D69*100</f>
        <v>107.77263626353289</v>
      </c>
      <c r="F69" s="128">
        <f>F70+F117+F147+F153+F165+F181+F190+F199+F205+F213+F221+F230+F237+F249+F258+F264+F278+F288+F310+F318+F326+F355</f>
        <v>53616292</v>
      </c>
      <c r="G69" s="128">
        <f>G70+G117+G147+G153+G165+G181+G190+G199+G205+G213+G221+G230+G237+G249+G258+G264+G278+G288+G310+G318+G326+G355</f>
        <v>51826800</v>
      </c>
      <c r="H69" s="129">
        <f>F69/G69*100</f>
        <v>103.45283135366259</v>
      </c>
      <c r="I69" s="128">
        <f>I70+I117+I147+I153+I165+I181+I190+I199+I205+I213+I221+I230+I237+I249+I258+I264+I278+I288+I310+I318+I326+I355</f>
        <v>462117307</v>
      </c>
      <c r="J69" s="128">
        <f>J70+J117+J147+J153+J165+J181+J190+J199+J205+J213+J221+J230+J237+J249+J258+J264+J278+J288+J310+J318+J326+J355</f>
        <v>435745616</v>
      </c>
      <c r="K69" s="129">
        <f>I69/J69*100</f>
        <v>106.05208406732427</v>
      </c>
      <c r="L69" s="128">
        <f>L70+L117+L147+L153+L165+L181+L190+L199+L205+L213+L221+L230+L237+L249+L258+L264+L278+L288+L310+L318+L326+L355</f>
        <v>268870987</v>
      </c>
      <c r="M69" s="128">
        <f>M70+M117+M147+M153+M165+M181+M190+M199+M205+M213+M221+M230+M237+M249+M258+M264+M278+M288+M310+M318+M326+M355</f>
        <v>233844954</v>
      </c>
      <c r="N69" s="131">
        <f t="shared" ref="N69:N138" si="23">L69/M69*100</f>
        <v>114.97831464860259</v>
      </c>
      <c r="O69" s="128">
        <f>O70+O117+O147+O153+O165+O181+O190+O199+O205+O213+O221+O230+O237+O249+O258+O264+O278+O288+O310+O318+O326+O355</f>
        <v>70617070</v>
      </c>
      <c r="P69" s="128">
        <f>P70+P117+P147+P153+P165+P181+P190+P199+P205+P213+P221+P230+P237+P249+P258+P264+P278+P288+P310+P318+P326+P355</f>
        <v>86417830</v>
      </c>
      <c r="Q69" s="132">
        <f t="shared" ref="Q69:Q138" si="24">O69/P69*100</f>
        <v>81.71585655413935</v>
      </c>
      <c r="R69" s="128">
        <f>R70+R117+R147+R153+R165+R181+R190+R199+R205+R213+R221+R230+R237+R249+R258+R264+R278+R288+R310+R318+R326+R355</f>
        <v>198253917</v>
      </c>
      <c r="S69" s="128">
        <f>S70+S117+S147+S153+S165+S181+S190+S199+S205+S213+S221+S230+S237+S249+S258+S264+S278+S288+S310+S318+S326+S355</f>
        <v>146661047</v>
      </c>
      <c r="T69" s="131">
        <f t="shared" ref="T69:T136" si="25">R69/S69*100</f>
        <v>135.17830470690694</v>
      </c>
    </row>
    <row r="70" spans="1:20" ht="39.75" customHeight="1">
      <c r="A70" s="383" t="s">
        <v>241</v>
      </c>
      <c r="B70" s="384" t="s">
        <v>117</v>
      </c>
      <c r="C70" s="42">
        <f>SUM(C71:C112)</f>
        <v>103235100</v>
      </c>
      <c r="D70" s="42">
        <f>SUM(D71:D112)</f>
        <v>108403057</v>
      </c>
      <c r="E70" s="51">
        <f>C70/D70*100</f>
        <v>95.232646437267903</v>
      </c>
      <c r="F70" s="42">
        <f>SUM(F71:F112)</f>
        <v>10560140</v>
      </c>
      <c r="G70" s="42">
        <f>SUM(G71:G112)</f>
        <v>14587523</v>
      </c>
      <c r="H70" s="51">
        <f>F70/G70*100</f>
        <v>72.391591087808393</v>
      </c>
      <c r="I70" s="42">
        <f>SUM(I71:I112)</f>
        <v>106938567</v>
      </c>
      <c r="J70" s="42">
        <f>SUM(J71:J112)</f>
        <v>106376756</v>
      </c>
      <c r="K70" s="51">
        <f>I70/J70*100</f>
        <v>100.52813323241405</v>
      </c>
      <c r="L70" s="36">
        <f>SUM(L71:L114)</f>
        <v>8610070</v>
      </c>
      <c r="M70" s="36">
        <f>SUM(M71:M114)</f>
        <v>9153257</v>
      </c>
      <c r="N70" s="6">
        <f t="shared" si="23"/>
        <v>94.06564242651551</v>
      </c>
      <c r="O70" s="5">
        <f>SUM(O71:O114)</f>
        <v>5699353</v>
      </c>
      <c r="P70" s="5">
        <f>SUM(P71:P114)</f>
        <v>6431445</v>
      </c>
      <c r="Q70" s="5">
        <f t="shared" si="24"/>
        <v>88.616990427501136</v>
      </c>
      <c r="R70" s="5">
        <f>SUM(R71:R114)</f>
        <v>2910717</v>
      </c>
      <c r="S70" s="5">
        <f>SUM(S71:S114)</f>
        <v>2721812</v>
      </c>
      <c r="T70" s="6">
        <f t="shared" si="25"/>
        <v>106.94041322471941</v>
      </c>
    </row>
    <row r="71" spans="1:20" ht="17.25">
      <c r="A71" s="66">
        <v>1</v>
      </c>
      <c r="B71" s="10" t="s">
        <v>150</v>
      </c>
      <c r="C71" s="47">
        <v>35045</v>
      </c>
      <c r="D71" s="47">
        <v>103119</v>
      </c>
      <c r="E71" s="46">
        <f t="shared" ref="E71:E105" si="26">C71/D71*100</f>
        <v>33.985007612564125</v>
      </c>
      <c r="F71" s="47">
        <v>65</v>
      </c>
      <c r="G71" s="47">
        <v>23428</v>
      </c>
      <c r="H71" s="46">
        <f t="shared" ref="H71:H74" si="27">F71/G71*100</f>
        <v>0.27744579136076486</v>
      </c>
      <c r="I71" s="47">
        <v>44401</v>
      </c>
      <c r="J71" s="47">
        <v>116647</v>
      </c>
      <c r="K71" s="46">
        <f t="shared" ref="K71:K92" si="28">I71/J71*100</f>
        <v>38.064416573079463</v>
      </c>
      <c r="L71" s="47">
        <v>43823</v>
      </c>
      <c r="M71" s="47">
        <v>116375</v>
      </c>
      <c r="N71" s="25">
        <f t="shared" si="23"/>
        <v>37.656713211600426</v>
      </c>
      <c r="O71" s="47">
        <v>29027</v>
      </c>
      <c r="P71" s="65">
        <v>116375</v>
      </c>
      <c r="Q71" s="25">
        <f t="shared" si="24"/>
        <v>24.942642320085927</v>
      </c>
      <c r="R71" s="47">
        <v>14796</v>
      </c>
      <c r="S71" s="45">
        <v>0</v>
      </c>
      <c r="T71" s="46" t="e">
        <f t="shared" si="25"/>
        <v>#DIV/0!</v>
      </c>
    </row>
    <row r="72" spans="1:20" s="24" customFormat="1" ht="34.5">
      <c r="A72" s="63">
        <v>2</v>
      </c>
      <c r="B72" s="16" t="s">
        <v>151</v>
      </c>
      <c r="C72" s="47">
        <v>2046614</v>
      </c>
      <c r="D72" s="47">
        <v>1444308</v>
      </c>
      <c r="E72" s="25">
        <f t="shared" si="26"/>
        <v>141.70204693181788</v>
      </c>
      <c r="F72" s="47">
        <v>232691</v>
      </c>
      <c r="G72" s="47">
        <v>195132</v>
      </c>
      <c r="H72" s="25">
        <f t="shared" si="27"/>
        <v>119.24799622819424</v>
      </c>
      <c r="I72" s="47">
        <v>1504618</v>
      </c>
      <c r="J72" s="47">
        <v>1410149</v>
      </c>
      <c r="K72" s="25">
        <f t="shared" si="28"/>
        <v>106.69922114613419</v>
      </c>
      <c r="L72" s="47">
        <v>940538</v>
      </c>
      <c r="M72" s="47">
        <v>885066</v>
      </c>
      <c r="N72" s="25">
        <f t="shared" si="23"/>
        <v>106.26755518797468</v>
      </c>
      <c r="O72" s="65">
        <v>880369</v>
      </c>
      <c r="P72" s="45">
        <v>762506</v>
      </c>
      <c r="Q72" s="25">
        <f t="shared" si="24"/>
        <v>115.45732099157253</v>
      </c>
      <c r="R72" s="45">
        <v>60169</v>
      </c>
      <c r="S72" s="45">
        <v>122560</v>
      </c>
      <c r="T72" s="25">
        <f t="shared" si="25"/>
        <v>49.093505221932112</v>
      </c>
    </row>
    <row r="73" spans="1:20" s="23" customFormat="1" ht="17.25">
      <c r="A73" s="64">
        <v>3</v>
      </c>
      <c r="B73" s="10" t="s">
        <v>436</v>
      </c>
      <c r="C73" s="47">
        <v>540243</v>
      </c>
      <c r="D73" s="47">
        <v>293621</v>
      </c>
      <c r="E73" s="25">
        <f t="shared" si="26"/>
        <v>183.99331110513214</v>
      </c>
      <c r="F73" s="47">
        <v>34812</v>
      </c>
      <c r="G73" s="47">
        <v>34279</v>
      </c>
      <c r="H73" s="1">
        <f t="shared" si="27"/>
        <v>101.55488783220048</v>
      </c>
      <c r="I73" s="47">
        <v>761922</v>
      </c>
      <c r="J73" s="47">
        <v>733362</v>
      </c>
      <c r="K73" s="1">
        <f t="shared" si="28"/>
        <v>103.89439321917415</v>
      </c>
      <c r="L73" s="47">
        <v>686720</v>
      </c>
      <c r="M73" s="47">
        <v>521904</v>
      </c>
      <c r="N73" s="1">
        <f t="shared" si="23"/>
        <v>131.57975413102793</v>
      </c>
      <c r="O73" s="47">
        <v>125908</v>
      </c>
      <c r="P73" s="47">
        <v>231978</v>
      </c>
      <c r="Q73" s="1">
        <f t="shared" si="24"/>
        <v>54.275836501737231</v>
      </c>
      <c r="R73" s="47">
        <v>560812</v>
      </c>
      <c r="S73" s="47">
        <v>289926</v>
      </c>
      <c r="T73" s="1">
        <f t="shared" si="25"/>
        <v>193.43280699212903</v>
      </c>
    </row>
    <row r="74" spans="1:20" s="23" customFormat="1" ht="17.25">
      <c r="A74" s="63">
        <v>4</v>
      </c>
      <c r="B74" s="10" t="s">
        <v>153</v>
      </c>
      <c r="C74" s="47">
        <v>1701085</v>
      </c>
      <c r="D74" s="47">
        <v>2244882</v>
      </c>
      <c r="E74" s="1">
        <f t="shared" si="26"/>
        <v>75.776143244945615</v>
      </c>
      <c r="F74" s="47">
        <v>151495</v>
      </c>
      <c r="G74" s="47">
        <v>271133</v>
      </c>
      <c r="H74" s="1">
        <f t="shared" si="27"/>
        <v>55.874792076213517</v>
      </c>
      <c r="I74" s="47">
        <v>1740510</v>
      </c>
      <c r="J74" s="47">
        <v>2242370</v>
      </c>
      <c r="K74" s="1">
        <f t="shared" si="28"/>
        <v>77.619215383723471</v>
      </c>
      <c r="L74" s="47">
        <v>1223880</v>
      </c>
      <c r="M74" s="47">
        <v>1648031</v>
      </c>
      <c r="N74" s="1">
        <f t="shared" si="23"/>
        <v>74.263166166170407</v>
      </c>
      <c r="O74" s="47">
        <v>918100</v>
      </c>
      <c r="P74" s="47">
        <v>1532371</v>
      </c>
      <c r="Q74" s="1">
        <f t="shared" si="24"/>
        <v>59.913689308920624</v>
      </c>
      <c r="R74" s="47">
        <v>305780</v>
      </c>
      <c r="S74" s="47">
        <v>115660</v>
      </c>
      <c r="T74" s="1">
        <f t="shared" si="25"/>
        <v>264.37835033719523</v>
      </c>
    </row>
    <row r="75" spans="1:20" s="24" customFormat="1" ht="17.25">
      <c r="A75" s="64">
        <v>5</v>
      </c>
      <c r="B75" s="10" t="s">
        <v>154</v>
      </c>
      <c r="C75" s="47">
        <v>37019501</v>
      </c>
      <c r="D75" s="47">
        <v>38844956</v>
      </c>
      <c r="E75" s="25">
        <f t="shared" si="26"/>
        <v>95.30066400384132</v>
      </c>
      <c r="F75" s="47">
        <v>2993743</v>
      </c>
      <c r="G75" s="47">
        <v>7448219</v>
      </c>
      <c r="H75" s="25">
        <f>F75/G75*100</f>
        <v>40.194078611276062</v>
      </c>
      <c r="I75" s="47">
        <v>36143349</v>
      </c>
      <c r="J75" s="47">
        <v>31240003</v>
      </c>
      <c r="K75" s="25">
        <f t="shared" si="28"/>
        <v>115.69572832627448</v>
      </c>
      <c r="L75" s="47">
        <v>209503</v>
      </c>
      <c r="M75" s="47">
        <v>221610</v>
      </c>
      <c r="N75" s="25">
        <f t="shared" si="23"/>
        <v>94.536798880916933</v>
      </c>
      <c r="O75" s="47">
        <v>0</v>
      </c>
      <c r="P75" s="45">
        <v>0</v>
      </c>
      <c r="Q75" s="1" t="e">
        <f t="shared" si="24"/>
        <v>#DIV/0!</v>
      </c>
      <c r="R75" s="47">
        <v>209503</v>
      </c>
      <c r="S75" s="45">
        <v>221610</v>
      </c>
      <c r="T75" s="25">
        <f t="shared" si="25"/>
        <v>94.536798880916933</v>
      </c>
    </row>
    <row r="76" spans="1:20" ht="17.25">
      <c r="A76" s="63">
        <v>6</v>
      </c>
      <c r="B76" s="10" t="s">
        <v>437</v>
      </c>
      <c r="C76" s="47">
        <v>4187862</v>
      </c>
      <c r="D76" s="47">
        <v>5581537</v>
      </c>
      <c r="E76" s="46">
        <f t="shared" si="26"/>
        <v>75.030623285306547</v>
      </c>
      <c r="F76" s="47">
        <v>266114</v>
      </c>
      <c r="G76" s="47">
        <v>432209</v>
      </c>
      <c r="H76" s="46">
        <f t="shared" ref="H76:H88" si="29">F76/G76*100</f>
        <v>61.570675298293189</v>
      </c>
      <c r="I76" s="47">
        <v>4057298</v>
      </c>
      <c r="J76" s="47">
        <v>5420868</v>
      </c>
      <c r="K76" s="46">
        <f t="shared" si="28"/>
        <v>74.845910285954204</v>
      </c>
      <c r="L76" s="47">
        <v>17811</v>
      </c>
      <c r="M76" s="47">
        <v>86556</v>
      </c>
      <c r="N76" s="25">
        <f t="shared" si="23"/>
        <v>20.577429640926105</v>
      </c>
      <c r="O76" s="47">
        <v>12199</v>
      </c>
      <c r="P76" s="45">
        <v>56507</v>
      </c>
      <c r="Q76" s="25">
        <f t="shared" si="24"/>
        <v>21.588475764064629</v>
      </c>
      <c r="R76" s="47">
        <v>5612</v>
      </c>
      <c r="S76" s="45">
        <v>30049</v>
      </c>
      <c r="T76" s="46">
        <f t="shared" si="25"/>
        <v>18.676162268295119</v>
      </c>
    </row>
    <row r="77" spans="1:20" s="24" customFormat="1" ht="17.25">
      <c r="A77" s="66">
        <v>7</v>
      </c>
      <c r="B77" s="10" t="s">
        <v>156</v>
      </c>
      <c r="C77" s="47">
        <v>1265919</v>
      </c>
      <c r="D77" s="47">
        <v>1430556</v>
      </c>
      <c r="E77" s="25">
        <f t="shared" si="26"/>
        <v>88.491397750245355</v>
      </c>
      <c r="F77" s="47">
        <v>248372</v>
      </c>
      <c r="G77" s="47">
        <v>167190</v>
      </c>
      <c r="H77" s="25">
        <f t="shared" si="29"/>
        <v>148.55673186195347</v>
      </c>
      <c r="I77" s="47">
        <v>1176504</v>
      </c>
      <c r="J77" s="47">
        <v>1321534</v>
      </c>
      <c r="K77" s="25">
        <f t="shared" si="28"/>
        <v>89.025632333333832</v>
      </c>
      <c r="L77" s="47">
        <v>266107</v>
      </c>
      <c r="M77" s="47">
        <v>116739</v>
      </c>
      <c r="N77" s="25">
        <f t="shared" si="23"/>
        <v>227.95038504698516</v>
      </c>
      <c r="O77" s="47">
        <v>212425</v>
      </c>
      <c r="P77" s="45">
        <v>105712</v>
      </c>
      <c r="Q77" s="25">
        <f t="shared" si="24"/>
        <v>200.94691236567277</v>
      </c>
      <c r="R77" s="47">
        <v>53682</v>
      </c>
      <c r="S77" s="45">
        <v>11027</v>
      </c>
      <c r="T77" s="25">
        <f t="shared" si="25"/>
        <v>486.82325201777451</v>
      </c>
    </row>
    <row r="78" spans="1:20" s="23" customFormat="1" ht="17.25">
      <c r="A78" s="63">
        <v>8</v>
      </c>
      <c r="B78" s="10" t="s">
        <v>157</v>
      </c>
      <c r="C78" s="47">
        <v>43257</v>
      </c>
      <c r="D78" s="47">
        <v>84210</v>
      </c>
      <c r="E78" s="1">
        <f t="shared" si="26"/>
        <v>51.368008550053432</v>
      </c>
      <c r="F78" s="47">
        <v>1952</v>
      </c>
      <c r="G78" s="47">
        <v>5982</v>
      </c>
      <c r="H78" s="1">
        <f t="shared" si="29"/>
        <v>32.631227014376464</v>
      </c>
      <c r="I78" s="47">
        <v>108108</v>
      </c>
      <c r="J78" s="47">
        <v>192644</v>
      </c>
      <c r="K78" s="1">
        <f t="shared" si="28"/>
        <v>56.118020805215842</v>
      </c>
      <c r="L78" s="47">
        <v>29046</v>
      </c>
      <c r="M78" s="47">
        <v>43960</v>
      </c>
      <c r="N78" s="1">
        <f t="shared" si="23"/>
        <v>66.073703366697004</v>
      </c>
      <c r="O78" s="47">
        <v>0</v>
      </c>
      <c r="P78" s="47">
        <v>0</v>
      </c>
      <c r="Q78" s="1" t="e">
        <f t="shared" si="24"/>
        <v>#DIV/0!</v>
      </c>
      <c r="R78" s="47">
        <v>29046</v>
      </c>
      <c r="S78" s="47">
        <v>43960</v>
      </c>
      <c r="T78" s="1">
        <f t="shared" si="25"/>
        <v>66.073703366697004</v>
      </c>
    </row>
    <row r="79" spans="1:20" s="24" customFormat="1" ht="17.25">
      <c r="A79" s="63">
        <v>9</v>
      </c>
      <c r="B79" s="10" t="s">
        <v>158</v>
      </c>
      <c r="C79" s="47">
        <v>3081841</v>
      </c>
      <c r="D79" s="47">
        <v>2713921</v>
      </c>
      <c r="E79" s="25">
        <f t="shared" si="26"/>
        <v>113.55676897006212</v>
      </c>
      <c r="F79" s="47">
        <v>444726</v>
      </c>
      <c r="G79" s="47">
        <v>397649</v>
      </c>
      <c r="H79" s="25">
        <f t="shared" si="29"/>
        <v>111.83883273942598</v>
      </c>
      <c r="I79" s="47">
        <v>3077689</v>
      </c>
      <c r="J79" s="47">
        <v>2710881</v>
      </c>
      <c r="K79" s="25">
        <f t="shared" si="28"/>
        <v>113.53095174594532</v>
      </c>
      <c r="L79" s="47">
        <v>127692</v>
      </c>
      <c r="M79" s="47">
        <v>124037</v>
      </c>
      <c r="N79" s="25">
        <f t="shared" si="23"/>
        <v>102.94670138748923</v>
      </c>
      <c r="O79" s="47">
        <v>127692</v>
      </c>
      <c r="P79" s="45">
        <v>0</v>
      </c>
      <c r="Q79" s="25" t="e">
        <f t="shared" si="24"/>
        <v>#DIV/0!</v>
      </c>
      <c r="R79" s="47">
        <v>0</v>
      </c>
      <c r="S79" s="45">
        <v>124037</v>
      </c>
      <c r="T79" s="25">
        <f t="shared" si="25"/>
        <v>0</v>
      </c>
    </row>
    <row r="80" spans="1:20" s="23" customFormat="1" ht="17.25">
      <c r="A80" s="63">
        <v>10</v>
      </c>
      <c r="B80" s="10" t="s">
        <v>159</v>
      </c>
      <c r="C80" s="47">
        <v>1396759</v>
      </c>
      <c r="D80" s="47">
        <v>1946478</v>
      </c>
      <c r="E80" s="1">
        <f t="shared" si="26"/>
        <v>71.758273147705751</v>
      </c>
      <c r="F80" s="47">
        <v>127211</v>
      </c>
      <c r="G80" s="47">
        <v>184062</v>
      </c>
      <c r="H80" s="1">
        <f t="shared" si="29"/>
        <v>69.113124925296916</v>
      </c>
      <c r="I80" s="47">
        <v>1396759</v>
      </c>
      <c r="J80" s="47">
        <v>1946478</v>
      </c>
      <c r="K80" s="1">
        <f t="shared" si="28"/>
        <v>71.758273147705751</v>
      </c>
      <c r="L80" s="47">
        <v>712290</v>
      </c>
      <c r="M80" s="47">
        <v>1233960</v>
      </c>
      <c r="N80" s="1">
        <f t="shared" si="23"/>
        <v>57.723913254886703</v>
      </c>
      <c r="O80" s="47">
        <v>485594</v>
      </c>
      <c r="P80" s="47">
        <v>1068816</v>
      </c>
      <c r="Q80" s="1">
        <f t="shared" si="24"/>
        <v>45.432890226194218</v>
      </c>
      <c r="R80" s="47">
        <v>226696</v>
      </c>
      <c r="S80" s="47">
        <v>165144</v>
      </c>
      <c r="T80" s="1">
        <f t="shared" si="25"/>
        <v>137.27171438259941</v>
      </c>
    </row>
    <row r="81" spans="1:636" s="24" customFormat="1" ht="17.25">
      <c r="A81" s="63">
        <v>11</v>
      </c>
      <c r="B81" s="10" t="s">
        <v>160</v>
      </c>
      <c r="C81" s="47">
        <v>225245</v>
      </c>
      <c r="D81" s="47">
        <v>218192</v>
      </c>
      <c r="E81" s="25">
        <f t="shared" si="26"/>
        <v>103.23247415120626</v>
      </c>
      <c r="F81" s="47">
        <v>29514</v>
      </c>
      <c r="G81" s="47">
        <v>28402</v>
      </c>
      <c r="H81" s="25">
        <f t="shared" si="29"/>
        <v>103.91521723822265</v>
      </c>
      <c r="I81" s="47">
        <v>225245</v>
      </c>
      <c r="J81" s="47">
        <v>218192</v>
      </c>
      <c r="K81" s="25">
        <f t="shared" si="28"/>
        <v>103.23247415120626</v>
      </c>
      <c r="L81" s="47">
        <v>0</v>
      </c>
      <c r="M81" s="47">
        <v>0</v>
      </c>
      <c r="N81" s="25" t="e">
        <f t="shared" si="23"/>
        <v>#DIV/0!</v>
      </c>
      <c r="O81" s="47">
        <v>0</v>
      </c>
      <c r="P81" s="45">
        <v>0</v>
      </c>
      <c r="Q81" s="25" t="e">
        <f t="shared" si="24"/>
        <v>#DIV/0!</v>
      </c>
      <c r="R81" s="47">
        <v>0</v>
      </c>
      <c r="S81" s="45">
        <v>0</v>
      </c>
      <c r="T81" s="25" t="e">
        <f t="shared" si="25"/>
        <v>#DIV/0!</v>
      </c>
    </row>
    <row r="82" spans="1:636" s="24" customFormat="1" ht="24" customHeight="1">
      <c r="A82" s="63">
        <v>12</v>
      </c>
      <c r="B82" s="10" t="s">
        <v>161</v>
      </c>
      <c r="C82" s="47">
        <v>1234891</v>
      </c>
      <c r="D82" s="47">
        <v>1302991</v>
      </c>
      <c r="E82" s="25">
        <f t="shared" si="26"/>
        <v>94.773563286315863</v>
      </c>
      <c r="F82" s="47">
        <v>144678</v>
      </c>
      <c r="G82" s="47">
        <v>141092</v>
      </c>
      <c r="H82" s="25">
        <f t="shared" si="29"/>
        <v>102.54160405976242</v>
      </c>
      <c r="I82" s="47">
        <v>1962984</v>
      </c>
      <c r="J82" s="47">
        <v>1941175</v>
      </c>
      <c r="K82" s="25">
        <f t="shared" si="28"/>
        <v>101.12349479052637</v>
      </c>
      <c r="L82" s="47">
        <v>119793</v>
      </c>
      <c r="M82" s="47">
        <v>194021</v>
      </c>
      <c r="N82" s="25">
        <f t="shared" si="23"/>
        <v>61.742285628875223</v>
      </c>
      <c r="O82" s="47">
        <v>119793</v>
      </c>
      <c r="P82" s="49">
        <v>194021</v>
      </c>
      <c r="Q82" s="25">
        <f t="shared" si="24"/>
        <v>61.742285628875223</v>
      </c>
      <c r="R82" s="47">
        <v>0</v>
      </c>
      <c r="S82" s="49">
        <v>0</v>
      </c>
      <c r="T82" s="25" t="e">
        <f t="shared" si="25"/>
        <v>#DIV/0!</v>
      </c>
    </row>
    <row r="83" spans="1:636" s="24" customFormat="1" ht="17.25">
      <c r="A83" s="63">
        <v>13</v>
      </c>
      <c r="B83" s="10" t="s">
        <v>162</v>
      </c>
      <c r="C83" s="47">
        <v>878567</v>
      </c>
      <c r="D83" s="47">
        <v>694947</v>
      </c>
      <c r="E83" s="25">
        <f t="shared" si="26"/>
        <v>126.42215881211085</v>
      </c>
      <c r="F83" s="47">
        <v>116450</v>
      </c>
      <c r="G83" s="47">
        <v>108650</v>
      </c>
      <c r="H83" s="25">
        <f t="shared" si="29"/>
        <v>107.17901518637827</v>
      </c>
      <c r="I83" s="47">
        <v>859046</v>
      </c>
      <c r="J83" s="47">
        <v>690211</v>
      </c>
      <c r="K83" s="25">
        <f t="shared" si="28"/>
        <v>124.46136036661252</v>
      </c>
      <c r="L83" s="47">
        <v>0</v>
      </c>
      <c r="M83" s="47">
        <v>0</v>
      </c>
      <c r="N83" s="25" t="e">
        <f t="shared" si="23"/>
        <v>#DIV/0!</v>
      </c>
      <c r="O83" s="47">
        <v>0</v>
      </c>
      <c r="P83" s="45">
        <v>0</v>
      </c>
      <c r="Q83" s="25" t="e">
        <f t="shared" si="24"/>
        <v>#DIV/0!</v>
      </c>
      <c r="R83" s="47">
        <v>0</v>
      </c>
      <c r="S83" s="45">
        <v>0</v>
      </c>
      <c r="T83" s="25" t="e">
        <f t="shared" si="25"/>
        <v>#DIV/0!</v>
      </c>
    </row>
    <row r="84" spans="1:636" s="24" customFormat="1" ht="17.25">
      <c r="A84" s="63">
        <v>14</v>
      </c>
      <c r="B84" s="10" t="s">
        <v>163</v>
      </c>
      <c r="C84" s="47">
        <v>17574</v>
      </c>
      <c r="D84" s="47">
        <v>32775</v>
      </c>
      <c r="E84" s="25">
        <f t="shared" si="26"/>
        <v>53.620137299771166</v>
      </c>
      <c r="F84" s="47">
        <v>1119</v>
      </c>
      <c r="G84" s="47">
        <v>5518</v>
      </c>
      <c r="H84" s="25">
        <f t="shared" si="29"/>
        <v>20.279086625588981</v>
      </c>
      <c r="I84" s="47">
        <v>31741</v>
      </c>
      <c r="J84" s="47">
        <v>115240</v>
      </c>
      <c r="K84" s="25">
        <f t="shared" si="28"/>
        <v>27.543387712599792</v>
      </c>
      <c r="L84" s="47">
        <v>0</v>
      </c>
      <c r="M84" s="47">
        <v>0</v>
      </c>
      <c r="N84" s="25" t="e">
        <f t="shared" si="23"/>
        <v>#DIV/0!</v>
      </c>
      <c r="O84" s="47">
        <v>0</v>
      </c>
      <c r="P84" s="45">
        <v>0</v>
      </c>
      <c r="Q84" s="25" t="e">
        <f t="shared" si="24"/>
        <v>#DIV/0!</v>
      </c>
      <c r="R84" s="47">
        <v>0</v>
      </c>
      <c r="S84" s="45">
        <v>0</v>
      </c>
      <c r="T84" s="25" t="e">
        <f t="shared" si="25"/>
        <v>#DIV/0!</v>
      </c>
    </row>
    <row r="85" spans="1:636" s="23" customFormat="1" ht="30.75" customHeight="1">
      <c r="A85" s="64">
        <v>15</v>
      </c>
      <c r="B85" s="10" t="s">
        <v>164</v>
      </c>
      <c r="C85" s="47">
        <v>1978218</v>
      </c>
      <c r="D85" s="47">
        <v>1379853</v>
      </c>
      <c r="E85" s="1">
        <f t="shared" si="26"/>
        <v>143.36440186019814</v>
      </c>
      <c r="F85" s="47">
        <v>244528</v>
      </c>
      <c r="G85" s="47">
        <v>113340</v>
      </c>
      <c r="H85" s="1">
        <f t="shared" si="29"/>
        <v>215.7473089818246</v>
      </c>
      <c r="I85" s="47">
        <v>1824924</v>
      </c>
      <c r="J85" s="47">
        <v>1675986</v>
      </c>
      <c r="K85" s="1">
        <f t="shared" si="28"/>
        <v>108.88658974478307</v>
      </c>
      <c r="L85" s="47">
        <v>0</v>
      </c>
      <c r="M85" s="47">
        <v>0</v>
      </c>
      <c r="N85" s="1" t="e">
        <f t="shared" si="23"/>
        <v>#DIV/0!</v>
      </c>
      <c r="O85" s="47">
        <v>0</v>
      </c>
      <c r="P85" s="45">
        <v>0</v>
      </c>
      <c r="Q85" s="25" t="e">
        <f t="shared" si="24"/>
        <v>#DIV/0!</v>
      </c>
      <c r="R85" s="47">
        <v>0</v>
      </c>
      <c r="S85" s="45">
        <v>0</v>
      </c>
      <c r="T85" s="1" t="e">
        <f t="shared" si="25"/>
        <v>#DIV/0!</v>
      </c>
    </row>
    <row r="86" spans="1:636" ht="17.25">
      <c r="A86" s="63">
        <v>16</v>
      </c>
      <c r="B86" s="10" t="s">
        <v>165</v>
      </c>
      <c r="C86" s="47">
        <v>15984005</v>
      </c>
      <c r="D86" s="47">
        <v>16600621</v>
      </c>
      <c r="E86" s="46">
        <f t="shared" si="26"/>
        <v>96.285584738064927</v>
      </c>
      <c r="F86" s="47">
        <v>1526304</v>
      </c>
      <c r="G86" s="47">
        <v>1592714</v>
      </c>
      <c r="H86" s="46">
        <f t="shared" si="29"/>
        <v>95.830387627659448</v>
      </c>
      <c r="I86" s="47">
        <v>16795645</v>
      </c>
      <c r="J86" s="47">
        <v>17697659</v>
      </c>
      <c r="K86" s="46">
        <f t="shared" si="28"/>
        <v>94.903201604234781</v>
      </c>
      <c r="L86" s="47">
        <v>1345283</v>
      </c>
      <c r="M86" s="47">
        <v>1049997</v>
      </c>
      <c r="N86" s="25">
        <f t="shared" si="23"/>
        <v>128.12255654063773</v>
      </c>
      <c r="O86" s="47">
        <v>239012</v>
      </c>
      <c r="P86" s="45">
        <v>0</v>
      </c>
      <c r="Q86" s="25" t="e">
        <f t="shared" si="24"/>
        <v>#DIV/0!</v>
      </c>
      <c r="R86" s="47">
        <v>1106271</v>
      </c>
      <c r="S86" s="45">
        <v>1049997</v>
      </c>
      <c r="T86" s="46">
        <f t="shared" si="25"/>
        <v>105.3594438841254</v>
      </c>
    </row>
    <row r="87" spans="1:636" s="23" customFormat="1" ht="17.25" customHeight="1">
      <c r="A87" s="63">
        <v>17</v>
      </c>
      <c r="B87" s="10" t="s">
        <v>274</v>
      </c>
      <c r="C87" s="47">
        <v>66576</v>
      </c>
      <c r="D87" s="47">
        <v>78902</v>
      </c>
      <c r="E87" s="1">
        <f t="shared" si="26"/>
        <v>84.378089275303537</v>
      </c>
      <c r="F87" s="47">
        <v>7220</v>
      </c>
      <c r="G87" s="47">
        <v>6000</v>
      </c>
      <c r="H87" s="1">
        <f t="shared" si="29"/>
        <v>120.33333333333334</v>
      </c>
      <c r="I87" s="47">
        <v>73393</v>
      </c>
      <c r="J87" s="47">
        <v>65330</v>
      </c>
      <c r="K87" s="1">
        <f t="shared" si="28"/>
        <v>112.34195622225624</v>
      </c>
      <c r="L87" s="47">
        <v>0</v>
      </c>
      <c r="M87" s="47">
        <v>0</v>
      </c>
      <c r="N87" s="1" t="e">
        <f t="shared" si="23"/>
        <v>#DIV/0!</v>
      </c>
      <c r="O87" s="47">
        <v>0</v>
      </c>
      <c r="P87" s="47">
        <v>0</v>
      </c>
      <c r="Q87" s="1" t="e">
        <f t="shared" si="24"/>
        <v>#DIV/0!</v>
      </c>
      <c r="R87" s="47">
        <v>0</v>
      </c>
      <c r="S87" s="47">
        <v>0</v>
      </c>
      <c r="T87" s="1" t="e">
        <f t="shared" si="25"/>
        <v>#DIV/0!</v>
      </c>
    </row>
    <row r="88" spans="1:636" s="23" customFormat="1" ht="17.25">
      <c r="A88" s="63">
        <v>18</v>
      </c>
      <c r="B88" s="10" t="s">
        <v>166</v>
      </c>
      <c r="C88" s="47">
        <v>4593</v>
      </c>
      <c r="D88" s="47"/>
      <c r="E88" s="1" t="e">
        <f t="shared" si="26"/>
        <v>#DIV/0!</v>
      </c>
      <c r="F88" s="47">
        <v>1448</v>
      </c>
      <c r="G88" s="47"/>
      <c r="H88" s="1" t="e">
        <f t="shared" si="29"/>
        <v>#DIV/0!</v>
      </c>
      <c r="I88" s="47">
        <v>148398</v>
      </c>
      <c r="J88" s="47"/>
      <c r="K88" s="1" t="e">
        <f t="shared" si="28"/>
        <v>#DIV/0!</v>
      </c>
      <c r="L88" s="47">
        <v>88765</v>
      </c>
      <c r="M88" s="47"/>
      <c r="N88" s="1" t="e">
        <f t="shared" si="23"/>
        <v>#DIV/0!</v>
      </c>
      <c r="O88" s="47">
        <v>77900</v>
      </c>
      <c r="P88" s="47"/>
      <c r="Q88" s="1" t="e">
        <f t="shared" si="24"/>
        <v>#DIV/0!</v>
      </c>
      <c r="R88" s="47">
        <v>10865</v>
      </c>
      <c r="S88" s="47"/>
      <c r="T88" s="1" t="e">
        <f t="shared" si="25"/>
        <v>#DIV/0!</v>
      </c>
    </row>
    <row r="89" spans="1:636" s="23" customFormat="1" ht="17.25">
      <c r="A89" s="63">
        <v>19</v>
      </c>
      <c r="B89" s="10" t="s">
        <v>167</v>
      </c>
      <c r="C89" s="47">
        <v>14097357</v>
      </c>
      <c r="D89" s="47">
        <v>13564418</v>
      </c>
      <c r="E89" s="1">
        <f t="shared" si="26"/>
        <v>103.92894851810081</v>
      </c>
      <c r="F89" s="47">
        <v>1725251</v>
      </c>
      <c r="G89" s="47">
        <v>1356063</v>
      </c>
      <c r="H89" s="1">
        <f>F89/G89*100</f>
        <v>127.22498880951696</v>
      </c>
      <c r="I89" s="47">
        <v>16939162</v>
      </c>
      <c r="J89" s="47">
        <v>16707223</v>
      </c>
      <c r="K89" s="1">
        <f>I89/J89*100</f>
        <v>101.38825584598949</v>
      </c>
      <c r="L89" s="47">
        <v>0</v>
      </c>
      <c r="M89" s="47">
        <v>0</v>
      </c>
      <c r="N89" s="1" t="e">
        <f t="shared" si="23"/>
        <v>#DIV/0!</v>
      </c>
      <c r="O89" s="47">
        <v>0</v>
      </c>
      <c r="P89" s="47">
        <v>0</v>
      </c>
      <c r="Q89" s="1" t="e">
        <f t="shared" si="24"/>
        <v>#DIV/0!</v>
      </c>
      <c r="R89" s="47">
        <v>0</v>
      </c>
      <c r="S89" s="47">
        <v>0</v>
      </c>
      <c r="T89" s="1" t="e">
        <f t="shared" si="25"/>
        <v>#DIV/0!</v>
      </c>
    </row>
    <row r="90" spans="1:636" s="24" customFormat="1" ht="17.25">
      <c r="A90" s="63">
        <v>20</v>
      </c>
      <c r="B90" s="16" t="s">
        <v>385</v>
      </c>
      <c r="C90" s="47">
        <v>1080267</v>
      </c>
      <c r="D90" s="47">
        <v>1227648</v>
      </c>
      <c r="E90" s="25">
        <f t="shared" si="26"/>
        <v>87.994848686268384</v>
      </c>
      <c r="F90" s="47">
        <v>113539</v>
      </c>
      <c r="G90" s="47">
        <v>153891</v>
      </c>
      <c r="H90" s="25">
        <f t="shared" ref="H90:H108" si="30">F90/G90*100</f>
        <v>73.778843467129334</v>
      </c>
      <c r="I90" s="47">
        <v>1031530</v>
      </c>
      <c r="J90" s="47">
        <v>1295129</v>
      </c>
      <c r="K90" s="25">
        <f t="shared" si="28"/>
        <v>79.646892317290394</v>
      </c>
      <c r="L90" s="47">
        <v>0</v>
      </c>
      <c r="M90" s="47">
        <v>0</v>
      </c>
      <c r="N90" s="25" t="e">
        <f t="shared" si="23"/>
        <v>#DIV/0!</v>
      </c>
      <c r="O90" s="47">
        <v>0</v>
      </c>
      <c r="P90" s="49">
        <v>0</v>
      </c>
      <c r="Q90" s="25" t="e">
        <f t="shared" si="24"/>
        <v>#DIV/0!</v>
      </c>
      <c r="R90" s="47">
        <v>0</v>
      </c>
      <c r="S90" s="45">
        <v>0</v>
      </c>
      <c r="T90" s="25" t="e">
        <f t="shared" si="25"/>
        <v>#DIV/0!</v>
      </c>
    </row>
    <row r="91" spans="1:636" s="23" customFormat="1" ht="17.25">
      <c r="A91" s="63">
        <v>21</v>
      </c>
      <c r="B91" s="10" t="s">
        <v>169</v>
      </c>
      <c r="C91" s="47">
        <v>405907</v>
      </c>
      <c r="D91" s="47"/>
      <c r="E91" s="1" t="e">
        <f t="shared" si="26"/>
        <v>#DIV/0!</v>
      </c>
      <c r="F91" s="47">
        <v>65628</v>
      </c>
      <c r="G91" s="47"/>
      <c r="H91" s="1" t="e">
        <f t="shared" si="30"/>
        <v>#DIV/0!</v>
      </c>
      <c r="I91" s="47">
        <v>451842</v>
      </c>
      <c r="J91" s="47"/>
      <c r="K91" s="1" t="e">
        <f t="shared" si="28"/>
        <v>#DIV/0!</v>
      </c>
      <c r="L91" s="47">
        <v>78170</v>
      </c>
      <c r="M91" s="47"/>
      <c r="N91" s="1" t="e">
        <f t="shared" si="23"/>
        <v>#DIV/0!</v>
      </c>
      <c r="O91" s="47">
        <v>78170</v>
      </c>
      <c r="P91" s="47"/>
      <c r="Q91" s="1" t="e">
        <f t="shared" si="24"/>
        <v>#DIV/0!</v>
      </c>
      <c r="R91" s="47">
        <v>0</v>
      </c>
      <c r="S91" s="47"/>
      <c r="T91" s="1" t="e">
        <f t="shared" si="25"/>
        <v>#DIV/0!</v>
      </c>
    </row>
    <row r="92" spans="1:636" ht="17.25">
      <c r="A92" s="63">
        <v>22</v>
      </c>
      <c r="B92" s="10" t="s">
        <v>170</v>
      </c>
      <c r="C92" s="47">
        <v>4307288</v>
      </c>
      <c r="D92" s="47">
        <v>4017369</v>
      </c>
      <c r="E92" s="25">
        <f t="shared" si="26"/>
        <v>107.21663855125084</v>
      </c>
      <c r="F92" s="47">
        <v>466323</v>
      </c>
      <c r="G92" s="47">
        <v>397602</v>
      </c>
      <c r="H92" s="25">
        <f t="shared" si="30"/>
        <v>117.28386678135423</v>
      </c>
      <c r="I92" s="47">
        <v>3827377</v>
      </c>
      <c r="J92" s="47">
        <v>4017369</v>
      </c>
      <c r="K92" s="25">
        <f t="shared" si="28"/>
        <v>95.270735648131904</v>
      </c>
      <c r="L92" s="47">
        <v>117692</v>
      </c>
      <c r="M92" s="47">
        <v>352040</v>
      </c>
      <c r="N92" s="25">
        <f t="shared" si="23"/>
        <v>33.431428246790141</v>
      </c>
      <c r="O92" s="47">
        <v>117692</v>
      </c>
      <c r="P92" s="49">
        <v>0</v>
      </c>
      <c r="Q92" s="25" t="e">
        <f>O92/P92*100</f>
        <v>#DIV/0!</v>
      </c>
      <c r="R92" s="47">
        <v>0</v>
      </c>
      <c r="S92" s="45">
        <v>352040</v>
      </c>
      <c r="T92" s="25">
        <f>R92/S92*100</f>
        <v>0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>
      <c r="A93" s="63">
        <v>23</v>
      </c>
      <c r="B93" s="10" t="s">
        <v>171</v>
      </c>
      <c r="C93" s="47">
        <v>58885</v>
      </c>
      <c r="D93" s="47"/>
      <c r="E93" s="1" t="e">
        <f t="shared" si="26"/>
        <v>#DIV/0!</v>
      </c>
      <c r="F93" s="47">
        <v>6610</v>
      </c>
      <c r="G93" s="47"/>
      <c r="H93" s="1" t="e">
        <f t="shared" si="30"/>
        <v>#DIV/0!</v>
      </c>
      <c r="I93" s="47">
        <v>58924</v>
      </c>
      <c r="J93" s="47"/>
      <c r="K93" s="1" t="e">
        <f>I93/J93*100</f>
        <v>#DIV/0!</v>
      </c>
      <c r="L93" s="47">
        <v>0</v>
      </c>
      <c r="M93" s="47"/>
      <c r="N93" s="1" t="e">
        <f t="shared" si="23"/>
        <v>#DIV/0!</v>
      </c>
      <c r="O93" s="47">
        <v>0</v>
      </c>
      <c r="P93" s="47"/>
      <c r="Q93" s="1" t="e">
        <f t="shared" si="24"/>
        <v>#DIV/0!</v>
      </c>
      <c r="R93" s="47">
        <v>0</v>
      </c>
      <c r="S93" s="47"/>
      <c r="T93" s="1" t="e">
        <f t="shared" si="25"/>
        <v>#DIV/0!</v>
      </c>
    </row>
    <row r="94" spans="1:636" s="23" customFormat="1" ht="17.25">
      <c r="A94" s="63">
        <v>24</v>
      </c>
      <c r="B94" s="16" t="s">
        <v>172</v>
      </c>
      <c r="C94" s="47">
        <v>595691</v>
      </c>
      <c r="D94" s="47">
        <v>503468</v>
      </c>
      <c r="E94" s="1">
        <f t="shared" si="26"/>
        <v>118.3175494768287</v>
      </c>
      <c r="F94" s="47">
        <v>42397</v>
      </c>
      <c r="G94" s="47">
        <v>19257</v>
      </c>
      <c r="H94" s="1">
        <f t="shared" si="30"/>
        <v>220.16409617282028</v>
      </c>
      <c r="I94" s="47">
        <v>622990</v>
      </c>
      <c r="J94" s="47">
        <v>486124</v>
      </c>
      <c r="K94" s="1">
        <f t="shared" ref="K94:K104" si="31">I94/J94*100</f>
        <v>128.15454493092298</v>
      </c>
      <c r="L94" s="47">
        <v>298841</v>
      </c>
      <c r="M94" s="47">
        <v>282565</v>
      </c>
      <c r="N94" s="1">
        <f t="shared" si="23"/>
        <v>105.76009059862332</v>
      </c>
      <c r="O94" s="47">
        <v>258375</v>
      </c>
      <c r="P94" s="47">
        <v>234355</v>
      </c>
      <c r="Q94" s="1">
        <f t="shared" si="24"/>
        <v>110.24940794947835</v>
      </c>
      <c r="R94" s="47">
        <v>40466</v>
      </c>
      <c r="S94" s="47">
        <v>48210</v>
      </c>
      <c r="T94" s="1">
        <f t="shared" si="25"/>
        <v>83.936942543040857</v>
      </c>
    </row>
    <row r="95" spans="1:636" s="23" customFormat="1" ht="34.5">
      <c r="A95" s="66">
        <v>25</v>
      </c>
      <c r="B95" s="16" t="s">
        <v>173</v>
      </c>
      <c r="C95" s="47">
        <v>507592</v>
      </c>
      <c r="D95" s="47">
        <v>568789</v>
      </c>
      <c r="E95" s="1">
        <f t="shared" si="26"/>
        <v>89.240825684040999</v>
      </c>
      <c r="F95" s="47">
        <v>59305</v>
      </c>
      <c r="G95" s="47">
        <v>114860</v>
      </c>
      <c r="H95" s="1">
        <f t="shared" si="30"/>
        <v>51.632422079052766</v>
      </c>
      <c r="I95" s="47">
        <v>714155</v>
      </c>
      <c r="J95" s="47">
        <v>637474</v>
      </c>
      <c r="K95" s="1">
        <f t="shared" si="31"/>
        <v>112.02888274659044</v>
      </c>
      <c r="L95" s="47">
        <v>124759</v>
      </c>
      <c r="M95" s="47">
        <v>131175</v>
      </c>
      <c r="N95" s="1">
        <f t="shared" si="23"/>
        <v>95.108824089956173</v>
      </c>
      <c r="O95" s="47">
        <v>50559</v>
      </c>
      <c r="P95" s="47">
        <v>82043</v>
      </c>
      <c r="Q95" s="1">
        <f t="shared" si="24"/>
        <v>61.62500152359128</v>
      </c>
      <c r="R95" s="47">
        <v>74200</v>
      </c>
      <c r="S95" s="47">
        <v>49132</v>
      </c>
      <c r="T95" s="1">
        <f t="shared" si="25"/>
        <v>151.02173736057966</v>
      </c>
    </row>
    <row r="96" spans="1:636" s="23" customFormat="1" ht="17.25">
      <c r="A96" s="63">
        <v>26</v>
      </c>
      <c r="B96" s="16" t="s">
        <v>174</v>
      </c>
      <c r="C96" s="47">
        <v>1266674</v>
      </c>
      <c r="D96" s="47">
        <v>1182556</v>
      </c>
      <c r="E96" s="1">
        <f t="shared" si="26"/>
        <v>107.11323607507805</v>
      </c>
      <c r="F96" s="47">
        <v>307803</v>
      </c>
      <c r="G96" s="47">
        <v>254599</v>
      </c>
      <c r="H96" s="1">
        <f t="shared" si="30"/>
        <v>120.89717555842718</v>
      </c>
      <c r="I96" s="47">
        <v>1266674</v>
      </c>
      <c r="J96" s="47">
        <v>1182556</v>
      </c>
      <c r="K96" s="1">
        <f t="shared" si="31"/>
        <v>107.11323607507805</v>
      </c>
      <c r="L96" s="47">
        <v>1266674</v>
      </c>
      <c r="M96" s="47">
        <v>1182556</v>
      </c>
      <c r="N96" s="1">
        <f t="shared" si="23"/>
        <v>107.11323607507805</v>
      </c>
      <c r="O96" s="47">
        <v>1266674</v>
      </c>
      <c r="P96" s="47">
        <v>1182556</v>
      </c>
      <c r="Q96" s="1">
        <f t="shared" si="24"/>
        <v>107.11323607507805</v>
      </c>
      <c r="R96" s="47">
        <v>0</v>
      </c>
      <c r="S96" s="47">
        <v>0</v>
      </c>
      <c r="T96" s="1" t="e">
        <f t="shared" si="25"/>
        <v>#DIV/0!</v>
      </c>
    </row>
    <row r="97" spans="1:636" s="23" customFormat="1" ht="17.25">
      <c r="A97" s="63">
        <v>27</v>
      </c>
      <c r="B97" s="10" t="s">
        <v>175</v>
      </c>
      <c r="C97" s="47"/>
      <c r="D97" s="49"/>
      <c r="E97" s="1" t="e">
        <f t="shared" si="26"/>
        <v>#DIV/0!</v>
      </c>
      <c r="F97" s="47"/>
      <c r="G97" s="45"/>
      <c r="H97" s="1" t="e">
        <f t="shared" si="30"/>
        <v>#DIV/0!</v>
      </c>
      <c r="I97" s="47"/>
      <c r="J97" s="47"/>
      <c r="K97" s="1" t="e">
        <f t="shared" si="31"/>
        <v>#DIV/0!</v>
      </c>
      <c r="L97" s="47"/>
      <c r="M97" s="49"/>
      <c r="N97" s="1" t="e">
        <f t="shared" si="23"/>
        <v>#DIV/0!</v>
      </c>
      <c r="O97" s="47"/>
      <c r="P97" s="47"/>
      <c r="Q97" s="1" t="e">
        <f t="shared" si="24"/>
        <v>#DIV/0!</v>
      </c>
      <c r="R97" s="47"/>
      <c r="S97" s="47"/>
      <c r="T97" s="1" t="e">
        <f t="shared" si="25"/>
        <v>#DIV/0!</v>
      </c>
    </row>
    <row r="98" spans="1:636" s="23" customFormat="1" ht="17.25">
      <c r="A98" s="64">
        <v>28</v>
      </c>
      <c r="B98" s="16" t="s">
        <v>176</v>
      </c>
      <c r="C98" s="47">
        <v>1775212</v>
      </c>
      <c r="D98" s="47">
        <v>1766472</v>
      </c>
      <c r="E98" s="1">
        <f t="shared" si="26"/>
        <v>100.49477149935011</v>
      </c>
      <c r="F98" s="47">
        <v>239811</v>
      </c>
      <c r="G98" s="47">
        <v>217739</v>
      </c>
      <c r="H98" s="1">
        <f t="shared" si="30"/>
        <v>110.13690703089478</v>
      </c>
      <c r="I98" s="47">
        <v>1845448</v>
      </c>
      <c r="J98" s="47">
        <v>1778194</v>
      </c>
      <c r="K98" s="1">
        <f t="shared" si="31"/>
        <v>103.78215200366215</v>
      </c>
      <c r="L98" s="47">
        <v>9122</v>
      </c>
      <c r="M98" s="47">
        <v>6643</v>
      </c>
      <c r="N98" s="1">
        <f t="shared" si="23"/>
        <v>137.31747704350443</v>
      </c>
      <c r="O98" s="47">
        <v>0</v>
      </c>
      <c r="P98" s="47">
        <v>0</v>
      </c>
      <c r="Q98" s="1" t="e">
        <f t="shared" si="24"/>
        <v>#DIV/0!</v>
      </c>
      <c r="R98" s="47">
        <v>9122</v>
      </c>
      <c r="S98" s="47">
        <v>6643</v>
      </c>
      <c r="T98" s="1">
        <f t="shared" si="25"/>
        <v>137.31747704350443</v>
      </c>
    </row>
    <row r="99" spans="1:636" ht="38.25" customHeight="1">
      <c r="A99" s="66">
        <v>29</v>
      </c>
      <c r="B99" s="16" t="s">
        <v>177</v>
      </c>
      <c r="C99" s="47">
        <v>105830</v>
      </c>
      <c r="D99" s="49">
        <v>74516</v>
      </c>
      <c r="E99" s="46">
        <f t="shared" si="26"/>
        <v>142.02318965054485</v>
      </c>
      <c r="F99" s="47">
        <v>14434</v>
      </c>
      <c r="G99" s="45">
        <v>6287</v>
      </c>
      <c r="H99" s="46">
        <f t="shared" si="30"/>
        <v>229.58485764275486</v>
      </c>
      <c r="I99" s="47">
        <v>105830</v>
      </c>
      <c r="J99" s="49">
        <v>74516</v>
      </c>
      <c r="K99" s="46">
        <f t="shared" si="31"/>
        <v>142.02318965054485</v>
      </c>
      <c r="L99" s="47">
        <v>0</v>
      </c>
      <c r="M99" s="49">
        <v>0</v>
      </c>
      <c r="N99" s="25" t="e">
        <f t="shared" si="23"/>
        <v>#DIV/0!</v>
      </c>
      <c r="O99" s="47">
        <v>0</v>
      </c>
      <c r="P99" s="49">
        <v>0</v>
      </c>
      <c r="Q99" s="25" t="e">
        <f t="shared" si="24"/>
        <v>#DIV/0!</v>
      </c>
      <c r="R99" s="47">
        <v>0</v>
      </c>
      <c r="S99" s="45">
        <v>0</v>
      </c>
      <c r="T99" s="46" t="e">
        <f t="shared" si="25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>
      <c r="A100" s="63">
        <v>30</v>
      </c>
      <c r="B100" s="16" t="s">
        <v>178</v>
      </c>
      <c r="C100" s="47">
        <v>102417</v>
      </c>
      <c r="D100" s="49">
        <v>126297</v>
      </c>
      <c r="E100" s="46">
        <f t="shared" si="26"/>
        <v>81.092187462885107</v>
      </c>
      <c r="F100" s="47">
        <v>11181</v>
      </c>
      <c r="G100" s="45">
        <v>13912</v>
      </c>
      <c r="H100" s="46">
        <f t="shared" si="30"/>
        <v>80.369465209890748</v>
      </c>
      <c r="I100" s="47">
        <v>102417</v>
      </c>
      <c r="J100" s="49">
        <v>126297</v>
      </c>
      <c r="K100" s="46">
        <f t="shared" si="31"/>
        <v>81.092187462885107</v>
      </c>
      <c r="L100" s="47">
        <v>0</v>
      </c>
      <c r="M100" s="49">
        <v>0</v>
      </c>
      <c r="N100" s="25" t="e">
        <f t="shared" si="23"/>
        <v>#DIV/0!</v>
      </c>
      <c r="O100" s="47">
        <v>0</v>
      </c>
      <c r="P100" s="49">
        <v>0</v>
      </c>
      <c r="Q100" s="25" t="e">
        <f t="shared" si="24"/>
        <v>#DIV/0!</v>
      </c>
      <c r="R100" s="47">
        <v>0</v>
      </c>
      <c r="S100" s="45">
        <v>0</v>
      </c>
      <c r="T100" s="46" t="e">
        <f t="shared" si="25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>
      <c r="A101" s="66">
        <v>31</v>
      </c>
      <c r="B101" s="10" t="s">
        <v>179</v>
      </c>
      <c r="C101" s="47">
        <v>54263</v>
      </c>
      <c r="D101" s="49">
        <v>39213</v>
      </c>
      <c r="E101" s="1">
        <f t="shared" si="26"/>
        <v>138.38012903883916</v>
      </c>
      <c r="F101" s="47">
        <v>4357</v>
      </c>
      <c r="G101" s="47">
        <v>3676</v>
      </c>
      <c r="H101" s="1">
        <f t="shared" si="30"/>
        <v>118.52557127312295</v>
      </c>
      <c r="I101" s="47">
        <v>42625</v>
      </c>
      <c r="J101" s="47">
        <v>48794</v>
      </c>
      <c r="K101" s="1">
        <f t="shared" si="31"/>
        <v>87.357052096569248</v>
      </c>
      <c r="L101" s="47">
        <v>1911</v>
      </c>
      <c r="M101" s="49">
        <v>0</v>
      </c>
      <c r="N101" s="1" t="e">
        <f t="shared" si="23"/>
        <v>#DIV/0!</v>
      </c>
      <c r="O101" s="47">
        <v>0</v>
      </c>
      <c r="P101" s="47">
        <v>0</v>
      </c>
      <c r="Q101" s="1" t="e">
        <f t="shared" si="24"/>
        <v>#DIV/0!</v>
      </c>
      <c r="R101" s="47">
        <v>1911</v>
      </c>
      <c r="S101" s="47">
        <v>0</v>
      </c>
      <c r="T101" s="1" t="e">
        <f t="shared" si="25"/>
        <v>#DIV/0!</v>
      </c>
    </row>
    <row r="102" spans="1:636" ht="34.5">
      <c r="A102" s="64">
        <v>32</v>
      </c>
      <c r="B102" s="16" t="s">
        <v>180</v>
      </c>
      <c r="C102" s="47">
        <v>169112</v>
      </c>
      <c r="D102" s="49">
        <v>345812</v>
      </c>
      <c r="E102" s="46">
        <f t="shared" si="26"/>
        <v>48.90287208078378</v>
      </c>
      <c r="F102" s="47">
        <v>6977</v>
      </c>
      <c r="G102" s="45">
        <v>8544</v>
      </c>
      <c r="H102" s="46">
        <f t="shared" si="30"/>
        <v>81.659644194756552</v>
      </c>
      <c r="I102" s="47">
        <v>174124</v>
      </c>
      <c r="J102" s="45">
        <v>339679</v>
      </c>
      <c r="K102" s="46">
        <f t="shared" si="31"/>
        <v>51.261337910203451</v>
      </c>
      <c r="L102" s="47">
        <v>0</v>
      </c>
      <c r="M102" s="49">
        <v>0</v>
      </c>
      <c r="N102" s="25" t="e">
        <f t="shared" si="23"/>
        <v>#DIV/0!</v>
      </c>
      <c r="O102" s="47">
        <v>0</v>
      </c>
      <c r="P102" s="49">
        <v>0</v>
      </c>
      <c r="Q102" s="1" t="e">
        <f t="shared" si="24"/>
        <v>#DIV/0!</v>
      </c>
      <c r="R102" s="47">
        <v>0</v>
      </c>
      <c r="S102" s="45">
        <v>0</v>
      </c>
      <c r="T102" s="46" t="e">
        <f t="shared" si="25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>
      <c r="A103" s="64">
        <v>33</v>
      </c>
      <c r="B103" s="10" t="s">
        <v>237</v>
      </c>
      <c r="C103" s="47">
        <v>93718</v>
      </c>
      <c r="D103" s="47">
        <v>19000</v>
      </c>
      <c r="E103" s="1">
        <f t="shared" si="26"/>
        <v>493.25263157894739</v>
      </c>
      <c r="F103" s="47">
        <v>8529</v>
      </c>
      <c r="G103" s="47">
        <v>26507</v>
      </c>
      <c r="H103" s="1">
        <f t="shared" si="30"/>
        <v>32.176406232315991</v>
      </c>
      <c r="I103" s="47">
        <v>125866</v>
      </c>
      <c r="J103" s="47">
        <v>95571</v>
      </c>
      <c r="K103" s="1">
        <f t="shared" si="31"/>
        <v>131.69894633309266</v>
      </c>
      <c r="L103" s="47">
        <v>81962</v>
      </c>
      <c r="M103" s="95">
        <v>58998</v>
      </c>
      <c r="N103" s="25">
        <f t="shared" si="23"/>
        <v>138.92335333401132</v>
      </c>
      <c r="O103" s="47">
        <v>81962</v>
      </c>
      <c r="P103" s="47">
        <v>58998</v>
      </c>
      <c r="Q103" s="1">
        <f t="shared" si="24"/>
        <v>138.92335333401132</v>
      </c>
      <c r="R103" s="47">
        <v>0</v>
      </c>
      <c r="S103" s="47">
        <v>0</v>
      </c>
      <c r="T103" s="1" t="e">
        <f t="shared" si="25"/>
        <v>#DIV/0!</v>
      </c>
    </row>
    <row r="104" spans="1:636" s="23" customFormat="1" ht="17.25">
      <c r="A104" s="64">
        <v>34</v>
      </c>
      <c r="B104" s="16" t="s">
        <v>181</v>
      </c>
      <c r="C104" s="47">
        <v>305865</v>
      </c>
      <c r="D104" s="45">
        <v>567386</v>
      </c>
      <c r="E104" s="1">
        <f t="shared" si="26"/>
        <v>53.907745344439242</v>
      </c>
      <c r="F104" s="47">
        <v>121282</v>
      </c>
      <c r="G104" s="47">
        <v>96012</v>
      </c>
      <c r="H104" s="1">
        <f t="shared" si="30"/>
        <v>126.31962671332751</v>
      </c>
      <c r="I104" s="47">
        <v>305865</v>
      </c>
      <c r="J104" s="47">
        <v>567386</v>
      </c>
      <c r="K104" s="1">
        <f t="shared" si="31"/>
        <v>53.907745344439242</v>
      </c>
      <c r="L104" s="47">
        <v>299834</v>
      </c>
      <c r="M104" s="95">
        <v>552881</v>
      </c>
      <c r="N104" s="1">
        <f t="shared" si="23"/>
        <v>54.231199842280709</v>
      </c>
      <c r="O104" s="47">
        <v>299834</v>
      </c>
      <c r="P104" s="95">
        <v>552881</v>
      </c>
      <c r="Q104" s="47">
        <f t="shared" si="24"/>
        <v>54.231199842280709</v>
      </c>
      <c r="R104" s="47">
        <v>0</v>
      </c>
      <c r="S104" s="47">
        <v>0</v>
      </c>
      <c r="T104" s="1" t="e">
        <f t="shared" si="25"/>
        <v>#DIV/0!</v>
      </c>
    </row>
    <row r="105" spans="1:636" ht="17.25">
      <c r="A105" s="64">
        <v>35</v>
      </c>
      <c r="B105" s="16" t="s">
        <v>182</v>
      </c>
      <c r="C105" s="47">
        <v>69499</v>
      </c>
      <c r="D105" s="45">
        <v>66567</v>
      </c>
      <c r="E105" s="46">
        <f t="shared" si="26"/>
        <v>104.40458485435727</v>
      </c>
      <c r="F105" s="47">
        <v>6984</v>
      </c>
      <c r="G105" s="45">
        <v>2647</v>
      </c>
      <c r="H105" s="46">
        <f t="shared" si="30"/>
        <v>263.84586324140537</v>
      </c>
      <c r="I105" s="47">
        <v>67261</v>
      </c>
      <c r="J105" s="45">
        <v>58937</v>
      </c>
      <c r="K105" s="46">
        <f>I105/J105*100</f>
        <v>114.12355566112969</v>
      </c>
      <c r="L105" s="47">
        <v>0</v>
      </c>
      <c r="M105" s="95">
        <v>0</v>
      </c>
      <c r="N105" s="25" t="e">
        <f t="shared" si="23"/>
        <v>#DIV/0!</v>
      </c>
      <c r="O105" s="47">
        <v>0</v>
      </c>
      <c r="P105" s="49">
        <v>0</v>
      </c>
      <c r="Q105" s="25" t="e">
        <f t="shared" si="24"/>
        <v>#DIV/0!</v>
      </c>
      <c r="R105" s="47">
        <v>0</v>
      </c>
      <c r="S105" s="45">
        <v>0</v>
      </c>
      <c r="T105" s="46" t="e">
        <f t="shared" si="25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>
      <c r="A106" s="63">
        <v>36</v>
      </c>
      <c r="B106" s="10" t="s">
        <v>183</v>
      </c>
      <c r="C106" s="47">
        <v>353442</v>
      </c>
      <c r="D106" s="47">
        <v>173099</v>
      </c>
      <c r="E106" s="1">
        <f>C106/D106*100</f>
        <v>204.18488841645529</v>
      </c>
      <c r="F106" s="47">
        <v>40863</v>
      </c>
      <c r="G106" s="47">
        <v>27313</v>
      </c>
      <c r="H106" s="1">
        <f t="shared" si="30"/>
        <v>149.61007578808625</v>
      </c>
      <c r="I106" s="47">
        <v>353442</v>
      </c>
      <c r="J106" s="47">
        <v>173099</v>
      </c>
      <c r="K106" s="1">
        <f t="shared" ref="K106:K114" si="32">I106/J106*100</f>
        <v>204.18488841645529</v>
      </c>
      <c r="L106" s="47">
        <v>0</v>
      </c>
      <c r="M106" s="95">
        <v>0</v>
      </c>
      <c r="N106" s="1" t="e">
        <f t="shared" si="23"/>
        <v>#DIV/0!</v>
      </c>
      <c r="O106" s="47">
        <v>0</v>
      </c>
      <c r="P106" s="47">
        <v>0</v>
      </c>
      <c r="Q106" s="1" t="e">
        <f t="shared" si="24"/>
        <v>#DIV/0!</v>
      </c>
      <c r="R106" s="47">
        <v>0</v>
      </c>
      <c r="S106" s="47">
        <v>0</v>
      </c>
      <c r="T106" s="1" t="e">
        <f t="shared" si="25"/>
        <v>#DIV/0!</v>
      </c>
    </row>
    <row r="107" spans="1:636" s="23" customFormat="1" ht="17.25">
      <c r="A107" s="63">
        <v>37</v>
      </c>
      <c r="B107" s="10" t="s">
        <v>283</v>
      </c>
      <c r="C107" s="47">
        <v>5219400</v>
      </c>
      <c r="D107" s="47">
        <v>6395539</v>
      </c>
      <c r="E107" s="1">
        <f>C107/D107*100</f>
        <v>81.610009727092589</v>
      </c>
      <c r="F107" s="47">
        <v>612989</v>
      </c>
      <c r="G107" s="47">
        <v>515433</v>
      </c>
      <c r="H107" s="1">
        <f t="shared" si="30"/>
        <v>118.92699924141451</v>
      </c>
      <c r="I107" s="47">
        <v>5136781</v>
      </c>
      <c r="J107" s="47">
        <v>6258724</v>
      </c>
      <c r="K107" s="1">
        <f t="shared" si="32"/>
        <v>82.073933920076996</v>
      </c>
      <c r="L107" s="47">
        <v>314632</v>
      </c>
      <c r="M107" s="47">
        <v>290517</v>
      </c>
      <c r="N107" s="1">
        <f t="shared" si="23"/>
        <v>108.30071906291198</v>
      </c>
      <c r="O107" s="47">
        <v>208086</v>
      </c>
      <c r="P107" s="47">
        <v>203205</v>
      </c>
      <c r="Q107" s="1">
        <f t="shared" si="24"/>
        <v>102.40200782461062</v>
      </c>
      <c r="R107" s="47">
        <v>106546</v>
      </c>
      <c r="S107" s="47">
        <v>87312</v>
      </c>
      <c r="T107" s="1">
        <f t="shared" si="25"/>
        <v>122.02904526296501</v>
      </c>
    </row>
    <row r="108" spans="1:636" ht="17.25">
      <c r="A108" s="66">
        <v>38</v>
      </c>
      <c r="B108" s="10" t="s">
        <v>184</v>
      </c>
      <c r="C108" s="47">
        <v>0</v>
      </c>
      <c r="D108" s="45">
        <v>1833209</v>
      </c>
      <c r="E108" s="46">
        <f>C108/D108*100</f>
        <v>0</v>
      </c>
      <c r="F108" s="47">
        <v>0</v>
      </c>
      <c r="G108" s="47">
        <v>136274</v>
      </c>
      <c r="H108" s="1">
        <f t="shared" si="30"/>
        <v>0</v>
      </c>
      <c r="I108" s="47">
        <v>0</v>
      </c>
      <c r="J108" s="47">
        <v>1848021</v>
      </c>
      <c r="K108" s="1">
        <f t="shared" si="32"/>
        <v>0</v>
      </c>
      <c r="L108" s="47">
        <v>0</v>
      </c>
      <c r="M108" s="95">
        <v>0</v>
      </c>
      <c r="N108" s="25" t="e">
        <f t="shared" si="23"/>
        <v>#DIV/0!</v>
      </c>
      <c r="O108" s="47">
        <v>0</v>
      </c>
      <c r="P108" s="49">
        <v>0</v>
      </c>
      <c r="Q108" s="25" t="e">
        <f t="shared" si="24"/>
        <v>#DIV/0!</v>
      </c>
      <c r="R108" s="47">
        <v>0</v>
      </c>
      <c r="S108" s="47">
        <v>0</v>
      </c>
      <c r="T108" s="1" t="e">
        <f t="shared" si="25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7" customFormat="1" ht="21" customHeight="1">
      <c r="A109" s="49">
        <v>39</v>
      </c>
      <c r="B109" s="10" t="s">
        <v>185</v>
      </c>
      <c r="C109" s="47">
        <v>167914</v>
      </c>
      <c r="E109" s="46" t="e">
        <f>C109/D109*100</f>
        <v>#DIV/0!</v>
      </c>
      <c r="F109" s="47">
        <v>51230</v>
      </c>
      <c r="H109" s="47" t="e">
        <f>F109/G109*100</f>
        <v>#DIV/0!</v>
      </c>
      <c r="I109" s="47">
        <v>1064627</v>
      </c>
      <c r="K109" s="47" t="e">
        <f t="shared" si="32"/>
        <v>#DIV/0!</v>
      </c>
      <c r="L109" s="47">
        <v>101897</v>
      </c>
      <c r="N109" s="47" t="e">
        <f t="shared" si="23"/>
        <v>#DIV/0!</v>
      </c>
      <c r="O109" s="47">
        <v>6657</v>
      </c>
      <c r="Q109" s="47" t="e">
        <f t="shared" si="24"/>
        <v>#DIV/0!</v>
      </c>
      <c r="R109" s="47">
        <v>95240</v>
      </c>
      <c r="T109" s="47" t="e">
        <f t="shared" si="25"/>
        <v>#DIV/0!</v>
      </c>
    </row>
    <row r="110" spans="1:636" s="24" customFormat="1" ht="17.25">
      <c r="A110" s="64">
        <v>40</v>
      </c>
      <c r="B110" s="10" t="s">
        <v>186</v>
      </c>
      <c r="C110" s="47">
        <v>66165</v>
      </c>
      <c r="D110" s="45">
        <v>49311</v>
      </c>
      <c r="E110" s="25">
        <f>C110/D110*100</f>
        <v>134.17898643304738</v>
      </c>
      <c r="F110" s="47">
        <v>6014</v>
      </c>
      <c r="G110" s="49">
        <v>5863</v>
      </c>
      <c r="H110" s="25">
        <f>F110/G110*100</f>
        <v>102.57547330718062</v>
      </c>
      <c r="I110" s="47">
        <v>66165</v>
      </c>
      <c r="J110" s="49">
        <v>49311</v>
      </c>
      <c r="K110" s="25">
        <f t="shared" si="32"/>
        <v>134.17898643304738</v>
      </c>
      <c r="L110" s="47">
        <v>0</v>
      </c>
      <c r="M110" s="95">
        <v>0</v>
      </c>
      <c r="N110" s="25" t="e">
        <f t="shared" si="23"/>
        <v>#DIV/0!</v>
      </c>
      <c r="O110" s="47">
        <v>0</v>
      </c>
      <c r="P110" s="49">
        <v>0</v>
      </c>
      <c r="Q110" s="25" t="e">
        <f t="shared" si="24"/>
        <v>#DIV/0!</v>
      </c>
      <c r="R110" s="47">
        <v>0</v>
      </c>
      <c r="S110" s="49">
        <v>0</v>
      </c>
      <c r="T110" s="25" t="e">
        <f t="shared" si="25"/>
        <v>#DIV/0!</v>
      </c>
    </row>
    <row r="111" spans="1:636" s="23" customFormat="1" ht="17.25">
      <c r="A111" s="49">
        <v>41</v>
      </c>
      <c r="B111" s="227" t="s">
        <v>139</v>
      </c>
      <c r="C111" s="47">
        <v>228621</v>
      </c>
      <c r="D111" s="47">
        <v>165709</v>
      </c>
      <c r="E111" s="1">
        <f t="shared" ref="E111:E114" si="33">C111/D111*100</f>
        <v>137.96534889474924</v>
      </c>
      <c r="F111" s="47">
        <v>28326</v>
      </c>
      <c r="G111" s="47">
        <v>15860</v>
      </c>
      <c r="H111" s="1">
        <f t="shared" ref="H111:H114" si="34">F111/G111*100</f>
        <v>178.60025220680959</v>
      </c>
      <c r="I111" s="47">
        <v>226226</v>
      </c>
      <c r="J111" s="47">
        <v>175371</v>
      </c>
      <c r="K111" s="1">
        <f t="shared" si="32"/>
        <v>128.99852313096235</v>
      </c>
      <c r="L111" s="47">
        <v>0</v>
      </c>
      <c r="M111" s="95">
        <v>0</v>
      </c>
      <c r="N111" s="1" t="e">
        <f t="shared" si="23"/>
        <v>#DIV/0!</v>
      </c>
      <c r="O111" s="47">
        <v>0</v>
      </c>
      <c r="P111" s="47">
        <v>0</v>
      </c>
      <c r="Q111" s="1" t="e">
        <f t="shared" si="24"/>
        <v>#DIV/0!</v>
      </c>
      <c r="R111" s="47">
        <v>0</v>
      </c>
      <c r="S111" s="47">
        <v>0</v>
      </c>
      <c r="T111" s="1" t="e">
        <f t="shared" si="25"/>
        <v>#DIV/0!</v>
      </c>
    </row>
    <row r="112" spans="1:636" s="23" customFormat="1" ht="17.25">
      <c r="A112" s="66">
        <v>42</v>
      </c>
      <c r="B112" s="10" t="s">
        <v>230</v>
      </c>
      <c r="C112" s="47">
        <v>496186</v>
      </c>
      <c r="D112" s="47">
        <v>720810</v>
      </c>
      <c r="E112" s="1">
        <f t="shared" si="33"/>
        <v>68.83728028190508</v>
      </c>
      <c r="F112" s="47">
        <v>47865</v>
      </c>
      <c r="G112" s="47">
        <v>60185</v>
      </c>
      <c r="H112" s="1">
        <f t="shared" si="34"/>
        <v>79.529783168563597</v>
      </c>
      <c r="I112" s="47">
        <v>476702</v>
      </c>
      <c r="J112" s="47">
        <v>718252</v>
      </c>
      <c r="K112" s="1">
        <f t="shared" si="32"/>
        <v>66.369742096088828</v>
      </c>
      <c r="L112" s="47">
        <v>0</v>
      </c>
      <c r="M112" s="95">
        <v>0</v>
      </c>
      <c r="N112" s="1" t="e">
        <f t="shared" si="23"/>
        <v>#DIV/0!</v>
      </c>
      <c r="O112" s="47">
        <v>0</v>
      </c>
      <c r="P112" s="47">
        <v>0</v>
      </c>
      <c r="Q112" s="1" t="e">
        <f t="shared" si="24"/>
        <v>#DIV/0!</v>
      </c>
      <c r="R112" s="47">
        <v>0</v>
      </c>
      <c r="S112" s="47">
        <v>0</v>
      </c>
      <c r="T112" s="1" t="e">
        <f t="shared" si="25"/>
        <v>#DIV/0!</v>
      </c>
    </row>
    <row r="113" spans="1:20" s="23" customFormat="1" ht="17.25">
      <c r="A113" s="47">
        <v>43</v>
      </c>
      <c r="B113" s="292" t="s">
        <v>417</v>
      </c>
      <c r="C113" s="47">
        <v>60397</v>
      </c>
      <c r="D113" s="47"/>
      <c r="E113" s="1" t="e">
        <f t="shared" si="33"/>
        <v>#DIV/0!</v>
      </c>
      <c r="F113" s="47">
        <v>0</v>
      </c>
      <c r="G113" s="47"/>
      <c r="H113" s="1" t="e">
        <f t="shared" si="34"/>
        <v>#DIV/0!</v>
      </c>
      <c r="I113" s="47">
        <v>15550</v>
      </c>
      <c r="J113" s="47"/>
      <c r="K113" s="1" t="e">
        <f t="shared" si="32"/>
        <v>#DIV/0!</v>
      </c>
      <c r="L113" s="47">
        <v>12601</v>
      </c>
      <c r="M113" s="47">
        <v>0</v>
      </c>
      <c r="N113" s="1" t="e">
        <f t="shared" si="23"/>
        <v>#DIV/0!</v>
      </c>
      <c r="O113" s="47">
        <v>12601</v>
      </c>
      <c r="P113" s="47">
        <v>0</v>
      </c>
      <c r="Q113" s="1" t="e">
        <f t="shared" si="24"/>
        <v>#DIV/0!</v>
      </c>
      <c r="R113" s="47">
        <v>0</v>
      </c>
      <c r="S113" s="47">
        <v>0</v>
      </c>
      <c r="T113" s="1" t="e">
        <f t="shared" si="25"/>
        <v>#DIV/0!</v>
      </c>
    </row>
    <row r="114" spans="1:20" s="23" customFormat="1" ht="17.25">
      <c r="A114" s="298">
        <v>44</v>
      </c>
      <c r="B114" s="286" t="s">
        <v>416</v>
      </c>
      <c r="C114" s="113">
        <v>52044</v>
      </c>
      <c r="D114" s="113">
        <v>241642</v>
      </c>
      <c r="E114" s="299">
        <f t="shared" si="33"/>
        <v>21.537646601170326</v>
      </c>
      <c r="F114" s="113">
        <v>14913</v>
      </c>
      <c r="G114" s="113">
        <v>41300</v>
      </c>
      <c r="H114" s="299">
        <f t="shared" si="34"/>
        <v>36.108958837772398</v>
      </c>
      <c r="I114" s="113">
        <v>105263</v>
      </c>
      <c r="J114" s="113">
        <v>121300</v>
      </c>
      <c r="K114" s="299">
        <f t="shared" si="32"/>
        <v>86.779060181368507</v>
      </c>
      <c r="L114" s="298">
        <v>90724</v>
      </c>
      <c r="M114" s="298">
        <v>53626</v>
      </c>
      <c r="N114" s="299">
        <f t="shared" si="23"/>
        <v>169.17912952672211</v>
      </c>
      <c r="O114" s="298">
        <v>90724</v>
      </c>
      <c r="P114" s="298">
        <v>49121</v>
      </c>
      <c r="Q114" s="299">
        <f t="shared" si="24"/>
        <v>184.69493699232507</v>
      </c>
      <c r="R114" s="298">
        <v>0</v>
      </c>
      <c r="S114" s="298">
        <v>4505</v>
      </c>
      <c r="T114" s="299">
        <f t="shared" si="25"/>
        <v>0</v>
      </c>
    </row>
    <row r="115" spans="1:20" s="23" customFormat="1" ht="17.25">
      <c r="A115" s="47">
        <v>45</v>
      </c>
      <c r="B115" s="16" t="s">
        <v>415</v>
      </c>
      <c r="C115" s="47">
        <v>438321</v>
      </c>
      <c r="D115" s="47">
        <v>439531</v>
      </c>
      <c r="E115" s="1">
        <f>C115/D115*100</f>
        <v>99.724706562222011</v>
      </c>
      <c r="F115" s="47">
        <v>80968</v>
      </c>
      <c r="G115" s="47">
        <v>32481</v>
      </c>
      <c r="H115" s="47">
        <f>F115/G115*100</f>
        <v>249.27803946922816</v>
      </c>
      <c r="I115" s="47">
        <v>405256</v>
      </c>
      <c r="J115" s="47">
        <v>435804</v>
      </c>
      <c r="K115" s="47">
        <f>I115/J115*100</f>
        <v>92.990426889152005</v>
      </c>
      <c r="L115" s="47">
        <v>280828</v>
      </c>
      <c r="M115" s="47">
        <v>341608</v>
      </c>
      <c r="N115" s="47">
        <f>L115/M115*100</f>
        <v>82.207676635207605</v>
      </c>
      <c r="O115" s="47">
        <v>133188</v>
      </c>
      <c r="P115" s="47">
        <v>232380</v>
      </c>
      <c r="Q115" s="47">
        <f>O115/P115*100</f>
        <v>57.314743093209394</v>
      </c>
      <c r="R115" s="47">
        <v>147640</v>
      </c>
      <c r="S115" s="47">
        <v>109228</v>
      </c>
      <c r="T115" s="47">
        <f>R115/S115*100</f>
        <v>135.16680704581242</v>
      </c>
    </row>
    <row r="116" spans="1:20" s="23" customFormat="1" ht="17.25" customHeight="1">
      <c r="A116" s="385"/>
      <c r="B116" s="386"/>
      <c r="C116" s="386"/>
      <c r="D116" s="386"/>
      <c r="E116" s="386"/>
      <c r="F116" s="386"/>
      <c r="G116" s="386"/>
      <c r="H116" s="386"/>
      <c r="I116" s="386"/>
      <c r="J116" s="386"/>
      <c r="K116" s="386"/>
      <c r="L116" s="386"/>
      <c r="M116" s="386"/>
      <c r="N116" s="386"/>
      <c r="O116" s="386"/>
      <c r="P116" s="386"/>
      <c r="Q116" s="386"/>
      <c r="R116" s="386"/>
      <c r="S116" s="386"/>
      <c r="T116" s="387"/>
    </row>
    <row r="117" spans="1:20" ht="29.25" customHeight="1">
      <c r="A117" s="388" t="s">
        <v>242</v>
      </c>
      <c r="B117" s="389" t="s">
        <v>117</v>
      </c>
      <c r="C117" s="42">
        <f>SUM(C118:C145)</f>
        <v>66589898</v>
      </c>
      <c r="D117" s="42">
        <f>SUM(D118:D145)</f>
        <v>60544258</v>
      </c>
      <c r="E117" s="51">
        <f>C117/D117*100</f>
        <v>109.98548863213419</v>
      </c>
      <c r="F117" s="42">
        <f>SUM(F118:F145)</f>
        <v>8305670</v>
      </c>
      <c r="G117" s="42">
        <f>SUM(G118:G145)</f>
        <v>8286012</v>
      </c>
      <c r="H117" s="51">
        <f>F117/G117*100</f>
        <v>100.23724319974434</v>
      </c>
      <c r="I117" s="42">
        <f>SUM(I118:I145)</f>
        <v>64573554</v>
      </c>
      <c r="J117" s="42">
        <f>SUM(J118:J145)</f>
        <v>60181218</v>
      </c>
      <c r="K117" s="51">
        <f>I117/J117*100</f>
        <v>107.29851629124556</v>
      </c>
      <c r="L117" s="42">
        <f>SUM(L118:L145)</f>
        <v>43721832</v>
      </c>
      <c r="M117" s="42">
        <f>SUM(M118:M145)</f>
        <v>34473021</v>
      </c>
      <c r="N117" s="6">
        <f t="shared" si="23"/>
        <v>126.82912820434275</v>
      </c>
      <c r="O117" s="42">
        <f>SUM(O118:O145)</f>
        <v>35540551</v>
      </c>
      <c r="P117" s="42">
        <f>SUM(P118:P145)</f>
        <v>27175017</v>
      </c>
      <c r="Q117" s="5">
        <f t="shared" si="24"/>
        <v>130.78391450500288</v>
      </c>
      <c r="R117" s="42">
        <f>SUM(R118:R145)</f>
        <v>8181281</v>
      </c>
      <c r="S117" s="42">
        <f>SUM(S118:S145)</f>
        <v>7298002</v>
      </c>
      <c r="T117" s="6">
        <f t="shared" si="25"/>
        <v>112.10302491010553</v>
      </c>
    </row>
    <row r="118" spans="1:20" ht="36.75" customHeight="1">
      <c r="A118" s="2">
        <v>1</v>
      </c>
      <c r="B118" s="11" t="s">
        <v>118</v>
      </c>
      <c r="C118" s="47">
        <v>18155431</v>
      </c>
      <c r="D118" s="47">
        <v>15935506</v>
      </c>
      <c r="E118" s="46">
        <f t="shared" ref="E118:E143" si="35">C118/D118*100</f>
        <v>113.93068409625651</v>
      </c>
      <c r="F118" s="47">
        <v>2516766</v>
      </c>
      <c r="G118" s="47">
        <v>1621969</v>
      </c>
      <c r="H118" s="46">
        <f t="shared" ref="H118:H143" si="36">F118/G118*100</f>
        <v>155.16733057166937</v>
      </c>
      <c r="I118" s="47">
        <v>17631659</v>
      </c>
      <c r="J118" s="47">
        <v>16130259</v>
      </c>
      <c r="K118" s="46">
        <f t="shared" ref="K118:K126" si="37">I118/J118*100</f>
        <v>109.3079720542615</v>
      </c>
      <c r="L118" s="47">
        <v>15560718</v>
      </c>
      <c r="M118" s="47">
        <v>13549377</v>
      </c>
      <c r="N118" s="25">
        <f t="shared" si="23"/>
        <v>114.84452753805581</v>
      </c>
      <c r="O118" s="47">
        <v>13778233</v>
      </c>
      <c r="P118" s="45">
        <v>11618818</v>
      </c>
      <c r="Q118" s="25">
        <f t="shared" si="24"/>
        <v>118.58549639042457</v>
      </c>
      <c r="R118" s="47">
        <v>1782485</v>
      </c>
      <c r="S118" s="45">
        <v>1930559</v>
      </c>
      <c r="T118" s="46">
        <f t="shared" si="25"/>
        <v>92.329993540730953</v>
      </c>
    </row>
    <row r="119" spans="1:20" ht="17.25">
      <c r="A119" s="2">
        <v>2</v>
      </c>
      <c r="B119" s="9" t="s">
        <v>119</v>
      </c>
      <c r="C119" s="47">
        <v>2003380</v>
      </c>
      <c r="D119" s="47">
        <v>1271030</v>
      </c>
      <c r="E119" s="1">
        <f t="shared" si="35"/>
        <v>157.61862426535959</v>
      </c>
      <c r="F119" s="47">
        <v>198537</v>
      </c>
      <c r="G119" s="47">
        <v>145194</v>
      </c>
      <c r="H119" s="1">
        <f t="shared" si="36"/>
        <v>136.73912145129964</v>
      </c>
      <c r="I119" s="47">
        <v>1983605</v>
      </c>
      <c r="J119" s="47">
        <v>1291540</v>
      </c>
      <c r="K119" s="1">
        <f t="shared" si="37"/>
        <v>153.58448054260805</v>
      </c>
      <c r="L119" s="47">
        <v>1667179</v>
      </c>
      <c r="M119" s="47">
        <v>674167</v>
      </c>
      <c r="N119" s="25">
        <f t="shared" si="23"/>
        <v>247.29466141178671</v>
      </c>
      <c r="O119" s="47">
        <v>1461056</v>
      </c>
      <c r="P119" s="47">
        <v>527225</v>
      </c>
      <c r="Q119" s="25">
        <f t="shared" si="24"/>
        <v>277.12191189719755</v>
      </c>
      <c r="R119" s="47">
        <v>206123</v>
      </c>
      <c r="S119" s="47">
        <v>146940</v>
      </c>
      <c r="T119" s="1">
        <f t="shared" si="25"/>
        <v>140.27698380291275</v>
      </c>
    </row>
    <row r="120" spans="1:20" s="24" customFormat="1" ht="21.75" customHeight="1">
      <c r="A120" s="161">
        <v>3</v>
      </c>
      <c r="B120" s="12" t="s">
        <v>120</v>
      </c>
      <c r="C120" s="47">
        <v>1253038</v>
      </c>
      <c r="D120" s="45">
        <v>823029</v>
      </c>
      <c r="E120" s="25">
        <f t="shared" si="35"/>
        <v>152.24712616444864</v>
      </c>
      <c r="F120" s="47">
        <v>84515</v>
      </c>
      <c r="G120" s="45">
        <v>140523</v>
      </c>
      <c r="H120" s="25">
        <f t="shared" si="36"/>
        <v>60.143179408353078</v>
      </c>
      <c r="I120" s="47">
        <v>1653561</v>
      </c>
      <c r="J120" s="47">
        <v>1114947</v>
      </c>
      <c r="K120" s="25">
        <f t="shared" si="37"/>
        <v>148.30848461855138</v>
      </c>
      <c r="L120" s="47">
        <v>1653561</v>
      </c>
      <c r="M120" s="47">
        <v>1103602</v>
      </c>
      <c r="N120" s="25">
        <f t="shared" si="23"/>
        <v>149.83309200237042</v>
      </c>
      <c r="O120" s="47">
        <v>1644200</v>
      </c>
      <c r="P120" s="49">
        <v>1103602</v>
      </c>
      <c r="Q120" s="25">
        <f t="shared" si="24"/>
        <v>148.98486954536145</v>
      </c>
      <c r="R120" s="47">
        <v>9361</v>
      </c>
      <c r="S120" s="47">
        <v>0</v>
      </c>
      <c r="T120" s="25" t="e">
        <f t="shared" si="25"/>
        <v>#DIV/0!</v>
      </c>
    </row>
    <row r="121" spans="1:20" s="23" customFormat="1" ht="17.25">
      <c r="A121" s="161">
        <v>4</v>
      </c>
      <c r="B121" s="12" t="s">
        <v>121</v>
      </c>
      <c r="C121" s="47">
        <v>1500994</v>
      </c>
      <c r="D121" s="45">
        <v>1639961</v>
      </c>
      <c r="E121" s="1">
        <f t="shared" si="35"/>
        <v>91.526200927948892</v>
      </c>
      <c r="F121" s="47">
        <v>170673</v>
      </c>
      <c r="G121" s="45">
        <v>285754</v>
      </c>
      <c r="H121" s="1">
        <f t="shared" si="36"/>
        <v>59.727247912540157</v>
      </c>
      <c r="I121" s="47">
        <v>1390251</v>
      </c>
      <c r="J121" s="45">
        <v>1236161</v>
      </c>
      <c r="K121" s="1">
        <f t="shared" si="37"/>
        <v>112.46520477510616</v>
      </c>
      <c r="L121" s="47">
        <v>1113023</v>
      </c>
      <c r="M121" s="47">
        <v>492581</v>
      </c>
      <c r="N121" s="1">
        <f t="shared" si="23"/>
        <v>225.95735523700671</v>
      </c>
      <c r="O121" s="47">
        <v>620609</v>
      </c>
      <c r="P121" s="49">
        <v>265204</v>
      </c>
      <c r="Q121" s="1">
        <f t="shared" si="24"/>
        <v>234.01193043845493</v>
      </c>
      <c r="R121" s="47">
        <v>492414</v>
      </c>
      <c r="S121" s="47">
        <v>227377</v>
      </c>
      <c r="T121" s="1">
        <f t="shared" si="25"/>
        <v>216.56280098690721</v>
      </c>
    </row>
    <row r="122" spans="1:20" s="24" customFormat="1" ht="33.75" customHeight="1">
      <c r="A122" s="161">
        <v>5</v>
      </c>
      <c r="B122" s="10" t="s">
        <v>122</v>
      </c>
      <c r="C122" s="49">
        <v>6535747</v>
      </c>
      <c r="D122" s="45">
        <v>1618480</v>
      </c>
      <c r="E122" s="25">
        <f t="shared" si="35"/>
        <v>403.82006574069499</v>
      </c>
      <c r="F122" s="49">
        <v>1139354</v>
      </c>
      <c r="G122" s="45">
        <v>251111</v>
      </c>
      <c r="H122" s="25">
        <f t="shared" si="36"/>
        <v>453.72524501117039</v>
      </c>
      <c r="I122" s="49">
        <v>6426210</v>
      </c>
      <c r="J122" s="45">
        <v>1541214</v>
      </c>
      <c r="K122" s="25">
        <f t="shared" si="37"/>
        <v>416.95767103075889</v>
      </c>
      <c r="L122" s="49">
        <v>6163498</v>
      </c>
      <c r="M122" s="47">
        <v>1299839</v>
      </c>
      <c r="N122" s="25">
        <f t="shared" si="23"/>
        <v>474.17395538985983</v>
      </c>
      <c r="O122" s="49">
        <v>5914301</v>
      </c>
      <c r="P122" s="49">
        <v>1022152</v>
      </c>
      <c r="Q122" s="25">
        <f t="shared" si="24"/>
        <v>578.61267208790866</v>
      </c>
      <c r="R122" s="49">
        <v>249197</v>
      </c>
      <c r="S122" s="47">
        <v>277687</v>
      </c>
      <c r="T122" s="25">
        <f t="shared" si="25"/>
        <v>89.74024711275645</v>
      </c>
    </row>
    <row r="123" spans="1:20" ht="42.75" customHeight="1">
      <c r="A123" s="161">
        <v>6</v>
      </c>
      <c r="B123" s="10" t="s">
        <v>123</v>
      </c>
      <c r="C123" s="47">
        <v>6284853</v>
      </c>
      <c r="D123" s="45">
        <v>7065257</v>
      </c>
      <c r="E123" s="25">
        <f t="shared" si="35"/>
        <v>88.954343769802009</v>
      </c>
      <c r="F123" s="47">
        <v>1210083</v>
      </c>
      <c r="G123" s="45">
        <v>1846783</v>
      </c>
      <c r="H123" s="25">
        <f t="shared" si="36"/>
        <v>65.523832523907785</v>
      </c>
      <c r="I123" s="47">
        <v>6284853</v>
      </c>
      <c r="J123" s="45">
        <v>7065257</v>
      </c>
      <c r="K123" s="25">
        <f t="shared" si="37"/>
        <v>88.954343769802009</v>
      </c>
      <c r="L123" s="47">
        <v>4495456</v>
      </c>
      <c r="M123" s="47">
        <v>5290527</v>
      </c>
      <c r="N123" s="25">
        <f t="shared" si="23"/>
        <v>84.971799595768061</v>
      </c>
      <c r="O123" s="47">
        <v>1801430</v>
      </c>
      <c r="P123" s="49">
        <v>3769371</v>
      </c>
      <c r="Q123" s="25">
        <f t="shared" si="24"/>
        <v>47.791262786284499</v>
      </c>
      <c r="R123" s="47">
        <v>2694026</v>
      </c>
      <c r="S123" s="47">
        <v>1521156</v>
      </c>
      <c r="T123" s="25">
        <f t="shared" si="25"/>
        <v>177.10386048505217</v>
      </c>
    </row>
    <row r="124" spans="1:20" s="160" customFormat="1" ht="16.5" customHeight="1">
      <c r="A124" s="261">
        <v>7</v>
      </c>
      <c r="B124" s="10" t="s">
        <v>124</v>
      </c>
      <c r="C124" s="47">
        <v>3992397</v>
      </c>
      <c r="D124" s="45">
        <v>3835588</v>
      </c>
      <c r="E124" s="47">
        <f t="shared" si="35"/>
        <v>104.08826495442159</v>
      </c>
      <c r="F124" s="47">
        <v>205618</v>
      </c>
      <c r="G124" s="45">
        <v>319657</v>
      </c>
      <c r="H124" s="47">
        <f t="shared" si="36"/>
        <v>64.324572901578875</v>
      </c>
      <c r="I124" s="47">
        <v>2860187</v>
      </c>
      <c r="J124" s="45">
        <v>3849816</v>
      </c>
      <c r="K124" s="47">
        <f t="shared" si="37"/>
        <v>74.294122108692989</v>
      </c>
      <c r="L124" s="47">
        <v>1589186</v>
      </c>
      <c r="M124" s="47">
        <v>2224697</v>
      </c>
      <c r="N124" s="47">
        <f t="shared" si="23"/>
        <v>71.433817728886225</v>
      </c>
      <c r="O124" s="47">
        <v>0</v>
      </c>
      <c r="P124" s="49">
        <v>0</v>
      </c>
      <c r="Q124" s="47" t="e">
        <f t="shared" si="24"/>
        <v>#DIV/0!</v>
      </c>
      <c r="R124" s="47">
        <v>1589186</v>
      </c>
      <c r="S124" s="47">
        <v>2224697</v>
      </c>
      <c r="T124" s="47">
        <f t="shared" si="25"/>
        <v>71.433817728886225</v>
      </c>
    </row>
    <row r="125" spans="1:20" ht="21.75" customHeight="1">
      <c r="A125" s="161">
        <v>8</v>
      </c>
      <c r="B125" s="13" t="s">
        <v>125</v>
      </c>
      <c r="C125" s="47">
        <v>2381627</v>
      </c>
      <c r="D125" s="45">
        <v>2457793</v>
      </c>
      <c r="E125" s="25">
        <f t="shared" si="35"/>
        <v>96.901040893191563</v>
      </c>
      <c r="F125" s="47">
        <v>109034</v>
      </c>
      <c r="G125" s="45">
        <v>139057</v>
      </c>
      <c r="H125" s="25">
        <f t="shared" si="36"/>
        <v>78.409573052776921</v>
      </c>
      <c r="I125" s="47">
        <v>2433025</v>
      </c>
      <c r="J125" s="45">
        <v>2477677</v>
      </c>
      <c r="K125" s="25">
        <f t="shared" si="37"/>
        <v>98.19782804619004</v>
      </c>
      <c r="L125" s="47">
        <v>48453</v>
      </c>
      <c r="M125" s="47">
        <v>54152</v>
      </c>
      <c r="N125" s="25">
        <f t="shared" si="23"/>
        <v>89.475919633623874</v>
      </c>
      <c r="O125" s="47">
        <v>42926</v>
      </c>
      <c r="P125" s="49">
        <v>47282</v>
      </c>
      <c r="Q125" s="25">
        <f t="shared" si="24"/>
        <v>90.787191743158075</v>
      </c>
      <c r="R125" s="47">
        <v>5527</v>
      </c>
      <c r="S125" s="47">
        <v>6870</v>
      </c>
      <c r="T125" s="25">
        <f t="shared" si="25"/>
        <v>80.451237263464336</v>
      </c>
    </row>
    <row r="126" spans="1:20" ht="35.25" customHeight="1">
      <c r="A126" s="2">
        <v>9</v>
      </c>
      <c r="B126" s="14" t="s">
        <v>126</v>
      </c>
      <c r="C126" s="47">
        <v>2648553</v>
      </c>
      <c r="D126" s="45">
        <v>2292534</v>
      </c>
      <c r="E126" s="46">
        <f t="shared" si="35"/>
        <v>115.52949705435121</v>
      </c>
      <c r="F126" s="47">
        <v>291854</v>
      </c>
      <c r="G126" s="45">
        <v>632936</v>
      </c>
      <c r="H126" s="46">
        <f t="shared" si="36"/>
        <v>46.111139198907949</v>
      </c>
      <c r="I126" s="47">
        <v>2648553</v>
      </c>
      <c r="J126" s="45">
        <v>2292534</v>
      </c>
      <c r="K126" s="46">
        <f t="shared" si="37"/>
        <v>115.52949705435121</v>
      </c>
      <c r="L126" s="47">
        <v>1958742</v>
      </c>
      <c r="M126" s="47">
        <v>1780598</v>
      </c>
      <c r="N126" s="25">
        <f t="shared" si="23"/>
        <v>110.0047287484317</v>
      </c>
      <c r="O126" s="47">
        <v>1797284</v>
      </c>
      <c r="P126" s="49">
        <v>1770117</v>
      </c>
      <c r="Q126" s="25">
        <f t="shared" si="24"/>
        <v>101.53475730700288</v>
      </c>
      <c r="R126" s="47">
        <v>161458</v>
      </c>
      <c r="S126" s="47">
        <v>10481</v>
      </c>
      <c r="T126" s="46">
        <f t="shared" si="25"/>
        <v>1540.4827783608434</v>
      </c>
    </row>
    <row r="127" spans="1:20" ht="31.5" customHeight="1">
      <c r="A127" s="2">
        <v>10</v>
      </c>
      <c r="B127" s="14" t="s">
        <v>127</v>
      </c>
      <c r="C127" s="47">
        <v>956875</v>
      </c>
      <c r="D127" s="45">
        <v>749493</v>
      </c>
      <c r="E127" s="46">
        <f t="shared" si="35"/>
        <v>127.66963800862716</v>
      </c>
      <c r="F127" s="47">
        <v>156396</v>
      </c>
      <c r="G127" s="45">
        <v>138149</v>
      </c>
      <c r="H127" s="46">
        <f t="shared" si="36"/>
        <v>113.20820273762386</v>
      </c>
      <c r="I127" s="47">
        <v>915669</v>
      </c>
      <c r="J127" s="45">
        <v>751622</v>
      </c>
      <c r="K127" s="46">
        <f>I127/J127*100</f>
        <v>121.82573155123187</v>
      </c>
      <c r="L127" s="47">
        <v>542084</v>
      </c>
      <c r="M127" s="47">
        <v>395998</v>
      </c>
      <c r="N127" s="25">
        <f t="shared" si="23"/>
        <v>136.89059035651695</v>
      </c>
      <c r="O127" s="47">
        <v>534976</v>
      </c>
      <c r="P127" s="49">
        <v>395956</v>
      </c>
      <c r="Q127" s="25">
        <f t="shared" si="24"/>
        <v>135.1099617129176</v>
      </c>
      <c r="R127" s="47">
        <v>7108</v>
      </c>
      <c r="S127" s="47">
        <v>42</v>
      </c>
      <c r="T127" s="46">
        <f t="shared" si="25"/>
        <v>16923.809523809523</v>
      </c>
    </row>
    <row r="128" spans="1:20" s="23" customFormat="1" ht="34.5">
      <c r="A128" s="2">
        <v>11</v>
      </c>
      <c r="B128" s="163" t="s">
        <v>128</v>
      </c>
      <c r="C128" s="47">
        <v>46438</v>
      </c>
      <c r="D128" s="45">
        <v>52780</v>
      </c>
      <c r="E128" s="1">
        <f t="shared" si="35"/>
        <v>87.984084880636601</v>
      </c>
      <c r="F128" s="47">
        <v>10033</v>
      </c>
      <c r="G128" s="45">
        <v>5000</v>
      </c>
      <c r="H128" s="1">
        <f t="shared" si="36"/>
        <v>200.66000000000003</v>
      </c>
      <c r="I128" s="47">
        <v>46438</v>
      </c>
      <c r="J128" s="45">
        <v>52780</v>
      </c>
      <c r="K128" s="1">
        <f t="shared" ref="K128:K143" si="38">I128/J128*100</f>
        <v>87.984084880636601</v>
      </c>
      <c r="L128" s="47">
        <v>17723</v>
      </c>
      <c r="M128" s="47">
        <v>24806</v>
      </c>
      <c r="N128" s="1">
        <f t="shared" si="23"/>
        <v>71.446424252197048</v>
      </c>
      <c r="O128" s="47">
        <v>17723</v>
      </c>
      <c r="P128" s="49">
        <v>24806</v>
      </c>
      <c r="Q128" s="1">
        <f t="shared" si="24"/>
        <v>71.446424252197048</v>
      </c>
      <c r="R128" s="47">
        <v>0</v>
      </c>
      <c r="S128" s="47">
        <v>0</v>
      </c>
      <c r="T128" s="1" t="e">
        <f>R128/S128*100</f>
        <v>#DIV/0!</v>
      </c>
    </row>
    <row r="129" spans="1:20" s="24" customFormat="1" ht="29.25" customHeight="1">
      <c r="A129" s="161">
        <v>12</v>
      </c>
      <c r="B129" s="13" t="s">
        <v>129</v>
      </c>
      <c r="C129" s="47">
        <v>3905131</v>
      </c>
      <c r="D129" s="45">
        <v>4228771</v>
      </c>
      <c r="E129" s="25">
        <f t="shared" si="35"/>
        <v>92.346712555491891</v>
      </c>
      <c r="F129" s="47">
        <v>281955</v>
      </c>
      <c r="G129" s="45">
        <v>291421</v>
      </c>
      <c r="H129" s="25">
        <f t="shared" si="36"/>
        <v>96.751778355025891</v>
      </c>
      <c r="I129" s="47">
        <v>3898150</v>
      </c>
      <c r="J129" s="45">
        <v>4201982</v>
      </c>
      <c r="K129" s="25">
        <f t="shared" si="38"/>
        <v>92.769316955665204</v>
      </c>
      <c r="L129" s="47">
        <v>645245</v>
      </c>
      <c r="M129" s="47">
        <v>597854</v>
      </c>
      <c r="N129" s="25">
        <f t="shared" si="23"/>
        <v>107.92685170626943</v>
      </c>
      <c r="O129" s="47">
        <v>502891</v>
      </c>
      <c r="P129" s="49">
        <v>483175</v>
      </c>
      <c r="Q129" s="25">
        <f t="shared" si="24"/>
        <v>104.08050913230196</v>
      </c>
      <c r="R129" s="47">
        <v>142354</v>
      </c>
      <c r="S129" s="47">
        <v>114679</v>
      </c>
      <c r="T129" s="25">
        <f t="shared" si="25"/>
        <v>124.13257876333068</v>
      </c>
    </row>
    <row r="130" spans="1:20" s="23" customFormat="1" ht="34.5">
      <c r="A130" s="161">
        <v>13</v>
      </c>
      <c r="B130" s="14" t="s">
        <v>130</v>
      </c>
      <c r="C130" s="47">
        <v>23340</v>
      </c>
      <c r="D130" s="45">
        <v>31268</v>
      </c>
      <c r="E130" s="1">
        <f t="shared" si="35"/>
        <v>74.645004477421011</v>
      </c>
      <c r="F130" s="47">
        <v>2726</v>
      </c>
      <c r="G130" s="45">
        <v>2199</v>
      </c>
      <c r="H130" s="1">
        <f t="shared" si="36"/>
        <v>123.96543883583446</v>
      </c>
      <c r="I130" s="47">
        <v>23340</v>
      </c>
      <c r="J130" s="45">
        <v>31268</v>
      </c>
      <c r="K130" s="1">
        <f t="shared" si="38"/>
        <v>74.645004477421011</v>
      </c>
      <c r="L130" s="47">
        <v>0</v>
      </c>
      <c r="M130" s="47">
        <v>5418</v>
      </c>
      <c r="N130" s="1">
        <f t="shared" si="23"/>
        <v>0</v>
      </c>
      <c r="O130" s="47">
        <v>0</v>
      </c>
      <c r="P130" s="49">
        <v>0</v>
      </c>
      <c r="Q130" s="25" t="e">
        <f t="shared" si="24"/>
        <v>#DIV/0!</v>
      </c>
      <c r="R130" s="47">
        <v>0</v>
      </c>
      <c r="S130" s="47">
        <v>5418</v>
      </c>
      <c r="T130" s="1">
        <f>R130/S130*100</f>
        <v>0</v>
      </c>
    </row>
    <row r="131" spans="1:20" s="24" customFormat="1" ht="24.75" customHeight="1">
      <c r="A131" s="161">
        <v>14</v>
      </c>
      <c r="B131" s="13" t="s">
        <v>131</v>
      </c>
      <c r="C131" s="47">
        <v>1385133</v>
      </c>
      <c r="D131" s="45">
        <v>882892</v>
      </c>
      <c r="E131" s="25">
        <f t="shared" si="35"/>
        <v>156.88589317832759</v>
      </c>
      <c r="F131" s="47">
        <v>144971</v>
      </c>
      <c r="G131" s="45">
        <v>162643</v>
      </c>
      <c r="H131" s="25">
        <f t="shared" si="36"/>
        <v>89.13448473036037</v>
      </c>
      <c r="I131" s="47">
        <v>1385133</v>
      </c>
      <c r="J131" s="45">
        <v>882892</v>
      </c>
      <c r="K131" s="25">
        <f t="shared" si="38"/>
        <v>156.88589317832759</v>
      </c>
      <c r="L131" s="47">
        <v>1146197</v>
      </c>
      <c r="M131" s="47">
        <v>793087</v>
      </c>
      <c r="N131" s="25">
        <f t="shared" si="23"/>
        <v>144.5234885958287</v>
      </c>
      <c r="O131" s="47">
        <v>1035205</v>
      </c>
      <c r="P131" s="49">
        <v>662297</v>
      </c>
      <c r="Q131" s="25">
        <f t="shared" si="24"/>
        <v>156.3052527793422</v>
      </c>
      <c r="R131" s="47">
        <v>110992</v>
      </c>
      <c r="S131" s="47">
        <v>130790</v>
      </c>
      <c r="T131" s="25">
        <f t="shared" si="25"/>
        <v>84.862757091520763</v>
      </c>
    </row>
    <row r="132" spans="1:20" ht="27" customHeight="1">
      <c r="A132" s="2">
        <v>15</v>
      </c>
      <c r="B132" s="15" t="s">
        <v>132</v>
      </c>
      <c r="C132" s="47">
        <v>5308335</v>
      </c>
      <c r="D132" s="45">
        <v>5740245</v>
      </c>
      <c r="E132" s="25">
        <f t="shared" si="35"/>
        <v>92.47575669679604</v>
      </c>
      <c r="F132" s="47">
        <v>422085</v>
      </c>
      <c r="G132" s="45">
        <v>694272</v>
      </c>
      <c r="H132" s="25">
        <f t="shared" si="36"/>
        <v>60.795336698008853</v>
      </c>
      <c r="I132" s="47">
        <v>5042115</v>
      </c>
      <c r="J132" s="45">
        <v>5751248</v>
      </c>
      <c r="K132" s="25">
        <f t="shared" si="38"/>
        <v>87.669928335554303</v>
      </c>
      <c r="L132" s="47">
        <v>1684660</v>
      </c>
      <c r="M132" s="47">
        <f>P132+S132</f>
        <v>1594588</v>
      </c>
      <c r="N132" s="25">
        <f t="shared" si="23"/>
        <v>105.64860641118582</v>
      </c>
      <c r="O132" s="47">
        <v>1509116</v>
      </c>
      <c r="P132" s="49">
        <v>1394058</v>
      </c>
      <c r="Q132" s="25">
        <f t="shared" si="24"/>
        <v>108.25345860789149</v>
      </c>
      <c r="R132" s="47">
        <v>175544</v>
      </c>
      <c r="S132" s="47">
        <v>200530</v>
      </c>
      <c r="T132" s="25">
        <f t="shared" si="25"/>
        <v>87.540018949783075</v>
      </c>
    </row>
    <row r="133" spans="1:20" ht="34.5">
      <c r="A133" s="2">
        <v>16</v>
      </c>
      <c r="B133" s="16" t="s">
        <v>133</v>
      </c>
      <c r="C133" s="47">
        <v>2088409</v>
      </c>
      <c r="D133" s="45">
        <v>2195834</v>
      </c>
      <c r="E133" s="46">
        <f t="shared" si="35"/>
        <v>95.107781371451566</v>
      </c>
      <c r="F133" s="47">
        <v>261142</v>
      </c>
      <c r="G133" s="45">
        <v>329594</v>
      </c>
      <c r="H133" s="46">
        <f t="shared" si="36"/>
        <v>79.231418047658636</v>
      </c>
      <c r="I133" s="47">
        <v>2046005</v>
      </c>
      <c r="J133" s="45">
        <v>2153321</v>
      </c>
      <c r="K133" s="46">
        <f t="shared" si="38"/>
        <v>95.016256285059214</v>
      </c>
      <c r="L133" s="47">
        <v>236611</v>
      </c>
      <c r="M133" s="47">
        <v>3693</v>
      </c>
      <c r="N133" s="25">
        <f t="shared" si="23"/>
        <v>6407.0132683455186</v>
      </c>
      <c r="O133" s="47">
        <v>1737</v>
      </c>
      <c r="P133" s="49">
        <v>0</v>
      </c>
      <c r="Q133" s="25" t="e">
        <f t="shared" si="24"/>
        <v>#DIV/0!</v>
      </c>
      <c r="R133" s="47">
        <v>234874</v>
      </c>
      <c r="S133" s="47">
        <v>3693</v>
      </c>
      <c r="T133" s="46">
        <f t="shared" si="25"/>
        <v>6359.9783373950713</v>
      </c>
    </row>
    <row r="134" spans="1:20" s="23" customFormat="1" ht="17.25">
      <c r="A134" s="2">
        <v>17</v>
      </c>
      <c r="B134" s="9" t="s">
        <v>134</v>
      </c>
      <c r="C134" s="47">
        <v>184031</v>
      </c>
      <c r="D134" s="45">
        <v>178315</v>
      </c>
      <c r="E134" s="1">
        <f t="shared" si="35"/>
        <v>103.20556318873903</v>
      </c>
      <c r="F134" s="47">
        <v>14634</v>
      </c>
      <c r="G134" s="45">
        <v>30122</v>
      </c>
      <c r="H134" s="1">
        <f t="shared" si="36"/>
        <v>48.58243144545515</v>
      </c>
      <c r="I134" s="47">
        <v>184031</v>
      </c>
      <c r="J134" s="45">
        <v>178315</v>
      </c>
      <c r="K134" s="1">
        <f t="shared" si="38"/>
        <v>103.20556318873903</v>
      </c>
      <c r="L134" s="47">
        <v>184031</v>
      </c>
      <c r="M134" s="47">
        <v>178315</v>
      </c>
      <c r="N134" s="1">
        <f t="shared" si="23"/>
        <v>103.20556318873903</v>
      </c>
      <c r="O134" s="47">
        <v>140834</v>
      </c>
      <c r="P134" s="49">
        <v>133967</v>
      </c>
      <c r="Q134" s="1">
        <f t="shared" si="24"/>
        <v>105.12588921152224</v>
      </c>
      <c r="R134" s="47">
        <v>43197</v>
      </c>
      <c r="S134" s="47">
        <v>44348</v>
      </c>
      <c r="T134" s="1">
        <f t="shared" si="25"/>
        <v>97.404618021105804</v>
      </c>
    </row>
    <row r="135" spans="1:20" s="23" customFormat="1" ht="34.5">
      <c r="A135" s="2">
        <v>18</v>
      </c>
      <c r="B135" s="16" t="s">
        <v>135</v>
      </c>
      <c r="C135" s="47">
        <v>2493914</v>
      </c>
      <c r="D135" s="45">
        <v>2681930</v>
      </c>
      <c r="E135" s="1">
        <f t="shared" si="35"/>
        <v>92.98952619941609</v>
      </c>
      <c r="F135" s="47">
        <v>172294</v>
      </c>
      <c r="G135" s="45">
        <v>209153</v>
      </c>
      <c r="H135" s="1">
        <f t="shared" si="36"/>
        <v>82.377015868765923</v>
      </c>
      <c r="I135" s="47">
        <v>2252112</v>
      </c>
      <c r="J135" s="45">
        <v>2376002</v>
      </c>
      <c r="K135" s="1">
        <f t="shared" si="38"/>
        <v>94.785778799849496</v>
      </c>
      <c r="L135" s="47">
        <v>158119</v>
      </c>
      <c r="M135" s="47">
        <v>261656</v>
      </c>
      <c r="N135" s="1">
        <f t="shared" si="23"/>
        <v>60.430106704986699</v>
      </c>
      <c r="O135" s="47">
        <v>134467</v>
      </c>
      <c r="P135" s="49">
        <v>179680</v>
      </c>
      <c r="Q135" s="1">
        <f t="shared" si="24"/>
        <v>74.836932324131794</v>
      </c>
      <c r="R135" s="47">
        <v>23652</v>
      </c>
      <c r="S135" s="47">
        <v>81976</v>
      </c>
      <c r="T135" s="1">
        <f t="shared" si="25"/>
        <v>28.852347028398555</v>
      </c>
    </row>
    <row r="136" spans="1:20" s="23" customFormat="1" ht="34.5">
      <c r="A136" s="161">
        <v>19</v>
      </c>
      <c r="B136" s="162" t="s">
        <v>136</v>
      </c>
      <c r="C136" s="47"/>
      <c r="D136" s="45"/>
      <c r="E136" s="1" t="e">
        <f t="shared" si="35"/>
        <v>#DIV/0!</v>
      </c>
      <c r="F136" s="47"/>
      <c r="G136" s="45"/>
      <c r="H136" s="1" t="e">
        <f t="shared" si="36"/>
        <v>#DIV/0!</v>
      </c>
      <c r="I136" s="47"/>
      <c r="J136" s="45"/>
      <c r="K136" s="1" t="e">
        <f t="shared" si="38"/>
        <v>#DIV/0!</v>
      </c>
      <c r="L136" s="47"/>
      <c r="M136" s="47"/>
      <c r="N136" s="1" t="e">
        <f t="shared" si="23"/>
        <v>#DIV/0!</v>
      </c>
      <c r="O136" s="47"/>
      <c r="P136" s="49"/>
      <c r="Q136" s="1" t="e">
        <f t="shared" si="24"/>
        <v>#DIV/0!</v>
      </c>
      <c r="R136" s="47"/>
      <c r="S136" s="47"/>
      <c r="T136" s="1" t="e">
        <f t="shared" si="25"/>
        <v>#DIV/0!</v>
      </c>
    </row>
    <row r="137" spans="1:20" s="23" customFormat="1" ht="34.5">
      <c r="A137" s="161">
        <v>20</v>
      </c>
      <c r="B137" s="162" t="s">
        <v>137</v>
      </c>
      <c r="C137" s="47">
        <v>158070</v>
      </c>
      <c r="D137" s="45">
        <v>262192</v>
      </c>
      <c r="E137" s="1">
        <f t="shared" si="35"/>
        <v>60.287880637090375</v>
      </c>
      <c r="F137" s="47">
        <v>46300</v>
      </c>
      <c r="G137" s="45">
        <v>46536</v>
      </c>
      <c r="H137" s="1">
        <f t="shared" si="36"/>
        <v>99.492865738353103</v>
      </c>
      <c r="I137" s="47">
        <v>158070</v>
      </c>
      <c r="J137" s="45">
        <v>262192</v>
      </c>
      <c r="K137" s="1">
        <f t="shared" si="38"/>
        <v>60.287880637090375</v>
      </c>
      <c r="L137" s="47">
        <v>158070</v>
      </c>
      <c r="M137" s="47">
        <v>262192</v>
      </c>
      <c r="N137" s="1">
        <f t="shared" si="23"/>
        <v>60.287880637090375</v>
      </c>
      <c r="O137" s="47">
        <v>158070</v>
      </c>
      <c r="P137" s="49">
        <v>262192</v>
      </c>
      <c r="Q137" s="1">
        <f t="shared" si="24"/>
        <v>60.287880637090375</v>
      </c>
      <c r="R137" s="47">
        <v>0</v>
      </c>
      <c r="S137" s="47">
        <v>0</v>
      </c>
      <c r="T137" s="1" t="e">
        <f t="shared" ref="T137:T144" si="39">R137/S137*100</f>
        <v>#DIV/0!</v>
      </c>
    </row>
    <row r="138" spans="1:20" s="23" customFormat="1" ht="17.25">
      <c r="A138" s="161">
        <v>21</v>
      </c>
      <c r="B138" s="162" t="s">
        <v>138</v>
      </c>
      <c r="C138" s="47">
        <v>147245</v>
      </c>
      <c r="D138" s="45"/>
      <c r="E138" s="25" t="e">
        <f t="shared" si="35"/>
        <v>#DIV/0!</v>
      </c>
      <c r="F138" s="47">
        <v>3718</v>
      </c>
      <c r="G138" s="45"/>
      <c r="H138" s="25" t="e">
        <f t="shared" si="36"/>
        <v>#DIV/0!</v>
      </c>
      <c r="I138" s="47">
        <v>147245</v>
      </c>
      <c r="J138" s="45"/>
      <c r="K138" s="25" t="e">
        <f t="shared" si="38"/>
        <v>#DIV/0!</v>
      </c>
      <c r="L138" s="47">
        <v>112367</v>
      </c>
      <c r="M138" s="47"/>
      <c r="N138" s="25" t="e">
        <f t="shared" si="23"/>
        <v>#DIV/0!</v>
      </c>
      <c r="O138" s="47">
        <v>112367</v>
      </c>
      <c r="P138" s="49"/>
      <c r="Q138" s="25" t="e">
        <f t="shared" si="24"/>
        <v>#DIV/0!</v>
      </c>
      <c r="R138" s="47">
        <v>0</v>
      </c>
      <c r="S138" s="47"/>
      <c r="T138" s="25" t="e">
        <f t="shared" si="39"/>
        <v>#DIV/0!</v>
      </c>
    </row>
    <row r="139" spans="1:20" ht="34.5">
      <c r="A139" s="2">
        <v>22</v>
      </c>
      <c r="B139" s="17" t="s">
        <v>140</v>
      </c>
      <c r="C139" s="47">
        <v>4021072</v>
      </c>
      <c r="D139" s="45">
        <v>3105540</v>
      </c>
      <c r="E139" s="46">
        <f t="shared" si="35"/>
        <v>129.48060562736273</v>
      </c>
      <c r="F139" s="47">
        <v>766829</v>
      </c>
      <c r="G139" s="45">
        <v>487231</v>
      </c>
      <c r="H139" s="46">
        <f t="shared" si="36"/>
        <v>157.38510070172055</v>
      </c>
      <c r="I139" s="47">
        <v>4021072</v>
      </c>
      <c r="J139" s="45">
        <v>3105540</v>
      </c>
      <c r="K139" s="46">
        <f t="shared" si="38"/>
        <v>129.48060562736273</v>
      </c>
      <c r="L139" s="47">
        <v>3984555</v>
      </c>
      <c r="M139" s="47">
        <v>3091813</v>
      </c>
      <c r="N139" s="25">
        <f t="shared" ref="N139:N144" si="40">L139/M139*100</f>
        <v>128.87438535254233</v>
      </c>
      <c r="O139" s="47">
        <v>3984555</v>
      </c>
      <c r="P139" s="49">
        <v>3091813</v>
      </c>
      <c r="Q139" s="25">
        <f t="shared" ref="Q139:Q144" si="41">O139/P139*100</f>
        <v>128.87438535254233</v>
      </c>
      <c r="R139" s="47">
        <v>0</v>
      </c>
      <c r="S139" s="47">
        <v>0</v>
      </c>
      <c r="T139" s="46" t="e">
        <f t="shared" si="39"/>
        <v>#DIV/0!</v>
      </c>
    </row>
    <row r="140" spans="1:20" ht="34.5">
      <c r="A140" s="2">
        <v>23</v>
      </c>
      <c r="B140" s="17" t="s">
        <v>141</v>
      </c>
      <c r="C140" s="47">
        <v>195848</v>
      </c>
      <c r="D140" s="45">
        <v>304098</v>
      </c>
      <c r="E140" s="25">
        <f t="shared" si="35"/>
        <v>64.402922742010801</v>
      </c>
      <c r="F140" s="47">
        <v>20926</v>
      </c>
      <c r="G140" s="45">
        <v>25507</v>
      </c>
      <c r="H140" s="25">
        <f t="shared" si="36"/>
        <v>82.04022425216607</v>
      </c>
      <c r="I140" s="47">
        <v>195848</v>
      </c>
      <c r="J140" s="45">
        <v>304098</v>
      </c>
      <c r="K140" s="25">
        <f t="shared" si="38"/>
        <v>64.402922742010801</v>
      </c>
      <c r="L140" s="47">
        <v>188906</v>
      </c>
      <c r="M140" s="95">
        <v>295486</v>
      </c>
      <c r="N140" s="25">
        <f t="shared" si="40"/>
        <v>63.930609233601587</v>
      </c>
      <c r="O140" s="47">
        <v>188906</v>
      </c>
      <c r="P140" s="95">
        <v>295486</v>
      </c>
      <c r="Q140" s="25">
        <f t="shared" si="41"/>
        <v>63.930609233601587</v>
      </c>
      <c r="R140" s="47">
        <v>0</v>
      </c>
      <c r="S140" s="45">
        <v>0</v>
      </c>
      <c r="T140" s="25" t="e">
        <f t="shared" si="39"/>
        <v>#DIV/0!</v>
      </c>
    </row>
    <row r="141" spans="1:20" ht="17.25">
      <c r="A141" s="161">
        <v>24</v>
      </c>
      <c r="B141" s="162" t="s">
        <v>142</v>
      </c>
      <c r="C141" s="47">
        <v>92563</v>
      </c>
      <c r="D141" s="45">
        <v>123364</v>
      </c>
      <c r="E141" s="25">
        <f t="shared" si="35"/>
        <v>75.032424370156619</v>
      </c>
      <c r="F141" s="47">
        <v>9967</v>
      </c>
      <c r="G141" s="45">
        <v>14364</v>
      </c>
      <c r="H141" s="25">
        <f t="shared" si="36"/>
        <v>69.388749651907546</v>
      </c>
      <c r="I141" s="47">
        <v>92563</v>
      </c>
      <c r="J141" s="45">
        <v>123364</v>
      </c>
      <c r="K141" s="25">
        <f t="shared" si="38"/>
        <v>75.032424370156619</v>
      </c>
      <c r="L141" s="47">
        <v>0</v>
      </c>
      <c r="M141" s="95">
        <v>0</v>
      </c>
      <c r="N141" s="25" t="e">
        <f t="shared" si="40"/>
        <v>#DIV/0!</v>
      </c>
      <c r="O141" s="47">
        <v>0</v>
      </c>
      <c r="P141" s="45">
        <v>0</v>
      </c>
      <c r="Q141" s="25" t="e">
        <f t="shared" si="41"/>
        <v>#DIV/0!</v>
      </c>
      <c r="R141" s="47">
        <v>0</v>
      </c>
      <c r="S141" s="45">
        <v>0</v>
      </c>
      <c r="T141" s="25" t="e">
        <f t="shared" si="39"/>
        <v>#DIV/0!</v>
      </c>
    </row>
    <row r="142" spans="1:20" s="23" customFormat="1" ht="17.25">
      <c r="A142" s="2">
        <v>25</v>
      </c>
      <c r="B142" s="17" t="s">
        <v>143</v>
      </c>
      <c r="C142" s="47">
        <v>435448</v>
      </c>
      <c r="D142" s="45">
        <v>2481263</v>
      </c>
      <c r="E142" s="1">
        <f t="shared" si="35"/>
        <v>17.549449614974311</v>
      </c>
      <c r="F142" s="47">
        <v>46145</v>
      </c>
      <c r="G142" s="45">
        <v>439890</v>
      </c>
      <c r="H142" s="1">
        <f t="shared" si="36"/>
        <v>10.490122530632657</v>
      </c>
      <c r="I142" s="47">
        <v>500127</v>
      </c>
      <c r="J142" s="45">
        <v>2481263</v>
      </c>
      <c r="K142" s="1">
        <f t="shared" si="38"/>
        <v>20.156146285178153</v>
      </c>
      <c r="L142" s="47">
        <v>222854</v>
      </c>
      <c r="M142" s="95">
        <v>326700</v>
      </c>
      <c r="N142" s="1">
        <f t="shared" si="40"/>
        <v>68.213651668197116</v>
      </c>
      <c r="O142" s="47">
        <v>0</v>
      </c>
      <c r="P142" s="45">
        <v>0</v>
      </c>
      <c r="Q142" s="1" t="e">
        <f t="shared" si="41"/>
        <v>#DIV/0!</v>
      </c>
      <c r="R142" s="47">
        <v>222854</v>
      </c>
      <c r="S142" s="45">
        <v>326700</v>
      </c>
      <c r="T142" s="1">
        <f t="shared" si="39"/>
        <v>68.213651668197116</v>
      </c>
    </row>
    <row r="143" spans="1:20" s="23" customFormat="1" ht="34.5">
      <c r="A143" s="2">
        <v>26</v>
      </c>
      <c r="B143" s="16" t="s">
        <v>144</v>
      </c>
      <c r="C143" s="47">
        <v>72525</v>
      </c>
      <c r="D143" s="47">
        <v>93754</v>
      </c>
      <c r="E143" s="1">
        <f t="shared" si="35"/>
        <v>77.356699447490243</v>
      </c>
      <c r="F143" s="47">
        <v>5081</v>
      </c>
      <c r="G143" s="47">
        <v>10784</v>
      </c>
      <c r="H143" s="1">
        <f t="shared" si="36"/>
        <v>47.116097922848667</v>
      </c>
      <c r="I143" s="47">
        <v>24904</v>
      </c>
      <c r="J143" s="47">
        <v>37054</v>
      </c>
      <c r="K143" s="1">
        <f t="shared" si="38"/>
        <v>67.210017811842164</v>
      </c>
      <c r="L143" s="47">
        <v>24904</v>
      </c>
      <c r="M143" s="95">
        <v>37054</v>
      </c>
      <c r="N143" s="1">
        <f t="shared" si="40"/>
        <v>67.210017811842164</v>
      </c>
      <c r="O143" s="47">
        <v>24904</v>
      </c>
      <c r="P143" s="47">
        <v>37054</v>
      </c>
      <c r="Q143" s="1">
        <f t="shared" si="41"/>
        <v>67.210017811842164</v>
      </c>
      <c r="R143" s="47">
        <v>0</v>
      </c>
      <c r="S143" s="47">
        <v>0</v>
      </c>
      <c r="T143" s="1" t="e">
        <f t="shared" si="39"/>
        <v>#DIV/0!</v>
      </c>
    </row>
    <row r="144" spans="1:20" ht="17.25">
      <c r="A144" s="161">
        <v>27</v>
      </c>
      <c r="B144" s="10" t="s">
        <v>228</v>
      </c>
      <c r="C144" s="47">
        <v>36498</v>
      </c>
      <c r="D144" s="45">
        <v>13221</v>
      </c>
      <c r="E144" s="25">
        <f>C144/D144*100</f>
        <v>276.06081234399818</v>
      </c>
      <c r="F144" s="47">
        <v>3490</v>
      </c>
      <c r="G144" s="45">
        <v>1423</v>
      </c>
      <c r="H144" s="25">
        <f>F144/G144*100</f>
        <v>245.25650035137033</v>
      </c>
      <c r="I144" s="47">
        <v>36498</v>
      </c>
      <c r="J144" s="45">
        <v>13221</v>
      </c>
      <c r="K144" s="25">
        <f>I144/J144*100</f>
        <v>276.06081234399818</v>
      </c>
      <c r="L144" s="47">
        <v>0</v>
      </c>
      <c r="M144" s="95">
        <v>0</v>
      </c>
      <c r="N144" s="25" t="e">
        <f t="shared" si="40"/>
        <v>#DIV/0!</v>
      </c>
      <c r="O144" s="47">
        <v>0</v>
      </c>
      <c r="P144" s="45">
        <v>0</v>
      </c>
      <c r="Q144" s="25" t="e">
        <f t="shared" si="41"/>
        <v>#DIV/0!</v>
      </c>
      <c r="R144" s="47">
        <v>0</v>
      </c>
      <c r="S144" s="45">
        <v>0</v>
      </c>
      <c r="T144" s="25" t="e">
        <f t="shared" si="39"/>
        <v>#DIV/0!</v>
      </c>
    </row>
    <row r="145" spans="1:20" ht="34.5">
      <c r="A145" s="2">
        <v>28</v>
      </c>
      <c r="B145" s="16" t="s">
        <v>235</v>
      </c>
      <c r="C145" s="47">
        <v>283003</v>
      </c>
      <c r="D145" s="47">
        <v>480120</v>
      </c>
      <c r="E145" s="1">
        <f>C145/D145*100</f>
        <v>58.944222277763892</v>
      </c>
      <c r="F145" s="47">
        <v>10544</v>
      </c>
      <c r="G145" s="47">
        <v>14740</v>
      </c>
      <c r="H145" s="1">
        <f>F145/G145*100</f>
        <v>71.533242876526458</v>
      </c>
      <c r="I145" s="47">
        <v>292330</v>
      </c>
      <c r="J145" s="47">
        <v>475651</v>
      </c>
      <c r="K145" s="1">
        <f>I145/J145*100</f>
        <v>61.458926818192325</v>
      </c>
      <c r="L145" s="47">
        <v>165690</v>
      </c>
      <c r="M145" s="95">
        <v>134821</v>
      </c>
      <c r="N145" s="1">
        <f>L145/M145*100</f>
        <v>122.89628470342157</v>
      </c>
      <c r="O145" s="47">
        <v>134761</v>
      </c>
      <c r="P145" s="47">
        <v>90762</v>
      </c>
      <c r="Q145" s="1">
        <f>O145/P145*100</f>
        <v>148.47733633018223</v>
      </c>
      <c r="R145" s="47">
        <v>30929</v>
      </c>
      <c r="S145" s="47">
        <v>44059</v>
      </c>
      <c r="T145" s="1">
        <f>R145/S145*100</f>
        <v>70.199051272157789</v>
      </c>
    </row>
    <row r="146" spans="1:20" s="23" customFormat="1" ht="17.25" customHeight="1">
      <c r="A146" s="385"/>
      <c r="B146" s="386"/>
      <c r="C146" s="386"/>
      <c r="D146" s="386"/>
      <c r="E146" s="386"/>
      <c r="F146" s="386"/>
      <c r="G146" s="386"/>
      <c r="H146" s="386"/>
      <c r="I146" s="386"/>
      <c r="J146" s="386"/>
      <c r="K146" s="386"/>
      <c r="L146" s="386"/>
      <c r="M146" s="386"/>
      <c r="N146" s="386"/>
      <c r="O146" s="386"/>
      <c r="P146" s="386"/>
      <c r="Q146" s="386"/>
      <c r="R146" s="386"/>
      <c r="S146" s="386"/>
      <c r="T146" s="387"/>
    </row>
    <row r="147" spans="1:20" ht="24" customHeight="1">
      <c r="A147" s="383" t="s">
        <v>243</v>
      </c>
      <c r="B147" s="384" t="s">
        <v>145</v>
      </c>
      <c r="C147" s="42">
        <f>SUM(C148:C151)</f>
        <v>105506225</v>
      </c>
      <c r="D147" s="42">
        <f>SUM(D148:D151)</f>
        <v>74559364</v>
      </c>
      <c r="E147" s="51">
        <f t="shared" ref="E147:E148" si="42">C147/D147*100</f>
        <v>141.50633715169567</v>
      </c>
      <c r="F147" s="42">
        <f>SUM(F148:F151)</f>
        <v>14344262</v>
      </c>
      <c r="G147" s="42">
        <f>SUM(G148:G151)</f>
        <v>8927096</v>
      </c>
      <c r="H147" s="51">
        <f t="shared" ref="H147:H151" si="43">F147/G147*100</f>
        <v>160.68228682653353</v>
      </c>
      <c r="I147" s="42">
        <f>SUM(I148:I151)</f>
        <v>105912973</v>
      </c>
      <c r="J147" s="42">
        <f>SUM(J148:J151)</f>
        <v>87667155</v>
      </c>
      <c r="K147" s="51">
        <f t="shared" ref="K147:K151" si="44">I147/J147*100</f>
        <v>120.81260421876357</v>
      </c>
      <c r="L147" s="36">
        <f>SUM(L148:L151)</f>
        <v>78409584</v>
      </c>
      <c r="M147" s="36">
        <f>SUM(M148:M151)</f>
        <v>63612568</v>
      </c>
      <c r="N147" s="6">
        <f t="shared" ref="N147:N151" si="45">L147/M147*100</f>
        <v>123.26115179000476</v>
      </c>
      <c r="O147" s="5">
        <f>SUM(O148:O151)</f>
        <v>4377238</v>
      </c>
      <c r="P147" s="5">
        <f>SUM(P148:P151)</f>
        <v>41964576</v>
      </c>
      <c r="Q147" s="5">
        <f>O147/P147*100</f>
        <v>10.430792866821768</v>
      </c>
      <c r="R147" s="5">
        <f>SUM(R148:R151)</f>
        <v>74032346</v>
      </c>
      <c r="S147" s="5">
        <f>SUM(S148:S151)</f>
        <v>20881817</v>
      </c>
      <c r="T147" s="6">
        <f>R147/S147*100</f>
        <v>354.53019246361561</v>
      </c>
    </row>
    <row r="148" spans="1:20" s="24" customFormat="1" ht="17.25">
      <c r="A148" s="63">
        <v>1</v>
      </c>
      <c r="B148" s="18" t="s">
        <v>146</v>
      </c>
      <c r="C148" s="47">
        <v>62121311</v>
      </c>
      <c r="D148" s="49">
        <v>41217574</v>
      </c>
      <c r="E148" s="25">
        <f t="shared" si="42"/>
        <v>150.71559281970355</v>
      </c>
      <c r="F148" s="49">
        <v>7696911</v>
      </c>
      <c r="G148" s="49">
        <v>4987873</v>
      </c>
      <c r="H148" s="25">
        <f t="shared" si="43"/>
        <v>154.31248951206257</v>
      </c>
      <c r="I148" s="49">
        <v>60832445</v>
      </c>
      <c r="J148" s="49">
        <v>41393724</v>
      </c>
      <c r="K148" s="25">
        <f t="shared" si="44"/>
        <v>146.96055131449396</v>
      </c>
      <c r="L148" s="95">
        <v>39985194</v>
      </c>
      <c r="M148" s="95">
        <v>24802860</v>
      </c>
      <c r="N148" s="25">
        <f t="shared" si="45"/>
        <v>161.21202958045967</v>
      </c>
      <c r="O148" s="49">
        <v>3156937</v>
      </c>
      <c r="P148" s="49">
        <v>4034451</v>
      </c>
      <c r="Q148" s="25">
        <f>O148/P148*100</f>
        <v>78.249481775835179</v>
      </c>
      <c r="R148" s="49">
        <v>36828257</v>
      </c>
      <c r="S148" s="49">
        <v>20768409</v>
      </c>
      <c r="T148" s="25">
        <f>R148/S148*100</f>
        <v>177.32825369531196</v>
      </c>
    </row>
    <row r="149" spans="1:20" s="24" customFormat="1" ht="17.25">
      <c r="A149" s="63">
        <v>2</v>
      </c>
      <c r="B149" s="18" t="s">
        <v>147</v>
      </c>
      <c r="C149" s="47">
        <v>979378</v>
      </c>
      <c r="D149" s="49">
        <v>2168075</v>
      </c>
      <c r="E149" s="25">
        <f>C149/D149*100</f>
        <v>45.172699283926988</v>
      </c>
      <c r="F149" s="49">
        <v>0</v>
      </c>
      <c r="G149" s="49">
        <v>204951</v>
      </c>
      <c r="H149" s="25">
        <f t="shared" si="43"/>
        <v>0</v>
      </c>
      <c r="I149" s="49">
        <v>1477094</v>
      </c>
      <c r="J149" s="49">
        <v>2026565</v>
      </c>
      <c r="K149" s="25">
        <f t="shared" si="44"/>
        <v>72.886583948701372</v>
      </c>
      <c r="L149" s="95">
        <v>0</v>
      </c>
      <c r="M149" s="95">
        <v>0</v>
      </c>
      <c r="N149" s="25" t="e">
        <f t="shared" si="45"/>
        <v>#DIV/0!</v>
      </c>
      <c r="O149" s="49">
        <v>0</v>
      </c>
      <c r="P149" s="49">
        <v>0</v>
      </c>
      <c r="Q149" s="25" t="e">
        <f>O149/P149*100</f>
        <v>#DIV/0!</v>
      </c>
      <c r="R149" s="49">
        <v>0</v>
      </c>
      <c r="S149" s="49">
        <v>0</v>
      </c>
      <c r="T149" s="25" t="e">
        <f>R149/S149*100</f>
        <v>#DIV/0!</v>
      </c>
    </row>
    <row r="150" spans="1:20" s="24" customFormat="1" ht="17.25">
      <c r="A150" s="63">
        <v>3</v>
      </c>
      <c r="B150" s="18" t="s">
        <v>148</v>
      </c>
      <c r="C150" s="47">
        <v>2274880</v>
      </c>
      <c r="D150" s="49">
        <v>1306382</v>
      </c>
      <c r="E150" s="25">
        <f t="shared" ref="E150:E151" si="46">C150/D150*100</f>
        <v>174.13589593243017</v>
      </c>
      <c r="F150" s="49">
        <v>302008</v>
      </c>
      <c r="G150" s="49">
        <v>163661</v>
      </c>
      <c r="H150" s="25">
        <f t="shared" si="43"/>
        <v>184.53266202699484</v>
      </c>
      <c r="I150" s="49">
        <v>2137669</v>
      </c>
      <c r="J150" s="49">
        <v>1336454</v>
      </c>
      <c r="K150" s="25">
        <f t="shared" si="44"/>
        <v>159.95081012889332</v>
      </c>
      <c r="L150" s="95">
        <v>871440</v>
      </c>
      <c r="M150" s="95">
        <v>418285</v>
      </c>
      <c r="N150" s="25">
        <f t="shared" si="45"/>
        <v>208.3364213395173</v>
      </c>
      <c r="O150" s="49">
        <v>507123</v>
      </c>
      <c r="P150" s="49">
        <v>306193</v>
      </c>
      <c r="Q150" s="25">
        <f>O150/P150*100</f>
        <v>165.62200964750991</v>
      </c>
      <c r="R150" s="49">
        <v>364317</v>
      </c>
      <c r="S150" s="49">
        <v>112092</v>
      </c>
      <c r="T150" s="25">
        <f>R150/S150*100</f>
        <v>325.01605823787605</v>
      </c>
    </row>
    <row r="151" spans="1:20" ht="34.5">
      <c r="A151" s="63">
        <v>4</v>
      </c>
      <c r="B151" s="19" t="s">
        <v>149</v>
      </c>
      <c r="C151" s="47">
        <v>40130656</v>
      </c>
      <c r="D151" s="47">
        <v>29867333</v>
      </c>
      <c r="E151" s="46">
        <f t="shared" si="46"/>
        <v>134.36303803891695</v>
      </c>
      <c r="F151" s="49">
        <v>6345343</v>
      </c>
      <c r="G151" s="47">
        <v>3570611</v>
      </c>
      <c r="H151" s="46">
        <f t="shared" si="43"/>
        <v>177.7102854385426</v>
      </c>
      <c r="I151" s="49">
        <v>41465765</v>
      </c>
      <c r="J151" s="47">
        <v>42910412</v>
      </c>
      <c r="K151" s="46">
        <f t="shared" si="44"/>
        <v>96.633341576864836</v>
      </c>
      <c r="L151" s="95">
        <v>37552950</v>
      </c>
      <c r="M151" s="95">
        <v>38391423</v>
      </c>
      <c r="N151" s="25">
        <f t="shared" si="45"/>
        <v>97.815988743110665</v>
      </c>
      <c r="O151" s="49">
        <v>713178</v>
      </c>
      <c r="P151" s="45">
        <v>37623932</v>
      </c>
      <c r="Q151" s="25">
        <f>O151/P151*100</f>
        <v>1.8955435067233271</v>
      </c>
      <c r="R151" s="49">
        <v>36839772</v>
      </c>
      <c r="S151" s="47">
        <v>1316</v>
      </c>
      <c r="T151" s="46">
        <f>R151/S151*100</f>
        <v>2799374.7720364742</v>
      </c>
    </row>
    <row r="152" spans="1:20" s="23" customFormat="1" ht="17.25" customHeight="1">
      <c r="A152" s="385"/>
      <c r="B152" s="386"/>
      <c r="C152" s="386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6"/>
      <c r="T152" s="387"/>
    </row>
    <row r="153" spans="1:20" ht="54.75" customHeight="1">
      <c r="A153" s="383" t="s">
        <v>244</v>
      </c>
      <c r="B153" s="384"/>
      <c r="C153" s="42">
        <f>SUM(C154:C163)</f>
        <v>92344</v>
      </c>
      <c r="D153" s="42">
        <f>SUM(D154:D163)</f>
        <v>194382</v>
      </c>
      <c r="E153" s="51">
        <f>C153/D153*100</f>
        <v>47.506456359127903</v>
      </c>
      <c r="F153" s="42">
        <f>SUM(F154:F163)</f>
        <v>7387</v>
      </c>
      <c r="G153" s="42">
        <f>SUM(G154:G163)</f>
        <v>19160</v>
      </c>
      <c r="H153" s="51">
        <f>F153/G153*100</f>
        <v>38.554279749478084</v>
      </c>
      <c r="I153" s="42">
        <f>SUM(I154:I163)</f>
        <v>261064</v>
      </c>
      <c r="J153" s="42">
        <f>SUM(J154:J163)</f>
        <v>367930</v>
      </c>
      <c r="K153" s="51">
        <f>I153/J153*100</f>
        <v>70.954801185008023</v>
      </c>
      <c r="L153" s="34">
        <f>SUM(L154:L163)</f>
        <v>5965</v>
      </c>
      <c r="M153" s="34">
        <f>SUM(M154:M163)</f>
        <v>4323</v>
      </c>
      <c r="N153" s="6">
        <f t="shared" ref="N153:N163" si="47">L153/M153*100</f>
        <v>137.98288225769141</v>
      </c>
      <c r="O153" s="5">
        <f>SUM(O154:O163)</f>
        <v>5965</v>
      </c>
      <c r="P153" s="5">
        <f>SUM(P154:P163)</f>
        <v>0</v>
      </c>
      <c r="Q153" s="5" t="e">
        <f t="shared" ref="Q153:Q163" si="48">O153/P153*100</f>
        <v>#DIV/0!</v>
      </c>
      <c r="R153" s="5">
        <f>SUM(R154:R163)</f>
        <v>0</v>
      </c>
      <c r="S153" s="5">
        <f>SUM(S154:S163)</f>
        <v>4323</v>
      </c>
      <c r="T153" s="6">
        <f t="shared" ref="T153:T163" si="49">R153/S153*100</f>
        <v>0</v>
      </c>
    </row>
    <row r="155" spans="1:20" ht="20.25" customHeight="1">
      <c r="A155" s="56">
        <v>1</v>
      </c>
      <c r="B155" s="3" t="s">
        <v>67</v>
      </c>
      <c r="C155" s="45">
        <v>0</v>
      </c>
      <c r="D155" s="45">
        <v>0</v>
      </c>
      <c r="E155" s="46" t="e">
        <f t="shared" ref="E155:E163" si="50">C155/D155*100</f>
        <v>#DIV/0!</v>
      </c>
      <c r="F155" s="45">
        <v>0</v>
      </c>
      <c r="G155" s="45">
        <v>0</v>
      </c>
      <c r="H155" s="46" t="e">
        <f t="shared" ref="H155:H160" si="51">F155/G155*100</f>
        <v>#DIV/0!</v>
      </c>
      <c r="I155" s="45">
        <v>0</v>
      </c>
      <c r="J155" s="45">
        <v>0</v>
      </c>
      <c r="K155" s="46" t="e">
        <f t="shared" ref="K155:K163" si="52">I155/J155*100</f>
        <v>#DIV/0!</v>
      </c>
      <c r="L155" s="95">
        <f t="shared" ref="L155:M163" si="53">O155+R155</f>
        <v>0</v>
      </c>
      <c r="M155" s="47">
        <f t="shared" si="53"/>
        <v>0</v>
      </c>
      <c r="N155" s="25" t="e">
        <f t="shared" si="47"/>
        <v>#DIV/0!</v>
      </c>
      <c r="O155" s="45">
        <v>0</v>
      </c>
      <c r="P155" s="45">
        <v>0</v>
      </c>
      <c r="Q155" s="25" t="e">
        <f t="shared" si="48"/>
        <v>#DIV/0!</v>
      </c>
      <c r="R155" s="45">
        <v>0</v>
      </c>
      <c r="S155" s="45">
        <v>0</v>
      </c>
      <c r="T155" s="46" t="e">
        <f t="shared" si="49"/>
        <v>#DIV/0!</v>
      </c>
    </row>
    <row r="156" spans="1:20" ht="19.5" customHeight="1">
      <c r="A156" s="56">
        <v>2</v>
      </c>
      <c r="B156" s="3" t="s">
        <v>68</v>
      </c>
      <c r="C156" s="45">
        <v>0</v>
      </c>
      <c r="D156" s="45">
        <v>0</v>
      </c>
      <c r="E156" s="46" t="e">
        <f>C156/D156*100</f>
        <v>#DIV/0!</v>
      </c>
      <c r="F156" s="45">
        <v>0</v>
      </c>
      <c r="G156" s="45">
        <v>0</v>
      </c>
      <c r="H156" s="46" t="e">
        <f t="shared" si="51"/>
        <v>#DIV/0!</v>
      </c>
      <c r="I156" s="45">
        <v>0</v>
      </c>
      <c r="J156" s="45">
        <v>0</v>
      </c>
      <c r="K156" s="46" t="e">
        <f t="shared" si="52"/>
        <v>#DIV/0!</v>
      </c>
      <c r="L156" s="95">
        <f t="shared" si="53"/>
        <v>0</v>
      </c>
      <c r="M156" s="47">
        <f t="shared" si="53"/>
        <v>0</v>
      </c>
      <c r="N156" s="25" t="e">
        <f t="shared" si="47"/>
        <v>#DIV/0!</v>
      </c>
      <c r="O156" s="45">
        <v>0</v>
      </c>
      <c r="P156" s="45">
        <v>0</v>
      </c>
      <c r="Q156" s="25" t="e">
        <f t="shared" si="48"/>
        <v>#DIV/0!</v>
      </c>
      <c r="R156" s="45">
        <v>0</v>
      </c>
      <c r="S156" s="45">
        <v>0</v>
      </c>
      <c r="T156" s="46" t="e">
        <f t="shared" si="49"/>
        <v>#DIV/0!</v>
      </c>
    </row>
    <row r="157" spans="1:20" ht="20.25" customHeight="1">
      <c r="A157" s="56">
        <v>3</v>
      </c>
      <c r="B157" s="3" t="s">
        <v>69</v>
      </c>
      <c r="C157" s="45">
        <v>27457</v>
      </c>
      <c r="D157" s="45">
        <v>67957</v>
      </c>
      <c r="E157" s="46">
        <f t="shared" si="50"/>
        <v>40.40349044248569</v>
      </c>
      <c r="F157" s="45">
        <v>314</v>
      </c>
      <c r="G157" s="45">
        <v>7786</v>
      </c>
      <c r="H157" s="46">
        <f t="shared" si="51"/>
        <v>4.0328795273567941</v>
      </c>
      <c r="I157" s="45">
        <v>32989</v>
      </c>
      <c r="J157" s="45">
        <v>86222</v>
      </c>
      <c r="K157" s="46">
        <f t="shared" si="52"/>
        <v>38.260536753960707</v>
      </c>
      <c r="L157" s="95">
        <v>5965</v>
      </c>
      <c r="M157" s="47">
        <f>P157+S157</f>
        <v>0</v>
      </c>
      <c r="N157" s="25" t="e">
        <f t="shared" si="47"/>
        <v>#DIV/0!</v>
      </c>
      <c r="O157" s="45">
        <v>5965</v>
      </c>
      <c r="P157" s="45">
        <v>0</v>
      </c>
      <c r="Q157" s="25" t="e">
        <f t="shared" si="48"/>
        <v>#DIV/0!</v>
      </c>
      <c r="R157" s="45">
        <v>0</v>
      </c>
      <c r="S157" s="45">
        <v>0</v>
      </c>
      <c r="T157" s="46" t="e">
        <f t="shared" si="49"/>
        <v>#DIV/0!</v>
      </c>
    </row>
    <row r="158" spans="1:20" ht="19.5" customHeight="1">
      <c r="A158" s="56">
        <v>4</v>
      </c>
      <c r="B158" s="3" t="s">
        <v>72</v>
      </c>
      <c r="C158" s="45">
        <v>0</v>
      </c>
      <c r="D158" s="45">
        <v>0</v>
      </c>
      <c r="E158" s="46" t="e">
        <f t="shared" si="50"/>
        <v>#DIV/0!</v>
      </c>
      <c r="F158" s="45">
        <v>0</v>
      </c>
      <c r="G158" s="45">
        <v>0</v>
      </c>
      <c r="H158" s="46" t="e">
        <f t="shared" si="51"/>
        <v>#DIV/0!</v>
      </c>
      <c r="I158" s="45">
        <v>0</v>
      </c>
      <c r="J158" s="45">
        <v>0</v>
      </c>
      <c r="K158" s="46" t="e">
        <f t="shared" si="52"/>
        <v>#DIV/0!</v>
      </c>
      <c r="L158" s="95">
        <f t="shared" si="53"/>
        <v>0</v>
      </c>
      <c r="M158" s="47">
        <f t="shared" si="53"/>
        <v>0</v>
      </c>
      <c r="N158" s="25" t="e">
        <f t="shared" si="47"/>
        <v>#DIV/0!</v>
      </c>
      <c r="O158" s="45">
        <v>0</v>
      </c>
      <c r="P158" s="45">
        <v>0</v>
      </c>
      <c r="Q158" s="25" t="e">
        <f t="shared" si="48"/>
        <v>#DIV/0!</v>
      </c>
      <c r="R158" s="45">
        <v>0</v>
      </c>
      <c r="S158" s="45">
        <v>0</v>
      </c>
      <c r="T158" s="46" t="e">
        <f t="shared" si="49"/>
        <v>#DIV/0!</v>
      </c>
    </row>
    <row r="159" spans="1:20" ht="20.25" customHeight="1">
      <c r="A159" s="58">
        <v>5</v>
      </c>
      <c r="B159" s="4" t="s">
        <v>74</v>
      </c>
      <c r="C159" s="45">
        <v>0</v>
      </c>
      <c r="D159" s="49">
        <v>11057</v>
      </c>
      <c r="E159" s="25">
        <f t="shared" si="50"/>
        <v>0</v>
      </c>
      <c r="F159" s="45">
        <v>0</v>
      </c>
      <c r="G159" s="49">
        <v>1600</v>
      </c>
      <c r="H159" s="25">
        <f t="shared" si="51"/>
        <v>0</v>
      </c>
      <c r="I159" s="45">
        <v>0</v>
      </c>
      <c r="J159" s="49">
        <v>9457</v>
      </c>
      <c r="K159" s="25">
        <f t="shared" si="52"/>
        <v>0</v>
      </c>
      <c r="L159" s="95">
        <f t="shared" si="53"/>
        <v>0</v>
      </c>
      <c r="M159" s="95">
        <v>4323</v>
      </c>
      <c r="N159" s="25">
        <f t="shared" si="47"/>
        <v>0</v>
      </c>
      <c r="O159" s="49">
        <v>0</v>
      </c>
      <c r="P159" s="49">
        <v>0</v>
      </c>
      <c r="Q159" s="25" t="e">
        <f t="shared" si="48"/>
        <v>#DIV/0!</v>
      </c>
      <c r="R159" s="49">
        <v>0</v>
      </c>
      <c r="S159" s="95">
        <v>4323</v>
      </c>
      <c r="T159" s="25">
        <f t="shared" si="49"/>
        <v>0</v>
      </c>
    </row>
    <row r="160" spans="1:20" s="23" customFormat="1" ht="18" customHeight="1">
      <c r="A160" s="57">
        <v>6</v>
      </c>
      <c r="B160" s="8" t="s">
        <v>76</v>
      </c>
      <c r="C160" s="45">
        <v>0</v>
      </c>
      <c r="D160" s="45">
        <v>0</v>
      </c>
      <c r="E160" s="1" t="e">
        <f t="shared" si="50"/>
        <v>#DIV/0!</v>
      </c>
      <c r="F160" s="45">
        <v>0</v>
      </c>
      <c r="G160" s="45">
        <v>0</v>
      </c>
      <c r="H160" s="1" t="e">
        <f t="shared" si="51"/>
        <v>#DIV/0!</v>
      </c>
      <c r="I160" s="45">
        <v>0</v>
      </c>
      <c r="J160" s="45">
        <v>0</v>
      </c>
      <c r="K160" s="1" t="e">
        <f t="shared" si="52"/>
        <v>#DIV/0!</v>
      </c>
      <c r="L160" s="95">
        <f t="shared" si="53"/>
        <v>0</v>
      </c>
      <c r="M160" s="47">
        <f t="shared" si="53"/>
        <v>0</v>
      </c>
      <c r="N160" s="1" t="e">
        <f t="shared" si="47"/>
        <v>#DIV/0!</v>
      </c>
      <c r="O160" s="47">
        <v>0</v>
      </c>
      <c r="P160" s="47">
        <v>0</v>
      </c>
      <c r="Q160" s="1" t="e">
        <f t="shared" si="48"/>
        <v>#DIV/0!</v>
      </c>
      <c r="R160" s="47">
        <v>0</v>
      </c>
      <c r="S160" s="47">
        <v>0</v>
      </c>
      <c r="T160" s="1" t="e">
        <f t="shared" si="49"/>
        <v>#DIV/0!</v>
      </c>
    </row>
    <row r="161" spans="1:20" ht="18.75" customHeight="1">
      <c r="A161" s="56">
        <v>7</v>
      </c>
      <c r="B161" s="4" t="s">
        <v>79</v>
      </c>
      <c r="C161" s="45">
        <v>0</v>
      </c>
      <c r="D161" s="45">
        <v>0</v>
      </c>
      <c r="E161" s="46" t="e">
        <f t="shared" si="50"/>
        <v>#DIV/0!</v>
      </c>
      <c r="F161" s="45">
        <v>0</v>
      </c>
      <c r="G161" s="45">
        <v>0</v>
      </c>
      <c r="H161" s="46" t="e">
        <f>F161/G161*100</f>
        <v>#DIV/0!</v>
      </c>
      <c r="I161" s="45">
        <v>0</v>
      </c>
      <c r="J161" s="45">
        <v>0</v>
      </c>
      <c r="K161" s="46" t="e">
        <f t="shared" si="52"/>
        <v>#DIV/0!</v>
      </c>
      <c r="L161" s="95">
        <f t="shared" si="53"/>
        <v>0</v>
      </c>
      <c r="M161" s="47">
        <f t="shared" si="53"/>
        <v>0</v>
      </c>
      <c r="N161" s="25" t="e">
        <f t="shared" si="47"/>
        <v>#DIV/0!</v>
      </c>
      <c r="O161" s="45">
        <v>0</v>
      </c>
      <c r="P161" s="45">
        <v>0</v>
      </c>
      <c r="Q161" s="25" t="e">
        <f t="shared" si="48"/>
        <v>#DIV/0!</v>
      </c>
      <c r="R161" s="45">
        <v>0</v>
      </c>
      <c r="S161" s="45">
        <v>0</v>
      </c>
      <c r="T161" s="46" t="e">
        <f t="shared" si="49"/>
        <v>#DIV/0!</v>
      </c>
    </row>
    <row r="162" spans="1:20" s="23" customFormat="1" ht="16.5" customHeight="1">
      <c r="A162" s="56">
        <v>8</v>
      </c>
      <c r="B162" s="8" t="s">
        <v>81</v>
      </c>
      <c r="C162" s="45">
        <v>0</v>
      </c>
      <c r="D162" s="47">
        <v>55682</v>
      </c>
      <c r="E162" s="1">
        <f t="shared" si="50"/>
        <v>0</v>
      </c>
      <c r="F162" s="45">
        <v>0</v>
      </c>
      <c r="G162" s="47">
        <v>1994</v>
      </c>
      <c r="H162" s="1">
        <f t="shared" ref="H162:H163" si="54">F162/G162*100</f>
        <v>0</v>
      </c>
      <c r="I162" s="45">
        <v>0</v>
      </c>
      <c r="J162" s="47">
        <v>55682</v>
      </c>
      <c r="K162" s="46">
        <f t="shared" si="52"/>
        <v>0</v>
      </c>
      <c r="L162" s="95">
        <f t="shared" si="53"/>
        <v>0</v>
      </c>
      <c r="M162" s="47">
        <f t="shared" si="53"/>
        <v>0</v>
      </c>
      <c r="N162" s="1" t="e">
        <f t="shared" si="47"/>
        <v>#DIV/0!</v>
      </c>
      <c r="O162" s="47">
        <v>0</v>
      </c>
      <c r="P162" s="47">
        <v>0</v>
      </c>
      <c r="Q162" s="1" t="e">
        <f t="shared" si="48"/>
        <v>#DIV/0!</v>
      </c>
      <c r="R162" s="47">
        <v>0</v>
      </c>
      <c r="S162" s="47">
        <v>0</v>
      </c>
      <c r="T162" s="1" t="e">
        <f t="shared" si="49"/>
        <v>#DIV/0!</v>
      </c>
    </row>
    <row r="163" spans="1:20" ht="22.5" customHeight="1">
      <c r="A163" s="56">
        <v>9</v>
      </c>
      <c r="B163" s="3" t="s">
        <v>88</v>
      </c>
      <c r="C163" s="45">
        <v>64887</v>
      </c>
      <c r="D163" s="45">
        <v>59686</v>
      </c>
      <c r="E163" s="46">
        <f t="shared" si="50"/>
        <v>108.71393626646115</v>
      </c>
      <c r="F163" s="45">
        <v>7073</v>
      </c>
      <c r="G163" s="45">
        <v>7780</v>
      </c>
      <c r="H163" s="46">
        <f t="shared" si="54"/>
        <v>90.912596401028281</v>
      </c>
      <c r="I163" s="45">
        <v>228075</v>
      </c>
      <c r="J163" s="45">
        <v>216569</v>
      </c>
      <c r="K163" s="46">
        <f t="shared" si="52"/>
        <v>105.31285641065895</v>
      </c>
      <c r="L163" s="95">
        <f>O163+R163</f>
        <v>0</v>
      </c>
      <c r="M163" s="47">
        <f t="shared" si="53"/>
        <v>0</v>
      </c>
      <c r="N163" s="25" t="e">
        <f t="shared" si="47"/>
        <v>#DIV/0!</v>
      </c>
      <c r="O163" s="45">
        <v>0</v>
      </c>
      <c r="P163" s="45">
        <v>0</v>
      </c>
      <c r="Q163" s="25" t="e">
        <f t="shared" si="48"/>
        <v>#DIV/0!</v>
      </c>
      <c r="R163" s="45">
        <v>0</v>
      </c>
      <c r="S163" s="45">
        <v>0</v>
      </c>
      <c r="T163" s="46" t="e">
        <f t="shared" si="49"/>
        <v>#DIV/0!</v>
      </c>
    </row>
    <row r="164" spans="1:20" s="23" customFormat="1" ht="17.25" customHeight="1">
      <c r="A164" s="385"/>
      <c r="B164" s="386"/>
      <c r="C164" s="386"/>
      <c r="D164" s="386"/>
      <c r="E164" s="386"/>
      <c r="F164" s="386"/>
      <c r="G164" s="386"/>
      <c r="H164" s="386"/>
      <c r="I164" s="386"/>
      <c r="J164" s="386"/>
      <c r="K164" s="386"/>
      <c r="L164" s="386"/>
      <c r="M164" s="386"/>
      <c r="N164" s="386"/>
      <c r="O164" s="386"/>
      <c r="P164" s="386"/>
      <c r="Q164" s="386"/>
      <c r="R164" s="386"/>
      <c r="S164" s="386"/>
      <c r="T164" s="387"/>
    </row>
    <row r="165" spans="1:20" s="23" customFormat="1" ht="32.25" customHeight="1">
      <c r="A165" s="383" t="s">
        <v>245</v>
      </c>
      <c r="B165" s="384"/>
      <c r="C165" s="42">
        <f>SUM(C166:C179)</f>
        <v>5502678</v>
      </c>
      <c r="D165" s="42">
        <f>SUM(D166:D179)</f>
        <v>4061385</v>
      </c>
      <c r="E165" s="51">
        <f t="shared" ref="E165:E179" si="55">C165/D165*100</f>
        <v>135.48772155311551</v>
      </c>
      <c r="F165" s="42">
        <f>SUM(F166:F179)</f>
        <v>560557</v>
      </c>
      <c r="G165" s="42">
        <f>SUM(G166:G179)</f>
        <v>575742</v>
      </c>
      <c r="H165" s="51">
        <f t="shared" ref="H165:H179" si="56">F165/G165*100</f>
        <v>97.362533912759531</v>
      </c>
      <c r="I165" s="42">
        <f>SUM(I166:I179)</f>
        <v>4727438</v>
      </c>
      <c r="J165" s="42">
        <f>SUM(J166:J179)</f>
        <v>3917311</v>
      </c>
      <c r="K165" s="51">
        <f t="shared" ref="K165:K179" si="57">I165/J165*100</f>
        <v>120.68069142327479</v>
      </c>
      <c r="L165" s="42">
        <f>SUM(L166:L179)</f>
        <v>3341371</v>
      </c>
      <c r="M165" s="42">
        <f>SUM(M166:M179)</f>
        <v>2477439</v>
      </c>
      <c r="N165" s="6">
        <f t="shared" ref="N165:N179" si="58">L165/M165*100</f>
        <v>134.87197868443985</v>
      </c>
      <c r="O165" s="42">
        <f>SUM(O166:O179)</f>
        <v>345838</v>
      </c>
      <c r="P165" s="42">
        <f>SUM(P166:P179)</f>
        <v>36307</v>
      </c>
      <c r="Q165" s="5">
        <f t="shared" ref="Q165:Q179" si="59">O165/P165*100</f>
        <v>952.53807805657311</v>
      </c>
      <c r="R165" s="42">
        <f>SUM(R166:R179)</f>
        <v>2995533</v>
      </c>
      <c r="S165" s="42">
        <f>SUM(S166:S179)</f>
        <v>2441132</v>
      </c>
      <c r="T165" s="6">
        <f t="shared" ref="T165:T179" si="60">R165/S165*100</f>
        <v>122.71081612956611</v>
      </c>
    </row>
    <row r="166" spans="1:20" ht="20.25" customHeight="1">
      <c r="A166" s="56">
        <v>1</v>
      </c>
      <c r="B166" s="3" t="s">
        <v>66</v>
      </c>
      <c r="C166" s="45">
        <v>505899</v>
      </c>
      <c r="D166" s="45">
        <v>439766</v>
      </c>
      <c r="E166" s="46">
        <f t="shared" si="55"/>
        <v>115.03822487413761</v>
      </c>
      <c r="F166" s="45">
        <v>58009</v>
      </c>
      <c r="G166" s="45">
        <v>45139</v>
      </c>
      <c r="H166" s="46">
        <f t="shared" si="56"/>
        <v>128.51192981678815</v>
      </c>
      <c r="I166" s="45">
        <v>498288</v>
      </c>
      <c r="J166" s="45">
        <v>413013</v>
      </c>
      <c r="K166" s="46">
        <f t="shared" si="57"/>
        <v>120.64704985073109</v>
      </c>
      <c r="L166" s="45">
        <v>498288</v>
      </c>
      <c r="M166" s="47">
        <v>403324</v>
      </c>
      <c r="N166" s="25">
        <f t="shared" si="58"/>
        <v>123.54533823923197</v>
      </c>
      <c r="O166" s="47">
        <v>0</v>
      </c>
      <c r="P166" s="47">
        <v>0</v>
      </c>
      <c r="Q166" s="25" t="e">
        <f t="shared" si="59"/>
        <v>#DIV/0!</v>
      </c>
      <c r="R166" s="65">
        <v>498288</v>
      </c>
      <c r="S166" s="47">
        <v>403324</v>
      </c>
      <c r="T166" s="46">
        <f t="shared" si="60"/>
        <v>123.54533823923197</v>
      </c>
    </row>
    <row r="167" spans="1:20" s="23" customFormat="1" ht="18.75" customHeight="1">
      <c r="A167" s="57">
        <v>2</v>
      </c>
      <c r="B167" s="4" t="s">
        <v>70</v>
      </c>
      <c r="C167" s="45">
        <v>0</v>
      </c>
      <c r="D167" s="45">
        <v>261143</v>
      </c>
      <c r="E167" s="1">
        <f t="shared" si="55"/>
        <v>0</v>
      </c>
      <c r="F167" s="45">
        <v>0</v>
      </c>
      <c r="G167" s="45">
        <v>33838</v>
      </c>
      <c r="H167" s="1">
        <f t="shared" si="56"/>
        <v>0</v>
      </c>
      <c r="I167" s="45">
        <v>0</v>
      </c>
      <c r="J167" s="45">
        <v>267309</v>
      </c>
      <c r="K167" s="1">
        <f t="shared" si="57"/>
        <v>0</v>
      </c>
      <c r="L167" s="45">
        <v>0</v>
      </c>
      <c r="M167" s="47">
        <v>267309</v>
      </c>
      <c r="N167" s="1">
        <f t="shared" si="58"/>
        <v>0</v>
      </c>
      <c r="O167" s="47">
        <v>0</v>
      </c>
      <c r="P167" s="47">
        <v>0</v>
      </c>
      <c r="Q167" s="1" t="e">
        <f t="shared" si="59"/>
        <v>#DIV/0!</v>
      </c>
      <c r="R167" s="65">
        <v>0</v>
      </c>
      <c r="S167" s="47">
        <v>267309</v>
      </c>
      <c r="T167" s="1">
        <f t="shared" si="60"/>
        <v>0</v>
      </c>
    </row>
    <row r="168" spans="1:20" s="23" customFormat="1" ht="18.75" customHeight="1">
      <c r="A168" s="57">
        <v>3</v>
      </c>
      <c r="B168" s="4" t="s">
        <v>372</v>
      </c>
      <c r="C168" s="45">
        <v>337307</v>
      </c>
      <c r="D168" s="45">
        <v>0</v>
      </c>
      <c r="E168" s="1" t="e">
        <f t="shared" si="55"/>
        <v>#DIV/0!</v>
      </c>
      <c r="F168" s="45">
        <v>32084</v>
      </c>
      <c r="G168" s="45">
        <v>0</v>
      </c>
      <c r="H168" s="1" t="e">
        <f t="shared" si="56"/>
        <v>#DIV/0!</v>
      </c>
      <c r="I168" s="45">
        <v>336824</v>
      </c>
      <c r="J168" s="45">
        <v>0</v>
      </c>
      <c r="K168" s="1" t="e">
        <f t="shared" si="57"/>
        <v>#DIV/0!</v>
      </c>
      <c r="L168" s="45">
        <v>238417</v>
      </c>
      <c r="M168" s="45">
        <v>0</v>
      </c>
      <c r="N168" s="1" t="e">
        <f t="shared" si="58"/>
        <v>#DIV/0!</v>
      </c>
      <c r="O168" s="47">
        <v>0</v>
      </c>
      <c r="P168" s="47">
        <v>0</v>
      </c>
      <c r="Q168" s="1" t="e">
        <f t="shared" si="59"/>
        <v>#DIV/0!</v>
      </c>
      <c r="R168" s="65">
        <v>238417</v>
      </c>
      <c r="S168" s="65">
        <v>0</v>
      </c>
      <c r="T168" s="1" t="e">
        <f t="shared" si="60"/>
        <v>#DIV/0!</v>
      </c>
    </row>
    <row r="169" spans="1:20" ht="20.25" customHeight="1">
      <c r="A169" s="56">
        <v>4</v>
      </c>
      <c r="B169" s="4" t="s">
        <v>73</v>
      </c>
      <c r="C169" s="45">
        <v>159086</v>
      </c>
      <c r="D169" s="45">
        <v>166464</v>
      </c>
      <c r="E169" s="25">
        <f t="shared" si="55"/>
        <v>95.567810457516345</v>
      </c>
      <c r="F169" s="45">
        <v>19769</v>
      </c>
      <c r="G169" s="45">
        <v>31513</v>
      </c>
      <c r="H169" s="25">
        <f t="shared" si="56"/>
        <v>62.732840415066789</v>
      </c>
      <c r="I169" s="45">
        <v>212628</v>
      </c>
      <c r="J169" s="45">
        <v>191746</v>
      </c>
      <c r="K169" s="25">
        <f t="shared" si="57"/>
        <v>110.89044882292198</v>
      </c>
      <c r="L169" s="45">
        <v>58643</v>
      </c>
      <c r="M169" s="47">
        <v>42880</v>
      </c>
      <c r="N169" s="25">
        <f t="shared" si="58"/>
        <v>136.7607276119403</v>
      </c>
      <c r="O169" s="47">
        <v>10616</v>
      </c>
      <c r="P169" s="49">
        <v>0</v>
      </c>
      <c r="Q169" s="25" t="e">
        <f t="shared" si="59"/>
        <v>#DIV/0!</v>
      </c>
      <c r="R169" s="65">
        <v>48027</v>
      </c>
      <c r="S169" s="49">
        <v>42880</v>
      </c>
      <c r="T169" s="25">
        <f t="shared" si="60"/>
        <v>112.00326492537313</v>
      </c>
    </row>
    <row r="170" spans="1:20" ht="18.75" customHeight="1">
      <c r="A170" s="57">
        <v>5</v>
      </c>
      <c r="B170" s="8" t="s">
        <v>75</v>
      </c>
      <c r="C170" s="45">
        <v>329192</v>
      </c>
      <c r="D170" s="45">
        <v>164382</v>
      </c>
      <c r="E170" s="25">
        <f t="shared" si="55"/>
        <v>200.26036914017351</v>
      </c>
      <c r="F170" s="45">
        <v>0</v>
      </c>
      <c r="G170" s="45">
        <v>6213</v>
      </c>
      <c r="H170" s="25">
        <f t="shared" si="56"/>
        <v>0</v>
      </c>
      <c r="I170" s="45">
        <v>329192</v>
      </c>
      <c r="J170" s="45">
        <v>164382</v>
      </c>
      <c r="K170" s="25">
        <f t="shared" si="57"/>
        <v>200.26036914017351</v>
      </c>
      <c r="L170" s="45">
        <v>329192</v>
      </c>
      <c r="M170" s="47">
        <v>164382</v>
      </c>
      <c r="N170" s="25">
        <f t="shared" si="58"/>
        <v>200.26036914017351</v>
      </c>
      <c r="O170" s="47">
        <v>0</v>
      </c>
      <c r="P170" s="49">
        <v>0</v>
      </c>
      <c r="Q170" s="25" t="e">
        <f t="shared" si="59"/>
        <v>#DIV/0!</v>
      </c>
      <c r="R170" s="45">
        <v>329192</v>
      </c>
      <c r="S170" s="45">
        <v>164382</v>
      </c>
      <c r="T170" s="25">
        <f t="shared" si="60"/>
        <v>200.26036914017351</v>
      </c>
    </row>
    <row r="171" spans="1:20" ht="18.75" customHeight="1">
      <c r="A171" s="56">
        <v>6</v>
      </c>
      <c r="B171" s="8" t="s">
        <v>222</v>
      </c>
      <c r="C171" s="45">
        <v>0</v>
      </c>
      <c r="D171" s="45">
        <v>0</v>
      </c>
      <c r="E171" s="25" t="e">
        <f t="shared" si="55"/>
        <v>#DIV/0!</v>
      </c>
      <c r="F171" s="45">
        <v>0</v>
      </c>
      <c r="G171" s="45">
        <v>0</v>
      </c>
      <c r="H171" s="25" t="e">
        <f t="shared" si="56"/>
        <v>#DIV/0!</v>
      </c>
      <c r="I171" s="45">
        <v>0</v>
      </c>
      <c r="J171" s="45">
        <v>0</v>
      </c>
      <c r="K171" s="25" t="e">
        <f t="shared" si="57"/>
        <v>#DIV/0!</v>
      </c>
      <c r="L171" s="45">
        <v>0</v>
      </c>
      <c r="M171" s="47">
        <v>0</v>
      </c>
      <c r="N171" s="25" t="e">
        <f t="shared" si="58"/>
        <v>#DIV/0!</v>
      </c>
      <c r="O171" s="47">
        <v>0</v>
      </c>
      <c r="P171" s="49">
        <v>0</v>
      </c>
      <c r="Q171" s="25" t="e">
        <f t="shared" si="59"/>
        <v>#DIV/0!</v>
      </c>
      <c r="R171" s="65">
        <v>0</v>
      </c>
      <c r="S171" s="45">
        <v>0</v>
      </c>
      <c r="T171" s="25" t="e">
        <f t="shared" si="60"/>
        <v>#DIV/0!</v>
      </c>
    </row>
    <row r="172" spans="1:20" ht="22.5" customHeight="1">
      <c r="A172" s="57">
        <v>7</v>
      </c>
      <c r="B172" s="3" t="s">
        <v>78</v>
      </c>
      <c r="C172" s="45">
        <v>44594</v>
      </c>
      <c r="D172" s="45">
        <v>41146</v>
      </c>
      <c r="E172" s="46">
        <f t="shared" si="55"/>
        <v>108.37991542312739</v>
      </c>
      <c r="F172" s="45">
        <v>3451</v>
      </c>
      <c r="G172" s="45">
        <v>9421</v>
      </c>
      <c r="H172" s="46">
        <f t="shared" si="56"/>
        <v>36.630930899055301</v>
      </c>
      <c r="I172" s="45">
        <v>48751</v>
      </c>
      <c r="J172" s="45">
        <v>39354</v>
      </c>
      <c r="K172" s="46">
        <f t="shared" si="57"/>
        <v>123.87813182903898</v>
      </c>
      <c r="L172" s="45">
        <v>47279</v>
      </c>
      <c r="M172" s="47">
        <v>36949</v>
      </c>
      <c r="N172" s="25">
        <f t="shared" si="58"/>
        <v>127.95745487022654</v>
      </c>
      <c r="O172" s="47">
        <v>0</v>
      </c>
      <c r="P172" s="45">
        <v>0</v>
      </c>
      <c r="Q172" s="25" t="e">
        <f t="shared" si="59"/>
        <v>#DIV/0!</v>
      </c>
      <c r="R172" s="65">
        <v>47279</v>
      </c>
      <c r="S172" s="45">
        <v>36949</v>
      </c>
      <c r="T172" s="46">
        <f t="shared" si="60"/>
        <v>127.95745487022654</v>
      </c>
    </row>
    <row r="173" spans="1:20" s="23" customFormat="1" ht="19.5" customHeight="1">
      <c r="A173" s="57">
        <v>8</v>
      </c>
      <c r="B173" s="8" t="s">
        <v>80</v>
      </c>
      <c r="C173" s="45">
        <v>0</v>
      </c>
      <c r="D173" s="45">
        <v>9065</v>
      </c>
      <c r="E173" s="1">
        <f t="shared" si="55"/>
        <v>0</v>
      </c>
      <c r="F173" s="45">
        <v>0</v>
      </c>
      <c r="G173" s="45">
        <v>0</v>
      </c>
      <c r="H173" s="1" t="e">
        <f t="shared" si="56"/>
        <v>#DIV/0!</v>
      </c>
      <c r="I173" s="45">
        <v>0</v>
      </c>
      <c r="J173" s="45">
        <v>9065</v>
      </c>
      <c r="K173" s="1">
        <f t="shared" si="57"/>
        <v>0</v>
      </c>
      <c r="L173" s="45">
        <v>0</v>
      </c>
      <c r="M173" s="47">
        <v>9065</v>
      </c>
      <c r="N173" s="1">
        <f t="shared" si="58"/>
        <v>0</v>
      </c>
      <c r="O173" s="47">
        <v>0</v>
      </c>
      <c r="P173" s="47">
        <v>0</v>
      </c>
      <c r="Q173" s="1" t="e">
        <f t="shared" si="59"/>
        <v>#DIV/0!</v>
      </c>
      <c r="R173" s="65">
        <v>0</v>
      </c>
      <c r="S173" s="47">
        <v>9065</v>
      </c>
      <c r="T173" s="1">
        <f t="shared" si="60"/>
        <v>0</v>
      </c>
    </row>
    <row r="174" spans="1:20" ht="30" customHeight="1">
      <c r="A174" s="57">
        <v>9</v>
      </c>
      <c r="B174" s="3" t="s">
        <v>82</v>
      </c>
      <c r="C174" s="45">
        <v>1895982</v>
      </c>
      <c r="D174" s="45">
        <v>1536435</v>
      </c>
      <c r="E174" s="1">
        <f t="shared" si="55"/>
        <v>123.40138046842203</v>
      </c>
      <c r="F174" s="45">
        <v>156773</v>
      </c>
      <c r="G174" s="45">
        <v>282567</v>
      </c>
      <c r="H174" s="46">
        <f t="shared" si="56"/>
        <v>55.481708762877481</v>
      </c>
      <c r="I174" s="45">
        <v>1895982</v>
      </c>
      <c r="J174" s="45">
        <v>1536435</v>
      </c>
      <c r="K174" s="46">
        <f t="shared" si="57"/>
        <v>123.40138046842203</v>
      </c>
      <c r="L174" s="45">
        <v>1895982</v>
      </c>
      <c r="M174" s="47">
        <v>1536435</v>
      </c>
      <c r="N174" s="25">
        <f t="shared" si="58"/>
        <v>123.40138046842203</v>
      </c>
      <c r="O174" s="47">
        <v>61841</v>
      </c>
      <c r="P174" s="45">
        <v>19212</v>
      </c>
      <c r="Q174" s="25">
        <f t="shared" si="59"/>
        <v>321.88736206537578</v>
      </c>
      <c r="R174" s="65">
        <v>1834141</v>
      </c>
      <c r="S174" s="45">
        <v>1517223</v>
      </c>
      <c r="T174" s="46">
        <f t="shared" si="60"/>
        <v>120.88803030273073</v>
      </c>
    </row>
    <row r="175" spans="1:20" ht="22.5" customHeight="1">
      <c r="A175" s="56">
        <v>10</v>
      </c>
      <c r="B175" s="4" t="s">
        <v>90</v>
      </c>
      <c r="C175" s="45">
        <v>10975</v>
      </c>
      <c r="D175" s="45">
        <v>1163</v>
      </c>
      <c r="E175" s="25">
        <f t="shared" si="55"/>
        <v>943.68013757523647</v>
      </c>
      <c r="F175" s="45">
        <v>0</v>
      </c>
      <c r="G175" s="45">
        <v>1163</v>
      </c>
      <c r="H175" s="25">
        <f t="shared" si="56"/>
        <v>0</v>
      </c>
      <c r="I175" s="45">
        <v>17331</v>
      </c>
      <c r="J175" s="45">
        <v>12797</v>
      </c>
      <c r="K175" s="25">
        <f t="shared" si="57"/>
        <v>135.43017894819099</v>
      </c>
      <c r="L175" s="45">
        <v>9293</v>
      </c>
      <c r="M175" s="47">
        <v>0</v>
      </c>
      <c r="N175" s="25" t="e">
        <f t="shared" si="58"/>
        <v>#DIV/0!</v>
      </c>
      <c r="O175" s="47">
        <v>9293</v>
      </c>
      <c r="P175" s="49">
        <v>0</v>
      </c>
      <c r="Q175" s="25" t="e">
        <f t="shared" si="59"/>
        <v>#DIV/0!</v>
      </c>
      <c r="R175" s="65">
        <v>0</v>
      </c>
      <c r="S175" s="49">
        <v>0</v>
      </c>
      <c r="T175" s="25" t="e">
        <f t="shared" si="60"/>
        <v>#DIV/0!</v>
      </c>
    </row>
    <row r="176" spans="1:20" s="24" customFormat="1" ht="18" customHeight="1">
      <c r="A176" s="58">
        <v>11</v>
      </c>
      <c r="B176" s="4" t="s">
        <v>91</v>
      </c>
      <c r="C176" s="45">
        <v>82768</v>
      </c>
      <c r="D176" s="45">
        <v>91026</v>
      </c>
      <c r="E176" s="25">
        <f t="shared" si="55"/>
        <v>90.927866763342351</v>
      </c>
      <c r="F176" s="45">
        <v>10774</v>
      </c>
      <c r="G176" s="45">
        <v>6762</v>
      </c>
      <c r="H176" s="25">
        <f t="shared" si="56"/>
        <v>159.3315587104407</v>
      </c>
      <c r="I176" s="45">
        <v>82768</v>
      </c>
      <c r="J176" s="45">
        <v>91026</v>
      </c>
      <c r="K176" s="25">
        <f t="shared" si="57"/>
        <v>90.927866763342351</v>
      </c>
      <c r="L176" s="45">
        <v>0</v>
      </c>
      <c r="M176" s="47">
        <v>0</v>
      </c>
      <c r="N176" s="25" t="e">
        <f t="shared" si="58"/>
        <v>#DIV/0!</v>
      </c>
      <c r="O176" s="47">
        <v>0</v>
      </c>
      <c r="P176" s="49">
        <v>0</v>
      </c>
      <c r="Q176" s="25" t="e">
        <f t="shared" si="59"/>
        <v>#DIV/0!</v>
      </c>
      <c r="R176" s="65">
        <v>0</v>
      </c>
      <c r="S176" s="49">
        <v>0</v>
      </c>
      <c r="T176" s="25" t="e">
        <f t="shared" si="60"/>
        <v>#DIV/0!</v>
      </c>
    </row>
    <row r="177" spans="1:20" s="24" customFormat="1" ht="17.25" customHeight="1">
      <c r="A177" s="58">
        <v>12</v>
      </c>
      <c r="B177" s="4" t="s">
        <v>247</v>
      </c>
      <c r="C177" s="45">
        <v>660517</v>
      </c>
      <c r="D177" s="47">
        <v>149704</v>
      </c>
      <c r="E177" s="46">
        <f t="shared" si="55"/>
        <v>441.21533158766636</v>
      </c>
      <c r="F177" s="45">
        <v>53856</v>
      </c>
      <c r="G177" s="47">
        <v>5704</v>
      </c>
      <c r="H177" s="46">
        <f t="shared" si="56"/>
        <v>944.17952314165495</v>
      </c>
      <c r="I177" s="45">
        <v>76360</v>
      </c>
      <c r="J177" s="47">
        <v>17095</v>
      </c>
      <c r="K177" s="46">
        <f t="shared" si="57"/>
        <v>446.6803158818368</v>
      </c>
      <c r="L177" s="45">
        <v>76360</v>
      </c>
      <c r="M177" s="95">
        <v>17095</v>
      </c>
      <c r="N177" s="25">
        <f t="shared" si="58"/>
        <v>446.6803158818368</v>
      </c>
      <c r="O177" s="47">
        <v>76171</v>
      </c>
      <c r="P177" s="47">
        <v>17095</v>
      </c>
      <c r="Q177" s="25">
        <f t="shared" si="59"/>
        <v>445.57472945305642</v>
      </c>
      <c r="R177" s="65">
        <v>189</v>
      </c>
      <c r="S177" s="47">
        <v>0</v>
      </c>
      <c r="T177" s="46" t="e">
        <f t="shared" si="60"/>
        <v>#DIV/0!</v>
      </c>
    </row>
    <row r="178" spans="1:20" s="24" customFormat="1" ht="17.25" customHeight="1">
      <c r="A178" s="58">
        <v>13</v>
      </c>
      <c r="B178" s="4" t="s">
        <v>229</v>
      </c>
      <c r="C178" s="45">
        <v>536171</v>
      </c>
      <c r="D178" s="49">
        <v>64148</v>
      </c>
      <c r="E178" s="25">
        <f t="shared" si="55"/>
        <v>835.83432063353507</v>
      </c>
      <c r="F178" s="45">
        <v>81958</v>
      </c>
      <c r="G178" s="49">
        <v>22550</v>
      </c>
      <c r="H178" s="25">
        <f t="shared" si="56"/>
        <v>363.450110864745</v>
      </c>
      <c r="I178" s="45">
        <v>297046</v>
      </c>
      <c r="J178" s="49">
        <v>20225</v>
      </c>
      <c r="K178" s="25">
        <f t="shared" si="57"/>
        <v>1468.707045735476</v>
      </c>
      <c r="L178" s="45">
        <v>187917</v>
      </c>
      <c r="M178" s="95">
        <v>0</v>
      </c>
      <c r="N178" s="25" t="e">
        <f t="shared" si="58"/>
        <v>#DIV/0!</v>
      </c>
      <c r="O178" s="47">
        <v>187917</v>
      </c>
      <c r="P178" s="49">
        <v>0</v>
      </c>
      <c r="Q178" s="25" t="e">
        <f t="shared" si="59"/>
        <v>#DIV/0!</v>
      </c>
      <c r="R178" s="65">
        <v>0</v>
      </c>
      <c r="S178" s="49">
        <v>0</v>
      </c>
      <c r="T178" s="25" t="e">
        <f t="shared" si="60"/>
        <v>#DIV/0!</v>
      </c>
    </row>
    <row r="179" spans="1:20" ht="27" customHeight="1">
      <c r="A179" s="56">
        <v>14</v>
      </c>
      <c r="B179" s="3" t="s">
        <v>223</v>
      </c>
      <c r="C179" s="45">
        <v>940187</v>
      </c>
      <c r="D179" s="45">
        <v>1136943</v>
      </c>
      <c r="E179" s="46">
        <f t="shared" si="55"/>
        <v>82.694295140565529</v>
      </c>
      <c r="F179" s="45">
        <v>143883</v>
      </c>
      <c r="G179" s="45">
        <v>130872</v>
      </c>
      <c r="H179" s="46">
        <f t="shared" si="56"/>
        <v>109.9417751696314</v>
      </c>
      <c r="I179" s="45">
        <v>932268</v>
      </c>
      <c r="J179" s="45">
        <v>1154864</v>
      </c>
      <c r="K179" s="46">
        <f t="shared" si="57"/>
        <v>80.725349478380139</v>
      </c>
      <c r="L179" s="45">
        <v>0</v>
      </c>
      <c r="M179" s="47">
        <v>0</v>
      </c>
      <c r="N179" s="25" t="e">
        <f t="shared" si="58"/>
        <v>#DIV/0!</v>
      </c>
      <c r="O179" s="47">
        <v>0</v>
      </c>
      <c r="P179" s="45">
        <v>0</v>
      </c>
      <c r="Q179" s="25" t="e">
        <f t="shared" si="59"/>
        <v>#DIV/0!</v>
      </c>
      <c r="R179" s="65">
        <v>0</v>
      </c>
      <c r="S179" s="45">
        <v>0</v>
      </c>
      <c r="T179" s="46" t="e">
        <f t="shared" si="60"/>
        <v>#DIV/0!</v>
      </c>
    </row>
    <row r="180" spans="1:20" s="23" customFormat="1" ht="17.25" customHeight="1">
      <c r="A180" s="385"/>
      <c r="B180" s="386"/>
      <c r="C180" s="386"/>
      <c r="D180" s="386"/>
      <c r="E180" s="386"/>
      <c r="F180" s="386"/>
      <c r="G180" s="386"/>
      <c r="H180" s="386"/>
      <c r="I180" s="386"/>
      <c r="J180" s="386"/>
      <c r="K180" s="386"/>
      <c r="L180" s="386"/>
      <c r="M180" s="386"/>
      <c r="N180" s="386"/>
      <c r="O180" s="386"/>
      <c r="P180" s="386"/>
      <c r="Q180" s="386"/>
      <c r="R180" s="386"/>
      <c r="S180" s="386"/>
      <c r="T180" s="387"/>
    </row>
    <row r="181" spans="1:20" s="23" customFormat="1" ht="57.75" customHeight="1">
      <c r="A181" s="383" t="s">
        <v>246</v>
      </c>
      <c r="B181" s="384"/>
      <c r="C181" s="42">
        <f>SUM(C182:C188)</f>
        <v>170682</v>
      </c>
      <c r="D181" s="42">
        <f>SUM(D182:D188)</f>
        <v>108635</v>
      </c>
      <c r="E181" s="51">
        <f t="shared" ref="E181:E188" si="61">C181/D181*100</f>
        <v>157.11511023150919</v>
      </c>
      <c r="F181" s="42">
        <f>SUM(F182:F188)</f>
        <v>21288</v>
      </c>
      <c r="G181" s="42">
        <f>SUM(G182:G188)</f>
        <v>17398</v>
      </c>
      <c r="H181" s="51">
        <f t="shared" ref="H181:H188" si="62">F181/G181*100</f>
        <v>122.35889182664674</v>
      </c>
      <c r="I181" s="42">
        <f>SUM(I182:I188)</f>
        <v>338780</v>
      </c>
      <c r="J181" s="42">
        <f>SUM(J182:J188)</f>
        <v>126085</v>
      </c>
      <c r="K181" s="51">
        <f t="shared" ref="K181:K188" si="63">I181/J181*100</f>
        <v>268.69175556172422</v>
      </c>
      <c r="L181" s="42">
        <f>SUM(L182:L188)</f>
        <v>112466</v>
      </c>
      <c r="M181" s="42">
        <f>SUM(M182:M188)</f>
        <v>27913</v>
      </c>
      <c r="N181" s="6">
        <f t="shared" ref="N181:N188" si="64">L181/M181*100</f>
        <v>402.91620391932071</v>
      </c>
      <c r="O181" s="42">
        <f>SUM(O182:O188)</f>
        <v>108432</v>
      </c>
      <c r="P181" s="42">
        <f>SUM(P182:P188)</f>
        <v>27913</v>
      </c>
      <c r="Q181" s="5">
        <f t="shared" ref="Q181:Q186" si="65">O181/P181*100</f>
        <v>388.46415648622508</v>
      </c>
      <c r="R181" s="42">
        <f>SUM(R182:R188)</f>
        <v>4034</v>
      </c>
      <c r="S181" s="42">
        <f>SUM(S182:S188)</f>
        <v>0</v>
      </c>
      <c r="T181" s="6" t="e">
        <f t="shared" ref="T181:T188" si="66">R181/S181*100</f>
        <v>#DIV/0!</v>
      </c>
    </row>
    <row r="182" spans="1:20" s="24" customFormat="1" ht="19.5" customHeight="1">
      <c r="A182" s="57">
        <v>1</v>
      </c>
      <c r="B182" s="8" t="s">
        <v>83</v>
      </c>
      <c r="C182" s="49">
        <v>0</v>
      </c>
      <c r="D182" s="49">
        <v>0</v>
      </c>
      <c r="E182" s="25" t="e">
        <f t="shared" si="61"/>
        <v>#DIV/0!</v>
      </c>
      <c r="F182" s="49">
        <v>0</v>
      </c>
      <c r="G182" s="49">
        <v>0</v>
      </c>
      <c r="H182" s="25" t="e">
        <f t="shared" si="62"/>
        <v>#DIV/0!</v>
      </c>
      <c r="I182" s="49">
        <v>0</v>
      </c>
      <c r="J182" s="49">
        <v>0</v>
      </c>
      <c r="K182" s="25" t="e">
        <f t="shared" si="63"/>
        <v>#DIV/0!</v>
      </c>
      <c r="L182" s="49">
        <f t="shared" ref="L182:M183" si="67">O182+R182</f>
        <v>0</v>
      </c>
      <c r="M182" s="35">
        <f t="shared" si="67"/>
        <v>0</v>
      </c>
      <c r="N182" s="25" t="e">
        <f t="shared" si="64"/>
        <v>#DIV/0!</v>
      </c>
      <c r="O182" s="49"/>
      <c r="P182" s="49">
        <v>0</v>
      </c>
      <c r="Q182" s="25" t="e">
        <f t="shared" si="65"/>
        <v>#DIV/0!</v>
      </c>
      <c r="R182" s="49"/>
      <c r="S182" s="49">
        <v>0</v>
      </c>
      <c r="T182" s="25" t="e">
        <f t="shared" si="66"/>
        <v>#DIV/0!</v>
      </c>
    </row>
    <row r="183" spans="1:20" ht="33.75" customHeight="1">
      <c r="A183" s="56">
        <v>2</v>
      </c>
      <c r="B183" s="3" t="s">
        <v>84</v>
      </c>
      <c r="C183" s="49">
        <v>0</v>
      </c>
      <c r="D183" s="49">
        <v>0</v>
      </c>
      <c r="E183" s="46" t="e">
        <f t="shared" si="61"/>
        <v>#DIV/0!</v>
      </c>
      <c r="F183" s="49">
        <v>0</v>
      </c>
      <c r="G183" s="49">
        <v>0</v>
      </c>
      <c r="H183" s="46" t="e">
        <f>E183</f>
        <v>#DIV/0!</v>
      </c>
      <c r="I183" s="49">
        <v>0</v>
      </c>
      <c r="J183" s="49">
        <v>0</v>
      </c>
      <c r="K183" s="46" t="e">
        <f t="shared" si="63"/>
        <v>#DIV/0!</v>
      </c>
      <c r="L183" s="49">
        <f t="shared" si="67"/>
        <v>0</v>
      </c>
      <c r="M183" s="35">
        <f t="shared" si="67"/>
        <v>0</v>
      </c>
      <c r="N183" s="25" t="e">
        <f t="shared" si="64"/>
        <v>#DIV/0!</v>
      </c>
      <c r="O183" s="49"/>
      <c r="P183" s="49">
        <v>0</v>
      </c>
      <c r="Q183" s="25" t="e">
        <f t="shared" si="65"/>
        <v>#DIV/0!</v>
      </c>
      <c r="R183" s="49"/>
      <c r="S183" s="49">
        <v>0</v>
      </c>
      <c r="T183" s="46" t="e">
        <f t="shared" si="66"/>
        <v>#DIV/0!</v>
      </c>
    </row>
    <row r="184" spans="1:20" ht="18.75" customHeight="1">
      <c r="A184" s="58">
        <v>3</v>
      </c>
      <c r="B184" s="3" t="s">
        <v>85</v>
      </c>
      <c r="C184" s="49">
        <v>22610</v>
      </c>
      <c r="D184" s="49">
        <v>27913</v>
      </c>
      <c r="E184" s="46">
        <f t="shared" si="61"/>
        <v>81.001683803245797</v>
      </c>
      <c r="F184" s="49">
        <v>4022</v>
      </c>
      <c r="G184" s="49">
        <v>1843</v>
      </c>
      <c r="H184" s="46">
        <f t="shared" si="62"/>
        <v>218.23114487249052</v>
      </c>
      <c r="I184" s="49">
        <v>22610</v>
      </c>
      <c r="J184" s="49">
        <v>30008</v>
      </c>
      <c r="K184" s="46">
        <f t="shared" si="63"/>
        <v>75.346574246867505</v>
      </c>
      <c r="L184" s="49">
        <v>22610</v>
      </c>
      <c r="M184" s="47">
        <v>27913</v>
      </c>
      <c r="N184" s="25">
        <f t="shared" si="64"/>
        <v>81.001683803245797</v>
      </c>
      <c r="O184" s="49">
        <v>22610</v>
      </c>
      <c r="P184" s="47">
        <v>27913</v>
      </c>
      <c r="Q184" s="25">
        <f t="shared" si="65"/>
        <v>81.001683803245797</v>
      </c>
      <c r="R184" s="49">
        <v>0</v>
      </c>
      <c r="S184" s="49">
        <v>0</v>
      </c>
      <c r="T184" s="46" t="e">
        <f t="shared" si="66"/>
        <v>#DIV/0!</v>
      </c>
    </row>
    <row r="185" spans="1:20" ht="24.75" customHeight="1">
      <c r="A185" s="56">
        <v>4</v>
      </c>
      <c r="B185" s="3" t="s">
        <v>86</v>
      </c>
      <c r="C185" s="49">
        <v>19964</v>
      </c>
      <c r="D185" s="49">
        <v>16520</v>
      </c>
      <c r="E185" s="46">
        <f t="shared" si="61"/>
        <v>120.84745762711864</v>
      </c>
      <c r="F185" s="49">
        <v>2632</v>
      </c>
      <c r="G185" s="49">
        <v>2380</v>
      </c>
      <c r="H185" s="46">
        <f t="shared" si="62"/>
        <v>110.58823529411765</v>
      </c>
      <c r="I185" s="49">
        <v>53397</v>
      </c>
      <c r="J185" s="49">
        <v>22141</v>
      </c>
      <c r="K185" s="46">
        <f t="shared" si="63"/>
        <v>241.16796892642606</v>
      </c>
      <c r="L185" s="49">
        <v>2632</v>
      </c>
      <c r="M185" s="95">
        <v>0</v>
      </c>
      <c r="N185" s="25" t="e">
        <f t="shared" si="64"/>
        <v>#DIV/0!</v>
      </c>
      <c r="O185" s="49">
        <v>772</v>
      </c>
      <c r="P185" s="45">
        <v>0</v>
      </c>
      <c r="Q185" s="25" t="e">
        <f t="shared" si="65"/>
        <v>#DIV/0!</v>
      </c>
      <c r="R185" s="49">
        <v>1860</v>
      </c>
      <c r="S185" s="49">
        <v>0</v>
      </c>
      <c r="T185" s="46" t="e">
        <f t="shared" si="66"/>
        <v>#DIV/0!</v>
      </c>
    </row>
    <row r="186" spans="1:20" ht="57" customHeight="1">
      <c r="A186" s="58">
        <v>5</v>
      </c>
      <c r="B186" s="4" t="s">
        <v>284</v>
      </c>
      <c r="C186" s="49">
        <v>128108</v>
      </c>
      <c r="D186" s="49">
        <v>64202</v>
      </c>
      <c r="E186" s="25">
        <f t="shared" si="61"/>
        <v>199.53895517273605</v>
      </c>
      <c r="F186" s="49">
        <v>14634</v>
      </c>
      <c r="G186" s="49">
        <v>13175</v>
      </c>
      <c r="H186" s="25">
        <f t="shared" si="62"/>
        <v>111.07400379506642</v>
      </c>
      <c r="I186" s="49">
        <v>262773</v>
      </c>
      <c r="J186" s="49">
        <v>73936</v>
      </c>
      <c r="K186" s="25">
        <f t="shared" si="63"/>
        <v>355.40602683401863</v>
      </c>
      <c r="L186" s="49">
        <v>87224</v>
      </c>
      <c r="M186" s="95">
        <v>0</v>
      </c>
      <c r="N186" s="25" t="e">
        <f t="shared" si="64"/>
        <v>#DIV/0!</v>
      </c>
      <c r="O186" s="49">
        <v>85050</v>
      </c>
      <c r="P186" s="49">
        <v>0</v>
      </c>
      <c r="Q186" s="25" t="e">
        <f t="shared" si="65"/>
        <v>#DIV/0!</v>
      </c>
      <c r="R186" s="49">
        <v>2174</v>
      </c>
      <c r="S186" s="49">
        <v>0</v>
      </c>
      <c r="T186" s="25" t="e">
        <f t="shared" si="66"/>
        <v>#DIV/0!</v>
      </c>
    </row>
    <row r="187" spans="1:20" ht="18.75" customHeight="1">
      <c r="A187" s="58">
        <v>6</v>
      </c>
      <c r="B187" s="4" t="s">
        <v>275</v>
      </c>
      <c r="C187" s="49">
        <v>0</v>
      </c>
      <c r="D187" s="49">
        <v>0</v>
      </c>
      <c r="E187" s="25" t="e">
        <f t="shared" si="61"/>
        <v>#DIV/0!</v>
      </c>
      <c r="F187" s="49">
        <v>0</v>
      </c>
      <c r="G187" s="49">
        <v>0</v>
      </c>
      <c r="H187" s="25" t="e">
        <f t="shared" si="62"/>
        <v>#DIV/0!</v>
      </c>
      <c r="I187" s="49">
        <v>0</v>
      </c>
      <c r="J187" s="49">
        <v>0</v>
      </c>
      <c r="K187" s="25" t="e">
        <f t="shared" si="63"/>
        <v>#DIV/0!</v>
      </c>
      <c r="L187" s="49">
        <f t="shared" ref="L187:M188" si="68">O187+R187</f>
        <v>0</v>
      </c>
      <c r="M187" s="35">
        <f t="shared" si="68"/>
        <v>0</v>
      </c>
      <c r="N187" s="25" t="e">
        <f t="shared" si="64"/>
        <v>#DIV/0!</v>
      </c>
      <c r="O187" s="49"/>
      <c r="P187" s="49">
        <v>0</v>
      </c>
      <c r="Q187" s="25" t="e">
        <f>O187/P187*100</f>
        <v>#DIV/0!</v>
      </c>
      <c r="R187" s="49"/>
      <c r="S187" s="49">
        <v>0</v>
      </c>
      <c r="T187" s="25" t="e">
        <f t="shared" si="66"/>
        <v>#DIV/0!</v>
      </c>
    </row>
    <row r="188" spans="1:20" s="23" customFormat="1" ht="21" customHeight="1">
      <c r="A188" s="57">
        <v>7</v>
      </c>
      <c r="B188" s="8" t="s">
        <v>77</v>
      </c>
      <c r="C188" s="49">
        <v>0</v>
      </c>
      <c r="D188" s="49">
        <v>0</v>
      </c>
      <c r="E188" s="1" t="e">
        <f t="shared" si="61"/>
        <v>#DIV/0!</v>
      </c>
      <c r="F188" s="49">
        <v>0</v>
      </c>
      <c r="G188" s="49">
        <v>0</v>
      </c>
      <c r="H188" s="1" t="e">
        <f t="shared" si="62"/>
        <v>#DIV/0!</v>
      </c>
      <c r="I188" s="49">
        <v>0</v>
      </c>
      <c r="J188" s="49">
        <v>0</v>
      </c>
      <c r="K188" s="1" t="e">
        <f t="shared" si="63"/>
        <v>#DIV/0!</v>
      </c>
      <c r="L188" s="49">
        <f t="shared" si="68"/>
        <v>0</v>
      </c>
      <c r="M188" s="35">
        <f t="shared" si="68"/>
        <v>0</v>
      </c>
      <c r="N188" s="1" t="e">
        <f t="shared" si="64"/>
        <v>#DIV/0!</v>
      </c>
      <c r="O188" s="49"/>
      <c r="P188" s="49">
        <v>0</v>
      </c>
      <c r="Q188" s="1" t="e">
        <f>O188/P188*100</f>
        <v>#DIV/0!</v>
      </c>
      <c r="R188" s="49"/>
      <c r="S188" s="49">
        <v>0</v>
      </c>
      <c r="T188" s="1" t="e">
        <f t="shared" si="66"/>
        <v>#DIV/0!</v>
      </c>
    </row>
    <row r="189" spans="1:20" s="23" customFormat="1" ht="17.25">
      <c r="A189" s="111"/>
      <c r="B189" s="116"/>
      <c r="C189" s="116"/>
      <c r="D189" s="116"/>
      <c r="E189" s="116"/>
      <c r="F189" s="116"/>
      <c r="G189" s="116"/>
      <c r="H189" s="116"/>
      <c r="I189" s="116"/>
      <c r="J189" s="116"/>
      <c r="K189" s="116"/>
      <c r="L189" s="116"/>
      <c r="M189" s="116"/>
      <c r="N189" s="116"/>
      <c r="O189" s="116"/>
      <c r="P189" s="116"/>
      <c r="Q189" s="116"/>
      <c r="R189" s="116"/>
      <c r="S189" s="116"/>
      <c r="T189" s="117"/>
    </row>
    <row r="190" spans="1:20" s="23" customFormat="1" ht="102" hidden="1" customHeight="1">
      <c r="A190" s="383" t="s">
        <v>248</v>
      </c>
      <c r="B190" s="384"/>
      <c r="C190" s="42">
        <f>SUM(C191:C197)</f>
        <v>0</v>
      </c>
      <c r="D190" s="42">
        <f>SUM(D191:D197)</f>
        <v>0</v>
      </c>
      <c r="E190" s="51" t="e">
        <f>C190/D190*100</f>
        <v>#DIV/0!</v>
      </c>
      <c r="F190" s="42">
        <f>SUM(F191:F197)</f>
        <v>0</v>
      </c>
      <c r="G190" s="42">
        <f>SUM(G191:G197)</f>
        <v>0</v>
      </c>
      <c r="H190" s="51" t="e">
        <f>F190/G190*100</f>
        <v>#DIV/0!</v>
      </c>
      <c r="I190" s="42">
        <f>SUM(I191:I197)</f>
        <v>0</v>
      </c>
      <c r="J190" s="42">
        <f>SUM(J191:J197)</f>
        <v>0</v>
      </c>
      <c r="K190" s="51" t="e">
        <f>I190/J190*100</f>
        <v>#DIV/0!</v>
      </c>
      <c r="L190" s="42">
        <f>SUM(L191:L197)</f>
        <v>0</v>
      </c>
      <c r="M190" s="42">
        <f>SUM(M191:M197)</f>
        <v>0</v>
      </c>
      <c r="N190" s="6" t="e">
        <f t="shared" ref="N190" si="69">L190/M190*100</f>
        <v>#DIV/0!</v>
      </c>
      <c r="O190" s="42">
        <f>SUM(O191:O197)</f>
        <v>0</v>
      </c>
      <c r="P190" s="42">
        <f>SUM(P191:P197)</f>
        <v>0</v>
      </c>
      <c r="Q190" s="5" t="e">
        <f t="shared" ref="Q190" si="70">O190/P190*100</f>
        <v>#DIV/0!</v>
      </c>
      <c r="R190" s="42">
        <f>SUM(R191:R197)</f>
        <v>0</v>
      </c>
      <c r="S190" s="42">
        <f>SUM(S191:S197)</f>
        <v>0</v>
      </c>
      <c r="T190" s="6" t="e">
        <f t="shared" ref="T190" si="71">R190/S190*100</f>
        <v>#DIV/0!</v>
      </c>
    </row>
    <row r="191" spans="1:20" s="23" customFormat="1" ht="17.25" hidden="1">
      <c r="A191" s="64"/>
      <c r="B191" s="16"/>
      <c r="C191" s="47"/>
      <c r="D191" s="47"/>
      <c r="E191" s="1"/>
      <c r="F191" s="47"/>
      <c r="G191" s="47"/>
      <c r="H191" s="1"/>
      <c r="I191" s="47"/>
      <c r="J191" s="47"/>
      <c r="K191" s="1"/>
      <c r="L191" s="47"/>
      <c r="M191" s="47"/>
      <c r="N191" s="1"/>
      <c r="O191" s="47"/>
      <c r="P191" s="47"/>
      <c r="Q191" s="1"/>
      <c r="R191" s="47"/>
      <c r="S191" s="47"/>
      <c r="T191" s="1"/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>
      <c r="A194" s="64"/>
      <c r="B194" s="16"/>
      <c r="C194" s="47"/>
      <c r="D194" s="47"/>
      <c r="E194" s="1"/>
      <c r="F194" s="47"/>
      <c r="G194" s="47"/>
      <c r="H194" s="1"/>
      <c r="I194" s="47"/>
      <c r="J194" s="47"/>
      <c r="K194" s="1"/>
      <c r="L194" s="47"/>
      <c r="M194" s="47"/>
      <c r="N194" s="1"/>
      <c r="O194" s="47"/>
      <c r="P194" s="47"/>
      <c r="Q194" s="1"/>
      <c r="R194" s="47"/>
      <c r="S194" s="47"/>
      <c r="T194" s="1"/>
    </row>
    <row r="195" spans="1:20" s="23" customFormat="1" ht="17.25" hidden="1">
      <c r="A195" s="64"/>
      <c r="B195" s="16"/>
      <c r="C195" s="47"/>
      <c r="D195" s="47"/>
      <c r="E195" s="1"/>
      <c r="F195" s="47"/>
      <c r="G195" s="47"/>
      <c r="H195" s="1"/>
      <c r="I195" s="47"/>
      <c r="J195" s="47"/>
      <c r="K195" s="1"/>
      <c r="L195" s="47"/>
      <c r="M195" s="47"/>
      <c r="N195" s="1"/>
      <c r="O195" s="47"/>
      <c r="P195" s="47"/>
      <c r="Q195" s="1"/>
      <c r="R195" s="47"/>
      <c r="S195" s="47"/>
      <c r="T195" s="1"/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 customHeight="1">
      <c r="A198" s="390"/>
      <c r="B198" s="391"/>
      <c r="C198" s="391"/>
      <c r="D198" s="391"/>
      <c r="E198" s="391"/>
      <c r="F198" s="391"/>
      <c r="G198" s="391"/>
      <c r="H198" s="391"/>
      <c r="I198" s="391"/>
      <c r="J198" s="391"/>
      <c r="K198" s="391"/>
      <c r="L198" s="391"/>
      <c r="M198" s="391"/>
      <c r="N198" s="391"/>
      <c r="O198" s="391"/>
      <c r="P198" s="391"/>
      <c r="Q198" s="391"/>
      <c r="R198" s="391"/>
      <c r="S198" s="391"/>
      <c r="T198" s="392"/>
    </row>
    <row r="199" spans="1:20" s="23" customFormat="1" ht="118.5" hidden="1" customHeight="1">
      <c r="A199" s="383" t="s">
        <v>249</v>
      </c>
      <c r="B199" s="384"/>
      <c r="C199" s="42">
        <f>SUM(C200:C203)</f>
        <v>0</v>
      </c>
      <c r="D199" s="42">
        <f>SUM(D200:D203)</f>
        <v>0</v>
      </c>
      <c r="E199" s="51" t="e">
        <f>C199/D199*100</f>
        <v>#DIV/0!</v>
      </c>
      <c r="F199" s="42">
        <f>SUM(F200:F203)</f>
        <v>0</v>
      </c>
      <c r="G199" s="42">
        <f>SUM(G200:G203)</f>
        <v>0</v>
      </c>
      <c r="H199" s="51" t="e">
        <f>F199/G199*100</f>
        <v>#DIV/0!</v>
      </c>
      <c r="I199" s="42">
        <f>SUM(I200:I203)</f>
        <v>0</v>
      </c>
      <c r="J199" s="42">
        <f>SUM(J200:J203)</f>
        <v>0</v>
      </c>
      <c r="K199" s="51" t="e">
        <f>I199/J199*100</f>
        <v>#DIV/0!</v>
      </c>
      <c r="L199" s="42">
        <f>SUM(L200:L203)</f>
        <v>0</v>
      </c>
      <c r="M199" s="42">
        <f>SUM(M200:M203)</f>
        <v>0</v>
      </c>
      <c r="N199" s="6" t="e">
        <f t="shared" ref="N199" si="72">L199/M199*100</f>
        <v>#DIV/0!</v>
      </c>
      <c r="O199" s="42">
        <f>SUM(O200:O203)</f>
        <v>0</v>
      </c>
      <c r="P199" s="42">
        <f>SUM(P200:P203)</f>
        <v>0</v>
      </c>
      <c r="Q199" s="5" t="e">
        <f t="shared" ref="Q199" si="73">O199/P199*100</f>
        <v>#DIV/0!</v>
      </c>
      <c r="R199" s="42">
        <f>SUM(R200:R203)</f>
        <v>0</v>
      </c>
      <c r="S199" s="42">
        <f>SUM(S200:S203)</f>
        <v>0</v>
      </c>
      <c r="T199" s="6" t="e">
        <f t="shared" ref="T199" si="74">R199/S199*100</f>
        <v>#DIV/0!</v>
      </c>
    </row>
    <row r="200" spans="1:20" s="23" customFormat="1" ht="17.25" hidden="1">
      <c r="A200" s="64"/>
      <c r="B200" s="16"/>
      <c r="C200" s="47"/>
      <c r="D200" s="47"/>
      <c r="E200" s="1"/>
      <c r="F200" s="47"/>
      <c r="G200" s="47"/>
      <c r="H200" s="1"/>
      <c r="I200" s="47"/>
      <c r="J200" s="47"/>
      <c r="K200" s="1"/>
      <c r="L200" s="47"/>
      <c r="M200" s="47"/>
      <c r="N200" s="1"/>
      <c r="O200" s="47"/>
      <c r="P200" s="47"/>
      <c r="Q200" s="1"/>
      <c r="R200" s="47"/>
      <c r="S200" s="47"/>
      <c r="T200" s="1"/>
    </row>
    <row r="201" spans="1:20" s="23" customFormat="1" ht="17.25" hidden="1">
      <c r="A201" s="64"/>
      <c r="B201" s="16"/>
      <c r="C201" s="47"/>
      <c r="D201" s="47"/>
      <c r="E201" s="1"/>
      <c r="F201" s="47"/>
      <c r="G201" s="47"/>
      <c r="H201" s="1"/>
      <c r="I201" s="47"/>
      <c r="J201" s="47"/>
      <c r="K201" s="1"/>
      <c r="L201" s="47"/>
      <c r="M201" s="47"/>
      <c r="N201" s="1"/>
      <c r="O201" s="47"/>
      <c r="P201" s="47"/>
      <c r="Q201" s="1"/>
      <c r="R201" s="47"/>
      <c r="S201" s="47"/>
      <c r="T201" s="1"/>
    </row>
    <row r="202" spans="1:20" s="23" customFormat="1" ht="17.25" hidden="1">
      <c r="A202" s="64"/>
      <c r="B202" s="16"/>
      <c r="C202" s="47"/>
      <c r="D202" s="47"/>
      <c r="E202" s="1"/>
      <c r="F202" s="47"/>
      <c r="G202" s="47"/>
      <c r="H202" s="1"/>
      <c r="I202" s="47"/>
      <c r="J202" s="47"/>
      <c r="K202" s="1"/>
      <c r="L202" s="47"/>
      <c r="M202" s="47"/>
      <c r="N202" s="1"/>
      <c r="O202" s="47"/>
      <c r="P202" s="47"/>
      <c r="Q202" s="1"/>
      <c r="R202" s="47"/>
      <c r="S202" s="47"/>
      <c r="T202" s="1"/>
    </row>
    <row r="203" spans="1:20" s="23" customFormat="1" ht="17.25" hidden="1">
      <c r="A203" s="64"/>
      <c r="B203" s="16"/>
      <c r="C203" s="47"/>
      <c r="D203" s="47"/>
      <c r="E203" s="1"/>
      <c r="F203" s="47"/>
      <c r="G203" s="47"/>
      <c r="H203" s="1"/>
      <c r="I203" s="47"/>
      <c r="J203" s="47"/>
      <c r="K203" s="1"/>
      <c r="L203" s="47"/>
      <c r="M203" s="47"/>
      <c r="N203" s="1"/>
      <c r="O203" s="47"/>
      <c r="P203" s="47"/>
      <c r="Q203" s="1"/>
      <c r="R203" s="47"/>
      <c r="S203" s="47"/>
      <c r="T203" s="1"/>
    </row>
    <row r="204" spans="1:20" s="23" customFormat="1" ht="17.25" customHeight="1">
      <c r="A204" s="390"/>
      <c r="B204" s="391"/>
      <c r="C204" s="391"/>
      <c r="D204" s="391"/>
      <c r="E204" s="391"/>
      <c r="F204" s="391"/>
      <c r="G204" s="391"/>
      <c r="H204" s="391"/>
      <c r="I204" s="391"/>
      <c r="J204" s="391"/>
      <c r="K204" s="391"/>
      <c r="L204" s="391"/>
      <c r="M204" s="391"/>
      <c r="N204" s="391"/>
      <c r="O204" s="391"/>
      <c r="P204" s="391"/>
      <c r="Q204" s="391"/>
      <c r="R204" s="391"/>
      <c r="S204" s="391"/>
      <c r="T204" s="392"/>
    </row>
    <row r="205" spans="1:20" s="23" customFormat="1" ht="69" customHeight="1">
      <c r="A205" s="383" t="s">
        <v>250</v>
      </c>
      <c r="B205" s="384"/>
      <c r="C205" s="42">
        <f>SUM(C206:C211)</f>
        <v>829113</v>
      </c>
      <c r="D205" s="42">
        <f>SUM(D206:D211)</f>
        <v>0</v>
      </c>
      <c r="E205" s="51" t="e">
        <f>C205/D205*100</f>
        <v>#DIV/0!</v>
      </c>
      <c r="F205" s="42">
        <f>SUM(F206:F211)</f>
        <v>32109</v>
      </c>
      <c r="G205" s="42">
        <f>SUM(G206:G211)</f>
        <v>0</v>
      </c>
      <c r="H205" s="51" t="e">
        <f>F205/G205*100</f>
        <v>#DIV/0!</v>
      </c>
      <c r="I205" s="42">
        <f>SUM(I206:I211)</f>
        <v>874947</v>
      </c>
      <c r="J205" s="42">
        <f>SUM(J206:J211)</f>
        <v>0</v>
      </c>
      <c r="K205" s="51" t="e">
        <f>I205/J205*100</f>
        <v>#DIV/0!</v>
      </c>
      <c r="L205" s="42">
        <f>SUM(L206:L211)</f>
        <v>0</v>
      </c>
      <c r="M205" s="42">
        <f>SUM(M206:M211)</f>
        <v>0</v>
      </c>
      <c r="N205" s="6" t="e">
        <f t="shared" ref="N205:N208" si="75">L205/M205*100</f>
        <v>#DIV/0!</v>
      </c>
      <c r="O205" s="42">
        <f>SUM(O206:O211)</f>
        <v>0</v>
      </c>
      <c r="P205" s="42">
        <f>SUM(P206:P211)</f>
        <v>0</v>
      </c>
      <c r="Q205" s="217"/>
      <c r="R205" s="42">
        <f>SUM(R206:R211)</f>
        <v>0</v>
      </c>
      <c r="S205" s="42">
        <f>SUM(S206:S211)</f>
        <v>0</v>
      </c>
      <c r="T205" s="6" t="e">
        <f t="shared" ref="T205:T209" si="76">R205/S205*100</f>
        <v>#DIV/0!</v>
      </c>
    </row>
    <row r="206" spans="1:20" s="23" customFormat="1" ht="17.25">
      <c r="A206" s="63">
        <v>1</v>
      </c>
      <c r="B206" s="10" t="s">
        <v>285</v>
      </c>
      <c r="C206" s="47">
        <v>540800</v>
      </c>
      <c r="D206" s="47">
        <v>0</v>
      </c>
      <c r="E206" s="49" t="e">
        <f>C206/D206*100</f>
        <v>#DIV/0!</v>
      </c>
      <c r="F206" s="47">
        <v>5334</v>
      </c>
      <c r="G206" s="47">
        <v>0</v>
      </c>
      <c r="H206" s="49" t="e">
        <f>F206/G206*100</f>
        <v>#DIV/0!</v>
      </c>
      <c r="I206" s="47">
        <v>586634</v>
      </c>
      <c r="J206" s="47">
        <v>0</v>
      </c>
      <c r="K206" s="49" t="e">
        <f>I206/J206*100</f>
        <v>#DIV/0!</v>
      </c>
      <c r="L206" s="47">
        <v>0</v>
      </c>
      <c r="M206" s="47">
        <v>0</v>
      </c>
      <c r="N206" s="228" t="e">
        <f t="shared" si="75"/>
        <v>#DIV/0!</v>
      </c>
      <c r="O206" s="47">
        <v>0</v>
      </c>
      <c r="P206" s="47">
        <v>0</v>
      </c>
      <c r="Q206" s="229" t="e">
        <f>O205/P205*100</f>
        <v>#DIV/0!</v>
      </c>
      <c r="R206" s="47">
        <v>0</v>
      </c>
      <c r="S206" s="47">
        <v>0</v>
      </c>
      <c r="T206" s="1" t="e">
        <f t="shared" si="76"/>
        <v>#DIV/0!</v>
      </c>
    </row>
    <row r="207" spans="1:20" s="23" customFormat="1" ht="17.25">
      <c r="A207" s="64">
        <v>2</v>
      </c>
      <c r="B207" s="10" t="s">
        <v>286</v>
      </c>
      <c r="C207" s="47">
        <v>131738</v>
      </c>
      <c r="D207" s="47">
        <v>0</v>
      </c>
      <c r="E207" s="49" t="e">
        <f t="shared" ref="E207:E208" si="77">C207/D207*100</f>
        <v>#DIV/0!</v>
      </c>
      <c r="F207" s="47">
        <v>10008</v>
      </c>
      <c r="G207" s="47">
        <v>0</v>
      </c>
      <c r="H207" s="49" t="e">
        <f t="shared" ref="H207:H208" si="78">F207/G207*100</f>
        <v>#DIV/0!</v>
      </c>
      <c r="I207" s="47">
        <v>131738</v>
      </c>
      <c r="J207" s="47">
        <v>0</v>
      </c>
      <c r="K207" s="49" t="e">
        <f t="shared" ref="K207:K208" si="79">I207/J207*100</f>
        <v>#DIV/0!</v>
      </c>
      <c r="L207" s="47">
        <v>0</v>
      </c>
      <c r="M207" s="47">
        <v>0</v>
      </c>
      <c r="N207" s="228" t="e">
        <f t="shared" si="75"/>
        <v>#DIV/0!</v>
      </c>
      <c r="O207" s="47">
        <v>0</v>
      </c>
      <c r="P207" s="47">
        <v>0</v>
      </c>
      <c r="Q207" s="229" t="e">
        <f>O206/P206*100</f>
        <v>#DIV/0!</v>
      </c>
      <c r="R207" s="47">
        <v>0</v>
      </c>
      <c r="S207" s="47">
        <v>0</v>
      </c>
      <c r="T207" s="1" t="e">
        <f t="shared" si="76"/>
        <v>#DIV/0!</v>
      </c>
    </row>
    <row r="208" spans="1:20" s="23" customFormat="1" ht="17.25">
      <c r="A208" s="63">
        <v>3</v>
      </c>
      <c r="B208" s="10" t="s">
        <v>287</v>
      </c>
      <c r="C208" s="47">
        <v>156575</v>
      </c>
      <c r="D208" s="47">
        <v>0</v>
      </c>
      <c r="E208" s="49" t="e">
        <f t="shared" si="77"/>
        <v>#DIV/0!</v>
      </c>
      <c r="F208" s="47">
        <v>16767</v>
      </c>
      <c r="G208" s="47">
        <v>0</v>
      </c>
      <c r="H208" s="49" t="e">
        <f t="shared" si="78"/>
        <v>#DIV/0!</v>
      </c>
      <c r="I208" s="47">
        <v>156575</v>
      </c>
      <c r="J208" s="47">
        <v>0</v>
      </c>
      <c r="K208" s="49" t="e">
        <f t="shared" si="79"/>
        <v>#DIV/0!</v>
      </c>
      <c r="L208" s="47">
        <v>0</v>
      </c>
      <c r="M208" s="47">
        <v>0</v>
      </c>
      <c r="N208" s="228" t="e">
        <f t="shared" si="75"/>
        <v>#DIV/0!</v>
      </c>
      <c r="O208" s="47">
        <v>0</v>
      </c>
      <c r="P208" s="47">
        <v>0</v>
      </c>
      <c r="Q208" s="229" t="e">
        <f>O207/P207*100</f>
        <v>#DIV/0!</v>
      </c>
      <c r="R208" s="47">
        <v>0</v>
      </c>
      <c r="S208" s="47">
        <v>0</v>
      </c>
      <c r="T208" s="1" t="e">
        <f t="shared" si="76"/>
        <v>#DIV/0!</v>
      </c>
    </row>
    <row r="209" spans="1:20" s="23" customFormat="1" ht="17.25">
      <c r="A209" s="64"/>
      <c r="B209" s="16"/>
      <c r="C209" s="47"/>
      <c r="D209" s="47"/>
      <c r="E209" s="1"/>
      <c r="F209" s="47"/>
      <c r="G209" s="47"/>
      <c r="H209" s="1"/>
      <c r="I209" s="47"/>
      <c r="J209" s="47"/>
      <c r="K209" s="1"/>
      <c r="L209" s="47"/>
      <c r="M209" s="47"/>
      <c r="N209" s="1"/>
      <c r="O209" s="47"/>
      <c r="P209" s="47"/>
      <c r="Q209" s="1"/>
      <c r="R209" s="47"/>
      <c r="S209" s="47"/>
      <c r="T209" s="1" t="e">
        <f t="shared" si="76"/>
        <v>#DIV/0!</v>
      </c>
    </row>
    <row r="210" spans="1:20" s="23" customFormat="1" ht="17.25">
      <c r="A210" s="64"/>
      <c r="B210" s="16"/>
      <c r="C210" s="47"/>
      <c r="D210" s="47"/>
      <c r="E210" s="1"/>
      <c r="F210" s="47"/>
      <c r="G210" s="47"/>
      <c r="H210" s="1"/>
      <c r="I210" s="47"/>
      <c r="J210" s="47"/>
      <c r="K210" s="1"/>
      <c r="L210" s="47"/>
      <c r="M210" s="47"/>
      <c r="N210" s="1"/>
      <c r="O210" s="47"/>
      <c r="P210" s="47"/>
      <c r="Q210" s="1"/>
      <c r="R210" s="47"/>
      <c r="S210" s="47"/>
      <c r="T210" s="1"/>
    </row>
    <row r="211" spans="1:20" s="23" customFormat="1" ht="17.25">
      <c r="A211" s="64"/>
      <c r="B211" s="16"/>
      <c r="C211" s="47"/>
      <c r="D211" s="47"/>
      <c r="E211" s="1"/>
      <c r="F211" s="47"/>
      <c r="G211" s="47"/>
      <c r="H211" s="1"/>
      <c r="I211" s="47"/>
      <c r="J211" s="47"/>
      <c r="K211" s="1"/>
      <c r="L211" s="47"/>
      <c r="M211" s="47"/>
      <c r="N211" s="1"/>
      <c r="O211" s="47"/>
      <c r="P211" s="47"/>
      <c r="Q211" s="1"/>
      <c r="R211" s="47"/>
      <c r="S211" s="47"/>
      <c r="T211" s="1"/>
    </row>
    <row r="212" spans="1:20" s="23" customFormat="1" ht="17.25" customHeight="1">
      <c r="A212" s="385"/>
      <c r="B212" s="386"/>
      <c r="C212" s="386"/>
      <c r="D212" s="386"/>
      <c r="E212" s="386"/>
      <c r="F212" s="386"/>
      <c r="G212" s="386"/>
      <c r="H212" s="386"/>
      <c r="I212" s="386"/>
      <c r="J212" s="386"/>
      <c r="K212" s="386"/>
      <c r="L212" s="386"/>
      <c r="M212" s="386"/>
      <c r="N212" s="386"/>
      <c r="O212" s="386"/>
      <c r="P212" s="386"/>
      <c r="Q212" s="386"/>
      <c r="R212" s="386"/>
      <c r="S212" s="386"/>
      <c r="T212" s="387"/>
    </row>
    <row r="213" spans="1:20" s="23" customFormat="1" ht="75.75" customHeight="1">
      <c r="A213" s="383" t="s">
        <v>251</v>
      </c>
      <c r="B213" s="384"/>
      <c r="C213" s="42">
        <f>SUM(C214:C219)</f>
        <v>625043</v>
      </c>
      <c r="D213" s="42">
        <f>SUM(D214:D219)</f>
        <v>942737</v>
      </c>
      <c r="E213" s="51">
        <f>C213/D213*100</f>
        <v>66.300887734330999</v>
      </c>
      <c r="F213" s="42">
        <f>SUM(F214:F219)</f>
        <v>84944</v>
      </c>
      <c r="G213" s="42">
        <f>SUM(G214:G219)</f>
        <v>106060</v>
      </c>
      <c r="H213" s="51">
        <f>F213/G213*100</f>
        <v>80.090514802941726</v>
      </c>
      <c r="I213" s="42">
        <f>SUM(I214:I219)</f>
        <v>630882</v>
      </c>
      <c r="J213" s="42">
        <f>SUM(J214:J219)</f>
        <v>1075186</v>
      </c>
      <c r="K213" s="51">
        <f>I213/J213*100</f>
        <v>58.676545267516502</v>
      </c>
      <c r="L213" s="42">
        <f>SUM(L214:L219)</f>
        <v>227008</v>
      </c>
      <c r="M213" s="42">
        <f>SUM(M214:M219)</f>
        <v>315151</v>
      </c>
      <c r="N213" s="6">
        <f t="shared" ref="N213:N219" si="80">L213/M213*100</f>
        <v>72.031502359186547</v>
      </c>
      <c r="O213" s="42">
        <f>SUM(O214:O219)</f>
        <v>107139</v>
      </c>
      <c r="P213" s="42">
        <f>SUM(P214:P219)</f>
        <v>171471</v>
      </c>
      <c r="Q213" s="5">
        <f t="shared" ref="Q213:Q219" si="81">O213/P213*100</f>
        <v>62.482285634305512</v>
      </c>
      <c r="R213" s="42">
        <f>SUM(R214:R219)</f>
        <v>119869</v>
      </c>
      <c r="S213" s="42">
        <f>SUM(S214:S219)</f>
        <v>143680</v>
      </c>
      <c r="T213" s="6">
        <f t="shared" ref="T213:T219" si="82">R213/S213*100</f>
        <v>83.427756124721611</v>
      </c>
    </row>
    <row r="214" spans="1:20" s="23" customFormat="1" ht="17.25">
      <c r="A214" s="53">
        <v>1</v>
      </c>
      <c r="B214" s="3" t="s">
        <v>52</v>
      </c>
      <c r="C214" s="49">
        <v>0</v>
      </c>
      <c r="D214" s="49">
        <v>636</v>
      </c>
      <c r="E214" s="46">
        <f>C214/D214*100</f>
        <v>0</v>
      </c>
      <c r="F214" s="49">
        <v>0</v>
      </c>
      <c r="G214" s="49">
        <v>11</v>
      </c>
      <c r="H214" s="46">
        <f t="shared" ref="H214:H215" si="83">F214/G214*100</f>
        <v>0</v>
      </c>
      <c r="I214" s="49">
        <v>0</v>
      </c>
      <c r="J214" s="45">
        <v>636</v>
      </c>
      <c r="K214" s="46">
        <f t="shared" ref="K214:K215" si="84">I214/J214*100</f>
        <v>0</v>
      </c>
      <c r="L214" s="49">
        <v>0</v>
      </c>
      <c r="M214" s="95">
        <v>0</v>
      </c>
      <c r="N214" s="25" t="e">
        <f t="shared" si="80"/>
        <v>#DIV/0!</v>
      </c>
      <c r="O214" s="49">
        <v>0</v>
      </c>
      <c r="P214" s="49">
        <v>0</v>
      </c>
      <c r="Q214" s="25" t="e">
        <f t="shared" si="81"/>
        <v>#DIV/0!</v>
      </c>
      <c r="R214" s="49">
        <v>0</v>
      </c>
      <c r="S214" s="49">
        <v>0</v>
      </c>
      <c r="T214" s="45" t="e">
        <f t="shared" si="82"/>
        <v>#DIV/0!</v>
      </c>
    </row>
    <row r="215" spans="1:20" s="23" customFormat="1" ht="17.25">
      <c r="A215" s="71">
        <v>2</v>
      </c>
      <c r="B215" s="8" t="s">
        <v>53</v>
      </c>
      <c r="C215" s="49">
        <v>0</v>
      </c>
      <c r="D215" s="49">
        <v>33721</v>
      </c>
      <c r="E215" s="25">
        <f t="shared" ref="E215" si="85">C215/D215*100</f>
        <v>0</v>
      </c>
      <c r="F215" s="49">
        <v>0</v>
      </c>
      <c r="G215" s="49">
        <v>3825</v>
      </c>
      <c r="H215" s="25">
        <f t="shared" si="83"/>
        <v>0</v>
      </c>
      <c r="I215" s="49">
        <v>0</v>
      </c>
      <c r="J215" s="49">
        <v>32678</v>
      </c>
      <c r="K215" s="25">
        <f t="shared" si="84"/>
        <v>0</v>
      </c>
      <c r="L215" s="49">
        <v>0</v>
      </c>
      <c r="M215" s="95">
        <v>0</v>
      </c>
      <c r="N215" s="25" t="e">
        <f t="shared" si="80"/>
        <v>#DIV/0!</v>
      </c>
      <c r="O215" s="49">
        <v>0</v>
      </c>
      <c r="P215" s="49">
        <v>0</v>
      </c>
      <c r="Q215" s="25" t="e">
        <f t="shared" si="81"/>
        <v>#DIV/0!</v>
      </c>
      <c r="R215" s="49">
        <v>0</v>
      </c>
      <c r="S215" s="49">
        <v>0</v>
      </c>
      <c r="T215" s="49" t="e">
        <f t="shared" si="82"/>
        <v>#DIV/0!</v>
      </c>
    </row>
    <row r="216" spans="1:20" s="23" customFormat="1" ht="17.25">
      <c r="A216" s="53">
        <v>3</v>
      </c>
      <c r="B216" s="4" t="s">
        <v>55</v>
      </c>
      <c r="C216" s="49">
        <v>69567</v>
      </c>
      <c r="D216" s="49">
        <v>71382</v>
      </c>
      <c r="E216" s="1">
        <f>C216/D216*100</f>
        <v>97.457342187105994</v>
      </c>
      <c r="F216" s="49">
        <v>11432</v>
      </c>
      <c r="G216" s="47">
        <v>5627</v>
      </c>
      <c r="H216" s="1">
        <f>F216/G216*100</f>
        <v>203.16331970854807</v>
      </c>
      <c r="I216" s="49">
        <v>69567</v>
      </c>
      <c r="J216" s="47">
        <v>71382</v>
      </c>
      <c r="K216" s="1">
        <f>I216/J216*100</f>
        <v>97.457342187105994</v>
      </c>
      <c r="L216" s="49">
        <v>69567</v>
      </c>
      <c r="M216" s="95">
        <v>71382</v>
      </c>
      <c r="N216" s="1">
        <f t="shared" si="80"/>
        <v>97.457342187105994</v>
      </c>
      <c r="O216" s="49">
        <v>0</v>
      </c>
      <c r="P216" s="47">
        <v>21263</v>
      </c>
      <c r="Q216" s="1">
        <f t="shared" si="81"/>
        <v>0</v>
      </c>
      <c r="R216" s="49">
        <v>69567</v>
      </c>
      <c r="S216" s="47">
        <v>50119</v>
      </c>
      <c r="T216" s="47">
        <f t="shared" si="82"/>
        <v>138.80364731937988</v>
      </c>
    </row>
    <row r="217" spans="1:20" s="23" customFormat="1" ht="17.25">
      <c r="A217" s="71">
        <v>4</v>
      </c>
      <c r="B217" s="8" t="s">
        <v>56</v>
      </c>
      <c r="C217" s="49">
        <v>256965</v>
      </c>
      <c r="D217" s="49">
        <v>269257</v>
      </c>
      <c r="E217" s="1">
        <f t="shared" ref="E217:E219" si="86">C217/D217*100</f>
        <v>95.43484477655177</v>
      </c>
      <c r="F217" s="49">
        <v>24946</v>
      </c>
      <c r="G217" s="47">
        <v>29925</v>
      </c>
      <c r="H217" s="1">
        <f t="shared" ref="H217:H219" si="87">F217/G217*100</f>
        <v>83.361737677527145</v>
      </c>
      <c r="I217" s="49">
        <v>256755</v>
      </c>
      <c r="J217" s="47">
        <v>269309</v>
      </c>
      <c r="K217" s="1">
        <f t="shared" ref="K217:K219" si="88">I217/J217*100</f>
        <v>95.338440230367354</v>
      </c>
      <c r="L217" s="49">
        <v>50302</v>
      </c>
      <c r="M217" s="95">
        <v>93561</v>
      </c>
      <c r="N217" s="1">
        <f t="shared" si="80"/>
        <v>53.7638545975353</v>
      </c>
      <c r="O217" s="49">
        <v>0</v>
      </c>
      <c r="P217" s="47">
        <v>0</v>
      </c>
      <c r="Q217" s="1" t="e">
        <f t="shared" si="81"/>
        <v>#DIV/0!</v>
      </c>
      <c r="R217" s="49">
        <v>50302</v>
      </c>
      <c r="S217" s="47">
        <v>93561</v>
      </c>
      <c r="T217" s="47">
        <f t="shared" si="82"/>
        <v>53.7638545975353</v>
      </c>
    </row>
    <row r="218" spans="1:20" s="23" customFormat="1" ht="17.25">
      <c r="A218" s="53">
        <v>5</v>
      </c>
      <c r="B218" s="8" t="s">
        <v>57</v>
      </c>
      <c r="C218" s="49">
        <v>0</v>
      </c>
      <c r="D218" s="49">
        <v>0</v>
      </c>
      <c r="E218" s="1" t="e">
        <f t="shared" si="86"/>
        <v>#DIV/0!</v>
      </c>
      <c r="F218" s="49">
        <v>0</v>
      </c>
      <c r="G218" s="47">
        <v>0</v>
      </c>
      <c r="H218" s="1" t="e">
        <f t="shared" si="87"/>
        <v>#DIV/0!</v>
      </c>
      <c r="I218" s="49">
        <v>0</v>
      </c>
      <c r="J218" s="47">
        <v>0</v>
      </c>
      <c r="K218" s="1" t="e">
        <f t="shared" si="88"/>
        <v>#DIV/0!</v>
      </c>
      <c r="L218" s="49">
        <f t="shared" ref="L218" si="89">O218+R218</f>
        <v>0</v>
      </c>
      <c r="M218" s="95">
        <v>0</v>
      </c>
      <c r="N218" s="1" t="e">
        <f t="shared" si="80"/>
        <v>#DIV/0!</v>
      </c>
      <c r="O218" s="49">
        <v>0</v>
      </c>
      <c r="P218" s="47">
        <v>0</v>
      </c>
      <c r="Q218" s="1" t="e">
        <f t="shared" si="81"/>
        <v>#DIV/0!</v>
      </c>
      <c r="R218" s="49">
        <v>0</v>
      </c>
      <c r="S218" s="47">
        <v>0</v>
      </c>
      <c r="T218" s="47" t="e">
        <f t="shared" si="82"/>
        <v>#DIV/0!</v>
      </c>
    </row>
    <row r="219" spans="1:20" s="23" customFormat="1" ht="17.25">
      <c r="A219" s="54">
        <v>6</v>
      </c>
      <c r="B219" s="4" t="s">
        <v>58</v>
      </c>
      <c r="C219" s="49">
        <v>298511</v>
      </c>
      <c r="D219" s="49">
        <v>567741</v>
      </c>
      <c r="E219" s="25">
        <f t="shared" si="86"/>
        <v>52.578728680859754</v>
      </c>
      <c r="F219" s="49">
        <v>48566</v>
      </c>
      <c r="G219" s="49">
        <v>66672</v>
      </c>
      <c r="H219" s="25">
        <f t="shared" si="87"/>
        <v>72.8431725461963</v>
      </c>
      <c r="I219" s="49">
        <v>304560</v>
      </c>
      <c r="J219" s="49">
        <v>701181</v>
      </c>
      <c r="K219" s="25">
        <f t="shared" si="88"/>
        <v>43.435289889486448</v>
      </c>
      <c r="L219" s="49">
        <v>107139</v>
      </c>
      <c r="M219" s="95">
        <v>150208</v>
      </c>
      <c r="N219" s="25">
        <f t="shared" si="80"/>
        <v>71.327093097571364</v>
      </c>
      <c r="O219" s="49">
        <v>107139</v>
      </c>
      <c r="P219" s="49">
        <v>150208</v>
      </c>
      <c r="Q219" s="25">
        <f t="shared" si="81"/>
        <v>71.327093097571364</v>
      </c>
      <c r="R219" s="49">
        <v>0</v>
      </c>
      <c r="S219" s="49">
        <v>0</v>
      </c>
      <c r="T219" s="49" t="e">
        <f t="shared" si="82"/>
        <v>#DIV/0!</v>
      </c>
    </row>
    <row r="220" spans="1:20" s="23" customFormat="1" ht="17.25" customHeight="1">
      <c r="A220" s="385"/>
      <c r="B220" s="386"/>
      <c r="C220" s="386"/>
      <c r="D220" s="386"/>
      <c r="E220" s="386"/>
      <c r="F220" s="386"/>
      <c r="G220" s="386"/>
      <c r="H220" s="386"/>
      <c r="I220" s="386"/>
      <c r="J220" s="386"/>
      <c r="K220" s="386"/>
      <c r="L220" s="386"/>
      <c r="M220" s="386"/>
      <c r="N220" s="386"/>
      <c r="O220" s="386"/>
      <c r="P220" s="386"/>
      <c r="Q220" s="386"/>
      <c r="R220" s="386"/>
      <c r="S220" s="386"/>
      <c r="T220" s="387"/>
    </row>
    <row r="221" spans="1:20" s="23" customFormat="1" ht="36" customHeight="1">
      <c r="A221" s="383" t="s">
        <v>252</v>
      </c>
      <c r="B221" s="384"/>
      <c r="C221" s="42">
        <f>SUM(C222:C228)</f>
        <v>5327168</v>
      </c>
      <c r="D221" s="42">
        <f>SUM(D222:D228)</f>
        <v>5270136</v>
      </c>
      <c r="E221" s="51">
        <f t="shared" ref="E221:E228" si="90">C221/D221*100</f>
        <v>101.08217321146931</v>
      </c>
      <c r="F221" s="42">
        <f>SUM(F222:F228)</f>
        <v>593962</v>
      </c>
      <c r="G221" s="42">
        <f>SUM(G222:G228)</f>
        <v>540050</v>
      </c>
      <c r="H221" s="51">
        <f t="shared" ref="H221:H228" si="91">F221/G221*100</f>
        <v>109.98277937228033</v>
      </c>
      <c r="I221" s="42">
        <f>SUM(I222:I228)</f>
        <v>5143993</v>
      </c>
      <c r="J221" s="42">
        <f>SUM(J222:J228)</f>
        <v>4986687</v>
      </c>
      <c r="K221" s="51">
        <f t="shared" ref="K221:K228" si="92">I221/J221*100</f>
        <v>103.15451922288285</v>
      </c>
      <c r="L221" s="42">
        <f>SUM(L222:L228)</f>
        <v>2896853</v>
      </c>
      <c r="M221" s="42">
        <f>SUM(M222:M228)</f>
        <v>2708418</v>
      </c>
      <c r="N221" s="6">
        <f t="shared" ref="N221:N228" si="93">L221/M221*100</f>
        <v>106.95738250151933</v>
      </c>
      <c r="O221" s="42">
        <f>SUM(O222:O228)</f>
        <v>1734768</v>
      </c>
      <c r="P221" s="42">
        <f>SUM(P222:P228)</f>
        <v>1651384</v>
      </c>
      <c r="Q221" s="5">
        <f t="shared" ref="Q221:Q228" si="94">O221/P221*100</f>
        <v>105.0493404320255</v>
      </c>
      <c r="R221" s="42">
        <f>SUM(R222:R228)</f>
        <v>1162085</v>
      </c>
      <c r="S221" s="42">
        <f>SUM(S222:S228)</f>
        <v>1057034</v>
      </c>
      <c r="T221" s="6">
        <f t="shared" ref="T221:T228" si="95">R221/S221*100</f>
        <v>109.93828013100809</v>
      </c>
    </row>
    <row r="222" spans="1:20" s="23" customFormat="1" ht="17.25">
      <c r="A222" s="54">
        <v>1</v>
      </c>
      <c r="B222" s="4" t="s">
        <v>59</v>
      </c>
      <c r="C222" s="49">
        <v>1940353</v>
      </c>
      <c r="D222" s="49">
        <v>2100523</v>
      </c>
      <c r="E222" s="25">
        <f t="shared" si="90"/>
        <v>92.374756191672276</v>
      </c>
      <c r="F222" s="49">
        <v>236156</v>
      </c>
      <c r="G222" s="49">
        <v>239453</v>
      </c>
      <c r="H222" s="25">
        <f t="shared" si="91"/>
        <v>98.623111842407482</v>
      </c>
      <c r="I222" s="49">
        <v>1767285</v>
      </c>
      <c r="J222" s="49">
        <v>1824783</v>
      </c>
      <c r="K222" s="25">
        <f t="shared" si="92"/>
        <v>96.849049996629731</v>
      </c>
      <c r="L222" s="49">
        <v>1122712</v>
      </c>
      <c r="M222" s="95">
        <v>1237480</v>
      </c>
      <c r="N222" s="25">
        <f t="shared" si="93"/>
        <v>90.725668293628985</v>
      </c>
      <c r="O222" s="49">
        <v>551468</v>
      </c>
      <c r="P222" s="49">
        <v>629872</v>
      </c>
      <c r="Q222" s="25">
        <f t="shared" si="94"/>
        <v>87.552391597022876</v>
      </c>
      <c r="R222" s="49">
        <v>571244</v>
      </c>
      <c r="S222" s="49">
        <v>607608</v>
      </c>
      <c r="T222" s="49">
        <f t="shared" si="95"/>
        <v>94.015220339429376</v>
      </c>
    </row>
    <row r="223" spans="1:20" s="23" customFormat="1" ht="17.25">
      <c r="A223" s="55">
        <v>2</v>
      </c>
      <c r="B223" s="4" t="s">
        <v>60</v>
      </c>
      <c r="C223" s="49">
        <v>943990</v>
      </c>
      <c r="D223" s="49">
        <v>903086</v>
      </c>
      <c r="E223" s="25">
        <f t="shared" si="90"/>
        <v>104.52935822280492</v>
      </c>
      <c r="F223" s="49">
        <v>103889</v>
      </c>
      <c r="G223" s="49">
        <v>87516</v>
      </c>
      <c r="H223" s="25">
        <f t="shared" si="91"/>
        <v>118.70857900269665</v>
      </c>
      <c r="I223" s="49">
        <v>904114</v>
      </c>
      <c r="J223" s="49">
        <v>787334</v>
      </c>
      <c r="K223" s="25">
        <f t="shared" si="92"/>
        <v>114.83233291081041</v>
      </c>
      <c r="L223" s="49">
        <v>354472</v>
      </c>
      <c r="M223" s="95">
        <v>243461</v>
      </c>
      <c r="N223" s="1">
        <f t="shared" si="93"/>
        <v>145.59703607559322</v>
      </c>
      <c r="O223" s="49">
        <v>290478</v>
      </c>
      <c r="P223" s="49">
        <v>168502</v>
      </c>
      <c r="Q223" s="1">
        <f t="shared" si="94"/>
        <v>172.3884582972309</v>
      </c>
      <c r="R223" s="49">
        <v>63994</v>
      </c>
      <c r="S223" s="49">
        <v>74959</v>
      </c>
      <c r="T223" s="49">
        <f t="shared" si="95"/>
        <v>85.372003361837798</v>
      </c>
    </row>
    <row r="224" spans="1:20" s="23" customFormat="1" ht="17.25">
      <c r="A224" s="54">
        <v>3</v>
      </c>
      <c r="B224" s="4" t="s">
        <v>61</v>
      </c>
      <c r="C224" s="49">
        <v>0</v>
      </c>
      <c r="D224" s="49">
        <v>0</v>
      </c>
      <c r="E224" s="25" t="e">
        <f t="shared" si="90"/>
        <v>#DIV/0!</v>
      </c>
      <c r="F224" s="49">
        <v>0</v>
      </c>
      <c r="G224" s="49">
        <v>0</v>
      </c>
      <c r="H224" s="25" t="e">
        <f t="shared" si="91"/>
        <v>#DIV/0!</v>
      </c>
      <c r="I224" s="49">
        <v>0</v>
      </c>
      <c r="J224" s="49">
        <v>0</v>
      </c>
      <c r="K224" s="25" t="e">
        <f t="shared" si="92"/>
        <v>#DIV/0!</v>
      </c>
      <c r="L224" s="49">
        <f t="shared" ref="L224" si="96">O224+R224</f>
        <v>0</v>
      </c>
      <c r="M224" s="95">
        <v>0</v>
      </c>
      <c r="N224" s="25" t="e">
        <f t="shared" si="93"/>
        <v>#DIV/0!</v>
      </c>
      <c r="O224" s="49"/>
      <c r="P224" s="49">
        <v>0</v>
      </c>
      <c r="Q224" s="25" t="e">
        <f t="shared" si="94"/>
        <v>#DIV/0!</v>
      </c>
      <c r="R224" s="49"/>
      <c r="S224" s="49">
        <v>0</v>
      </c>
      <c r="T224" s="49" t="e">
        <f t="shared" si="95"/>
        <v>#DIV/0!</v>
      </c>
    </row>
    <row r="225" spans="1:20" s="23" customFormat="1" ht="17.25">
      <c r="A225" s="55">
        <v>4</v>
      </c>
      <c r="B225" s="4" t="s">
        <v>62</v>
      </c>
      <c r="C225" s="49">
        <v>1188640</v>
      </c>
      <c r="D225" s="49">
        <v>958725</v>
      </c>
      <c r="E225" s="1">
        <f t="shared" si="90"/>
        <v>123.98132936973585</v>
      </c>
      <c r="F225" s="49">
        <v>121440</v>
      </c>
      <c r="G225" s="49">
        <v>108736</v>
      </c>
      <c r="H225" s="25">
        <f t="shared" si="91"/>
        <v>111.6833431430253</v>
      </c>
      <c r="I225" s="49">
        <v>1138156</v>
      </c>
      <c r="J225" s="49">
        <v>958725</v>
      </c>
      <c r="K225" s="1">
        <f t="shared" si="92"/>
        <v>118.7155858040627</v>
      </c>
      <c r="L225" s="49">
        <v>526847</v>
      </c>
      <c r="M225" s="95">
        <v>374467</v>
      </c>
      <c r="N225" s="1">
        <f t="shared" si="93"/>
        <v>140.69250427941583</v>
      </c>
      <c r="O225" s="49">
        <v>0</v>
      </c>
      <c r="P225" s="49">
        <v>0</v>
      </c>
      <c r="Q225" s="1" t="e">
        <f t="shared" si="94"/>
        <v>#DIV/0!</v>
      </c>
      <c r="R225" s="49">
        <v>526847</v>
      </c>
      <c r="S225" s="49">
        <v>374467</v>
      </c>
      <c r="T225" s="96">
        <f t="shared" si="95"/>
        <v>140.69250427941583</v>
      </c>
    </row>
    <row r="226" spans="1:20" s="23" customFormat="1" ht="17.25">
      <c r="A226" s="54">
        <v>5</v>
      </c>
      <c r="B226" s="4" t="s">
        <v>63</v>
      </c>
      <c r="C226" s="49">
        <v>787</v>
      </c>
      <c r="D226" s="49">
        <v>52079</v>
      </c>
      <c r="E226" s="1">
        <f t="shared" si="90"/>
        <v>1.5111657289886518</v>
      </c>
      <c r="F226" s="49">
        <v>135</v>
      </c>
      <c r="G226" s="49">
        <v>248</v>
      </c>
      <c r="H226" s="1">
        <f t="shared" si="91"/>
        <v>54.435483870967737</v>
      </c>
      <c r="I226" s="49">
        <v>9753</v>
      </c>
      <c r="J226" s="49">
        <v>74705</v>
      </c>
      <c r="K226" s="1">
        <f t="shared" si="92"/>
        <v>13.055351047453318</v>
      </c>
      <c r="L226" s="49">
        <v>8570</v>
      </c>
      <c r="M226" s="95">
        <v>40456</v>
      </c>
      <c r="N226" s="25">
        <f t="shared" si="93"/>
        <v>21.183508008700809</v>
      </c>
      <c r="O226" s="49">
        <v>8570</v>
      </c>
      <c r="P226" s="49">
        <v>40456</v>
      </c>
      <c r="Q226" s="25">
        <f t="shared" si="94"/>
        <v>21.183508008700809</v>
      </c>
      <c r="R226" s="49">
        <v>0</v>
      </c>
      <c r="S226" s="49">
        <v>0</v>
      </c>
      <c r="T226" s="47" t="e">
        <f t="shared" si="95"/>
        <v>#DIV/0!</v>
      </c>
    </row>
    <row r="227" spans="1:20" s="23" customFormat="1" ht="17.25">
      <c r="A227" s="55">
        <v>6</v>
      </c>
      <c r="B227" s="4" t="s">
        <v>64</v>
      </c>
      <c r="C227" s="49">
        <v>263935</v>
      </c>
      <c r="D227" s="49">
        <v>126952</v>
      </c>
      <c r="E227" s="25">
        <f t="shared" si="90"/>
        <v>207.90141155712396</v>
      </c>
      <c r="F227" s="49">
        <v>30752</v>
      </c>
      <c r="G227" s="49">
        <v>13065</v>
      </c>
      <c r="H227" s="25">
        <f t="shared" si="91"/>
        <v>235.37696134711061</v>
      </c>
      <c r="I227" s="49">
        <v>394453</v>
      </c>
      <c r="J227" s="49">
        <v>215084</v>
      </c>
      <c r="K227" s="25">
        <f t="shared" si="92"/>
        <v>183.39485968272862</v>
      </c>
      <c r="L227" s="49">
        <v>184087</v>
      </c>
      <c r="M227" s="95">
        <v>2060</v>
      </c>
      <c r="N227" s="25">
        <f t="shared" si="93"/>
        <v>8936.2621359223303</v>
      </c>
      <c r="O227" s="49">
        <v>184087</v>
      </c>
      <c r="P227" s="49">
        <v>2060</v>
      </c>
      <c r="Q227" s="25">
        <f t="shared" si="94"/>
        <v>8936.2621359223303</v>
      </c>
      <c r="R227" s="49">
        <v>0</v>
      </c>
      <c r="S227" s="49">
        <v>0</v>
      </c>
      <c r="T227" s="49" t="e">
        <f t="shared" si="95"/>
        <v>#DIV/0!</v>
      </c>
    </row>
    <row r="228" spans="1:20" s="23" customFormat="1" ht="17.25">
      <c r="A228" s="54">
        <v>7</v>
      </c>
      <c r="B228" s="4" t="s">
        <v>65</v>
      </c>
      <c r="C228" s="49">
        <v>989463</v>
      </c>
      <c r="D228" s="49">
        <v>1128771</v>
      </c>
      <c r="E228" s="46">
        <f t="shared" si="90"/>
        <v>87.65843559056708</v>
      </c>
      <c r="F228" s="49">
        <v>101590</v>
      </c>
      <c r="G228" s="49">
        <v>91032</v>
      </c>
      <c r="H228" s="46">
        <f t="shared" si="91"/>
        <v>111.59811934264874</v>
      </c>
      <c r="I228" s="49">
        <v>930232</v>
      </c>
      <c r="J228" s="49">
        <v>1126056</v>
      </c>
      <c r="K228" s="46">
        <f t="shared" si="92"/>
        <v>82.609745874095069</v>
      </c>
      <c r="L228" s="49">
        <v>700165</v>
      </c>
      <c r="M228" s="95">
        <v>810494</v>
      </c>
      <c r="N228" s="25">
        <f t="shared" si="93"/>
        <v>86.387437784857141</v>
      </c>
      <c r="O228" s="49">
        <v>700165</v>
      </c>
      <c r="P228" s="49">
        <v>810494</v>
      </c>
      <c r="Q228" s="25">
        <f t="shared" si="94"/>
        <v>86.387437784857141</v>
      </c>
      <c r="R228" s="49">
        <v>0</v>
      </c>
      <c r="S228" s="49">
        <v>0</v>
      </c>
      <c r="T228" s="45" t="e">
        <f t="shared" si="95"/>
        <v>#DIV/0!</v>
      </c>
    </row>
    <row r="229" spans="1:20" s="23" customFormat="1" ht="17.25" customHeight="1">
      <c r="A229" s="385"/>
      <c r="B229" s="386"/>
      <c r="C229" s="386"/>
      <c r="D229" s="386"/>
      <c r="E229" s="386"/>
      <c r="F229" s="386"/>
      <c r="G229" s="386"/>
      <c r="H229" s="386"/>
      <c r="I229" s="386"/>
      <c r="J229" s="386"/>
      <c r="K229" s="386"/>
      <c r="L229" s="386"/>
      <c r="M229" s="386"/>
      <c r="N229" s="386"/>
      <c r="O229" s="386"/>
      <c r="P229" s="386"/>
      <c r="Q229" s="386"/>
      <c r="R229" s="386"/>
      <c r="S229" s="386"/>
      <c r="T229" s="387"/>
    </row>
    <row r="230" spans="1:20" s="23" customFormat="1" ht="54" customHeight="1">
      <c r="A230" s="383" t="s">
        <v>253</v>
      </c>
      <c r="B230" s="384"/>
      <c r="C230" s="42">
        <f>SUM(C231:C235)</f>
        <v>3080524</v>
      </c>
      <c r="D230" s="42">
        <f>SUM(D231:D235)</f>
        <v>2683305</v>
      </c>
      <c r="E230" s="51">
        <f>C230/D230*100</f>
        <v>114.80334885523635</v>
      </c>
      <c r="F230" s="42">
        <f>SUM(F231:F235)</f>
        <v>421122</v>
      </c>
      <c r="G230" s="42">
        <f>SUM(G231:G235)</f>
        <v>191196</v>
      </c>
      <c r="H230" s="51">
        <f>F230/G230*100</f>
        <v>220.25669993096088</v>
      </c>
      <c r="I230" s="42">
        <f>SUM(I231:I235)</f>
        <v>3299801</v>
      </c>
      <c r="J230" s="42">
        <f>SUM(J231:J235)</f>
        <v>3001777</v>
      </c>
      <c r="K230" s="51">
        <f>I230/J230*100</f>
        <v>109.92825249843676</v>
      </c>
      <c r="L230" s="42">
        <f>SUM(L231:L235)</f>
        <v>141767</v>
      </c>
      <c r="M230" s="42">
        <f>SUM(M231:M235)</f>
        <v>83605</v>
      </c>
      <c r="N230" s="6">
        <f t="shared" ref="N230:N234" si="97">L230/M230*100</f>
        <v>169.56760959272771</v>
      </c>
      <c r="O230" s="42">
        <f>SUM(O231:O235)</f>
        <v>0</v>
      </c>
      <c r="P230" s="42">
        <f>SUM(P231:P235)</f>
        <v>0</v>
      </c>
      <c r="Q230" s="5" t="e">
        <f t="shared" ref="Q230:Q234" si="98">O230/P230*100</f>
        <v>#DIV/0!</v>
      </c>
      <c r="R230" s="42">
        <f>SUM(R231:R235)</f>
        <v>141767</v>
      </c>
      <c r="S230" s="42">
        <f>SUM(S231:S235)</f>
        <v>83605</v>
      </c>
      <c r="T230" s="6">
        <f t="shared" ref="T230:T234" si="99">R230/S230*100</f>
        <v>169.56760959272771</v>
      </c>
    </row>
    <row r="231" spans="1:20" s="23" customFormat="1" ht="17.25">
      <c r="A231" s="57">
        <v>1</v>
      </c>
      <c r="B231" s="8" t="s">
        <v>87</v>
      </c>
      <c r="C231" s="49">
        <v>129858</v>
      </c>
      <c r="D231" s="47">
        <v>181399</v>
      </c>
      <c r="E231" s="1">
        <f t="shared" ref="E231:E234" si="100">C231/D231*100</f>
        <v>71.586943698697354</v>
      </c>
      <c r="F231" s="49">
        <v>10714</v>
      </c>
      <c r="G231" s="47">
        <v>18670</v>
      </c>
      <c r="H231" s="1">
        <f t="shared" ref="H231:H234" si="101">F231/G231*100</f>
        <v>57.386181039100158</v>
      </c>
      <c r="I231" s="49">
        <v>131910</v>
      </c>
      <c r="J231" s="47">
        <v>184169</v>
      </c>
      <c r="K231" s="1">
        <f t="shared" ref="K231:K234" si="102">I231/J231*100</f>
        <v>71.624431907650049</v>
      </c>
      <c r="L231" s="49">
        <v>0</v>
      </c>
      <c r="M231" s="95">
        <v>5476</v>
      </c>
      <c r="N231" s="1">
        <f t="shared" si="97"/>
        <v>0</v>
      </c>
      <c r="O231" s="47">
        <v>0</v>
      </c>
      <c r="P231" s="47">
        <v>0</v>
      </c>
      <c r="Q231" s="1" t="e">
        <f t="shared" si="98"/>
        <v>#DIV/0!</v>
      </c>
      <c r="R231" s="49">
        <v>0</v>
      </c>
      <c r="S231" s="47">
        <v>5476</v>
      </c>
      <c r="T231" s="1">
        <f t="shared" si="99"/>
        <v>0</v>
      </c>
    </row>
    <row r="232" spans="1:20" s="23" customFormat="1" ht="17.25">
      <c r="A232" s="63">
        <v>2</v>
      </c>
      <c r="B232" s="4" t="s">
        <v>54</v>
      </c>
      <c r="C232" s="49">
        <v>861015</v>
      </c>
      <c r="D232" s="49">
        <v>811271</v>
      </c>
      <c r="E232" s="25">
        <f t="shared" si="100"/>
        <v>106.1316132340488</v>
      </c>
      <c r="F232" s="49">
        <v>129545</v>
      </c>
      <c r="G232" s="49">
        <v>113306</v>
      </c>
      <c r="H232" s="25">
        <f t="shared" si="101"/>
        <v>114.33198594955255</v>
      </c>
      <c r="I232" s="49">
        <v>1087648</v>
      </c>
      <c r="J232" s="49">
        <v>1022330</v>
      </c>
      <c r="K232" s="25">
        <f t="shared" si="102"/>
        <v>106.3891307112185</v>
      </c>
      <c r="L232" s="49">
        <v>0</v>
      </c>
      <c r="M232" s="95">
        <v>15955</v>
      </c>
      <c r="N232" s="25">
        <f t="shared" si="97"/>
        <v>0</v>
      </c>
      <c r="O232" s="49">
        <v>0</v>
      </c>
      <c r="P232" s="49">
        <v>0</v>
      </c>
      <c r="Q232" s="25" t="e">
        <f t="shared" si="98"/>
        <v>#DIV/0!</v>
      </c>
      <c r="R232" s="49">
        <v>0</v>
      </c>
      <c r="S232" s="49">
        <v>15955</v>
      </c>
      <c r="T232" s="49">
        <f t="shared" si="99"/>
        <v>0</v>
      </c>
    </row>
    <row r="233" spans="1:20" s="23" customFormat="1" ht="17.25">
      <c r="A233" s="63">
        <v>3</v>
      </c>
      <c r="B233" s="10" t="s">
        <v>334</v>
      </c>
      <c r="C233" s="49">
        <v>60540</v>
      </c>
      <c r="D233" s="49"/>
      <c r="E233" s="25" t="e">
        <f t="shared" si="100"/>
        <v>#DIV/0!</v>
      </c>
      <c r="F233" s="49">
        <v>7503</v>
      </c>
      <c r="G233" s="49"/>
      <c r="H233" s="25" t="e">
        <f t="shared" si="101"/>
        <v>#DIV/0!</v>
      </c>
      <c r="I233" s="49">
        <v>60540</v>
      </c>
      <c r="J233" s="49"/>
      <c r="K233" s="25" t="e">
        <f t="shared" si="102"/>
        <v>#DIV/0!</v>
      </c>
      <c r="L233" s="49">
        <v>0</v>
      </c>
      <c r="M233" s="35">
        <v>0</v>
      </c>
      <c r="N233" s="25" t="e">
        <f t="shared" si="97"/>
        <v>#DIV/0!</v>
      </c>
      <c r="O233" s="47">
        <v>0</v>
      </c>
      <c r="P233" s="47">
        <v>0</v>
      </c>
      <c r="Q233" s="25" t="e">
        <f t="shared" si="98"/>
        <v>#DIV/0!</v>
      </c>
      <c r="R233" s="49">
        <v>0</v>
      </c>
      <c r="S233" s="49">
        <v>0</v>
      </c>
      <c r="T233" s="49" t="e">
        <f t="shared" si="99"/>
        <v>#DIV/0!</v>
      </c>
    </row>
    <row r="234" spans="1:20" s="23" customFormat="1" ht="17.25">
      <c r="A234" s="63">
        <v>4</v>
      </c>
      <c r="B234" s="16" t="s">
        <v>399</v>
      </c>
      <c r="C234" s="47">
        <v>2029111</v>
      </c>
      <c r="D234" s="47">
        <v>1690635</v>
      </c>
      <c r="E234" s="25">
        <f t="shared" si="100"/>
        <v>120.02064313113121</v>
      </c>
      <c r="F234" s="47">
        <v>273360</v>
      </c>
      <c r="G234" s="47">
        <v>59220</v>
      </c>
      <c r="H234" s="25">
        <f t="shared" si="101"/>
        <v>461.60081053698082</v>
      </c>
      <c r="I234" s="47">
        <v>2019703</v>
      </c>
      <c r="J234" s="47">
        <v>1795278</v>
      </c>
      <c r="K234" s="25">
        <f t="shared" si="102"/>
        <v>112.50084945061434</v>
      </c>
      <c r="L234" s="49">
        <v>141767</v>
      </c>
      <c r="M234" s="35">
        <v>62174</v>
      </c>
      <c r="N234" s="25">
        <f t="shared" si="97"/>
        <v>228.01653424260942</v>
      </c>
      <c r="O234" s="47">
        <v>0</v>
      </c>
      <c r="P234" s="47">
        <v>0</v>
      </c>
      <c r="Q234" s="25" t="e">
        <f t="shared" si="98"/>
        <v>#DIV/0!</v>
      </c>
      <c r="R234" s="47">
        <v>141767</v>
      </c>
      <c r="S234" s="47">
        <v>62174</v>
      </c>
      <c r="T234" s="49">
        <f t="shared" si="99"/>
        <v>228.01653424260942</v>
      </c>
    </row>
    <row r="235" spans="1:20" s="23" customFormat="1" ht="17.25">
      <c r="A235" s="64"/>
      <c r="B235" s="16"/>
      <c r="C235" s="47"/>
      <c r="D235" s="47"/>
      <c r="E235" s="1"/>
      <c r="F235" s="47"/>
      <c r="G235" s="47"/>
      <c r="H235" s="1"/>
      <c r="I235" s="47"/>
      <c r="J235" s="47"/>
      <c r="K235" s="1"/>
      <c r="L235" s="49"/>
      <c r="M235" s="47"/>
      <c r="N235" s="1"/>
      <c r="O235" s="47"/>
      <c r="P235" s="47"/>
      <c r="Q235" s="1"/>
      <c r="R235" s="47"/>
      <c r="S235" s="47"/>
      <c r="T235" s="1"/>
    </row>
    <row r="236" spans="1:20" s="23" customFormat="1" ht="17.25" customHeight="1">
      <c r="A236" s="385"/>
      <c r="B236" s="386"/>
      <c r="C236" s="386"/>
      <c r="D236" s="386"/>
      <c r="E236" s="386"/>
      <c r="F236" s="386"/>
      <c r="G236" s="386"/>
      <c r="H236" s="386"/>
      <c r="I236" s="386"/>
      <c r="J236" s="386"/>
      <c r="K236" s="386"/>
      <c r="L236" s="386"/>
      <c r="M236" s="386"/>
      <c r="N236" s="386"/>
      <c r="O236" s="386"/>
      <c r="P236" s="386"/>
      <c r="Q236" s="386"/>
      <c r="R236" s="386"/>
      <c r="S236" s="386"/>
      <c r="T236" s="387"/>
    </row>
    <row r="237" spans="1:20" s="23" customFormat="1" ht="71.25" customHeight="1">
      <c r="A237" s="383" t="s">
        <v>254</v>
      </c>
      <c r="B237" s="384"/>
      <c r="C237" s="42">
        <f>SUM(C238:C247)</f>
        <v>17470792</v>
      </c>
      <c r="D237" s="42">
        <f>SUM(D238:D247)</f>
        <v>23442895</v>
      </c>
      <c r="E237" s="51">
        <f>C237/D237*100</f>
        <v>74.524891230370656</v>
      </c>
      <c r="F237" s="42">
        <f>SUM(F238:F247)</f>
        <v>2018935</v>
      </c>
      <c r="G237" s="42">
        <f>SUM(G238:G247)</f>
        <v>2817375</v>
      </c>
      <c r="H237" s="51">
        <f>F237/G237*100</f>
        <v>71.660144638182715</v>
      </c>
      <c r="I237" s="42">
        <f>SUM(I238:I247)</f>
        <v>16793768</v>
      </c>
      <c r="J237" s="42">
        <f>SUM(J238:J247)</f>
        <v>22742857</v>
      </c>
      <c r="K237" s="51">
        <f>I237/J237*100</f>
        <v>73.841945187449411</v>
      </c>
      <c r="L237" s="42">
        <f>SUM(L238:L247)</f>
        <v>7674375</v>
      </c>
      <c r="M237" s="42">
        <f>SUM(M238:M247)</f>
        <v>3152207</v>
      </c>
      <c r="N237" s="6">
        <f t="shared" ref="N237:N247" si="103">L237/M237*100</f>
        <v>243.46037554005812</v>
      </c>
      <c r="O237" s="42">
        <f>SUM(O238:O247)</f>
        <v>7651067</v>
      </c>
      <c r="P237" s="42">
        <f>SUM(P238:P247)</f>
        <v>3117700</v>
      </c>
      <c r="Q237" s="5">
        <f t="shared" ref="Q237:Q247" si="104">O237/P237*100</f>
        <v>245.40741572312922</v>
      </c>
      <c r="R237" s="42">
        <f>SUM(R238:R247)</f>
        <v>23308</v>
      </c>
      <c r="S237" s="42">
        <f>SUM(S238:S247)</f>
        <v>34507</v>
      </c>
      <c r="T237" s="6">
        <f t="shared" ref="T237:T247" si="105">R237/S237*100</f>
        <v>67.545715362100438</v>
      </c>
    </row>
    <row r="238" spans="1:20" s="24" customFormat="1" ht="18.75" customHeight="1">
      <c r="A238" s="63">
        <v>1</v>
      </c>
      <c r="B238" s="4" t="s">
        <v>104</v>
      </c>
      <c r="C238" s="49">
        <v>1111525</v>
      </c>
      <c r="D238" s="49">
        <v>2685598</v>
      </c>
      <c r="E238" s="25">
        <f>C238/D238*100</f>
        <v>41.388361176914792</v>
      </c>
      <c r="F238" s="49">
        <v>143766</v>
      </c>
      <c r="G238" s="49">
        <v>0</v>
      </c>
      <c r="H238" s="25" t="e">
        <f>F238/G238*100</f>
        <v>#DIV/0!</v>
      </c>
      <c r="I238" s="49">
        <v>1130437</v>
      </c>
      <c r="J238" s="49">
        <v>3335168</v>
      </c>
      <c r="K238" s="25">
        <f>I238/J238*100</f>
        <v>33.894454492247469</v>
      </c>
      <c r="L238" s="49">
        <f t="shared" ref="L238" si="106">O238+R238</f>
        <v>0</v>
      </c>
      <c r="M238" s="49">
        <v>0</v>
      </c>
      <c r="N238" s="25" t="e">
        <f t="shared" si="103"/>
        <v>#DIV/0!</v>
      </c>
      <c r="O238" s="49">
        <v>0</v>
      </c>
      <c r="P238" s="49">
        <v>0</v>
      </c>
      <c r="Q238" s="25" t="e">
        <f t="shared" si="104"/>
        <v>#DIV/0!</v>
      </c>
      <c r="R238" s="49">
        <v>0</v>
      </c>
      <c r="S238" s="49">
        <v>0</v>
      </c>
      <c r="T238" s="25" t="e">
        <f t="shared" si="105"/>
        <v>#DIV/0!</v>
      </c>
    </row>
    <row r="239" spans="1:20" s="24" customFormat="1" ht="18.75" customHeight="1">
      <c r="A239" s="63">
        <v>2</v>
      </c>
      <c r="B239" s="4" t="s">
        <v>277</v>
      </c>
      <c r="C239" s="49">
        <v>575990</v>
      </c>
      <c r="D239" s="49">
        <v>506382</v>
      </c>
      <c r="E239" s="25">
        <f>C239/D239*100</f>
        <v>113.74614421523673</v>
      </c>
      <c r="F239" s="49">
        <v>96871</v>
      </c>
      <c r="G239" s="49">
        <v>29751</v>
      </c>
      <c r="H239" s="25">
        <f>F239/G239*100</f>
        <v>325.60586198783233</v>
      </c>
      <c r="I239" s="49">
        <v>574300</v>
      </c>
      <c r="J239" s="49">
        <v>554416</v>
      </c>
      <c r="K239" s="25">
        <f>I239/J239*100</f>
        <v>103.58647658076245</v>
      </c>
      <c r="L239" s="49">
        <v>204348</v>
      </c>
      <c r="M239" s="49">
        <v>311587</v>
      </c>
      <c r="N239" s="25">
        <f t="shared" si="103"/>
        <v>65.582967196962656</v>
      </c>
      <c r="O239" s="49">
        <v>189732</v>
      </c>
      <c r="P239" s="49">
        <v>292330</v>
      </c>
      <c r="Q239" s="25">
        <f t="shared" si="104"/>
        <v>64.903362638114459</v>
      </c>
      <c r="R239" s="49">
        <v>14616</v>
      </c>
      <c r="S239" s="49">
        <v>19257</v>
      </c>
      <c r="T239" s="25">
        <f t="shared" si="105"/>
        <v>75.899672846237735</v>
      </c>
    </row>
    <row r="240" spans="1:20" s="24" customFormat="1" ht="18.75" customHeight="1">
      <c r="A240" s="63">
        <v>3</v>
      </c>
      <c r="B240" s="4" t="s">
        <v>234</v>
      </c>
      <c r="C240" s="49">
        <v>8875995</v>
      </c>
      <c r="D240" s="47">
        <v>11863350</v>
      </c>
      <c r="E240" s="25">
        <f>C240/D240*100</f>
        <v>74.818622058693379</v>
      </c>
      <c r="F240" s="49">
        <v>965366</v>
      </c>
      <c r="G240" s="47">
        <v>1791162</v>
      </c>
      <c r="H240" s="25">
        <f>F240/G240*100</f>
        <v>53.89607416861233</v>
      </c>
      <c r="I240" s="49">
        <v>8960472</v>
      </c>
      <c r="J240" s="47">
        <v>11508832</v>
      </c>
      <c r="K240" s="25">
        <f>I240/J240*100</f>
        <v>77.857353378692125</v>
      </c>
      <c r="L240" s="49">
        <v>4932376</v>
      </c>
      <c r="M240" s="47">
        <v>109644</v>
      </c>
      <c r="N240" s="25">
        <f t="shared" si="103"/>
        <v>4498.5370836525481</v>
      </c>
      <c r="O240" s="49">
        <v>4932376</v>
      </c>
      <c r="P240" s="47">
        <v>109644</v>
      </c>
      <c r="Q240" s="25">
        <f t="shared" si="104"/>
        <v>4498.5370836525481</v>
      </c>
      <c r="R240" s="49">
        <v>0</v>
      </c>
      <c r="S240" s="47">
        <v>0</v>
      </c>
      <c r="T240" s="25" t="e">
        <f t="shared" si="105"/>
        <v>#DIV/0!</v>
      </c>
    </row>
    <row r="241" spans="1:20" s="23" customFormat="1" ht="17.25">
      <c r="A241" s="64">
        <v>4</v>
      </c>
      <c r="B241" s="9" t="s">
        <v>115</v>
      </c>
      <c r="C241" s="49">
        <v>4641569</v>
      </c>
      <c r="D241" s="47">
        <v>6316691</v>
      </c>
      <c r="E241" s="1">
        <f t="shared" ref="E241:E242" si="107">C241/D241*100</f>
        <v>73.481020363351632</v>
      </c>
      <c r="F241" s="49">
        <v>578620</v>
      </c>
      <c r="G241" s="47">
        <v>694886</v>
      </c>
      <c r="H241" s="1">
        <f t="shared" ref="H241:H242" si="108">F241/G241*100</f>
        <v>83.268334662088463</v>
      </c>
      <c r="I241" s="49">
        <v>4617734</v>
      </c>
      <c r="J241" s="47">
        <v>5214062</v>
      </c>
      <c r="K241" s="1">
        <f t="shared" ref="K241:K242" si="109">I241/J241*100</f>
        <v>88.563081911952708</v>
      </c>
      <c r="L241" s="49">
        <v>2163840</v>
      </c>
      <c r="M241" s="95">
        <v>2503954</v>
      </c>
      <c r="N241" s="1">
        <f t="shared" si="103"/>
        <v>86.416922994591744</v>
      </c>
      <c r="O241" s="49">
        <v>2163840</v>
      </c>
      <c r="P241" s="95">
        <v>2503954</v>
      </c>
      <c r="Q241" s="1">
        <f t="shared" si="104"/>
        <v>86.416922994591744</v>
      </c>
      <c r="R241" s="49">
        <v>0</v>
      </c>
      <c r="S241" s="47">
        <v>0</v>
      </c>
      <c r="T241" s="1" t="e">
        <f t="shared" si="105"/>
        <v>#DIV/0!</v>
      </c>
    </row>
    <row r="242" spans="1:20" s="23" customFormat="1" ht="34.5">
      <c r="A242" s="63">
        <v>5</v>
      </c>
      <c r="B242" s="10" t="s">
        <v>116</v>
      </c>
      <c r="C242" s="49">
        <v>0</v>
      </c>
      <c r="D242" s="47">
        <v>0</v>
      </c>
      <c r="E242" s="1" t="e">
        <f t="shared" si="107"/>
        <v>#DIV/0!</v>
      </c>
      <c r="F242" s="49">
        <v>0</v>
      </c>
      <c r="G242" s="47">
        <v>0</v>
      </c>
      <c r="H242" s="1" t="e">
        <f t="shared" si="108"/>
        <v>#DIV/0!</v>
      </c>
      <c r="I242" s="49">
        <v>0</v>
      </c>
      <c r="J242" s="47">
        <v>0</v>
      </c>
      <c r="K242" s="1" t="e">
        <f t="shared" si="109"/>
        <v>#DIV/0!</v>
      </c>
      <c r="L242" s="49">
        <v>0</v>
      </c>
      <c r="M242" s="95">
        <v>0</v>
      </c>
      <c r="N242" s="1" t="e">
        <f t="shared" si="103"/>
        <v>#DIV/0!</v>
      </c>
      <c r="O242" s="49">
        <v>0</v>
      </c>
      <c r="P242" s="47">
        <v>0</v>
      </c>
      <c r="Q242" s="1" t="e">
        <f t="shared" si="104"/>
        <v>#DIV/0!</v>
      </c>
      <c r="R242" s="49">
        <v>0</v>
      </c>
      <c r="S242" s="47">
        <v>0</v>
      </c>
      <c r="T242" s="1" t="e">
        <f t="shared" si="105"/>
        <v>#DIV/0!</v>
      </c>
    </row>
    <row r="243" spans="1:20" s="23" customFormat="1" ht="18.75" customHeight="1">
      <c r="A243" s="64">
        <v>6</v>
      </c>
      <c r="B243" s="158" t="s">
        <v>114</v>
      </c>
      <c r="C243" s="49">
        <v>1880388</v>
      </c>
      <c r="D243" s="47">
        <v>1917931</v>
      </c>
      <c r="E243" s="1">
        <f>C243/D243*100</f>
        <v>98.04252603456537</v>
      </c>
      <c r="F243" s="49">
        <v>180625</v>
      </c>
      <c r="G243" s="47">
        <v>252300</v>
      </c>
      <c r="H243" s="1">
        <f>F243/G243*100</f>
        <v>71.591359492667465</v>
      </c>
      <c r="I243" s="49">
        <v>1121427</v>
      </c>
      <c r="J243" s="47">
        <v>1959940</v>
      </c>
      <c r="K243" s="1">
        <f>I243/J243*100</f>
        <v>57.217414818820991</v>
      </c>
      <c r="L243" s="49">
        <v>26944</v>
      </c>
      <c r="M243" s="95">
        <v>78902</v>
      </c>
      <c r="N243" s="1">
        <f t="shared" si="103"/>
        <v>34.148690780968799</v>
      </c>
      <c r="O243" s="49">
        <v>18252</v>
      </c>
      <c r="P243" s="47">
        <v>63652</v>
      </c>
      <c r="Q243" s="1">
        <f t="shared" si="104"/>
        <v>28.674668510023249</v>
      </c>
      <c r="R243" s="49">
        <v>8692</v>
      </c>
      <c r="S243" s="47">
        <v>15250</v>
      </c>
      <c r="T243" s="1">
        <f t="shared" si="105"/>
        <v>56.996721311475405</v>
      </c>
    </row>
    <row r="244" spans="1:20" s="23" customFormat="1" ht="17.25">
      <c r="A244" s="64">
        <v>7</v>
      </c>
      <c r="B244" s="16" t="s">
        <v>280</v>
      </c>
      <c r="C244" s="49">
        <v>46485</v>
      </c>
      <c r="D244" s="47">
        <v>32943</v>
      </c>
      <c r="E244" s="1">
        <f>C244/D244*100</f>
        <v>141.10736727074038</v>
      </c>
      <c r="F244" s="49">
        <v>10177</v>
      </c>
      <c r="G244" s="47">
        <v>9276</v>
      </c>
      <c r="H244" s="1">
        <f>F244/G244*100</f>
        <v>109.71323846485555</v>
      </c>
      <c r="I244" s="49">
        <v>50558</v>
      </c>
      <c r="J244" s="47">
        <v>34439</v>
      </c>
      <c r="K244" s="1">
        <f>I244/J244*100</f>
        <v>146.80449490403322</v>
      </c>
      <c r="L244" s="49">
        <v>8027</v>
      </c>
      <c r="M244" s="47">
        <v>12120</v>
      </c>
      <c r="N244" s="1">
        <f t="shared" si="103"/>
        <v>66.229372937293732</v>
      </c>
      <c r="O244" s="49">
        <v>8027</v>
      </c>
      <c r="P244" s="47">
        <v>12120</v>
      </c>
      <c r="Q244" s="1">
        <f t="shared" si="104"/>
        <v>66.229372937293732</v>
      </c>
      <c r="R244" s="49">
        <v>0</v>
      </c>
      <c r="S244" s="47">
        <v>0</v>
      </c>
      <c r="T244" s="1" t="e">
        <f t="shared" si="105"/>
        <v>#DIV/0!</v>
      </c>
    </row>
    <row r="245" spans="1:20" s="23" customFormat="1" ht="17.25">
      <c r="A245" s="63">
        <v>8</v>
      </c>
      <c r="B245" s="10" t="s">
        <v>281</v>
      </c>
      <c r="C245" s="49">
        <v>0</v>
      </c>
      <c r="D245" s="47">
        <v>0</v>
      </c>
      <c r="E245" s="1" t="e">
        <f>C245/D245*100</f>
        <v>#DIV/0!</v>
      </c>
      <c r="F245" s="49">
        <v>0</v>
      </c>
      <c r="G245" s="47">
        <v>0</v>
      </c>
      <c r="H245" s="1">
        <v>0</v>
      </c>
      <c r="I245" s="49">
        <v>0</v>
      </c>
      <c r="J245" s="47">
        <v>0</v>
      </c>
      <c r="K245" s="1" t="e">
        <f>I245/J245*100</f>
        <v>#DIV/0!</v>
      </c>
      <c r="L245" s="49">
        <v>0</v>
      </c>
      <c r="M245" s="47">
        <v>0</v>
      </c>
      <c r="N245" s="1" t="e">
        <f t="shared" si="103"/>
        <v>#DIV/0!</v>
      </c>
      <c r="O245" s="49">
        <v>0</v>
      </c>
      <c r="P245" s="47">
        <v>0</v>
      </c>
      <c r="Q245" s="1" t="e">
        <f t="shared" si="104"/>
        <v>#DIV/0!</v>
      </c>
      <c r="R245" s="49">
        <v>0</v>
      </c>
      <c r="S245" s="47">
        <v>0</v>
      </c>
      <c r="T245" s="1" t="e">
        <f t="shared" si="105"/>
        <v>#DIV/0!</v>
      </c>
    </row>
    <row r="246" spans="1:20" s="23" customFormat="1" ht="17.25">
      <c r="A246" s="63">
        <v>9</v>
      </c>
      <c r="B246" s="10" t="s">
        <v>290</v>
      </c>
      <c r="C246" s="49">
        <v>0</v>
      </c>
      <c r="D246" s="49">
        <v>0</v>
      </c>
      <c r="E246" s="1" t="e">
        <f>C246/D246*100</f>
        <v>#DIV/0!</v>
      </c>
      <c r="F246" s="49">
        <v>0</v>
      </c>
      <c r="G246" s="49">
        <v>0</v>
      </c>
      <c r="H246" s="1" t="e">
        <f>F246/G246*100</f>
        <v>#DIV/0!</v>
      </c>
      <c r="I246" s="49">
        <v>0</v>
      </c>
      <c r="J246" s="49">
        <v>0</v>
      </c>
      <c r="K246" s="1" t="e">
        <f>I246/J246*100</f>
        <v>#DIV/0!</v>
      </c>
      <c r="L246" s="49">
        <v>0</v>
      </c>
      <c r="M246" s="49">
        <v>0</v>
      </c>
      <c r="N246" s="1" t="e">
        <f t="shared" si="103"/>
        <v>#DIV/0!</v>
      </c>
      <c r="O246" s="49">
        <v>0</v>
      </c>
      <c r="P246" s="49">
        <v>0</v>
      </c>
      <c r="Q246" s="1" t="e">
        <f t="shared" si="104"/>
        <v>#DIV/0!</v>
      </c>
      <c r="R246" s="49">
        <v>0</v>
      </c>
      <c r="S246" s="49">
        <v>0</v>
      </c>
      <c r="T246" s="1" t="e">
        <f t="shared" si="105"/>
        <v>#DIV/0!</v>
      </c>
    </row>
    <row r="247" spans="1:20" s="23" customFormat="1" ht="17.25">
      <c r="A247" s="63">
        <v>10</v>
      </c>
      <c r="B247" s="10" t="s">
        <v>282</v>
      </c>
      <c r="C247" s="49">
        <v>338840</v>
      </c>
      <c r="D247" s="47">
        <v>120000</v>
      </c>
      <c r="E247" s="1">
        <f>C247/D247*100</f>
        <v>282.36666666666667</v>
      </c>
      <c r="F247" s="49">
        <v>43510</v>
      </c>
      <c r="G247" s="47">
        <v>40000</v>
      </c>
      <c r="H247" s="1">
        <f>F247/G247*100</f>
        <v>108.77500000000001</v>
      </c>
      <c r="I247" s="49">
        <v>338840</v>
      </c>
      <c r="J247" s="47">
        <v>136000</v>
      </c>
      <c r="K247" s="1">
        <f>I247/J247*100</f>
        <v>249.14705882352942</v>
      </c>
      <c r="L247" s="49">
        <v>338840</v>
      </c>
      <c r="M247" s="47">
        <v>136000</v>
      </c>
      <c r="N247" s="1">
        <f t="shared" si="103"/>
        <v>249.14705882352942</v>
      </c>
      <c r="O247" s="49">
        <v>338840</v>
      </c>
      <c r="P247" s="47">
        <v>136000</v>
      </c>
      <c r="Q247" s="1">
        <f t="shared" si="104"/>
        <v>249.14705882352942</v>
      </c>
      <c r="R247" s="49">
        <v>0</v>
      </c>
      <c r="S247" s="49">
        <v>0</v>
      </c>
      <c r="T247" s="1" t="e">
        <f t="shared" si="105"/>
        <v>#DIV/0!</v>
      </c>
    </row>
    <row r="248" spans="1:20" s="23" customFormat="1" ht="17.25" customHeight="1">
      <c r="A248" s="385"/>
      <c r="B248" s="386"/>
      <c r="C248" s="386"/>
      <c r="D248" s="386"/>
      <c r="E248" s="386"/>
      <c r="F248" s="386"/>
      <c r="G248" s="386"/>
      <c r="H248" s="386"/>
      <c r="I248" s="386"/>
      <c r="J248" s="386"/>
      <c r="K248" s="386"/>
      <c r="L248" s="386"/>
      <c r="M248" s="386"/>
      <c r="N248" s="386"/>
      <c r="O248" s="386"/>
      <c r="P248" s="386"/>
      <c r="Q248" s="386"/>
      <c r="R248" s="386"/>
      <c r="S248" s="386"/>
      <c r="T248" s="387"/>
    </row>
    <row r="249" spans="1:20" s="23" customFormat="1" ht="52.5" customHeight="1">
      <c r="A249" s="383" t="s">
        <v>255</v>
      </c>
      <c r="B249" s="384"/>
      <c r="C249" s="42">
        <f>SUM(C250:C256)</f>
        <v>122821762</v>
      </c>
      <c r="D249" s="42">
        <f>SUM(D250:D256)</f>
        <v>129697349</v>
      </c>
      <c r="E249" s="51">
        <f>C249/D249*100</f>
        <v>94.698745153225914</v>
      </c>
      <c r="F249" s="42">
        <f>SUM(F250:F256)</f>
        <v>13034487</v>
      </c>
      <c r="G249" s="42">
        <f>SUM(G250:G256)</f>
        <v>13171607</v>
      </c>
      <c r="H249" s="51">
        <f>F249/G249*100</f>
        <v>98.958972887666633</v>
      </c>
      <c r="I249" s="42">
        <f>SUM(I250:I256)</f>
        <v>120212889</v>
      </c>
      <c r="J249" s="42">
        <f>SUM(J250:J256)</f>
        <v>122367986</v>
      </c>
      <c r="K249" s="51">
        <f>I249/J249*100</f>
        <v>98.238839200965515</v>
      </c>
      <c r="L249" s="36">
        <f>SUM(L250:L256)</f>
        <v>105871273</v>
      </c>
      <c r="M249" s="36">
        <f>SUM(M250:M256)</f>
        <v>109565165</v>
      </c>
      <c r="N249" s="6">
        <f t="shared" ref="N249:N256" si="110">L249/M249*100</f>
        <v>96.628589022797527</v>
      </c>
      <c r="O249" s="5">
        <f>SUM(O250:O256)</f>
        <v>0</v>
      </c>
      <c r="P249" s="5">
        <f>SUM(P250:P256)</f>
        <v>21510</v>
      </c>
      <c r="Q249" s="5">
        <f t="shared" ref="Q249:Q256" si="111">O249/P249*100</f>
        <v>0</v>
      </c>
      <c r="R249" s="5">
        <f>SUM(R250:R256)</f>
        <v>105871273</v>
      </c>
      <c r="S249" s="5">
        <f>SUM(S250:S256)</f>
        <v>109543655</v>
      </c>
      <c r="T249" s="6">
        <f t="shared" ref="T249:T256" si="112">R249/S249*100</f>
        <v>96.647563019510358</v>
      </c>
    </row>
    <row r="250" spans="1:20" s="23" customFormat="1" ht="19.5" customHeight="1">
      <c r="A250" s="64">
        <v>1</v>
      </c>
      <c r="B250" s="8" t="s">
        <v>106</v>
      </c>
      <c r="C250" s="45">
        <v>4415170</v>
      </c>
      <c r="D250" s="45">
        <v>8107611</v>
      </c>
      <c r="E250" s="46">
        <f t="shared" ref="E250:E256" si="113">C250/D250*100</f>
        <v>54.457102098262979</v>
      </c>
      <c r="F250" s="45">
        <v>451176</v>
      </c>
      <c r="G250" s="45">
        <v>440030</v>
      </c>
      <c r="H250" s="46">
        <f t="shared" ref="H250:H256" si="114">F250/G250*100</f>
        <v>102.53300911301501</v>
      </c>
      <c r="I250" s="45">
        <v>4415170</v>
      </c>
      <c r="J250" s="45">
        <v>7108967</v>
      </c>
      <c r="K250" s="46">
        <f t="shared" ref="K250:K256" si="115">I250/J250*100</f>
        <v>62.107054372315972</v>
      </c>
      <c r="L250" s="95">
        <v>0</v>
      </c>
      <c r="M250" s="95">
        <v>4978741</v>
      </c>
      <c r="N250" s="25">
        <f t="shared" si="110"/>
        <v>0</v>
      </c>
      <c r="O250" s="45">
        <v>0</v>
      </c>
      <c r="P250" s="45">
        <v>0</v>
      </c>
      <c r="Q250" s="25">
        <f>O250/S250*100</f>
        <v>0</v>
      </c>
      <c r="R250" s="65">
        <v>0</v>
      </c>
      <c r="S250" s="65">
        <v>4978741</v>
      </c>
      <c r="T250" s="46">
        <f t="shared" si="112"/>
        <v>0</v>
      </c>
    </row>
    <row r="251" spans="1:20" s="23" customFormat="1" ht="34.5">
      <c r="A251" s="63">
        <v>2</v>
      </c>
      <c r="B251" s="4" t="s">
        <v>107</v>
      </c>
      <c r="C251" s="45">
        <v>23728047</v>
      </c>
      <c r="D251" s="45">
        <v>25307541</v>
      </c>
      <c r="E251" s="46">
        <f t="shared" si="113"/>
        <v>93.758800983469712</v>
      </c>
      <c r="F251" s="45">
        <v>2730069</v>
      </c>
      <c r="G251" s="45">
        <v>2890897</v>
      </c>
      <c r="H251" s="46">
        <f t="shared" si="114"/>
        <v>94.436744027891677</v>
      </c>
      <c r="I251" s="45">
        <v>23374247</v>
      </c>
      <c r="J251" s="45">
        <v>24484181</v>
      </c>
      <c r="K251" s="46">
        <f t="shared" si="115"/>
        <v>95.466730130773001</v>
      </c>
      <c r="L251" s="45">
        <v>23370594</v>
      </c>
      <c r="M251" s="95">
        <v>24411137</v>
      </c>
      <c r="N251" s="25">
        <f t="shared" si="110"/>
        <v>95.737425094128142</v>
      </c>
      <c r="O251" s="45">
        <v>0</v>
      </c>
      <c r="P251" s="45">
        <v>0</v>
      </c>
      <c r="Q251" s="25" t="e">
        <f t="shared" si="111"/>
        <v>#DIV/0!</v>
      </c>
      <c r="R251" s="45">
        <v>23370594</v>
      </c>
      <c r="S251" s="45">
        <v>24411137</v>
      </c>
      <c r="T251" s="46">
        <f t="shared" si="112"/>
        <v>95.737425094128142</v>
      </c>
    </row>
    <row r="252" spans="1:20" s="23" customFormat="1" ht="18" customHeight="1">
      <c r="A252" s="63">
        <v>3</v>
      </c>
      <c r="B252" s="8" t="s">
        <v>108</v>
      </c>
      <c r="C252" s="45">
        <v>6970927</v>
      </c>
      <c r="D252" s="45">
        <v>13818963</v>
      </c>
      <c r="E252" s="46">
        <f t="shared" si="113"/>
        <v>50.444646244439618</v>
      </c>
      <c r="F252" s="45">
        <v>876121</v>
      </c>
      <c r="G252" s="45">
        <v>531071</v>
      </c>
      <c r="H252" s="46">
        <f t="shared" si="114"/>
        <v>164.97248013919042</v>
      </c>
      <c r="I252" s="45">
        <v>5301891</v>
      </c>
      <c r="J252" s="45">
        <v>11867564</v>
      </c>
      <c r="K252" s="46">
        <f t="shared" si="115"/>
        <v>44.675478472245864</v>
      </c>
      <c r="L252" s="95">
        <v>0</v>
      </c>
      <c r="M252" s="95">
        <v>9029105</v>
      </c>
      <c r="N252" s="25">
        <f t="shared" si="110"/>
        <v>0</v>
      </c>
      <c r="O252" s="45">
        <v>0</v>
      </c>
      <c r="P252" s="45">
        <v>0</v>
      </c>
      <c r="Q252" s="25" t="e">
        <f t="shared" si="111"/>
        <v>#DIV/0!</v>
      </c>
      <c r="R252" s="65">
        <v>0</v>
      </c>
      <c r="S252" s="45">
        <v>9029105</v>
      </c>
      <c r="T252" s="46">
        <f t="shared" si="112"/>
        <v>0</v>
      </c>
    </row>
    <row r="253" spans="1:20" s="23" customFormat="1" ht="17.25" customHeight="1">
      <c r="A253" s="63">
        <v>4</v>
      </c>
      <c r="B253" s="4" t="s">
        <v>109</v>
      </c>
      <c r="C253" s="45">
        <v>1993081</v>
      </c>
      <c r="D253" s="45">
        <v>3847726</v>
      </c>
      <c r="E253" s="25">
        <f t="shared" si="113"/>
        <v>51.798932668282518</v>
      </c>
      <c r="F253" s="45">
        <v>147557</v>
      </c>
      <c r="G253" s="45">
        <v>445219</v>
      </c>
      <c r="H253" s="25">
        <f t="shared" si="114"/>
        <v>33.14256579346344</v>
      </c>
      <c r="I253" s="45">
        <v>2169023</v>
      </c>
      <c r="J253" s="45">
        <v>4614790</v>
      </c>
      <c r="K253" s="25">
        <f t="shared" si="115"/>
        <v>47.001553700168373</v>
      </c>
      <c r="L253" s="95">
        <v>0</v>
      </c>
      <c r="M253" s="95">
        <v>0</v>
      </c>
      <c r="N253" s="25" t="e">
        <f t="shared" si="110"/>
        <v>#DIV/0!</v>
      </c>
      <c r="O253" s="45">
        <v>0</v>
      </c>
      <c r="P253" s="49">
        <v>0</v>
      </c>
      <c r="Q253" s="25" t="e">
        <f t="shared" si="111"/>
        <v>#DIV/0!</v>
      </c>
      <c r="R253" s="65">
        <v>0</v>
      </c>
      <c r="S253" s="49">
        <v>0</v>
      </c>
      <c r="T253" s="25" t="e">
        <f t="shared" si="112"/>
        <v>#DIV/0!</v>
      </c>
    </row>
    <row r="254" spans="1:20" s="23" customFormat="1" ht="17.25" customHeight="1">
      <c r="A254" s="63">
        <v>5</v>
      </c>
      <c r="B254" s="4" t="s">
        <v>110</v>
      </c>
      <c r="C254" s="45">
        <v>52891875</v>
      </c>
      <c r="D254" s="45">
        <v>41739177</v>
      </c>
      <c r="E254" s="46">
        <f t="shared" si="113"/>
        <v>126.71997581552699</v>
      </c>
      <c r="F254" s="45">
        <v>6359491</v>
      </c>
      <c r="G254" s="45">
        <v>5311394</v>
      </c>
      <c r="H254" s="46">
        <f t="shared" si="114"/>
        <v>119.73299288284771</v>
      </c>
      <c r="I254" s="45">
        <v>51784125</v>
      </c>
      <c r="J254" s="45">
        <v>38824349</v>
      </c>
      <c r="K254" s="46">
        <f t="shared" si="115"/>
        <v>133.38053652876448</v>
      </c>
      <c r="L254" s="45">
        <v>51784125</v>
      </c>
      <c r="M254" s="95">
        <v>38824349</v>
      </c>
      <c r="N254" s="25">
        <f t="shared" si="110"/>
        <v>133.38053652876448</v>
      </c>
      <c r="O254" s="45">
        <v>0</v>
      </c>
      <c r="P254" s="45">
        <v>0</v>
      </c>
      <c r="Q254" s="25" t="e">
        <f t="shared" si="111"/>
        <v>#DIV/0!</v>
      </c>
      <c r="R254" s="45">
        <v>51784125</v>
      </c>
      <c r="S254" s="65">
        <v>38824349</v>
      </c>
      <c r="T254" s="46">
        <f t="shared" si="112"/>
        <v>133.38053652876448</v>
      </c>
    </row>
    <row r="255" spans="1:20" s="23" customFormat="1" ht="15" customHeight="1">
      <c r="A255" s="64">
        <v>6</v>
      </c>
      <c r="B255" s="8" t="s">
        <v>111</v>
      </c>
      <c r="C255" s="45">
        <v>30820759</v>
      </c>
      <c r="D255" s="45">
        <v>33697071</v>
      </c>
      <c r="E255" s="1">
        <f t="shared" si="113"/>
        <v>91.46420767549796</v>
      </c>
      <c r="F255" s="45">
        <v>2195913</v>
      </c>
      <c r="G255" s="45">
        <v>3229208</v>
      </c>
      <c r="H255" s="1">
        <f t="shared" si="114"/>
        <v>68.001596676336746</v>
      </c>
      <c r="I255" s="45">
        <v>30728366</v>
      </c>
      <c r="J255" s="45">
        <v>32350077</v>
      </c>
      <c r="K255" s="1">
        <f t="shared" si="115"/>
        <v>94.986994930491193</v>
      </c>
      <c r="L255" s="95">
        <v>30711648</v>
      </c>
      <c r="M255" s="95">
        <v>32321833</v>
      </c>
      <c r="N255" s="1">
        <f t="shared" si="110"/>
        <v>95.018274489568711</v>
      </c>
      <c r="O255" s="45">
        <v>0</v>
      </c>
      <c r="P255" s="47">
        <v>21510</v>
      </c>
      <c r="Q255" s="1">
        <f t="shared" si="111"/>
        <v>0</v>
      </c>
      <c r="R255" s="65">
        <v>30711648</v>
      </c>
      <c r="S255" s="47">
        <v>32300323</v>
      </c>
      <c r="T255" s="1">
        <f t="shared" si="112"/>
        <v>95.081550732480295</v>
      </c>
    </row>
    <row r="256" spans="1:20" s="23" customFormat="1" ht="19.5" customHeight="1">
      <c r="A256" s="64">
        <v>7</v>
      </c>
      <c r="B256" s="3" t="s">
        <v>112</v>
      </c>
      <c r="C256" s="45">
        <v>2001903</v>
      </c>
      <c r="D256" s="45">
        <v>3179260</v>
      </c>
      <c r="E256" s="46">
        <f t="shared" si="113"/>
        <v>62.967577360769489</v>
      </c>
      <c r="F256" s="45">
        <v>274160</v>
      </c>
      <c r="G256" s="45">
        <v>323788</v>
      </c>
      <c r="H256" s="46">
        <f t="shared" si="114"/>
        <v>84.672687066846208</v>
      </c>
      <c r="I256" s="45">
        <v>2440067</v>
      </c>
      <c r="J256" s="45">
        <v>3118058</v>
      </c>
      <c r="K256" s="46">
        <f t="shared" si="115"/>
        <v>78.255984975263445</v>
      </c>
      <c r="L256" s="95">
        <v>4906</v>
      </c>
      <c r="M256" s="95">
        <v>0</v>
      </c>
      <c r="N256" s="25" t="e">
        <f t="shared" si="110"/>
        <v>#DIV/0!</v>
      </c>
      <c r="O256" s="45">
        <v>0</v>
      </c>
      <c r="P256" s="45">
        <v>0</v>
      </c>
      <c r="Q256" s="25" t="e">
        <f t="shared" si="111"/>
        <v>#DIV/0!</v>
      </c>
      <c r="R256" s="65">
        <v>4906</v>
      </c>
      <c r="S256" s="45">
        <v>0</v>
      </c>
      <c r="T256" s="46" t="e">
        <f t="shared" si="112"/>
        <v>#DIV/0!</v>
      </c>
    </row>
    <row r="257" spans="1:20" s="23" customFormat="1" ht="17.25" customHeight="1">
      <c r="A257" s="385"/>
      <c r="B257" s="386"/>
      <c r="C257" s="386"/>
      <c r="D257" s="386"/>
      <c r="E257" s="386"/>
      <c r="F257" s="386"/>
      <c r="G257" s="386"/>
      <c r="H257" s="386"/>
      <c r="I257" s="386"/>
      <c r="J257" s="386"/>
      <c r="K257" s="386"/>
      <c r="L257" s="386"/>
      <c r="M257" s="386"/>
      <c r="N257" s="386"/>
      <c r="O257" s="386"/>
      <c r="P257" s="386"/>
      <c r="Q257" s="386"/>
      <c r="R257" s="386"/>
      <c r="S257" s="386"/>
      <c r="T257" s="387"/>
    </row>
    <row r="258" spans="1:20" s="23" customFormat="1" ht="91.5" customHeight="1">
      <c r="A258" s="383" t="s">
        <v>256</v>
      </c>
      <c r="B258" s="384"/>
      <c r="C258" s="42">
        <f>SUM(C259:C262)</f>
        <v>5058817</v>
      </c>
      <c r="D258" s="42">
        <f>SUM(D259:D262)</f>
        <v>4530532</v>
      </c>
      <c r="E258" s="51">
        <f>C258/D258*100</f>
        <v>111.66055112291448</v>
      </c>
      <c r="F258" s="42">
        <f>SUM(F259:F262)</f>
        <v>728187</v>
      </c>
      <c r="G258" s="42">
        <f>SUM(G259:G262)</f>
        <v>243717</v>
      </c>
      <c r="H258" s="51">
        <f>F258/G258*100</f>
        <v>298.7838353500166</v>
      </c>
      <c r="I258" s="42">
        <f>SUM(I259:I262)</f>
        <v>5904125</v>
      </c>
      <c r="J258" s="42">
        <f>SUM(J259:J262)</f>
        <v>4518542</v>
      </c>
      <c r="K258" s="51">
        <f>I258/J258*100</f>
        <v>130.66438244902892</v>
      </c>
      <c r="L258" s="42">
        <f>SUM(L259:L262)</f>
        <v>0</v>
      </c>
      <c r="M258" s="42">
        <f>SUM(M259:M262)</f>
        <v>0</v>
      </c>
      <c r="N258" s="6" t="e">
        <f t="shared" ref="N258:N260" si="116">L258/M258*100</f>
        <v>#DIV/0!</v>
      </c>
      <c r="O258" s="42">
        <f>SUM(O259:O262)</f>
        <v>0</v>
      </c>
      <c r="P258" s="42">
        <f>SUM(P259:P262)</f>
        <v>0</v>
      </c>
      <c r="Q258" s="5" t="e">
        <f t="shared" ref="Q258:Q260" si="117">O258/P258*100</f>
        <v>#DIV/0!</v>
      </c>
      <c r="R258" s="42">
        <f>SUM(R259:R262)</f>
        <v>0</v>
      </c>
      <c r="S258" s="42">
        <f>SUM(S259:S262)</f>
        <v>0</v>
      </c>
      <c r="T258" s="6" t="e">
        <f t="shared" ref="T258:T260" si="118">R258/S258*100</f>
        <v>#DIV/0!</v>
      </c>
    </row>
    <row r="259" spans="1:20" s="23" customFormat="1" ht="42" customHeight="1">
      <c r="A259" s="57">
        <v>1</v>
      </c>
      <c r="B259" s="8" t="s">
        <v>89</v>
      </c>
      <c r="C259" s="47">
        <v>14832</v>
      </c>
      <c r="D259" s="47">
        <v>39724</v>
      </c>
      <c r="E259" s="1">
        <f t="shared" ref="E259:E260" si="119">C259/D259*100</f>
        <v>37.337629644547377</v>
      </c>
      <c r="F259" s="47">
        <v>624</v>
      </c>
      <c r="G259" s="47">
        <v>1061</v>
      </c>
      <c r="H259" s="1">
        <f t="shared" ref="H259:H260" si="120">F259/G259*100</f>
        <v>58.812441093308202</v>
      </c>
      <c r="I259" s="47">
        <v>14969</v>
      </c>
      <c r="J259" s="47">
        <v>39522</v>
      </c>
      <c r="K259" s="1">
        <f t="shared" ref="K259:K260" si="121">I259/J259*100</f>
        <v>37.875107535043774</v>
      </c>
      <c r="L259" s="95">
        <f>O259+R259</f>
        <v>0</v>
      </c>
      <c r="M259" s="95">
        <f>P259+S259</f>
        <v>0</v>
      </c>
      <c r="N259" s="1" t="e">
        <f t="shared" si="116"/>
        <v>#DIV/0!</v>
      </c>
      <c r="O259" s="47">
        <v>0</v>
      </c>
      <c r="P259" s="47">
        <v>0</v>
      </c>
      <c r="Q259" s="1" t="e">
        <f t="shared" si="117"/>
        <v>#DIV/0!</v>
      </c>
      <c r="R259" s="47">
        <v>0</v>
      </c>
      <c r="S259" s="47">
        <v>0</v>
      </c>
      <c r="T259" s="1" t="e">
        <f t="shared" si="118"/>
        <v>#DIV/0!</v>
      </c>
    </row>
    <row r="260" spans="1:20" s="23" customFormat="1" ht="17.25">
      <c r="A260" s="63">
        <v>2</v>
      </c>
      <c r="B260" s="4" t="s">
        <v>113</v>
      </c>
      <c r="C260" s="47">
        <v>5043985</v>
      </c>
      <c r="D260" s="45">
        <v>4490808</v>
      </c>
      <c r="E260" s="25">
        <f t="shared" si="119"/>
        <v>112.31798375704327</v>
      </c>
      <c r="F260" s="47">
        <v>727563</v>
      </c>
      <c r="G260" s="45">
        <v>242656</v>
      </c>
      <c r="H260" s="25">
        <f t="shared" si="120"/>
        <v>299.83309705921141</v>
      </c>
      <c r="I260" s="47">
        <v>5889156</v>
      </c>
      <c r="J260" s="45">
        <v>4479020</v>
      </c>
      <c r="K260" s="25">
        <f t="shared" si="121"/>
        <v>131.4831369362048</v>
      </c>
      <c r="L260" s="95">
        <f>O260+R260</f>
        <v>0</v>
      </c>
      <c r="M260" s="95">
        <f>P260+S260</f>
        <v>0</v>
      </c>
      <c r="N260" s="25" t="e">
        <f t="shared" si="116"/>
        <v>#DIV/0!</v>
      </c>
      <c r="O260" s="49">
        <v>0</v>
      </c>
      <c r="P260" s="49">
        <v>0</v>
      </c>
      <c r="Q260" s="25" t="e">
        <f t="shared" si="117"/>
        <v>#DIV/0!</v>
      </c>
      <c r="R260" s="49">
        <v>0</v>
      </c>
      <c r="S260" s="49">
        <v>0</v>
      </c>
      <c r="T260" s="25" t="e">
        <f t="shared" si="118"/>
        <v>#DIV/0!</v>
      </c>
    </row>
    <row r="261" spans="1:20" s="23" customFormat="1" ht="17.25">
      <c r="A261" s="63"/>
      <c r="B261" s="4"/>
      <c r="C261" s="49"/>
      <c r="D261" s="49"/>
      <c r="E261" s="25"/>
      <c r="F261" s="49"/>
      <c r="G261" s="49"/>
      <c r="H261" s="25"/>
      <c r="I261" s="49"/>
      <c r="J261" s="49"/>
      <c r="K261" s="25"/>
      <c r="L261" s="95"/>
      <c r="M261" s="47"/>
      <c r="N261" s="25"/>
      <c r="O261" s="49"/>
      <c r="P261" s="49"/>
      <c r="Q261" s="25"/>
      <c r="R261" s="49"/>
      <c r="S261" s="49"/>
      <c r="T261" s="25"/>
    </row>
    <row r="262" spans="1:20" s="23" customFormat="1" ht="17.25">
      <c r="A262" s="64"/>
      <c r="B262" s="16"/>
      <c r="C262" s="47"/>
      <c r="D262" s="47"/>
      <c r="E262" s="1"/>
      <c r="F262" s="47"/>
      <c r="G262" s="47"/>
      <c r="H262" s="1"/>
      <c r="I262" s="47"/>
      <c r="J262" s="47"/>
      <c r="K262" s="1"/>
      <c r="L262" s="47"/>
      <c r="M262" s="47"/>
      <c r="N262" s="1"/>
      <c r="O262" s="47"/>
      <c r="P262" s="47"/>
      <c r="Q262" s="1"/>
      <c r="R262" s="47"/>
      <c r="S262" s="47"/>
      <c r="T262" s="1"/>
    </row>
    <row r="263" spans="1:20" s="23" customFormat="1" ht="17.25" customHeight="1">
      <c r="A263" s="385"/>
      <c r="B263" s="386"/>
      <c r="C263" s="386"/>
      <c r="D263" s="386"/>
      <c r="E263" s="386"/>
      <c r="F263" s="386"/>
      <c r="G263" s="386"/>
      <c r="H263" s="386"/>
      <c r="I263" s="386"/>
      <c r="J263" s="386"/>
      <c r="K263" s="386"/>
      <c r="L263" s="386"/>
      <c r="M263" s="386"/>
      <c r="N263" s="386"/>
      <c r="O263" s="386"/>
      <c r="P263" s="386"/>
      <c r="Q263" s="386"/>
      <c r="R263" s="386"/>
      <c r="S263" s="386"/>
      <c r="T263" s="387"/>
    </row>
    <row r="264" spans="1:20" s="23" customFormat="1" ht="72.75" customHeight="1">
      <c r="A264" s="383" t="s">
        <v>257</v>
      </c>
      <c r="B264" s="384"/>
      <c r="C264" s="42">
        <f>SUM(C265:C276)</f>
        <v>2482556</v>
      </c>
      <c r="D264" s="42">
        <f>SUM(D265:D276)</f>
        <v>2341133</v>
      </c>
      <c r="E264" s="51">
        <f>C264/D264*100</f>
        <v>106.04079306899695</v>
      </c>
      <c r="F264" s="42">
        <f>SUM(F265:F276)</f>
        <v>241144</v>
      </c>
      <c r="G264" s="42">
        <f>SUM(G265:G276)</f>
        <v>354106</v>
      </c>
      <c r="H264" s="51">
        <f>F264/G264*100</f>
        <v>68.099382670725717</v>
      </c>
      <c r="I264" s="42">
        <f>SUM(I265:I276)</f>
        <v>2644444</v>
      </c>
      <c r="J264" s="42">
        <f>SUM(J265:J276)</f>
        <v>2252654</v>
      </c>
      <c r="K264" s="51">
        <f>I264/J264*100</f>
        <v>117.39237361796353</v>
      </c>
      <c r="L264" s="42">
        <f>SUM(L265:L276)</f>
        <v>944030</v>
      </c>
      <c r="M264" s="42">
        <f>SUM(M265:M276)</f>
        <v>710462</v>
      </c>
      <c r="N264" s="6">
        <f t="shared" ref="N264:N276" si="122">L264/M264*100</f>
        <v>132.87550917571946</v>
      </c>
      <c r="O264" s="42">
        <f>SUM(O265:O276)</f>
        <v>838861</v>
      </c>
      <c r="P264" s="42">
        <f>SUM(P265:P276)</f>
        <v>520613</v>
      </c>
      <c r="Q264" s="5">
        <f t="shared" ref="Q264:Q276" si="123">O264/P264*100</f>
        <v>161.12947621361741</v>
      </c>
      <c r="R264" s="42">
        <f>SUM(R265:R276)</f>
        <v>105169</v>
      </c>
      <c r="S264" s="42">
        <f>SUM(S265:S276)</f>
        <v>189849</v>
      </c>
      <c r="T264" s="6">
        <f t="shared" ref="T264:T276" si="124">R264/S264*100</f>
        <v>55.396130609062986</v>
      </c>
    </row>
    <row r="265" spans="1:20" s="23" customFormat="1" ht="17.25">
      <c r="A265" s="44">
        <v>1</v>
      </c>
      <c r="B265" s="3" t="s">
        <v>32</v>
      </c>
      <c r="C265" s="45">
        <v>57987</v>
      </c>
      <c r="D265" s="45">
        <v>146430</v>
      </c>
      <c r="E265" s="46">
        <f t="shared" ref="E265:E273" si="125">C265/D265*100</f>
        <v>39.600491702519975</v>
      </c>
      <c r="F265" s="45">
        <v>3048</v>
      </c>
      <c r="G265" s="45">
        <v>9390</v>
      </c>
      <c r="H265" s="46">
        <f t="shared" ref="H265:H276" si="126">F265/G265*100</f>
        <v>32.460063897763582</v>
      </c>
      <c r="I265" s="45">
        <v>64315</v>
      </c>
      <c r="J265" s="45">
        <v>165369</v>
      </c>
      <c r="K265" s="46">
        <f t="shared" ref="K265:K276" si="127">I265/J265*100</f>
        <v>38.891811645471641</v>
      </c>
      <c r="L265" s="95">
        <v>46352</v>
      </c>
      <c r="M265" s="95">
        <v>165369</v>
      </c>
      <c r="N265" s="25">
        <f t="shared" si="122"/>
        <v>28.029437198023814</v>
      </c>
      <c r="O265" s="45">
        <v>46134</v>
      </c>
      <c r="P265" s="45">
        <v>165369</v>
      </c>
      <c r="Q265" s="25">
        <f t="shared" si="123"/>
        <v>27.897610797670662</v>
      </c>
      <c r="R265" s="45">
        <v>218</v>
      </c>
      <c r="S265" s="45">
        <v>0</v>
      </c>
      <c r="T265" s="45" t="e">
        <f t="shared" si="124"/>
        <v>#DIV/0!</v>
      </c>
    </row>
    <row r="266" spans="1:20" s="23" customFormat="1" ht="17.25">
      <c r="A266" s="52">
        <v>2</v>
      </c>
      <c r="B266" s="8" t="s">
        <v>33</v>
      </c>
      <c r="C266" s="45">
        <v>29184</v>
      </c>
      <c r="D266" s="45">
        <v>52099</v>
      </c>
      <c r="E266" s="1">
        <f t="shared" si="125"/>
        <v>56.01643025777846</v>
      </c>
      <c r="F266" s="45">
        <v>4610</v>
      </c>
      <c r="G266" s="45">
        <v>6021</v>
      </c>
      <c r="H266" s="1">
        <f t="shared" si="126"/>
        <v>76.56535459226042</v>
      </c>
      <c r="I266" s="45">
        <v>29421</v>
      </c>
      <c r="J266" s="45">
        <v>65564</v>
      </c>
      <c r="K266" s="1">
        <f t="shared" si="127"/>
        <v>44.873711182966261</v>
      </c>
      <c r="L266" s="95">
        <v>0</v>
      </c>
      <c r="M266" s="95">
        <v>0</v>
      </c>
      <c r="N266" s="25" t="e">
        <f t="shared" si="122"/>
        <v>#DIV/0!</v>
      </c>
      <c r="O266" s="45">
        <v>0</v>
      </c>
      <c r="P266" s="45">
        <v>0</v>
      </c>
      <c r="Q266" s="25" t="e">
        <f t="shared" si="123"/>
        <v>#DIV/0!</v>
      </c>
      <c r="R266" s="45">
        <v>0</v>
      </c>
      <c r="S266" s="47">
        <v>0</v>
      </c>
      <c r="T266" s="47" t="e">
        <f t="shared" si="124"/>
        <v>#DIV/0!</v>
      </c>
    </row>
    <row r="267" spans="1:20" s="23" customFormat="1" ht="17.25">
      <c r="A267" s="44">
        <v>3</v>
      </c>
      <c r="B267" s="3" t="s">
        <v>34</v>
      </c>
      <c r="C267" s="45">
        <v>231022</v>
      </c>
      <c r="D267" s="45">
        <v>367951</v>
      </c>
      <c r="E267" s="46">
        <f t="shared" si="125"/>
        <v>62.786077494014151</v>
      </c>
      <c r="F267" s="45">
        <v>12429</v>
      </c>
      <c r="G267" s="45">
        <v>37705</v>
      </c>
      <c r="H267" s="46">
        <f t="shared" si="126"/>
        <v>32.963797904787164</v>
      </c>
      <c r="I267" s="45">
        <v>231022</v>
      </c>
      <c r="J267" s="45">
        <v>367951</v>
      </c>
      <c r="K267" s="46">
        <f t="shared" si="127"/>
        <v>62.786077494014151</v>
      </c>
      <c r="L267" s="95">
        <v>0</v>
      </c>
      <c r="M267" s="95">
        <v>0</v>
      </c>
      <c r="N267" s="25" t="e">
        <f t="shared" si="122"/>
        <v>#DIV/0!</v>
      </c>
      <c r="O267" s="45">
        <v>0</v>
      </c>
      <c r="P267" s="45">
        <v>0</v>
      </c>
      <c r="Q267" s="25" t="e">
        <f t="shared" si="123"/>
        <v>#DIV/0!</v>
      </c>
      <c r="R267" s="45">
        <v>0</v>
      </c>
      <c r="S267" s="45">
        <v>0</v>
      </c>
      <c r="T267" s="45" t="e">
        <f t="shared" si="124"/>
        <v>#DIV/0!</v>
      </c>
    </row>
    <row r="268" spans="1:20" s="23" customFormat="1" ht="17.25">
      <c r="A268" s="44">
        <v>4</v>
      </c>
      <c r="B268" s="3" t="s">
        <v>35</v>
      </c>
      <c r="C268" s="45">
        <v>410219</v>
      </c>
      <c r="D268" s="45">
        <v>251512</v>
      </c>
      <c r="E268" s="46">
        <f t="shared" si="125"/>
        <v>163.10116415916536</v>
      </c>
      <c r="F268" s="45">
        <v>55388</v>
      </c>
      <c r="G268" s="45">
        <v>58616</v>
      </c>
      <c r="H268" s="46">
        <f t="shared" si="126"/>
        <v>94.492971202402074</v>
      </c>
      <c r="I268" s="45">
        <v>410343</v>
      </c>
      <c r="J268" s="45">
        <v>252223</v>
      </c>
      <c r="K268" s="46">
        <f t="shared" si="127"/>
        <v>162.69055557978456</v>
      </c>
      <c r="L268" s="95">
        <v>160259</v>
      </c>
      <c r="M268" s="95">
        <v>56589</v>
      </c>
      <c r="N268" s="25">
        <f t="shared" si="122"/>
        <v>283.19814804997441</v>
      </c>
      <c r="O268" s="45">
        <v>153679</v>
      </c>
      <c r="P268" s="45">
        <v>53506</v>
      </c>
      <c r="Q268" s="25">
        <f t="shared" si="123"/>
        <v>287.21825589653497</v>
      </c>
      <c r="R268" s="45">
        <v>6580</v>
      </c>
      <c r="S268" s="45">
        <v>3083</v>
      </c>
      <c r="T268" s="45">
        <f t="shared" si="124"/>
        <v>213.42847875445995</v>
      </c>
    </row>
    <row r="269" spans="1:20" s="23" customFormat="1" ht="17.25">
      <c r="A269" s="44">
        <v>5</v>
      </c>
      <c r="B269" s="3" t="s">
        <v>36</v>
      </c>
      <c r="C269" s="45">
        <v>0</v>
      </c>
      <c r="D269" s="45">
        <v>0</v>
      </c>
      <c r="E269" s="46" t="e">
        <f>C272/D269*100</f>
        <v>#DIV/0!</v>
      </c>
      <c r="F269" s="45">
        <v>0</v>
      </c>
      <c r="G269" s="45">
        <v>0</v>
      </c>
      <c r="H269" s="46" t="e">
        <f>F272/G269*100</f>
        <v>#DIV/0!</v>
      </c>
      <c r="I269" s="45">
        <v>0</v>
      </c>
      <c r="J269" s="45">
        <v>0</v>
      </c>
      <c r="K269" s="46" t="e">
        <f>I272/J269*100</f>
        <v>#DIV/0!</v>
      </c>
      <c r="L269" s="95">
        <v>0</v>
      </c>
      <c r="M269" s="95">
        <v>0</v>
      </c>
      <c r="N269" s="25" t="e">
        <f>L272/M269*100</f>
        <v>#DIV/0!</v>
      </c>
      <c r="O269" s="45">
        <v>0</v>
      </c>
      <c r="P269" s="45">
        <v>0</v>
      </c>
      <c r="Q269" s="25" t="e">
        <f>O272/P269*100</f>
        <v>#DIV/0!</v>
      </c>
      <c r="R269" s="45">
        <v>0</v>
      </c>
      <c r="S269" s="45">
        <v>0</v>
      </c>
      <c r="T269" s="45" t="e">
        <f t="shared" si="124"/>
        <v>#DIV/0!</v>
      </c>
    </row>
    <row r="270" spans="1:20" s="23" customFormat="1" ht="17.25">
      <c r="A270" s="50">
        <v>6</v>
      </c>
      <c r="B270" s="4" t="s">
        <v>37</v>
      </c>
      <c r="C270" s="45">
        <v>41676</v>
      </c>
      <c r="D270" s="45">
        <v>47242</v>
      </c>
      <c r="E270" s="46">
        <f t="shared" si="125"/>
        <v>88.218111002921134</v>
      </c>
      <c r="F270" s="45">
        <v>5389</v>
      </c>
      <c r="G270" s="45">
        <v>8666</v>
      </c>
      <c r="H270" s="46">
        <f t="shared" si="126"/>
        <v>62.185552734825755</v>
      </c>
      <c r="I270" s="45">
        <v>31946</v>
      </c>
      <c r="J270" s="45">
        <v>56817</v>
      </c>
      <c r="K270" s="46">
        <f t="shared" si="127"/>
        <v>56.226129503493674</v>
      </c>
      <c r="L270" s="95">
        <v>31946</v>
      </c>
      <c r="M270" s="95">
        <v>56817</v>
      </c>
      <c r="N270" s="25">
        <f t="shared" si="122"/>
        <v>56.226129503493674</v>
      </c>
      <c r="O270" s="45">
        <v>31946</v>
      </c>
      <c r="P270" s="45">
        <v>56817</v>
      </c>
      <c r="Q270" s="25">
        <f t="shared" si="123"/>
        <v>56.226129503493674</v>
      </c>
      <c r="R270" s="45">
        <v>0</v>
      </c>
      <c r="S270" s="45">
        <v>0</v>
      </c>
      <c r="T270" s="45" t="e">
        <f t="shared" si="124"/>
        <v>#DIV/0!</v>
      </c>
    </row>
    <row r="271" spans="1:20" s="23" customFormat="1" ht="17.25">
      <c r="A271" s="50">
        <v>7</v>
      </c>
      <c r="B271" s="4" t="s">
        <v>38</v>
      </c>
      <c r="C271" s="45">
        <v>94293</v>
      </c>
      <c r="D271" s="45">
        <v>122730</v>
      </c>
      <c r="E271" s="46">
        <f t="shared" si="125"/>
        <v>76.829626008310925</v>
      </c>
      <c r="F271" s="45">
        <v>1863</v>
      </c>
      <c r="G271" s="45">
        <v>18801</v>
      </c>
      <c r="H271" s="46">
        <f t="shared" si="126"/>
        <v>9.9090473910962178</v>
      </c>
      <c r="I271" s="45">
        <v>102942</v>
      </c>
      <c r="J271" s="45">
        <v>123895</v>
      </c>
      <c r="K271" s="46">
        <f t="shared" si="127"/>
        <v>83.08809879333306</v>
      </c>
      <c r="L271" s="95">
        <v>0</v>
      </c>
      <c r="M271" s="95">
        <v>123894</v>
      </c>
      <c r="N271" s="25">
        <f t="shared" si="122"/>
        <v>0</v>
      </c>
      <c r="O271" s="45">
        <v>0</v>
      </c>
      <c r="P271" s="45">
        <v>123894</v>
      </c>
      <c r="Q271" s="25">
        <f t="shared" si="123"/>
        <v>0</v>
      </c>
      <c r="R271" s="45">
        <v>0</v>
      </c>
      <c r="S271" s="45"/>
      <c r="T271" s="45" t="e">
        <f t="shared" si="124"/>
        <v>#DIV/0!</v>
      </c>
    </row>
    <row r="272" spans="1:20" s="23" customFormat="1" ht="17.25">
      <c r="A272" s="44">
        <v>8</v>
      </c>
      <c r="B272" s="3" t="s">
        <v>39</v>
      </c>
      <c r="C272" s="45">
        <v>345300</v>
      </c>
      <c r="D272" s="45">
        <v>221000</v>
      </c>
      <c r="E272" s="46">
        <f t="shared" si="125"/>
        <v>156.24434389140271</v>
      </c>
      <c r="F272" s="45">
        <v>0</v>
      </c>
      <c r="G272" s="45">
        <v>60100</v>
      </c>
      <c r="H272" s="46">
        <f t="shared" si="126"/>
        <v>0</v>
      </c>
      <c r="I272" s="45">
        <v>500695</v>
      </c>
      <c r="J272" s="45">
        <v>107936</v>
      </c>
      <c r="K272" s="46">
        <f t="shared" si="127"/>
        <v>463.88137414764304</v>
      </c>
      <c r="L272" s="95">
        <v>500695</v>
      </c>
      <c r="M272" s="95">
        <v>107936</v>
      </c>
      <c r="N272" s="25">
        <f t="shared" si="122"/>
        <v>463.88137414764304</v>
      </c>
      <c r="O272" s="45">
        <v>500695</v>
      </c>
      <c r="P272" s="45">
        <v>107936</v>
      </c>
      <c r="Q272" s="25">
        <f t="shared" si="123"/>
        <v>463.88137414764304</v>
      </c>
      <c r="R272" s="45">
        <v>0</v>
      </c>
      <c r="S272" s="45">
        <v>0</v>
      </c>
      <c r="T272" s="45" t="e">
        <f t="shared" si="124"/>
        <v>#DIV/0!</v>
      </c>
    </row>
    <row r="273" spans="1:20" s="23" customFormat="1" ht="17.25">
      <c r="A273" s="44">
        <v>9</v>
      </c>
      <c r="B273" s="3" t="s">
        <v>40</v>
      </c>
      <c r="C273" s="45">
        <v>0</v>
      </c>
      <c r="D273" s="45">
        <v>0</v>
      </c>
      <c r="E273" s="46" t="e">
        <f t="shared" si="125"/>
        <v>#DIV/0!</v>
      </c>
      <c r="F273" s="45">
        <v>0</v>
      </c>
      <c r="G273" s="45">
        <v>0</v>
      </c>
      <c r="H273" s="46" t="e">
        <f t="shared" si="126"/>
        <v>#DIV/0!</v>
      </c>
      <c r="I273" s="45">
        <v>0</v>
      </c>
      <c r="J273" s="45">
        <v>0</v>
      </c>
      <c r="K273" s="46" t="e">
        <f t="shared" si="127"/>
        <v>#DIV/0!</v>
      </c>
      <c r="L273" s="95">
        <f t="shared" ref="L273" si="128">O273+R273</f>
        <v>0</v>
      </c>
      <c r="M273" s="95">
        <v>0</v>
      </c>
      <c r="N273" s="25" t="e">
        <f t="shared" si="122"/>
        <v>#DIV/0!</v>
      </c>
      <c r="O273" s="45"/>
      <c r="P273" s="45">
        <v>0</v>
      </c>
      <c r="Q273" s="25" t="e">
        <f t="shared" si="123"/>
        <v>#DIV/0!</v>
      </c>
      <c r="R273" s="45"/>
      <c r="S273" s="45">
        <v>0</v>
      </c>
      <c r="T273" s="45" t="e">
        <f t="shared" si="124"/>
        <v>#DIV/0!</v>
      </c>
    </row>
    <row r="274" spans="1:20" s="23" customFormat="1" ht="17.25">
      <c r="A274" s="50">
        <v>10</v>
      </c>
      <c r="B274" s="4" t="s">
        <v>41</v>
      </c>
      <c r="C274" s="45">
        <v>1042779</v>
      </c>
      <c r="D274" s="45">
        <v>891997</v>
      </c>
      <c r="E274" s="46">
        <f>C274/D274*100</f>
        <v>116.90386851076853</v>
      </c>
      <c r="F274" s="45">
        <v>145151</v>
      </c>
      <c r="G274" s="45">
        <v>126010</v>
      </c>
      <c r="H274" s="46">
        <f t="shared" si="126"/>
        <v>115.19006428061265</v>
      </c>
      <c r="I274" s="45">
        <v>1043664</v>
      </c>
      <c r="J274" s="45">
        <v>872727</v>
      </c>
      <c r="K274" s="46">
        <f t="shared" si="127"/>
        <v>119.58653737079293</v>
      </c>
      <c r="L274" s="95">
        <v>14321</v>
      </c>
      <c r="M274" s="95">
        <v>3307</v>
      </c>
      <c r="N274" s="25">
        <f t="shared" si="122"/>
        <v>433.05110371938315</v>
      </c>
      <c r="O274" s="45">
        <v>14321</v>
      </c>
      <c r="P274" s="45">
        <v>3307</v>
      </c>
      <c r="Q274" s="25">
        <f t="shared" si="123"/>
        <v>433.05110371938315</v>
      </c>
      <c r="R274" s="45">
        <v>0</v>
      </c>
      <c r="S274" s="45">
        <v>0</v>
      </c>
      <c r="T274" s="45" t="e">
        <f t="shared" si="124"/>
        <v>#DIV/0!</v>
      </c>
    </row>
    <row r="275" spans="1:20" s="23" customFormat="1" ht="17.25">
      <c r="A275" s="50">
        <v>11</v>
      </c>
      <c r="B275" s="4" t="s">
        <v>42</v>
      </c>
      <c r="C275" s="45">
        <v>190314</v>
      </c>
      <c r="D275" s="45">
        <v>66759</v>
      </c>
      <c r="E275" s="25">
        <f>C275/D275*100</f>
        <v>285.07616950523527</v>
      </c>
      <c r="F275" s="45">
        <v>11724</v>
      </c>
      <c r="G275" s="45">
        <v>6521</v>
      </c>
      <c r="H275" s="25">
        <f t="shared" si="126"/>
        <v>179.78837601594847</v>
      </c>
      <c r="I275" s="45">
        <v>190314</v>
      </c>
      <c r="J275" s="45">
        <v>66759</v>
      </c>
      <c r="K275" s="25">
        <f t="shared" si="127"/>
        <v>285.07616950523527</v>
      </c>
      <c r="L275" s="95">
        <v>190314</v>
      </c>
      <c r="M275" s="95">
        <v>66759</v>
      </c>
      <c r="N275" s="25">
        <f t="shared" si="122"/>
        <v>285.07616950523527</v>
      </c>
      <c r="O275" s="45">
        <v>92086</v>
      </c>
      <c r="P275" s="45">
        <v>9784</v>
      </c>
      <c r="Q275" s="25">
        <f t="shared" si="123"/>
        <v>941.18969746524942</v>
      </c>
      <c r="R275" s="45">
        <v>98228</v>
      </c>
      <c r="S275" s="49">
        <v>56975</v>
      </c>
      <c r="T275" s="49">
        <f t="shared" si="124"/>
        <v>172.40544098288723</v>
      </c>
    </row>
    <row r="276" spans="1:20" s="23" customFormat="1" ht="34.5">
      <c r="A276" s="52">
        <v>12</v>
      </c>
      <c r="B276" s="8" t="s">
        <v>43</v>
      </c>
      <c r="C276" s="45">
        <v>39782</v>
      </c>
      <c r="D276" s="45">
        <v>173413</v>
      </c>
      <c r="E276" s="1">
        <f>C276/D276*100</f>
        <v>22.940609988870499</v>
      </c>
      <c r="F276" s="45">
        <v>1542</v>
      </c>
      <c r="G276" s="45">
        <v>22276</v>
      </c>
      <c r="H276" s="1">
        <f t="shared" si="126"/>
        <v>6.9222481594541208</v>
      </c>
      <c r="I276" s="45">
        <v>39782</v>
      </c>
      <c r="J276" s="45">
        <v>173413</v>
      </c>
      <c r="K276" s="1">
        <f t="shared" si="127"/>
        <v>22.940609988870499</v>
      </c>
      <c r="L276" s="95">
        <v>143</v>
      </c>
      <c r="M276" s="95">
        <v>129791</v>
      </c>
      <c r="N276" s="1">
        <f t="shared" si="122"/>
        <v>0.11017713092587314</v>
      </c>
      <c r="O276" s="45">
        <v>0</v>
      </c>
      <c r="P276" s="45">
        <v>0</v>
      </c>
      <c r="Q276" s="1" t="e">
        <f t="shared" si="123"/>
        <v>#DIV/0!</v>
      </c>
      <c r="R276" s="45">
        <v>143</v>
      </c>
      <c r="S276" s="47">
        <v>129791</v>
      </c>
      <c r="T276" s="47">
        <f t="shared" si="124"/>
        <v>0.11017713092587314</v>
      </c>
    </row>
    <row r="277" spans="1:20" s="23" customFormat="1" ht="17.25" customHeight="1">
      <c r="A277" s="385"/>
      <c r="B277" s="386"/>
      <c r="C277" s="386"/>
      <c r="D277" s="386"/>
      <c r="E277" s="386"/>
      <c r="F277" s="386"/>
      <c r="G277" s="386"/>
      <c r="H277" s="386"/>
      <c r="I277" s="386"/>
      <c r="J277" s="386"/>
      <c r="K277" s="386"/>
      <c r="L277" s="386"/>
      <c r="M277" s="386"/>
      <c r="N277" s="386"/>
      <c r="O277" s="386"/>
      <c r="P277" s="386"/>
      <c r="Q277" s="386"/>
      <c r="R277" s="386"/>
      <c r="S277" s="386"/>
      <c r="T277" s="387"/>
    </row>
    <row r="278" spans="1:20" s="23" customFormat="1" ht="58.5" customHeight="1">
      <c r="A278" s="383" t="s">
        <v>258</v>
      </c>
      <c r="B278" s="384"/>
      <c r="C278" s="42">
        <f>SUM(C279:C286)</f>
        <v>669238</v>
      </c>
      <c r="D278" s="42">
        <f>SUM(D279:D286)</f>
        <v>913839</v>
      </c>
      <c r="E278" s="51">
        <f>C278/D278*100</f>
        <v>73.233687772134914</v>
      </c>
      <c r="F278" s="42">
        <f>SUM(F279:F286)</f>
        <v>77452</v>
      </c>
      <c r="G278" s="42">
        <f>SUM(G279:G286)</f>
        <v>97876</v>
      </c>
      <c r="H278" s="51">
        <f>F278/G278*100</f>
        <v>79.132780252564473</v>
      </c>
      <c r="I278" s="42">
        <f>SUM(I279:I286)</f>
        <v>762029</v>
      </c>
      <c r="J278" s="42">
        <f>SUM(J279:J286)</f>
        <v>1643469</v>
      </c>
      <c r="K278" s="51">
        <f>I278/J278*100</f>
        <v>46.367105190301736</v>
      </c>
      <c r="L278" s="34">
        <f>SUM(L279:L286)</f>
        <v>239505</v>
      </c>
      <c r="M278" s="34">
        <f>SUM(M279:M286)</f>
        <v>362232</v>
      </c>
      <c r="N278" s="6">
        <f t="shared" ref="N278:N286" si="129">L278/M278*100</f>
        <v>66.119227456436761</v>
      </c>
      <c r="O278" s="5">
        <f>SUM(O279:O286)</f>
        <v>222800</v>
      </c>
      <c r="P278" s="5">
        <f>SUM(P279:P286)</f>
        <v>178942</v>
      </c>
      <c r="Q278" s="5">
        <f t="shared" ref="Q278:Q281" si="130">O278/P278*100</f>
        <v>124.50961764147041</v>
      </c>
      <c r="R278" s="5">
        <f>SUM(R279:R286)</f>
        <v>16705</v>
      </c>
      <c r="S278" s="5">
        <f>SUM(S279:S286)</f>
        <v>183290</v>
      </c>
      <c r="T278" s="6">
        <f>R278/S278*100</f>
        <v>9.1139723934748211</v>
      </c>
    </row>
    <row r="279" spans="1:20" s="23" customFormat="1" ht="17.25">
      <c r="A279" s="44">
        <v>1</v>
      </c>
      <c r="B279" s="4" t="s">
        <v>44</v>
      </c>
      <c r="C279" s="45">
        <v>33834</v>
      </c>
      <c r="D279" s="45">
        <v>5837</v>
      </c>
      <c r="E279" s="45">
        <f t="shared" ref="E279:E286" si="131">C279/D279*100</f>
        <v>579.64707897892754</v>
      </c>
      <c r="F279" s="45">
        <v>16000</v>
      </c>
      <c r="G279" s="45">
        <v>133</v>
      </c>
      <c r="H279" s="45">
        <f t="shared" ref="H279:H286" si="132">F279/G279*100</f>
        <v>12030.075187969926</v>
      </c>
      <c r="I279" s="45">
        <v>97261</v>
      </c>
      <c r="J279" s="45">
        <v>13837</v>
      </c>
      <c r="K279" s="45">
        <f t="shared" ref="K279:K286" si="133">I279/J279*100</f>
        <v>702.90525402905257</v>
      </c>
      <c r="L279" s="45">
        <f t="shared" ref="L279:L282" si="134">O279+R279</f>
        <v>0</v>
      </c>
      <c r="M279" s="45">
        <v>0</v>
      </c>
      <c r="N279" s="45" t="e">
        <f t="shared" si="129"/>
        <v>#DIV/0!</v>
      </c>
      <c r="O279" s="45">
        <v>0</v>
      </c>
      <c r="P279" s="45">
        <v>0</v>
      </c>
      <c r="Q279" s="45" t="e">
        <f t="shared" si="130"/>
        <v>#DIV/0!</v>
      </c>
      <c r="R279" s="45">
        <v>0</v>
      </c>
      <c r="S279" s="45">
        <v>0</v>
      </c>
      <c r="T279" s="45" t="e">
        <f t="shared" ref="T279:T286" si="135">R279/S279*100</f>
        <v>#DIV/0!</v>
      </c>
    </row>
    <row r="280" spans="1:20" s="23" customFormat="1" ht="17.25">
      <c r="A280" s="50">
        <v>2</v>
      </c>
      <c r="B280" s="4" t="s">
        <v>45</v>
      </c>
      <c r="C280" s="45">
        <v>0</v>
      </c>
      <c r="D280" s="45">
        <v>800</v>
      </c>
      <c r="E280" s="45">
        <f t="shared" si="131"/>
        <v>0</v>
      </c>
      <c r="F280" s="45">
        <v>0</v>
      </c>
      <c r="G280" s="45">
        <v>0</v>
      </c>
      <c r="H280" s="45" t="e">
        <f t="shared" si="132"/>
        <v>#DIV/0!</v>
      </c>
      <c r="I280" s="45">
        <v>0</v>
      </c>
      <c r="J280" s="45">
        <v>271</v>
      </c>
      <c r="K280" s="45">
        <f t="shared" si="133"/>
        <v>0</v>
      </c>
      <c r="L280" s="45">
        <f t="shared" si="134"/>
        <v>0</v>
      </c>
      <c r="M280" s="45">
        <v>271</v>
      </c>
      <c r="N280" s="45">
        <f t="shared" si="129"/>
        <v>0</v>
      </c>
      <c r="O280" s="45">
        <v>0</v>
      </c>
      <c r="P280" s="45">
        <v>0</v>
      </c>
      <c r="Q280" s="45" t="e">
        <f t="shared" si="130"/>
        <v>#DIV/0!</v>
      </c>
      <c r="R280" s="45">
        <v>0</v>
      </c>
      <c r="S280" s="45">
        <v>271</v>
      </c>
      <c r="T280" s="45">
        <f t="shared" si="135"/>
        <v>0</v>
      </c>
    </row>
    <row r="281" spans="1:20" s="23" customFormat="1" ht="17.25">
      <c r="A281" s="50">
        <v>3</v>
      </c>
      <c r="B281" s="4" t="s">
        <v>46</v>
      </c>
      <c r="C281" s="45">
        <v>10760</v>
      </c>
      <c r="D281" s="45">
        <v>719</v>
      </c>
      <c r="E281" s="45">
        <f t="shared" si="131"/>
        <v>1496.5229485396383</v>
      </c>
      <c r="F281" s="45">
        <v>1189</v>
      </c>
      <c r="G281" s="45">
        <v>0</v>
      </c>
      <c r="H281" s="45" t="e">
        <f t="shared" si="132"/>
        <v>#DIV/0!</v>
      </c>
      <c r="I281" s="45">
        <v>10809</v>
      </c>
      <c r="J281" s="45">
        <v>924</v>
      </c>
      <c r="K281" s="45">
        <f t="shared" si="133"/>
        <v>1169.8051948051948</v>
      </c>
      <c r="L281" s="45">
        <f t="shared" si="134"/>
        <v>0</v>
      </c>
      <c r="M281" s="45">
        <v>0</v>
      </c>
      <c r="N281" s="45" t="e">
        <f t="shared" si="129"/>
        <v>#DIV/0!</v>
      </c>
      <c r="O281" s="45">
        <v>0</v>
      </c>
      <c r="P281" s="45">
        <v>0</v>
      </c>
      <c r="Q281" s="45" t="e">
        <f t="shared" si="130"/>
        <v>#DIV/0!</v>
      </c>
      <c r="R281" s="45">
        <v>0</v>
      </c>
      <c r="S281" s="45">
        <v>0</v>
      </c>
      <c r="T281" s="45" t="e">
        <f t="shared" si="135"/>
        <v>#DIV/0!</v>
      </c>
    </row>
    <row r="282" spans="1:20" s="23" customFormat="1" ht="17.25">
      <c r="A282" s="50">
        <v>4</v>
      </c>
      <c r="B282" s="4" t="s">
        <v>47</v>
      </c>
      <c r="C282" s="45">
        <v>3559</v>
      </c>
      <c r="D282" s="45">
        <v>0</v>
      </c>
      <c r="E282" s="45" t="e">
        <f t="shared" si="131"/>
        <v>#DIV/0!</v>
      </c>
      <c r="F282" s="45">
        <v>243</v>
      </c>
      <c r="G282" s="45">
        <v>0</v>
      </c>
      <c r="H282" s="45" t="e">
        <f t="shared" si="132"/>
        <v>#DIV/0!</v>
      </c>
      <c r="I282" s="45">
        <v>3976</v>
      </c>
      <c r="J282" s="45">
        <v>0</v>
      </c>
      <c r="K282" s="45" t="e">
        <f t="shared" si="133"/>
        <v>#DIV/0!</v>
      </c>
      <c r="L282" s="45">
        <f t="shared" si="134"/>
        <v>0</v>
      </c>
      <c r="M282" s="45">
        <v>0</v>
      </c>
      <c r="N282" s="45" t="e">
        <f t="shared" si="129"/>
        <v>#DIV/0!</v>
      </c>
      <c r="O282" s="45">
        <v>0</v>
      </c>
      <c r="P282" s="45">
        <v>0</v>
      </c>
      <c r="Q282" s="45" t="e">
        <f>O282/P282*100</f>
        <v>#DIV/0!</v>
      </c>
      <c r="R282" s="45">
        <v>0</v>
      </c>
      <c r="S282" s="45">
        <v>0</v>
      </c>
      <c r="T282" s="45" t="e">
        <f t="shared" si="135"/>
        <v>#DIV/0!</v>
      </c>
    </row>
    <row r="283" spans="1:20" s="23" customFormat="1" ht="17.25">
      <c r="A283" s="50">
        <v>5</v>
      </c>
      <c r="B283" s="4" t="s">
        <v>48</v>
      </c>
      <c r="C283" s="45">
        <v>224293</v>
      </c>
      <c r="D283" s="45">
        <v>188263</v>
      </c>
      <c r="E283" s="45">
        <f t="shared" si="131"/>
        <v>119.13812060787303</v>
      </c>
      <c r="F283" s="45">
        <v>218</v>
      </c>
      <c r="G283" s="45">
        <v>293</v>
      </c>
      <c r="H283" s="45">
        <f t="shared" si="132"/>
        <v>74.402730375426614</v>
      </c>
      <c r="I283" s="45">
        <v>224293</v>
      </c>
      <c r="J283" s="45">
        <v>188263</v>
      </c>
      <c r="K283" s="45">
        <f t="shared" si="133"/>
        <v>119.13812060787303</v>
      </c>
      <c r="L283" s="45">
        <v>221835</v>
      </c>
      <c r="M283" s="45">
        <v>178942</v>
      </c>
      <c r="N283" s="45">
        <f t="shared" si="129"/>
        <v>123.97033675716153</v>
      </c>
      <c r="O283" s="45">
        <v>221835</v>
      </c>
      <c r="P283" s="45">
        <v>178942</v>
      </c>
      <c r="Q283" s="45">
        <f t="shared" ref="Q283:Q286" si="136">O283/P283*100</f>
        <v>123.97033675716153</v>
      </c>
      <c r="R283" s="45">
        <v>0</v>
      </c>
      <c r="S283" s="45">
        <v>0</v>
      </c>
      <c r="T283" s="45" t="e">
        <f t="shared" si="135"/>
        <v>#DIV/0!</v>
      </c>
    </row>
    <row r="284" spans="1:20" s="23" customFormat="1" ht="17.25">
      <c r="A284" s="48">
        <v>6</v>
      </c>
      <c r="B284" s="4" t="s">
        <v>49</v>
      </c>
      <c r="C284" s="45">
        <v>966</v>
      </c>
      <c r="D284" s="45">
        <v>0</v>
      </c>
      <c r="E284" s="45" t="e">
        <f t="shared" si="131"/>
        <v>#DIV/0!</v>
      </c>
      <c r="F284" s="45">
        <v>0</v>
      </c>
      <c r="G284" s="45">
        <v>0</v>
      </c>
      <c r="H284" s="45" t="e">
        <f t="shared" si="132"/>
        <v>#DIV/0!</v>
      </c>
      <c r="I284" s="45">
        <v>1194</v>
      </c>
      <c r="J284" s="45">
        <v>736233</v>
      </c>
      <c r="K284" s="45">
        <f t="shared" si="133"/>
        <v>0.16217691953498417</v>
      </c>
      <c r="L284" s="45">
        <v>965</v>
      </c>
      <c r="M284" s="45">
        <v>0</v>
      </c>
      <c r="N284" s="45" t="e">
        <f t="shared" si="129"/>
        <v>#DIV/0!</v>
      </c>
      <c r="O284" s="45">
        <v>965</v>
      </c>
      <c r="P284" s="45">
        <v>0</v>
      </c>
      <c r="Q284" s="45" t="e">
        <f t="shared" si="136"/>
        <v>#DIV/0!</v>
      </c>
      <c r="R284" s="45">
        <v>0</v>
      </c>
      <c r="S284" s="45">
        <v>0</v>
      </c>
      <c r="T284" s="45" t="e">
        <f t="shared" si="135"/>
        <v>#DIV/0!</v>
      </c>
    </row>
    <row r="285" spans="1:20" s="23" customFormat="1" ht="17.25">
      <c r="A285" s="52">
        <v>7</v>
      </c>
      <c r="B285" s="4" t="s">
        <v>50</v>
      </c>
      <c r="C285" s="45">
        <v>389518</v>
      </c>
      <c r="D285" s="47">
        <v>602702</v>
      </c>
      <c r="E285" s="45">
        <f t="shared" si="131"/>
        <v>64.628622436958892</v>
      </c>
      <c r="F285" s="45">
        <v>59802</v>
      </c>
      <c r="G285" s="47">
        <v>97450</v>
      </c>
      <c r="H285" s="45">
        <f t="shared" si="132"/>
        <v>61.36685479733196</v>
      </c>
      <c r="I285" s="45">
        <v>418188</v>
      </c>
      <c r="J285" s="47">
        <v>588423</v>
      </c>
      <c r="K285" s="45">
        <f t="shared" si="133"/>
        <v>71.069281792180121</v>
      </c>
      <c r="L285" s="45">
        <v>16705</v>
      </c>
      <c r="M285" s="47">
        <v>183019</v>
      </c>
      <c r="N285" s="45">
        <f t="shared" si="129"/>
        <v>9.1274676399718064</v>
      </c>
      <c r="O285" s="45">
        <v>0</v>
      </c>
      <c r="P285" s="47">
        <v>0</v>
      </c>
      <c r="Q285" s="45" t="e">
        <f t="shared" si="136"/>
        <v>#DIV/0!</v>
      </c>
      <c r="R285" s="45">
        <v>16705</v>
      </c>
      <c r="S285" s="47">
        <v>183019</v>
      </c>
      <c r="T285" s="45">
        <f t="shared" si="135"/>
        <v>9.1274676399718064</v>
      </c>
    </row>
    <row r="286" spans="1:20" s="23" customFormat="1" ht="34.5">
      <c r="A286" s="44">
        <v>8</v>
      </c>
      <c r="B286" s="4" t="s">
        <v>51</v>
      </c>
      <c r="C286" s="45">
        <v>6308</v>
      </c>
      <c r="D286" s="45">
        <v>115518</v>
      </c>
      <c r="E286" s="45">
        <f t="shared" si="131"/>
        <v>5.4606208556242315</v>
      </c>
      <c r="F286" s="45">
        <v>0</v>
      </c>
      <c r="G286" s="45">
        <v>0</v>
      </c>
      <c r="H286" s="45" t="e">
        <f t="shared" si="132"/>
        <v>#DIV/0!</v>
      </c>
      <c r="I286" s="45">
        <v>6308</v>
      </c>
      <c r="J286" s="45">
        <v>115518</v>
      </c>
      <c r="K286" s="45">
        <f t="shared" si="133"/>
        <v>5.4606208556242315</v>
      </c>
      <c r="L286" s="45">
        <f t="shared" ref="L286" si="137">O286+R286</f>
        <v>0</v>
      </c>
      <c r="M286" s="45">
        <v>0</v>
      </c>
      <c r="N286" s="45" t="e">
        <f t="shared" si="129"/>
        <v>#DIV/0!</v>
      </c>
      <c r="O286" s="45">
        <v>0</v>
      </c>
      <c r="P286" s="45">
        <v>0</v>
      </c>
      <c r="Q286" s="45" t="e">
        <f t="shared" si="136"/>
        <v>#DIV/0!</v>
      </c>
      <c r="R286" s="45">
        <v>0</v>
      </c>
      <c r="S286" s="45">
        <v>0</v>
      </c>
      <c r="T286" s="45" t="e">
        <f t="shared" si="135"/>
        <v>#DIV/0!</v>
      </c>
    </row>
    <row r="287" spans="1:20" s="23" customFormat="1">
      <c r="A287" s="111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</row>
    <row r="288" spans="1:20" s="23" customFormat="1" ht="70.5" customHeight="1">
      <c r="A288" s="383" t="s">
        <v>259</v>
      </c>
      <c r="B288" s="384"/>
      <c r="C288" s="42">
        <f>SUM(C289:C308)</f>
        <v>1394807</v>
      </c>
      <c r="D288" s="42">
        <f>SUM(D289:D308)</f>
        <v>1166786</v>
      </c>
      <c r="E288" s="43">
        <f>C288/D288*100</f>
        <v>119.54265820810328</v>
      </c>
      <c r="F288" s="42">
        <f>SUM(F289:F308)</f>
        <v>194579</v>
      </c>
      <c r="G288" s="42">
        <f>SUM(G289:G308)</f>
        <v>108489</v>
      </c>
      <c r="H288" s="42">
        <f>F288/G288*100</f>
        <v>179.35366719206556</v>
      </c>
      <c r="I288" s="42">
        <f>SUM(I289:I308)</f>
        <v>1433012</v>
      </c>
      <c r="J288" s="42">
        <f>SUM(J289:J308)</f>
        <v>1159911</v>
      </c>
      <c r="K288" s="42">
        <f>I288/J288*100</f>
        <v>123.54499612470266</v>
      </c>
      <c r="L288" s="33">
        <f>SUM(L289:L308)</f>
        <v>525251</v>
      </c>
      <c r="M288" s="33">
        <f>SUM(M289:M308)</f>
        <v>509504</v>
      </c>
      <c r="N288" s="5">
        <f t="shared" ref="N288:N308" si="138">L288/M288*100</f>
        <v>103.09065287024244</v>
      </c>
      <c r="O288" s="5">
        <f>SUM(O289:O308)</f>
        <v>419170</v>
      </c>
      <c r="P288" s="5">
        <f>SUM(P289:P308)</f>
        <v>473953</v>
      </c>
      <c r="Q288" s="6" t="e">
        <f>A291O291/P288*100</f>
        <v>#NAME?</v>
      </c>
      <c r="R288" s="5">
        <f>SUM(R289:R308)</f>
        <v>106081</v>
      </c>
      <c r="S288" s="5">
        <f>SUM(S289:S308)</f>
        <v>35651</v>
      </c>
      <c r="T288" s="5">
        <f t="shared" ref="T288:T307" si="139">R288/S288*100</f>
        <v>297.55406580460578</v>
      </c>
    </row>
    <row r="289" spans="1:20" s="23" customFormat="1" ht="19.5" customHeight="1">
      <c r="A289" s="44">
        <v>1</v>
      </c>
      <c r="B289" s="4" t="s">
        <v>14</v>
      </c>
      <c r="C289" s="47">
        <v>83767</v>
      </c>
      <c r="D289" s="47">
        <v>113387</v>
      </c>
      <c r="E289" s="46">
        <f>C289/D289*100</f>
        <v>73.877075855256777</v>
      </c>
      <c r="F289" s="47">
        <v>12351</v>
      </c>
      <c r="G289" s="47">
        <v>17609</v>
      </c>
      <c r="H289" s="46">
        <f>F289/G289*100</f>
        <v>70.140269180532684</v>
      </c>
      <c r="I289" s="47">
        <v>95141</v>
      </c>
      <c r="J289" s="47">
        <v>11387</v>
      </c>
      <c r="K289" s="46">
        <f>I289/J289*100</f>
        <v>835.52296478440326</v>
      </c>
      <c r="L289" s="47">
        <v>11160</v>
      </c>
      <c r="M289" s="47">
        <v>4881</v>
      </c>
      <c r="N289" s="25">
        <f t="shared" si="138"/>
        <v>228.64167178856795</v>
      </c>
      <c r="O289" s="47">
        <v>11160</v>
      </c>
      <c r="P289" s="47">
        <v>4881</v>
      </c>
      <c r="Q289" s="25">
        <f t="shared" ref="Q289:Q308" si="140">O289/P289*100</f>
        <v>228.64167178856795</v>
      </c>
      <c r="R289" s="47">
        <v>0</v>
      </c>
      <c r="S289" s="248">
        <v>0</v>
      </c>
      <c r="T289" s="46" t="e">
        <f t="shared" si="139"/>
        <v>#DIV/0!</v>
      </c>
    </row>
    <row r="290" spans="1:20" s="23" customFormat="1" ht="17.25">
      <c r="A290" s="48">
        <v>2</v>
      </c>
      <c r="B290" s="4" t="s">
        <v>15</v>
      </c>
      <c r="C290" s="47">
        <v>213200</v>
      </c>
      <c r="D290" s="47">
        <v>92204</v>
      </c>
      <c r="E290" s="46">
        <f t="shared" ref="E290:E308" si="141">C290/D290*100</f>
        <v>231.2264110016919</v>
      </c>
      <c r="F290" s="47">
        <v>100</v>
      </c>
      <c r="G290" s="47">
        <v>3158</v>
      </c>
      <c r="H290" s="25">
        <f t="shared" ref="H290:H299" si="142">F290/G290*100</f>
        <v>3.1665611146295127</v>
      </c>
      <c r="I290" s="47">
        <v>213200</v>
      </c>
      <c r="J290" s="47">
        <v>92204</v>
      </c>
      <c r="K290" s="25">
        <f t="shared" ref="K290:K308" si="143">I290/J290*100</f>
        <v>231.2264110016919</v>
      </c>
      <c r="L290" s="47">
        <v>142648</v>
      </c>
      <c r="M290" s="47">
        <v>38558</v>
      </c>
      <c r="N290" s="25">
        <f t="shared" si="138"/>
        <v>369.95694797448004</v>
      </c>
      <c r="O290" s="47">
        <v>38744</v>
      </c>
      <c r="P290" s="47">
        <v>38558</v>
      </c>
      <c r="Q290" s="25">
        <f t="shared" si="140"/>
        <v>100.48239016546501</v>
      </c>
      <c r="R290" s="47">
        <v>103904</v>
      </c>
      <c r="S290" s="249">
        <v>0</v>
      </c>
      <c r="T290" s="25" t="e">
        <f t="shared" si="139"/>
        <v>#DIV/0!</v>
      </c>
    </row>
    <row r="291" spans="1:20" s="23" customFormat="1" ht="17.25">
      <c r="A291" s="44">
        <v>3</v>
      </c>
      <c r="B291" s="3" t="s">
        <v>16</v>
      </c>
      <c r="C291" s="47">
        <v>20893</v>
      </c>
      <c r="D291" s="47">
        <v>51971</v>
      </c>
      <c r="E291" s="46">
        <f t="shared" si="141"/>
        <v>40.201266090704429</v>
      </c>
      <c r="F291" s="47">
        <v>5520</v>
      </c>
      <c r="G291" s="47">
        <v>7836</v>
      </c>
      <c r="H291" s="46">
        <f t="shared" si="142"/>
        <v>70.444104134762625</v>
      </c>
      <c r="I291" s="47">
        <v>41446</v>
      </c>
      <c r="J291" s="47">
        <v>55626</v>
      </c>
      <c r="K291" s="46">
        <f t="shared" si="143"/>
        <v>74.508323445870644</v>
      </c>
      <c r="L291" s="47">
        <v>0</v>
      </c>
      <c r="M291" s="47">
        <v>0</v>
      </c>
      <c r="N291" s="25" t="e">
        <f t="shared" si="138"/>
        <v>#DIV/0!</v>
      </c>
      <c r="O291" s="47">
        <v>0</v>
      </c>
      <c r="P291" s="47">
        <v>0</v>
      </c>
      <c r="Q291" s="25" t="e">
        <f t="shared" si="140"/>
        <v>#DIV/0!</v>
      </c>
      <c r="R291" s="47">
        <v>0</v>
      </c>
      <c r="S291" s="248">
        <v>0</v>
      </c>
      <c r="T291" s="46" t="e">
        <f t="shared" si="139"/>
        <v>#DIV/0!</v>
      </c>
    </row>
    <row r="292" spans="1:20" s="23" customFormat="1" ht="34.5">
      <c r="A292" s="48">
        <v>4</v>
      </c>
      <c r="B292" s="3" t="s">
        <v>17</v>
      </c>
      <c r="C292" s="47">
        <v>7200</v>
      </c>
      <c r="D292" s="47">
        <v>15310</v>
      </c>
      <c r="E292" s="46">
        <f t="shared" si="141"/>
        <v>47.028086218158066</v>
      </c>
      <c r="F292" s="47">
        <v>1200</v>
      </c>
      <c r="G292" s="47">
        <v>1600</v>
      </c>
      <c r="H292" s="46">
        <f t="shared" si="142"/>
        <v>75</v>
      </c>
      <c r="I292" s="47">
        <v>13316</v>
      </c>
      <c r="J292" s="47">
        <v>11565</v>
      </c>
      <c r="K292" s="46">
        <f t="shared" si="143"/>
        <v>115.1405101599654</v>
      </c>
      <c r="L292" s="47">
        <v>13316</v>
      </c>
      <c r="M292" s="47">
        <v>11565</v>
      </c>
      <c r="N292" s="25">
        <f t="shared" si="138"/>
        <v>115.1405101599654</v>
      </c>
      <c r="O292" s="47">
        <v>13316</v>
      </c>
      <c r="P292" s="47">
        <v>11565</v>
      </c>
      <c r="Q292" s="25">
        <f t="shared" si="140"/>
        <v>115.1405101599654</v>
      </c>
      <c r="R292" s="47">
        <v>0</v>
      </c>
      <c r="S292" s="248">
        <v>0</v>
      </c>
      <c r="T292" s="46" t="e">
        <f t="shared" si="139"/>
        <v>#DIV/0!</v>
      </c>
    </row>
    <row r="293" spans="1:20" s="47" customFormat="1" ht="33" customHeight="1">
      <c r="A293" s="49">
        <v>5</v>
      </c>
      <c r="B293" s="4" t="s">
        <v>18</v>
      </c>
      <c r="C293" s="47">
        <v>35784</v>
      </c>
      <c r="D293" s="47">
        <v>39131</v>
      </c>
      <c r="E293" s="46">
        <f t="shared" si="141"/>
        <v>91.446679103524062</v>
      </c>
      <c r="F293" s="47">
        <v>2120</v>
      </c>
      <c r="G293" s="47">
        <v>2137</v>
      </c>
      <c r="H293" s="47">
        <f t="shared" si="142"/>
        <v>99.204492278895657</v>
      </c>
      <c r="I293" s="47">
        <v>43927</v>
      </c>
      <c r="J293" s="47">
        <v>48742</v>
      </c>
      <c r="K293" s="47">
        <f t="shared" si="143"/>
        <v>90.121455828648806</v>
      </c>
      <c r="L293" s="47">
        <v>5638</v>
      </c>
      <c r="M293" s="47">
        <v>4510</v>
      </c>
      <c r="N293" s="47">
        <f t="shared" si="138"/>
        <v>125.0110864745011</v>
      </c>
      <c r="O293" s="47">
        <v>4140</v>
      </c>
      <c r="P293" s="47">
        <v>902</v>
      </c>
      <c r="Q293" s="47">
        <f t="shared" si="140"/>
        <v>458.98004434589802</v>
      </c>
      <c r="R293" s="47">
        <v>1498</v>
      </c>
      <c r="S293" s="47">
        <v>3608</v>
      </c>
      <c r="T293" s="47">
        <f t="shared" si="139"/>
        <v>41.518847006651882</v>
      </c>
    </row>
    <row r="294" spans="1:20" s="235" customFormat="1" ht="33" customHeight="1">
      <c r="A294" s="49">
        <v>6</v>
      </c>
      <c r="B294" s="4" t="s">
        <v>335</v>
      </c>
      <c r="C294" s="47">
        <v>385767</v>
      </c>
      <c r="D294" s="47">
        <v>0</v>
      </c>
      <c r="E294" s="46" t="e">
        <f t="shared" si="141"/>
        <v>#DIV/0!</v>
      </c>
      <c r="F294" s="47">
        <v>69295</v>
      </c>
      <c r="G294" s="47">
        <v>0</v>
      </c>
      <c r="H294" s="47" t="e">
        <f t="shared" si="142"/>
        <v>#DIV/0!</v>
      </c>
      <c r="I294" s="47">
        <v>350150</v>
      </c>
      <c r="J294" s="47">
        <v>0</v>
      </c>
      <c r="K294" s="47" t="e">
        <f t="shared" si="143"/>
        <v>#DIV/0!</v>
      </c>
      <c r="L294" s="47">
        <v>679</v>
      </c>
      <c r="M294" s="266">
        <v>0</v>
      </c>
      <c r="N294" s="47" t="e">
        <f t="shared" si="138"/>
        <v>#DIV/0!</v>
      </c>
      <c r="O294" s="47">
        <v>0</v>
      </c>
      <c r="P294" s="47">
        <v>0</v>
      </c>
      <c r="Q294" s="47" t="e">
        <f t="shared" si="140"/>
        <v>#DIV/0!</v>
      </c>
      <c r="R294" s="47">
        <v>679</v>
      </c>
      <c r="S294" s="47">
        <v>0</v>
      </c>
      <c r="T294" s="47" t="e">
        <f t="shared" si="139"/>
        <v>#DIV/0!</v>
      </c>
    </row>
    <row r="295" spans="1:20" s="23" customFormat="1" ht="17.25">
      <c r="A295" s="48">
        <v>7</v>
      </c>
      <c r="B295" s="4" t="s">
        <v>371</v>
      </c>
      <c r="C295" s="47">
        <v>68400</v>
      </c>
      <c r="D295" s="47">
        <v>84160</v>
      </c>
      <c r="E295" s="46">
        <f t="shared" si="141"/>
        <v>81.273764258555133</v>
      </c>
      <c r="F295" s="47">
        <v>6437</v>
      </c>
      <c r="G295" s="47">
        <v>8362</v>
      </c>
      <c r="H295" s="46">
        <f t="shared" si="142"/>
        <v>76.979191580961498</v>
      </c>
      <c r="I295" s="47">
        <v>97704</v>
      </c>
      <c r="J295" s="47">
        <v>80497</v>
      </c>
      <c r="K295" s="46">
        <f t="shared" si="143"/>
        <v>121.37595189882853</v>
      </c>
      <c r="L295" s="47">
        <v>0</v>
      </c>
      <c r="M295" s="47">
        <v>29178</v>
      </c>
      <c r="N295" s="25">
        <f t="shared" si="138"/>
        <v>0</v>
      </c>
      <c r="O295" s="47">
        <v>0</v>
      </c>
      <c r="P295" s="47">
        <v>135</v>
      </c>
      <c r="Q295" s="25">
        <f t="shared" si="140"/>
        <v>0</v>
      </c>
      <c r="R295" s="47">
        <v>0</v>
      </c>
      <c r="S295" s="47">
        <v>29143</v>
      </c>
      <c r="T295" s="46">
        <f t="shared" si="139"/>
        <v>0</v>
      </c>
    </row>
    <row r="296" spans="1:20" s="23" customFormat="1" ht="22.5" customHeight="1">
      <c r="A296" s="44">
        <v>8</v>
      </c>
      <c r="B296" s="3" t="s">
        <v>20</v>
      </c>
      <c r="C296" s="47">
        <v>0</v>
      </c>
      <c r="D296" s="47">
        <v>0</v>
      </c>
      <c r="E296" s="46" t="e">
        <f t="shared" si="141"/>
        <v>#DIV/0!</v>
      </c>
      <c r="F296" s="47">
        <v>0</v>
      </c>
      <c r="G296" s="47">
        <v>0</v>
      </c>
      <c r="H296" s="46" t="e">
        <f t="shared" si="142"/>
        <v>#DIV/0!</v>
      </c>
      <c r="I296" s="47">
        <v>0</v>
      </c>
      <c r="J296" s="47">
        <v>0</v>
      </c>
      <c r="K296" s="46" t="e">
        <f t="shared" si="143"/>
        <v>#DIV/0!</v>
      </c>
      <c r="L296" s="47">
        <f t="shared" ref="L296:L298" si="144">O296+R296</f>
        <v>0</v>
      </c>
      <c r="M296" s="47">
        <v>0</v>
      </c>
      <c r="N296" s="25" t="e">
        <f t="shared" si="138"/>
        <v>#DIV/0!</v>
      </c>
      <c r="O296" s="47">
        <v>0</v>
      </c>
      <c r="P296" s="47">
        <v>0</v>
      </c>
      <c r="Q296" s="25" t="e">
        <f t="shared" si="140"/>
        <v>#DIV/0!</v>
      </c>
      <c r="R296" s="47">
        <v>0</v>
      </c>
      <c r="S296" s="47">
        <v>0</v>
      </c>
      <c r="T296" s="46" t="e">
        <f t="shared" si="139"/>
        <v>#DIV/0!</v>
      </c>
    </row>
    <row r="297" spans="1:20" s="23" customFormat="1" ht="51.75">
      <c r="A297" s="48">
        <v>9</v>
      </c>
      <c r="B297" s="3" t="s">
        <v>21</v>
      </c>
      <c r="C297" s="47">
        <v>100234</v>
      </c>
      <c r="D297" s="47">
        <v>111122</v>
      </c>
      <c r="E297" s="46">
        <f t="shared" si="141"/>
        <v>90.201760227497701</v>
      </c>
      <c r="F297" s="47">
        <v>11327</v>
      </c>
      <c r="G297" s="47">
        <v>10667</v>
      </c>
      <c r="H297" s="46">
        <f t="shared" si="142"/>
        <v>106.1873066466673</v>
      </c>
      <c r="I297" s="47">
        <v>100234</v>
      </c>
      <c r="J297" s="47">
        <v>111098</v>
      </c>
      <c r="K297" s="46">
        <f t="shared" si="143"/>
        <v>90.221246107040628</v>
      </c>
      <c r="L297" s="47">
        <f t="shared" si="144"/>
        <v>0</v>
      </c>
      <c r="M297" s="47">
        <v>0</v>
      </c>
      <c r="N297" s="25" t="e">
        <f t="shared" si="138"/>
        <v>#DIV/0!</v>
      </c>
      <c r="O297" s="47">
        <v>0</v>
      </c>
      <c r="P297" s="47">
        <v>0</v>
      </c>
      <c r="Q297" s="25" t="e">
        <f t="shared" si="140"/>
        <v>#DIV/0!</v>
      </c>
      <c r="R297" s="47">
        <v>0</v>
      </c>
      <c r="S297" s="47">
        <v>0</v>
      </c>
      <c r="T297" s="46" t="e">
        <f t="shared" si="139"/>
        <v>#DIV/0!</v>
      </c>
    </row>
    <row r="298" spans="1:20" s="23" customFormat="1" ht="17.25">
      <c r="A298" s="44">
        <v>10</v>
      </c>
      <c r="B298" s="3" t="s">
        <v>22</v>
      </c>
      <c r="C298" s="47">
        <v>79261</v>
      </c>
      <c r="D298" s="47">
        <v>143710</v>
      </c>
      <c r="E298" s="46">
        <f t="shared" si="141"/>
        <v>55.153433999025815</v>
      </c>
      <c r="F298" s="47">
        <v>7361</v>
      </c>
      <c r="G298" s="47">
        <v>14226</v>
      </c>
      <c r="H298" s="46">
        <f t="shared" si="142"/>
        <v>51.743286939406715</v>
      </c>
      <c r="I298" s="47">
        <v>80326</v>
      </c>
      <c r="J298" s="47">
        <v>144182</v>
      </c>
      <c r="K298" s="46">
        <f t="shared" si="143"/>
        <v>55.711531259103076</v>
      </c>
      <c r="L298" s="47">
        <f t="shared" si="144"/>
        <v>0</v>
      </c>
      <c r="M298" s="47">
        <v>0</v>
      </c>
      <c r="N298" s="25" t="e">
        <f t="shared" si="138"/>
        <v>#DIV/0!</v>
      </c>
      <c r="O298" s="47">
        <v>0</v>
      </c>
      <c r="P298" s="47">
        <v>0</v>
      </c>
      <c r="Q298" s="25" t="e">
        <f t="shared" si="140"/>
        <v>#DIV/0!</v>
      </c>
      <c r="R298" s="47">
        <v>0</v>
      </c>
      <c r="S298" s="47">
        <v>0</v>
      </c>
      <c r="T298" s="46" t="e">
        <f t="shared" si="139"/>
        <v>#DIV/0!</v>
      </c>
    </row>
    <row r="299" spans="1:20" s="23" customFormat="1" ht="17.25">
      <c r="A299" s="48">
        <v>11</v>
      </c>
      <c r="B299" s="3" t="s">
        <v>23</v>
      </c>
      <c r="C299" s="47">
        <v>355752</v>
      </c>
      <c r="D299" s="47">
        <v>305494</v>
      </c>
      <c r="E299" s="46">
        <f t="shared" si="141"/>
        <v>116.45138693394961</v>
      </c>
      <c r="F299" s="47">
        <v>74768</v>
      </c>
      <c r="G299" s="47">
        <v>28457</v>
      </c>
      <c r="H299" s="46">
        <f t="shared" si="142"/>
        <v>262.74027480057629</v>
      </c>
      <c r="I299" s="47">
        <v>353019</v>
      </c>
      <c r="J299" s="47">
        <v>395233</v>
      </c>
      <c r="K299" s="46">
        <f t="shared" si="143"/>
        <v>89.319211705500294</v>
      </c>
      <c r="L299" s="47">
        <v>351810</v>
      </c>
      <c r="M299" s="47">
        <v>394020</v>
      </c>
      <c r="N299" s="25">
        <f t="shared" si="138"/>
        <v>89.287345820009136</v>
      </c>
      <c r="O299" s="47">
        <v>351810</v>
      </c>
      <c r="P299" s="47">
        <v>394020</v>
      </c>
      <c r="Q299" s="25">
        <f t="shared" si="140"/>
        <v>89.287345820009136</v>
      </c>
      <c r="R299" s="47">
        <v>0</v>
      </c>
      <c r="S299" s="47">
        <v>0</v>
      </c>
      <c r="T299" s="46" t="e">
        <f t="shared" si="139"/>
        <v>#DIV/0!</v>
      </c>
    </row>
    <row r="300" spans="1:20" s="23" customFormat="1" ht="17.25">
      <c r="A300" s="50">
        <v>12</v>
      </c>
      <c r="B300" s="4" t="s">
        <v>24</v>
      </c>
      <c r="C300" s="47">
        <v>0</v>
      </c>
      <c r="D300" s="47">
        <v>0</v>
      </c>
      <c r="E300" s="46" t="e">
        <f t="shared" si="141"/>
        <v>#DIV/0!</v>
      </c>
      <c r="F300" s="47">
        <v>0</v>
      </c>
      <c r="G300" s="47">
        <v>0</v>
      </c>
      <c r="H300" s="46" t="e">
        <f>F300/G300*100</f>
        <v>#DIV/0!</v>
      </c>
      <c r="I300" s="47">
        <v>0</v>
      </c>
      <c r="J300" s="47">
        <v>0</v>
      </c>
      <c r="K300" s="46" t="e">
        <f t="shared" si="143"/>
        <v>#DIV/0!</v>
      </c>
      <c r="L300" s="47">
        <f t="shared" ref="L300:M308" si="145">O300+R300</f>
        <v>0</v>
      </c>
      <c r="M300" s="47">
        <v>0</v>
      </c>
      <c r="N300" s="25" t="e">
        <f t="shared" si="138"/>
        <v>#DIV/0!</v>
      </c>
      <c r="O300" s="47">
        <v>0</v>
      </c>
      <c r="P300" s="47">
        <v>0</v>
      </c>
      <c r="Q300" s="25" t="e">
        <f t="shared" si="140"/>
        <v>#DIV/0!</v>
      </c>
      <c r="R300" s="47">
        <v>0</v>
      </c>
      <c r="S300" s="47">
        <v>0</v>
      </c>
      <c r="T300" s="46" t="e">
        <f t="shared" si="139"/>
        <v>#DIV/0!</v>
      </c>
    </row>
    <row r="301" spans="1:20" s="23" customFormat="1" ht="17.25">
      <c r="A301" s="48">
        <v>13</v>
      </c>
      <c r="B301" s="4" t="s">
        <v>25</v>
      </c>
      <c r="C301" s="47">
        <v>0</v>
      </c>
      <c r="D301" s="47">
        <v>27929</v>
      </c>
      <c r="E301" s="46">
        <f t="shared" si="141"/>
        <v>0</v>
      </c>
      <c r="F301" s="47">
        <v>0</v>
      </c>
      <c r="G301" s="47">
        <v>0</v>
      </c>
      <c r="H301" s="46" t="e">
        <f>F301/G301*100</f>
        <v>#DIV/0!</v>
      </c>
      <c r="I301" s="47">
        <v>0</v>
      </c>
      <c r="J301" s="47">
        <v>27929</v>
      </c>
      <c r="K301" s="46">
        <f t="shared" si="143"/>
        <v>0</v>
      </c>
      <c r="L301" s="47">
        <v>0</v>
      </c>
      <c r="M301" s="47">
        <v>23892</v>
      </c>
      <c r="N301" s="25">
        <f t="shared" si="138"/>
        <v>0</v>
      </c>
      <c r="O301" s="47">
        <v>0</v>
      </c>
      <c r="P301" s="47">
        <v>23892</v>
      </c>
      <c r="Q301" s="25">
        <f t="shared" si="140"/>
        <v>0</v>
      </c>
      <c r="R301" s="47">
        <v>0</v>
      </c>
      <c r="S301" s="47">
        <v>0</v>
      </c>
      <c r="T301" s="46" t="e">
        <f t="shared" si="139"/>
        <v>#DIV/0!</v>
      </c>
    </row>
    <row r="302" spans="1:20" s="23" customFormat="1" ht="31.5" customHeight="1">
      <c r="A302" s="44">
        <v>14</v>
      </c>
      <c r="B302" s="4" t="s">
        <v>26</v>
      </c>
      <c r="C302" s="47">
        <v>0</v>
      </c>
      <c r="D302" s="47">
        <v>159968</v>
      </c>
      <c r="E302" s="46">
        <f t="shared" si="141"/>
        <v>0</v>
      </c>
      <c r="F302" s="47">
        <v>0</v>
      </c>
      <c r="G302" s="47">
        <v>13060</v>
      </c>
      <c r="H302" s="25">
        <f>F302/G302*100</f>
        <v>0</v>
      </c>
      <c r="I302" s="47">
        <v>0</v>
      </c>
      <c r="J302" s="47">
        <v>159236</v>
      </c>
      <c r="K302" s="25">
        <f t="shared" si="143"/>
        <v>0</v>
      </c>
      <c r="L302" s="47">
        <v>0</v>
      </c>
      <c r="M302" s="47">
        <v>0</v>
      </c>
      <c r="N302" s="25" t="e">
        <f t="shared" si="138"/>
        <v>#DIV/0!</v>
      </c>
      <c r="O302" s="47">
        <v>0</v>
      </c>
      <c r="P302" s="47">
        <v>0</v>
      </c>
      <c r="Q302" s="25" t="e">
        <f t="shared" si="140"/>
        <v>#DIV/0!</v>
      </c>
      <c r="R302" s="47">
        <v>0</v>
      </c>
      <c r="S302" s="47">
        <v>0</v>
      </c>
      <c r="T302" s="25" t="e">
        <f t="shared" si="139"/>
        <v>#DIV/0!</v>
      </c>
    </row>
    <row r="303" spans="1:20" s="23" customFormat="1" ht="17.25">
      <c r="A303" s="48">
        <v>15</v>
      </c>
      <c r="B303" s="4" t="s">
        <v>27</v>
      </c>
      <c r="C303" s="47">
        <v>0</v>
      </c>
      <c r="D303" s="47">
        <v>12007</v>
      </c>
      <c r="E303" s="46">
        <f t="shared" si="141"/>
        <v>0</v>
      </c>
      <c r="F303" s="47">
        <v>0</v>
      </c>
      <c r="G303" s="47">
        <v>1377</v>
      </c>
      <c r="H303" s="1">
        <f t="shared" ref="H303:H308" si="146">F303/G303*100</f>
        <v>0</v>
      </c>
      <c r="I303" s="47">
        <v>0</v>
      </c>
      <c r="J303" s="47">
        <v>11819</v>
      </c>
      <c r="K303" s="1">
        <f t="shared" si="143"/>
        <v>0</v>
      </c>
      <c r="L303" s="47">
        <v>0</v>
      </c>
      <c r="M303" s="47">
        <v>2900</v>
      </c>
      <c r="N303" s="1">
        <f t="shared" si="138"/>
        <v>0</v>
      </c>
      <c r="O303" s="47">
        <v>0</v>
      </c>
      <c r="P303" s="47">
        <v>0</v>
      </c>
      <c r="Q303" s="1" t="e">
        <f t="shared" si="140"/>
        <v>#DIV/0!</v>
      </c>
      <c r="R303" s="47">
        <v>0</v>
      </c>
      <c r="S303" s="47">
        <v>2900</v>
      </c>
      <c r="T303" s="1">
        <f t="shared" si="139"/>
        <v>0</v>
      </c>
    </row>
    <row r="304" spans="1:20" s="23" customFormat="1" ht="17.25">
      <c r="A304" s="50">
        <v>16</v>
      </c>
      <c r="B304" s="4" t="s">
        <v>28</v>
      </c>
      <c r="C304" s="47">
        <v>0</v>
      </c>
      <c r="D304" s="47">
        <v>0</v>
      </c>
      <c r="E304" s="46" t="e">
        <f t="shared" si="141"/>
        <v>#DIV/0!</v>
      </c>
      <c r="F304" s="47">
        <v>0</v>
      </c>
      <c r="G304" s="47">
        <v>0</v>
      </c>
      <c r="H304" s="46" t="e">
        <f t="shared" si="146"/>
        <v>#DIV/0!</v>
      </c>
      <c r="I304" s="47">
        <v>0</v>
      </c>
      <c r="J304" s="47">
        <v>0</v>
      </c>
      <c r="K304" s="46" t="e">
        <f t="shared" si="143"/>
        <v>#DIV/0!</v>
      </c>
      <c r="L304" s="47">
        <f t="shared" si="145"/>
        <v>0</v>
      </c>
      <c r="M304" s="47">
        <v>0</v>
      </c>
      <c r="N304" s="25" t="e">
        <f t="shared" si="138"/>
        <v>#DIV/0!</v>
      </c>
      <c r="O304" s="47">
        <v>0</v>
      </c>
      <c r="P304" s="47">
        <v>0</v>
      </c>
      <c r="Q304" s="25" t="e">
        <f t="shared" si="140"/>
        <v>#DIV/0!</v>
      </c>
      <c r="R304" s="47">
        <v>0</v>
      </c>
      <c r="S304" s="47">
        <v>0</v>
      </c>
      <c r="T304" s="46" t="e">
        <f t="shared" si="139"/>
        <v>#DIV/0!</v>
      </c>
    </row>
    <row r="305" spans="1:20" s="23" customFormat="1" ht="17.25">
      <c r="A305" s="48">
        <v>17</v>
      </c>
      <c r="B305" s="4" t="s">
        <v>29</v>
      </c>
      <c r="C305" s="47">
        <v>0</v>
      </c>
      <c r="D305" s="47">
        <v>0</v>
      </c>
      <c r="E305" s="46" t="e">
        <f t="shared" si="141"/>
        <v>#DIV/0!</v>
      </c>
      <c r="F305" s="47">
        <v>0</v>
      </c>
      <c r="G305" s="47">
        <v>0</v>
      </c>
      <c r="H305" s="46" t="e">
        <f t="shared" si="146"/>
        <v>#DIV/0!</v>
      </c>
      <c r="I305" s="47">
        <v>0</v>
      </c>
      <c r="J305" s="47">
        <v>0</v>
      </c>
      <c r="K305" s="46" t="e">
        <f t="shared" si="143"/>
        <v>#DIV/0!</v>
      </c>
      <c r="L305" s="47">
        <f t="shared" si="145"/>
        <v>0</v>
      </c>
      <c r="M305" s="47">
        <v>0</v>
      </c>
      <c r="N305" s="25" t="e">
        <f t="shared" si="138"/>
        <v>#DIV/0!</v>
      </c>
      <c r="O305" s="47">
        <v>0</v>
      </c>
      <c r="P305" s="47">
        <v>0</v>
      </c>
      <c r="Q305" s="25" t="e">
        <f t="shared" si="140"/>
        <v>#DIV/0!</v>
      </c>
      <c r="R305" s="47">
        <v>0</v>
      </c>
      <c r="S305" s="47">
        <v>0</v>
      </c>
      <c r="T305" s="46" t="e">
        <f t="shared" si="139"/>
        <v>#DIV/0!</v>
      </c>
    </row>
    <row r="306" spans="1:20" s="23" customFormat="1" ht="17.25">
      <c r="A306" s="44">
        <v>18</v>
      </c>
      <c r="B306" s="3" t="s">
        <v>30</v>
      </c>
      <c r="C306" s="47">
        <v>10742</v>
      </c>
      <c r="D306" s="47">
        <v>10393</v>
      </c>
      <c r="E306" s="46">
        <f t="shared" si="141"/>
        <v>103.35802944289425</v>
      </c>
      <c r="F306" s="47">
        <v>0</v>
      </c>
      <c r="G306" s="47">
        <v>0</v>
      </c>
      <c r="H306" s="46" t="e">
        <f t="shared" si="146"/>
        <v>#DIV/0!</v>
      </c>
      <c r="I306" s="47">
        <v>10742</v>
      </c>
      <c r="J306" s="47">
        <v>10393</v>
      </c>
      <c r="K306" s="46">
        <f t="shared" si="143"/>
        <v>103.35802944289425</v>
      </c>
      <c r="L306" s="47">
        <f t="shared" si="145"/>
        <v>0</v>
      </c>
      <c r="M306" s="47">
        <v>0</v>
      </c>
      <c r="N306" s="25" t="e">
        <f t="shared" si="138"/>
        <v>#DIV/0!</v>
      </c>
      <c r="O306" s="47">
        <v>0</v>
      </c>
      <c r="P306" s="47">
        <v>0</v>
      </c>
      <c r="Q306" s="25" t="e">
        <f t="shared" si="140"/>
        <v>#DIV/0!</v>
      </c>
      <c r="R306" s="47">
        <v>0</v>
      </c>
      <c r="S306" s="47">
        <v>0</v>
      </c>
      <c r="T306" s="46" t="e">
        <f t="shared" si="139"/>
        <v>#DIV/0!</v>
      </c>
    </row>
    <row r="307" spans="1:20" s="23" customFormat="1" ht="17.25">
      <c r="A307" s="50">
        <v>19</v>
      </c>
      <c r="B307" s="4" t="s">
        <v>31</v>
      </c>
      <c r="C307" s="47">
        <v>0</v>
      </c>
      <c r="D307" s="47">
        <v>0</v>
      </c>
      <c r="E307" s="46" t="e">
        <f t="shared" si="141"/>
        <v>#DIV/0!</v>
      </c>
      <c r="F307" s="47">
        <v>0</v>
      </c>
      <c r="G307" s="47">
        <v>0</v>
      </c>
      <c r="H307" s="46" t="e">
        <f t="shared" si="146"/>
        <v>#DIV/0!</v>
      </c>
      <c r="I307" s="47">
        <v>0</v>
      </c>
      <c r="J307" s="47">
        <v>0</v>
      </c>
      <c r="K307" s="46" t="e">
        <f t="shared" si="143"/>
        <v>#DIV/0!</v>
      </c>
      <c r="L307" s="47">
        <f t="shared" si="145"/>
        <v>0</v>
      </c>
      <c r="M307" s="47">
        <v>0</v>
      </c>
      <c r="N307" s="25" t="e">
        <f t="shared" si="138"/>
        <v>#DIV/0!</v>
      </c>
      <c r="O307" s="47">
        <v>0</v>
      </c>
      <c r="P307" s="47">
        <v>0</v>
      </c>
      <c r="Q307" s="25" t="e">
        <f t="shared" si="140"/>
        <v>#DIV/0!</v>
      </c>
      <c r="R307" s="47">
        <v>0</v>
      </c>
      <c r="S307" s="47">
        <v>0</v>
      </c>
      <c r="T307" s="46" t="e">
        <f t="shared" si="139"/>
        <v>#DIV/0!</v>
      </c>
    </row>
    <row r="308" spans="1:20" s="23" customFormat="1" ht="17.25">
      <c r="A308" s="290">
        <v>20</v>
      </c>
      <c r="B308" s="3" t="s">
        <v>398</v>
      </c>
      <c r="C308" s="47">
        <v>33807</v>
      </c>
      <c r="D308" s="49">
        <v>0</v>
      </c>
      <c r="E308" s="46" t="e">
        <f t="shared" si="141"/>
        <v>#DIV/0!</v>
      </c>
      <c r="F308" s="47">
        <v>4100</v>
      </c>
      <c r="G308" s="49">
        <v>0</v>
      </c>
      <c r="H308" s="25" t="e">
        <f t="shared" si="146"/>
        <v>#DIV/0!</v>
      </c>
      <c r="I308" s="47">
        <v>33807</v>
      </c>
      <c r="J308" s="49">
        <v>0</v>
      </c>
      <c r="K308" s="25" t="e">
        <f t="shared" si="143"/>
        <v>#DIV/0!</v>
      </c>
      <c r="L308" s="47">
        <f t="shared" si="145"/>
        <v>0</v>
      </c>
      <c r="M308" s="266">
        <f t="shared" si="145"/>
        <v>0</v>
      </c>
      <c r="N308" s="25" t="e">
        <f t="shared" si="138"/>
        <v>#DIV/0!</v>
      </c>
      <c r="O308" s="47">
        <v>0</v>
      </c>
      <c r="P308" s="249">
        <v>0</v>
      </c>
      <c r="Q308" s="25" t="e">
        <f t="shared" si="140"/>
        <v>#DIV/0!</v>
      </c>
      <c r="R308" s="47">
        <v>0</v>
      </c>
      <c r="S308" s="249">
        <v>0</v>
      </c>
      <c r="T308" s="25" t="e">
        <f>R308/S308*100</f>
        <v>#DIV/0!</v>
      </c>
    </row>
    <row r="309" spans="1:20" s="23" customFormat="1" ht="15.75" customHeight="1">
      <c r="A309" s="385"/>
      <c r="B309" s="386"/>
      <c r="C309" s="386"/>
      <c r="D309" s="386"/>
      <c r="E309" s="386"/>
      <c r="F309" s="386"/>
      <c r="G309" s="386"/>
      <c r="H309" s="386"/>
      <c r="I309" s="386"/>
      <c r="J309" s="386"/>
      <c r="K309" s="386"/>
      <c r="L309" s="386"/>
      <c r="M309" s="386"/>
      <c r="N309" s="386"/>
      <c r="O309" s="386"/>
      <c r="P309" s="386"/>
      <c r="Q309" s="386"/>
      <c r="R309" s="386"/>
      <c r="S309" s="386"/>
      <c r="T309" s="387"/>
    </row>
    <row r="310" spans="1:20" s="23" customFormat="1" ht="57.75" hidden="1" customHeight="1">
      <c r="A310" s="383" t="s">
        <v>260</v>
      </c>
      <c r="B310" s="384"/>
      <c r="C310" s="42">
        <f>SUM(C311:C316)</f>
        <v>0</v>
      </c>
      <c r="D310" s="42">
        <f>SUM(D311:D316)</f>
        <v>0</v>
      </c>
      <c r="E310" s="43" t="e">
        <f>C310/D310*100</f>
        <v>#DIV/0!</v>
      </c>
      <c r="F310" s="42">
        <f>SUM(F311:F316)</f>
        <v>0</v>
      </c>
      <c r="G310" s="42">
        <f>SUM(G311:G316)</f>
        <v>0</v>
      </c>
      <c r="H310" s="42" t="e">
        <f>F310/G310*100</f>
        <v>#DIV/0!</v>
      </c>
      <c r="I310" s="42">
        <f>SUM(I311:I316)</f>
        <v>0</v>
      </c>
      <c r="J310" s="42">
        <f>SUM(J311:J316)</f>
        <v>0</v>
      </c>
      <c r="K310" s="42" t="e">
        <f>I310/J310*100</f>
        <v>#DIV/0!</v>
      </c>
      <c r="L310" s="42">
        <f>SUM(L311:L316)</f>
        <v>0</v>
      </c>
      <c r="M310" s="42">
        <f>SUM(M311:M316)</f>
        <v>0</v>
      </c>
      <c r="N310" s="5" t="e">
        <f t="shared" ref="N310" si="147">L310/M310*100</f>
        <v>#DIV/0!</v>
      </c>
      <c r="O310" s="42">
        <f>SUM(O311:O316)</f>
        <v>0</v>
      </c>
      <c r="P310" s="42">
        <f>SUM(P311:P316)</f>
        <v>0</v>
      </c>
      <c r="Q310" s="6" t="e">
        <f>A291O291/P310*100</f>
        <v>#NAME?</v>
      </c>
      <c r="R310" s="42">
        <f>SUM(R311:R316)</f>
        <v>0</v>
      </c>
      <c r="S310" s="42">
        <f>SUM(S311:S316)</f>
        <v>0</v>
      </c>
      <c r="T310" s="5" t="e">
        <f t="shared" ref="T310" si="148">R310/S310*100</f>
        <v>#DIV/0!</v>
      </c>
    </row>
    <row r="311" spans="1:20" s="23" customFormat="1" hidden="1">
      <c r="A311" s="64">
        <v>1</v>
      </c>
      <c r="C311" s="47"/>
      <c r="D311" s="47"/>
      <c r="E311" s="25"/>
      <c r="F311" s="47"/>
      <c r="G311" s="47"/>
      <c r="H311" s="25"/>
      <c r="I311" s="47"/>
      <c r="J311" s="47"/>
      <c r="K311" s="25"/>
      <c r="L311" s="47"/>
      <c r="M311" s="47"/>
      <c r="N311" s="25"/>
      <c r="O311" s="47"/>
      <c r="P311" s="47"/>
      <c r="Q311" s="25"/>
      <c r="R311" s="47"/>
      <c r="S311" s="47"/>
      <c r="T311" s="25"/>
    </row>
    <row r="312" spans="1:20" s="23" customFormat="1" ht="17.25" hidden="1">
      <c r="A312" s="64">
        <v>2</v>
      </c>
      <c r="B312" s="4"/>
      <c r="C312" s="47"/>
      <c r="D312" s="47"/>
      <c r="E312" s="25"/>
      <c r="F312" s="47"/>
      <c r="G312" s="47"/>
      <c r="H312" s="25"/>
      <c r="I312" s="47"/>
      <c r="J312" s="47"/>
      <c r="K312" s="25"/>
      <c r="L312" s="47"/>
      <c r="M312" s="47"/>
      <c r="N312" s="25"/>
      <c r="O312" s="47"/>
      <c r="P312" s="47"/>
      <c r="Q312" s="25"/>
      <c r="R312" s="47"/>
      <c r="S312" s="47"/>
      <c r="T312" s="25"/>
    </row>
    <row r="313" spans="1:20" s="23" customFormat="1" ht="17.25" hidden="1">
      <c r="A313" s="64">
        <v>3</v>
      </c>
      <c r="B313" s="4"/>
      <c r="C313" s="47"/>
      <c r="D313" s="47"/>
      <c r="E313" s="25"/>
      <c r="F313" s="47"/>
      <c r="G313" s="47"/>
      <c r="H313" s="25"/>
      <c r="I313" s="47"/>
      <c r="J313" s="47"/>
      <c r="K313" s="25"/>
      <c r="L313" s="47"/>
      <c r="M313" s="47"/>
      <c r="N313" s="25"/>
      <c r="O313" s="47"/>
      <c r="P313" s="47"/>
      <c r="Q313" s="25"/>
      <c r="R313" s="47"/>
      <c r="S313" s="47"/>
      <c r="T313" s="25"/>
    </row>
    <row r="314" spans="1:20" s="23" customFormat="1" ht="17.25" hidden="1">
      <c r="A314" s="64">
        <v>4</v>
      </c>
      <c r="B314" s="4"/>
      <c r="C314" s="47"/>
      <c r="D314" s="47"/>
      <c r="E314" s="25"/>
      <c r="F314" s="47"/>
      <c r="G314" s="47"/>
      <c r="H314" s="25"/>
      <c r="I314" s="47"/>
      <c r="J314" s="47"/>
      <c r="K314" s="25"/>
      <c r="L314" s="47"/>
      <c r="M314" s="47"/>
      <c r="N314" s="25"/>
      <c r="O314" s="47"/>
      <c r="P314" s="47"/>
      <c r="Q314" s="25"/>
      <c r="R314" s="47"/>
      <c r="S314" s="47"/>
      <c r="T314" s="25"/>
    </row>
    <row r="315" spans="1:20" s="23" customFormat="1" ht="17.25" hidden="1">
      <c r="A315" s="64"/>
      <c r="B315" s="16"/>
      <c r="C315" s="47"/>
      <c r="D315" s="47"/>
      <c r="E315" s="25"/>
      <c r="F315" s="47"/>
      <c r="G315" s="47"/>
      <c r="H315" s="1"/>
      <c r="I315" s="47"/>
      <c r="J315" s="47"/>
      <c r="K315" s="1"/>
      <c r="L315" s="47"/>
      <c r="M315" s="47"/>
      <c r="N315" s="1"/>
      <c r="O315" s="47"/>
      <c r="P315" s="47"/>
      <c r="Q315" s="1"/>
      <c r="R315" s="47"/>
      <c r="S315" s="47"/>
      <c r="T315" s="1"/>
    </row>
    <row r="316" spans="1:20" s="23" customFormat="1" ht="17.25" hidden="1">
      <c r="A316" s="64"/>
      <c r="B316" s="16"/>
      <c r="C316" s="47"/>
      <c r="D316" s="47"/>
      <c r="E316" s="25"/>
      <c r="F316" s="47"/>
      <c r="G316" s="47"/>
      <c r="H316" s="1"/>
      <c r="I316" s="47"/>
      <c r="J316" s="47"/>
      <c r="K316" s="1"/>
      <c r="L316" s="47"/>
      <c r="M316" s="47"/>
      <c r="N316" s="1"/>
      <c r="O316" s="47"/>
      <c r="P316" s="47"/>
      <c r="Q316" s="1"/>
      <c r="R316" s="47"/>
      <c r="S316" s="47"/>
      <c r="T316" s="1"/>
    </row>
    <row r="317" spans="1:20" s="23" customFormat="1" hidden="1">
      <c r="A317" s="385"/>
      <c r="B317" s="386"/>
      <c r="C317" s="386"/>
      <c r="D317" s="386"/>
      <c r="E317" s="386"/>
      <c r="F317" s="386"/>
      <c r="G317" s="386"/>
      <c r="H317" s="386"/>
      <c r="I317" s="386"/>
      <c r="J317" s="386"/>
      <c r="K317" s="386"/>
      <c r="L317" s="386"/>
      <c r="M317" s="386"/>
      <c r="N317" s="386"/>
      <c r="O317" s="386"/>
      <c r="P317" s="386"/>
      <c r="Q317" s="386"/>
      <c r="R317" s="386"/>
      <c r="S317" s="386"/>
      <c r="T317" s="387"/>
    </row>
    <row r="318" spans="1:20" s="23" customFormat="1" ht="17.25">
      <c r="A318" s="383" t="s">
        <v>261</v>
      </c>
      <c r="B318" s="384"/>
      <c r="C318" s="59">
        <f>SUM(C319:C324)</f>
        <v>195865</v>
      </c>
      <c r="D318" s="60">
        <f>SUM(D319:D324)</f>
        <v>178938</v>
      </c>
      <c r="E318" s="51">
        <f>C318/D318*100</f>
        <v>109.45970112552952</v>
      </c>
      <c r="F318" s="60">
        <f>SUM(F319:F324)</f>
        <v>38017</v>
      </c>
      <c r="G318" s="60">
        <f>SUM(G319:G324)</f>
        <v>14639</v>
      </c>
      <c r="H318" s="51">
        <f>F318/G318*100</f>
        <v>259.69670059430291</v>
      </c>
      <c r="I318" s="60">
        <f>SUM(I319:I324)</f>
        <v>196069</v>
      </c>
      <c r="J318" s="60">
        <f>SUM(J319:J324)</f>
        <v>176108</v>
      </c>
      <c r="K318" s="51">
        <f>I318/J318*100</f>
        <v>111.33452199786495</v>
      </c>
      <c r="L318" s="36">
        <f>SUM(L319:L324)</f>
        <v>5882</v>
      </c>
      <c r="M318" s="36">
        <f>SUM(M319:M324)</f>
        <v>38666</v>
      </c>
      <c r="N318" s="6">
        <f t="shared" ref="N318:N324" si="149">L318/M318*100</f>
        <v>15.212331247090466</v>
      </c>
      <c r="O318" s="7">
        <f>SUM(O319:O324)</f>
        <v>5882</v>
      </c>
      <c r="P318" s="7">
        <f>SUM(P319:P324)</f>
        <v>38666</v>
      </c>
      <c r="Q318" s="7">
        <f t="shared" ref="Q318:Q324" si="150">O318/P318*100</f>
        <v>15.212331247090466</v>
      </c>
      <c r="R318" s="7">
        <f>SUM(R319:R324)</f>
        <v>0</v>
      </c>
      <c r="S318" s="7">
        <f>SUM(S319:S324)</f>
        <v>0</v>
      </c>
      <c r="T318" s="6" t="e">
        <f t="shared" ref="T318:T324" si="151">R318/S318*100</f>
        <v>#DIV/0!</v>
      </c>
    </row>
    <row r="319" spans="1:20" s="23" customFormat="1" ht="17.25">
      <c r="A319" s="61">
        <v>1</v>
      </c>
      <c r="B319" s="8" t="s">
        <v>92</v>
      </c>
      <c r="C319" s="47">
        <v>188218</v>
      </c>
      <c r="D319" s="47">
        <v>155174</v>
      </c>
      <c r="E319" s="1">
        <f t="shared" ref="E319:E324" si="152">C319/D319*100</f>
        <v>121.29480454199802</v>
      </c>
      <c r="F319" s="47">
        <v>37288</v>
      </c>
      <c r="G319" s="47">
        <v>12385</v>
      </c>
      <c r="H319" s="1">
        <f t="shared" ref="H319:H324" si="153">F319/G319*100</f>
        <v>301.07387969317728</v>
      </c>
      <c r="I319" s="45">
        <v>188218</v>
      </c>
      <c r="J319" s="45">
        <v>149674</v>
      </c>
      <c r="K319" s="1">
        <f t="shared" ref="K319:K324" si="154">I319/J319*100</f>
        <v>125.75196760960488</v>
      </c>
      <c r="L319" s="49">
        <v>5882</v>
      </c>
      <c r="M319" s="49">
        <v>38666</v>
      </c>
      <c r="N319" s="1">
        <f t="shared" si="149"/>
        <v>15.212331247090466</v>
      </c>
      <c r="O319" s="49">
        <v>5882</v>
      </c>
      <c r="P319" s="49">
        <v>38666</v>
      </c>
      <c r="Q319" s="1">
        <f t="shared" si="150"/>
        <v>15.212331247090466</v>
      </c>
      <c r="R319" s="49">
        <v>0</v>
      </c>
      <c r="S319" s="49">
        <v>0</v>
      </c>
      <c r="T319" s="1" t="e">
        <f t="shared" si="151"/>
        <v>#DIV/0!</v>
      </c>
    </row>
    <row r="320" spans="1:20" s="23" customFormat="1" ht="17.25">
      <c r="A320" s="62">
        <v>2</v>
      </c>
      <c r="B320" s="3" t="s">
        <v>93</v>
      </c>
      <c r="C320" s="47">
        <v>0</v>
      </c>
      <c r="D320" s="47">
        <v>0</v>
      </c>
      <c r="E320" s="46" t="e">
        <f t="shared" si="152"/>
        <v>#DIV/0!</v>
      </c>
      <c r="F320" s="47">
        <v>0</v>
      </c>
      <c r="G320" s="47">
        <v>0</v>
      </c>
      <c r="H320" s="46" t="e">
        <f t="shared" si="153"/>
        <v>#DIV/0!</v>
      </c>
      <c r="I320" s="45">
        <v>0</v>
      </c>
      <c r="J320" s="45">
        <v>0</v>
      </c>
      <c r="K320" s="46" t="e">
        <f t="shared" si="154"/>
        <v>#DIV/0!</v>
      </c>
      <c r="L320" s="49">
        <f t="shared" ref="L320:L324" si="155">O320+R320</f>
        <v>0</v>
      </c>
      <c r="M320" s="49">
        <v>0</v>
      </c>
      <c r="N320" s="25" t="e">
        <f t="shared" si="149"/>
        <v>#DIV/0!</v>
      </c>
      <c r="O320" s="49">
        <v>0</v>
      </c>
      <c r="P320" s="49">
        <v>0</v>
      </c>
      <c r="Q320" s="25" t="e">
        <f t="shared" si="150"/>
        <v>#DIV/0!</v>
      </c>
      <c r="R320" s="49">
        <v>0</v>
      </c>
      <c r="S320" s="49">
        <v>0</v>
      </c>
      <c r="T320" s="1" t="e">
        <f t="shared" si="151"/>
        <v>#DIV/0!</v>
      </c>
    </row>
    <row r="321" spans="1:20" s="23" customFormat="1" ht="17.25">
      <c r="A321" s="62">
        <v>3</v>
      </c>
      <c r="B321" s="3" t="s">
        <v>94</v>
      </c>
      <c r="C321" s="47">
        <v>0</v>
      </c>
      <c r="D321" s="47">
        <v>0</v>
      </c>
      <c r="E321" s="46" t="e">
        <f t="shared" si="152"/>
        <v>#DIV/0!</v>
      </c>
      <c r="F321" s="47">
        <v>0</v>
      </c>
      <c r="G321" s="47">
        <v>0</v>
      </c>
      <c r="H321" s="46" t="e">
        <f t="shared" si="153"/>
        <v>#DIV/0!</v>
      </c>
      <c r="I321" s="45">
        <v>0</v>
      </c>
      <c r="J321" s="45">
        <v>0</v>
      </c>
      <c r="K321" s="46" t="e">
        <f t="shared" si="154"/>
        <v>#DIV/0!</v>
      </c>
      <c r="L321" s="49">
        <f t="shared" si="155"/>
        <v>0</v>
      </c>
      <c r="M321" s="49">
        <v>0</v>
      </c>
      <c r="N321" s="25" t="e">
        <f t="shared" si="149"/>
        <v>#DIV/0!</v>
      </c>
      <c r="O321" s="49">
        <v>0</v>
      </c>
      <c r="P321" s="49">
        <v>0</v>
      </c>
      <c r="Q321" s="25" t="e">
        <f t="shared" si="150"/>
        <v>#DIV/0!</v>
      </c>
      <c r="R321" s="49">
        <v>0</v>
      </c>
      <c r="S321" s="49">
        <v>0</v>
      </c>
      <c r="T321" s="1" t="e">
        <f t="shared" si="151"/>
        <v>#DIV/0!</v>
      </c>
    </row>
    <row r="322" spans="1:20" s="23" customFormat="1" ht="17.25">
      <c r="A322" s="61">
        <v>4</v>
      </c>
      <c r="B322" s="8" t="s">
        <v>95</v>
      </c>
      <c r="C322" s="47">
        <v>7647</v>
      </c>
      <c r="D322" s="47">
        <v>3820</v>
      </c>
      <c r="E322" s="1">
        <f t="shared" si="152"/>
        <v>200.18324607329845</v>
      </c>
      <c r="F322" s="47">
        <v>729</v>
      </c>
      <c r="G322" s="47">
        <v>904</v>
      </c>
      <c r="H322" s="1">
        <f t="shared" si="153"/>
        <v>80.641592920353972</v>
      </c>
      <c r="I322" s="45">
        <v>7851</v>
      </c>
      <c r="J322" s="45">
        <v>6490</v>
      </c>
      <c r="K322" s="1">
        <f t="shared" si="154"/>
        <v>120.97072419106318</v>
      </c>
      <c r="L322" s="49">
        <f t="shared" si="155"/>
        <v>0</v>
      </c>
      <c r="M322" s="49">
        <v>0</v>
      </c>
      <c r="N322" s="1" t="e">
        <f t="shared" si="149"/>
        <v>#DIV/0!</v>
      </c>
      <c r="O322" s="49">
        <v>0</v>
      </c>
      <c r="P322" s="49">
        <v>0</v>
      </c>
      <c r="Q322" s="1" t="e">
        <f t="shared" si="150"/>
        <v>#DIV/0!</v>
      </c>
      <c r="R322" s="47">
        <v>0</v>
      </c>
      <c r="S322" s="49">
        <v>0</v>
      </c>
      <c r="T322" s="1" t="e">
        <f t="shared" si="151"/>
        <v>#DIV/0!</v>
      </c>
    </row>
    <row r="323" spans="1:20" s="23" customFormat="1" ht="17.25">
      <c r="A323" s="62">
        <v>5</v>
      </c>
      <c r="B323" s="3" t="s">
        <v>96</v>
      </c>
      <c r="C323" s="47">
        <v>0</v>
      </c>
      <c r="D323" s="47">
        <v>0</v>
      </c>
      <c r="E323" s="46" t="e">
        <f t="shared" si="152"/>
        <v>#DIV/0!</v>
      </c>
      <c r="F323" s="47">
        <v>0</v>
      </c>
      <c r="G323" s="47">
        <v>0</v>
      </c>
      <c r="H323" s="46" t="e">
        <f t="shared" si="153"/>
        <v>#DIV/0!</v>
      </c>
      <c r="I323" s="45">
        <v>0</v>
      </c>
      <c r="J323" s="45">
        <v>0</v>
      </c>
      <c r="K323" s="46" t="e">
        <f t="shared" si="154"/>
        <v>#DIV/0!</v>
      </c>
      <c r="L323" s="49">
        <f t="shared" si="155"/>
        <v>0</v>
      </c>
      <c r="M323" s="49">
        <v>0</v>
      </c>
      <c r="N323" s="25" t="e">
        <f t="shared" si="149"/>
        <v>#DIV/0!</v>
      </c>
      <c r="O323" s="49">
        <v>0</v>
      </c>
      <c r="P323" s="49">
        <v>0</v>
      </c>
      <c r="Q323" s="25" t="e">
        <f t="shared" si="150"/>
        <v>#DIV/0!</v>
      </c>
      <c r="R323" s="49">
        <v>0</v>
      </c>
      <c r="S323" s="49">
        <v>0</v>
      </c>
      <c r="T323" s="1" t="e">
        <f t="shared" si="151"/>
        <v>#DIV/0!</v>
      </c>
    </row>
    <row r="324" spans="1:20" s="23" customFormat="1" ht="17.25">
      <c r="A324" s="48">
        <v>6</v>
      </c>
      <c r="B324" s="4" t="s">
        <v>97</v>
      </c>
      <c r="C324" s="47">
        <v>0</v>
      </c>
      <c r="D324" s="47">
        <v>19944</v>
      </c>
      <c r="E324" s="25">
        <f t="shared" si="152"/>
        <v>0</v>
      </c>
      <c r="F324" s="47">
        <v>0</v>
      </c>
      <c r="G324" s="47">
        <v>1350</v>
      </c>
      <c r="H324" s="25">
        <f t="shared" si="153"/>
        <v>0</v>
      </c>
      <c r="I324" s="45">
        <v>0</v>
      </c>
      <c r="J324" s="45">
        <v>19944</v>
      </c>
      <c r="K324" s="25">
        <f t="shared" si="154"/>
        <v>0</v>
      </c>
      <c r="L324" s="49">
        <f t="shared" si="155"/>
        <v>0</v>
      </c>
      <c r="M324" s="49"/>
      <c r="N324" s="25" t="e">
        <f t="shared" si="149"/>
        <v>#DIV/0!</v>
      </c>
      <c r="O324" s="49">
        <v>0</v>
      </c>
      <c r="P324" s="49"/>
      <c r="Q324" s="25" t="e">
        <f t="shared" si="150"/>
        <v>#DIV/0!</v>
      </c>
      <c r="R324" s="49">
        <v>0</v>
      </c>
      <c r="S324" s="49">
        <v>0</v>
      </c>
      <c r="T324" s="25" t="e">
        <f t="shared" si="151"/>
        <v>#DIV/0!</v>
      </c>
    </row>
    <row r="325" spans="1:20" s="23" customFormat="1" ht="17.25" customHeight="1">
      <c r="A325" s="385"/>
      <c r="B325" s="386"/>
      <c r="C325" s="386"/>
      <c r="D325" s="386"/>
      <c r="E325" s="386"/>
      <c r="F325" s="386"/>
      <c r="G325" s="386"/>
      <c r="H325" s="386"/>
      <c r="I325" s="386"/>
      <c r="J325" s="386"/>
      <c r="K325" s="386"/>
      <c r="L325" s="386"/>
      <c r="M325" s="386"/>
      <c r="N325" s="386"/>
      <c r="O325" s="386"/>
      <c r="P325" s="386"/>
      <c r="Q325" s="386"/>
      <c r="R325" s="386"/>
      <c r="S325" s="386"/>
      <c r="T325" s="387"/>
    </row>
    <row r="326" spans="1:20" s="23" customFormat="1" ht="67.5" customHeight="1">
      <c r="A326" s="383" t="s">
        <v>262</v>
      </c>
      <c r="B326" s="384"/>
      <c r="C326" s="141">
        <f>C327+C335+C348</f>
        <v>25774296</v>
      </c>
      <c r="D326" s="141">
        <f>D327+D335+D348</f>
        <v>14116050</v>
      </c>
      <c r="E326" s="51">
        <f>C326/D326*100</f>
        <v>182.58858533371586</v>
      </c>
      <c r="F326" s="141">
        <f>F327+F335+F348</f>
        <v>2352050</v>
      </c>
      <c r="G326" s="141">
        <f>G327+G335+G348</f>
        <v>1764503</v>
      </c>
      <c r="H326" s="51">
        <f>F326/G326*100</f>
        <v>133.2981581782519</v>
      </c>
      <c r="I326" s="141">
        <f>I327+I335+I348</f>
        <v>21468972</v>
      </c>
      <c r="J326" s="141">
        <f>J327+J335+J348</f>
        <v>13179733</v>
      </c>
      <c r="K326" s="51">
        <f>I326/J326*100</f>
        <v>162.89383100552948</v>
      </c>
      <c r="L326" s="141">
        <f>L327+L335+L348</f>
        <v>16143755</v>
      </c>
      <c r="M326" s="141">
        <f>M327+M335+M348</f>
        <v>6651023</v>
      </c>
      <c r="N326" s="6">
        <f t="shared" ref="N326:N333" si="156">L326/M326*100</f>
        <v>242.72589344526398</v>
      </c>
      <c r="O326" s="141">
        <f>O327+O335+O348</f>
        <v>13560006</v>
      </c>
      <c r="P326" s="141">
        <f>P327+P335+P348</f>
        <v>4608333</v>
      </c>
      <c r="Q326" s="7">
        <f t="shared" ref="Q326:Q333" si="157">O326/P326*100</f>
        <v>294.24969940323319</v>
      </c>
      <c r="R326" s="141">
        <f>R327+R335+R348</f>
        <v>2583749</v>
      </c>
      <c r="S326" s="141">
        <f>S327+S335+S348</f>
        <v>2042690</v>
      </c>
      <c r="T326" s="6">
        <f t="shared" ref="T326:T333" si="158">R326/S326*100</f>
        <v>126.48757275944955</v>
      </c>
    </row>
    <row r="327" spans="1:20" s="23" customFormat="1" ht="66.75" customHeight="1">
      <c r="A327" s="393" t="s">
        <v>263</v>
      </c>
      <c r="B327" s="394" t="s">
        <v>145</v>
      </c>
      <c r="C327" s="133">
        <f>SUM(C328:C333)</f>
        <v>1226243</v>
      </c>
      <c r="D327" s="133">
        <f>SUM(D328:D333)</f>
        <v>2094189</v>
      </c>
      <c r="E327" s="134">
        <f>C327/D327*100</f>
        <v>58.554552621563758</v>
      </c>
      <c r="F327" s="133">
        <f>SUM(F328:F333)</f>
        <v>96235</v>
      </c>
      <c r="G327" s="133">
        <f>SUM(G328:G333)</f>
        <v>174567</v>
      </c>
      <c r="H327" s="134">
        <f>F327/G327*100</f>
        <v>55.127830575080047</v>
      </c>
      <c r="I327" s="133">
        <f>SUM(I328:I333)</f>
        <v>1567689</v>
      </c>
      <c r="J327" s="133">
        <f>SUM(J328:J333)</f>
        <v>2357545</v>
      </c>
      <c r="K327" s="134">
        <f>I327/J327*100</f>
        <v>66.496673446318098</v>
      </c>
      <c r="L327" s="135">
        <f>SUM(L328:L333)</f>
        <v>1116519</v>
      </c>
      <c r="M327" s="135">
        <f>SUM(M328:M333)</f>
        <v>1769834</v>
      </c>
      <c r="N327" s="136">
        <f t="shared" si="156"/>
        <v>63.086086039707681</v>
      </c>
      <c r="O327" s="137">
        <f>SUM(O328:O333)</f>
        <v>607308</v>
      </c>
      <c r="P327" s="137">
        <f>SUM(P328:P333)</f>
        <v>1457232</v>
      </c>
      <c r="Q327" s="138">
        <f t="shared" si="157"/>
        <v>41.675450443031721</v>
      </c>
      <c r="R327" s="137">
        <f>SUM(R328:R333)</f>
        <v>509211</v>
      </c>
      <c r="S327" s="137">
        <f>SUM(S328:S333)</f>
        <v>312602</v>
      </c>
      <c r="T327" s="138">
        <f t="shared" si="158"/>
        <v>162.894351283741</v>
      </c>
    </row>
    <row r="328" spans="1:20" s="23" customFormat="1" ht="17.25">
      <c r="A328" s="67">
        <v>1</v>
      </c>
      <c r="B328" s="16" t="s">
        <v>194</v>
      </c>
      <c r="C328" s="45">
        <v>494971</v>
      </c>
      <c r="D328" s="45">
        <v>1193122</v>
      </c>
      <c r="E328" s="46">
        <f t="shared" ref="E328:E333" si="159">C328/D328*100</f>
        <v>41.485363609086079</v>
      </c>
      <c r="F328" s="69">
        <v>40808</v>
      </c>
      <c r="G328" s="45">
        <v>138562</v>
      </c>
      <c r="H328" s="46">
        <f t="shared" ref="H328:H333" si="160">F328/G328*100</f>
        <v>29.45107605259739</v>
      </c>
      <c r="I328" s="45">
        <v>727443</v>
      </c>
      <c r="J328" s="45">
        <v>1346833</v>
      </c>
      <c r="K328" s="46">
        <f t="shared" ref="K328:K333" si="161">I328/J328*100</f>
        <v>54.011373347697898</v>
      </c>
      <c r="L328" s="95">
        <v>442948</v>
      </c>
      <c r="M328" s="95">
        <v>960509</v>
      </c>
      <c r="N328" s="25">
        <f t="shared" si="156"/>
        <v>46.115965597407211</v>
      </c>
      <c r="O328" s="47">
        <v>394229</v>
      </c>
      <c r="P328" s="45">
        <v>937145</v>
      </c>
      <c r="Q328" s="25">
        <f t="shared" si="157"/>
        <v>42.067022712600505</v>
      </c>
      <c r="R328" s="95">
        <v>48719</v>
      </c>
      <c r="S328" s="45">
        <v>23364</v>
      </c>
      <c r="T328" s="46">
        <f t="shared" si="158"/>
        <v>208.52165725047081</v>
      </c>
    </row>
    <row r="329" spans="1:20" s="23" customFormat="1" ht="17.25">
      <c r="A329" s="67">
        <v>2</v>
      </c>
      <c r="B329" s="11" t="s">
        <v>195</v>
      </c>
      <c r="C329" s="45">
        <v>0</v>
      </c>
      <c r="D329" s="45">
        <v>0</v>
      </c>
      <c r="E329" s="46" t="e">
        <f t="shared" si="159"/>
        <v>#DIV/0!</v>
      </c>
      <c r="F329" s="69">
        <v>0</v>
      </c>
      <c r="G329" s="45">
        <v>0</v>
      </c>
      <c r="H329" s="46" t="e">
        <f t="shared" si="160"/>
        <v>#DIV/0!</v>
      </c>
      <c r="I329" s="45">
        <v>31255</v>
      </c>
      <c r="J329" s="45">
        <v>34047</v>
      </c>
      <c r="K329" s="46">
        <f t="shared" si="161"/>
        <v>91.799571181014485</v>
      </c>
      <c r="L329" s="95">
        <f>O329+R329</f>
        <v>0</v>
      </c>
      <c r="M329" s="95">
        <v>0</v>
      </c>
      <c r="N329" s="25" t="e">
        <f t="shared" si="156"/>
        <v>#DIV/0!</v>
      </c>
      <c r="O329" s="47">
        <v>0</v>
      </c>
      <c r="P329" s="45">
        <v>0</v>
      </c>
      <c r="Q329" s="25" t="e">
        <f t="shared" si="157"/>
        <v>#DIV/0!</v>
      </c>
      <c r="R329" s="95">
        <v>0</v>
      </c>
      <c r="S329" s="45">
        <v>0</v>
      </c>
      <c r="T329" s="46" t="e">
        <f t="shared" si="158"/>
        <v>#DIV/0!</v>
      </c>
    </row>
    <row r="330" spans="1:20" s="23" customFormat="1" ht="17.25">
      <c r="A330" s="68">
        <v>3</v>
      </c>
      <c r="B330" s="10" t="s">
        <v>196</v>
      </c>
      <c r="C330" s="45">
        <v>0</v>
      </c>
      <c r="D330" s="45">
        <v>0</v>
      </c>
      <c r="E330" s="46" t="e">
        <f t="shared" si="159"/>
        <v>#DIV/0!</v>
      </c>
      <c r="F330" s="69">
        <v>0</v>
      </c>
      <c r="G330" s="45">
        <v>0</v>
      </c>
      <c r="H330" s="46" t="e">
        <f t="shared" si="160"/>
        <v>#DIV/0!</v>
      </c>
      <c r="I330" s="45">
        <v>0</v>
      </c>
      <c r="J330" s="45">
        <v>0</v>
      </c>
      <c r="K330" s="46" t="e">
        <f t="shared" si="161"/>
        <v>#DIV/0!</v>
      </c>
      <c r="L330" s="95">
        <f t="shared" ref="L330" si="162">O330+R330</f>
        <v>0</v>
      </c>
      <c r="M330" s="95">
        <v>0</v>
      </c>
      <c r="N330" s="25" t="e">
        <f t="shared" si="156"/>
        <v>#DIV/0!</v>
      </c>
      <c r="O330" s="47">
        <v>0</v>
      </c>
      <c r="P330" s="45">
        <v>0</v>
      </c>
      <c r="Q330" s="25" t="e">
        <f t="shared" si="157"/>
        <v>#DIV/0!</v>
      </c>
      <c r="R330" s="95">
        <v>0</v>
      </c>
      <c r="S330" s="45">
        <v>0</v>
      </c>
      <c r="T330" s="46" t="e">
        <f t="shared" si="158"/>
        <v>#DIV/0!</v>
      </c>
    </row>
    <row r="331" spans="1:20" s="23" customFormat="1" ht="17.25">
      <c r="A331" s="67">
        <v>4</v>
      </c>
      <c r="B331" s="16" t="s">
        <v>197</v>
      </c>
      <c r="C331" s="45">
        <v>519971</v>
      </c>
      <c r="D331" s="47">
        <v>696674</v>
      </c>
      <c r="E331" s="1">
        <f t="shared" si="159"/>
        <v>74.636200001722472</v>
      </c>
      <c r="F331" s="69">
        <v>39096</v>
      </c>
      <c r="G331" s="47">
        <v>0</v>
      </c>
      <c r="H331" s="1" t="e">
        <f t="shared" si="160"/>
        <v>#DIV/0!</v>
      </c>
      <c r="I331" s="45">
        <v>519971</v>
      </c>
      <c r="J331" s="47">
        <v>696674</v>
      </c>
      <c r="K331" s="1">
        <f t="shared" si="161"/>
        <v>74.636200001722472</v>
      </c>
      <c r="L331" s="95">
        <v>519971</v>
      </c>
      <c r="M331" s="95">
        <v>696674</v>
      </c>
      <c r="N331" s="1">
        <f t="shared" si="156"/>
        <v>74.636200001722472</v>
      </c>
      <c r="O331" s="47">
        <v>213079</v>
      </c>
      <c r="P331" s="47">
        <v>520087</v>
      </c>
      <c r="Q331" s="1">
        <f t="shared" si="157"/>
        <v>40.969876193790654</v>
      </c>
      <c r="R331" s="95">
        <v>306892</v>
      </c>
      <c r="S331" s="47">
        <v>176587</v>
      </c>
      <c r="T331" s="1">
        <f t="shared" si="158"/>
        <v>173.79082265398924</v>
      </c>
    </row>
    <row r="332" spans="1:20" s="23" customFormat="1" ht="34.5">
      <c r="A332" s="67">
        <v>5</v>
      </c>
      <c r="B332" s="16" t="s">
        <v>278</v>
      </c>
      <c r="C332" s="45">
        <v>58879</v>
      </c>
      <c r="D332" s="47">
        <v>94959</v>
      </c>
      <c r="E332" s="1">
        <f t="shared" si="159"/>
        <v>62.004654640423759</v>
      </c>
      <c r="F332" s="69">
        <v>4465</v>
      </c>
      <c r="G332" s="47">
        <v>17760</v>
      </c>
      <c r="H332" s="1">
        <f t="shared" si="160"/>
        <v>25.140765765765767</v>
      </c>
      <c r="I332" s="45">
        <v>136598</v>
      </c>
      <c r="J332" s="47">
        <v>170557</v>
      </c>
      <c r="K332" s="1">
        <f t="shared" si="161"/>
        <v>80.089354292113484</v>
      </c>
      <c r="L332" s="95">
        <v>1178</v>
      </c>
      <c r="M332" s="95">
        <v>3217</v>
      </c>
      <c r="N332" s="1">
        <f t="shared" si="156"/>
        <v>36.61796705004663</v>
      </c>
      <c r="O332" s="47">
        <v>0</v>
      </c>
      <c r="P332" s="47">
        <v>0</v>
      </c>
      <c r="Q332" s="1" t="e">
        <f t="shared" si="157"/>
        <v>#DIV/0!</v>
      </c>
      <c r="R332" s="95">
        <v>1178</v>
      </c>
      <c r="S332" s="95">
        <v>3217</v>
      </c>
      <c r="T332" s="1">
        <f t="shared" si="158"/>
        <v>36.61796705004663</v>
      </c>
    </row>
    <row r="333" spans="1:20" s="23" customFormat="1" ht="17.25">
      <c r="A333" s="67">
        <v>6</v>
      </c>
      <c r="B333" s="29" t="s">
        <v>198</v>
      </c>
      <c r="C333" s="45">
        <v>152422</v>
      </c>
      <c r="D333" s="69">
        <v>109434</v>
      </c>
      <c r="E333" s="1">
        <f t="shared" si="159"/>
        <v>139.28212438547436</v>
      </c>
      <c r="F333" s="69">
        <v>11866</v>
      </c>
      <c r="G333" s="69">
        <v>18245</v>
      </c>
      <c r="H333" s="1">
        <f t="shared" si="160"/>
        <v>65.036996437380097</v>
      </c>
      <c r="I333" s="45">
        <v>152422</v>
      </c>
      <c r="J333" s="69">
        <v>109434</v>
      </c>
      <c r="K333" s="1">
        <f t="shared" si="161"/>
        <v>139.28212438547436</v>
      </c>
      <c r="L333" s="95">
        <v>152422</v>
      </c>
      <c r="M333" s="95">
        <v>109434</v>
      </c>
      <c r="N333" s="1">
        <f t="shared" si="156"/>
        <v>139.28212438547436</v>
      </c>
      <c r="O333" s="47">
        <v>0</v>
      </c>
      <c r="P333" s="47">
        <v>0</v>
      </c>
      <c r="Q333" s="1" t="e">
        <f t="shared" si="157"/>
        <v>#DIV/0!</v>
      </c>
      <c r="R333" s="95">
        <v>152422</v>
      </c>
      <c r="S333" s="95">
        <v>109434</v>
      </c>
      <c r="T333" s="1">
        <f t="shared" si="158"/>
        <v>139.28212438547436</v>
      </c>
    </row>
    <row r="334" spans="1:20" s="23" customFormat="1" ht="17.25" customHeight="1">
      <c r="A334" s="385"/>
      <c r="B334" s="386"/>
      <c r="C334" s="386"/>
      <c r="D334" s="386"/>
      <c r="E334" s="386"/>
      <c r="F334" s="386"/>
      <c r="G334" s="386"/>
      <c r="H334" s="386"/>
      <c r="I334" s="386"/>
      <c r="J334" s="386"/>
      <c r="K334" s="386"/>
      <c r="L334" s="386"/>
      <c r="M334" s="386"/>
      <c r="N334" s="386"/>
      <c r="O334" s="386"/>
      <c r="P334" s="386"/>
      <c r="Q334" s="386"/>
      <c r="R334" s="386"/>
      <c r="S334" s="386"/>
      <c r="T334" s="387"/>
    </row>
    <row r="335" spans="1:20" s="23" customFormat="1" ht="17.25">
      <c r="A335" s="402" t="s">
        <v>264</v>
      </c>
      <c r="B335" s="403" t="s">
        <v>145</v>
      </c>
      <c r="C335" s="133">
        <f>SUM(C336:C345)</f>
        <v>23682757</v>
      </c>
      <c r="D335" s="133">
        <f>SUM(D336:D345)</f>
        <v>11109681</v>
      </c>
      <c r="E335" s="133">
        <f>C335/D335*100</f>
        <v>213.17225040034904</v>
      </c>
      <c r="F335" s="133">
        <f>SUM(F336:F345)</f>
        <v>2125654</v>
      </c>
      <c r="G335" s="133">
        <f>SUM(G336:G345)</f>
        <v>1474668</v>
      </c>
      <c r="H335" s="133">
        <f>F335/G335*100</f>
        <v>144.1445803394391</v>
      </c>
      <c r="I335" s="133">
        <f>SUM(I336:I345)</f>
        <v>19196657</v>
      </c>
      <c r="J335" s="133">
        <f>SUM(J336:J345)</f>
        <v>10059111</v>
      </c>
      <c r="K335" s="133">
        <f>I335/J335*100</f>
        <v>190.83850451595575</v>
      </c>
      <c r="L335" s="135">
        <f>SUM(L336:L345)</f>
        <v>15027236</v>
      </c>
      <c r="M335" s="135">
        <f>SUM(M336:M345)</f>
        <v>4881189</v>
      </c>
      <c r="N335" s="137">
        <f t="shared" ref="N335:N346" si="163">L335/M335*100</f>
        <v>307.8601545647997</v>
      </c>
      <c r="O335" s="137">
        <f>SUM(O336:O345)</f>
        <v>12952698</v>
      </c>
      <c r="P335" s="137">
        <f>SUM(P336:P345)</f>
        <v>3151101</v>
      </c>
      <c r="Q335" s="137">
        <f t="shared" ref="Q335:Q346" si="164">O335/P335*100</f>
        <v>411.05308906315605</v>
      </c>
      <c r="R335" s="137">
        <f>SUM(R336:R345)</f>
        <v>2074538</v>
      </c>
      <c r="S335" s="137">
        <f>SUM(S336:S345)</f>
        <v>1730088</v>
      </c>
      <c r="T335" s="137">
        <f t="shared" ref="T335:T344" si="165">R335/S335*100</f>
        <v>119.90939189220433</v>
      </c>
    </row>
    <row r="336" spans="1:20" s="23" customFormat="1" ht="17.25">
      <c r="A336" s="297">
        <v>1</v>
      </c>
      <c r="B336" s="10" t="s">
        <v>187</v>
      </c>
      <c r="C336" s="49">
        <v>512076</v>
      </c>
      <c r="D336" s="49">
        <v>577374</v>
      </c>
      <c r="E336" s="25">
        <f t="shared" ref="E336:E346" si="166">C336/D336*100</f>
        <v>88.690519489966647</v>
      </c>
      <c r="F336" s="49">
        <v>32961</v>
      </c>
      <c r="G336" s="49">
        <v>122841</v>
      </c>
      <c r="H336" s="25">
        <f t="shared" ref="H336:H339" si="167">F336/G336*100</f>
        <v>26.832246562629742</v>
      </c>
      <c r="I336" s="49">
        <v>512076</v>
      </c>
      <c r="J336" s="49">
        <v>577374</v>
      </c>
      <c r="K336" s="25">
        <f t="shared" ref="K336:K346" si="168">I336/J336*100</f>
        <v>88.690519489966647</v>
      </c>
      <c r="L336" s="49">
        <v>512076</v>
      </c>
      <c r="M336" s="95">
        <v>577374</v>
      </c>
      <c r="N336" s="25">
        <f t="shared" si="163"/>
        <v>88.690519489966647</v>
      </c>
      <c r="O336" s="49">
        <v>1988</v>
      </c>
      <c r="P336" s="49">
        <v>0</v>
      </c>
      <c r="Q336" s="25" t="e">
        <f t="shared" si="164"/>
        <v>#DIV/0!</v>
      </c>
      <c r="R336" s="49">
        <v>510088</v>
      </c>
      <c r="S336" s="49">
        <v>577374</v>
      </c>
      <c r="T336" s="25">
        <f t="shared" si="165"/>
        <v>88.346201941895558</v>
      </c>
    </row>
    <row r="337" spans="1:20" s="23" customFormat="1" ht="17.25">
      <c r="A337" s="297">
        <v>2</v>
      </c>
      <c r="B337" s="10" t="s">
        <v>188</v>
      </c>
      <c r="C337" s="49">
        <v>0</v>
      </c>
      <c r="D337" s="49">
        <v>0</v>
      </c>
      <c r="E337" s="25" t="e">
        <f t="shared" si="166"/>
        <v>#DIV/0!</v>
      </c>
      <c r="F337" s="49">
        <v>0</v>
      </c>
      <c r="G337" s="49">
        <v>0</v>
      </c>
      <c r="H337" s="25" t="e">
        <f t="shared" si="167"/>
        <v>#DIV/0!</v>
      </c>
      <c r="I337" s="49">
        <v>0</v>
      </c>
      <c r="J337" s="49">
        <v>0</v>
      </c>
      <c r="K337" s="25" t="e">
        <f t="shared" si="168"/>
        <v>#DIV/0!</v>
      </c>
      <c r="L337" s="49">
        <v>0</v>
      </c>
      <c r="M337" s="95">
        <v>0</v>
      </c>
      <c r="N337" s="25" t="e">
        <f t="shared" si="163"/>
        <v>#DIV/0!</v>
      </c>
      <c r="O337" s="49">
        <v>0</v>
      </c>
      <c r="P337" s="49">
        <v>0</v>
      </c>
      <c r="Q337" s="25" t="e">
        <f t="shared" si="164"/>
        <v>#DIV/0!</v>
      </c>
      <c r="R337" s="49">
        <v>0</v>
      </c>
      <c r="S337" s="49">
        <v>0</v>
      </c>
      <c r="T337" s="25" t="e">
        <f t="shared" si="165"/>
        <v>#DIV/0!</v>
      </c>
    </row>
    <row r="338" spans="1:20" s="23" customFormat="1" ht="17.25">
      <c r="A338" s="296">
        <v>3</v>
      </c>
      <c r="B338" s="16" t="s">
        <v>189</v>
      </c>
      <c r="C338" s="49">
        <v>3307836</v>
      </c>
      <c r="D338" s="47">
        <v>4585445</v>
      </c>
      <c r="E338" s="1">
        <f t="shared" si="166"/>
        <v>72.137731452454446</v>
      </c>
      <c r="F338" s="49">
        <v>525966</v>
      </c>
      <c r="G338" s="47">
        <v>775192</v>
      </c>
      <c r="H338" s="1">
        <f t="shared" si="167"/>
        <v>67.849771411469675</v>
      </c>
      <c r="I338" s="49">
        <v>288149</v>
      </c>
      <c r="J338" s="47">
        <v>4585445</v>
      </c>
      <c r="K338" s="1">
        <f t="shared" si="168"/>
        <v>6.2839920662007724</v>
      </c>
      <c r="L338" s="49">
        <v>288149</v>
      </c>
      <c r="M338" s="95">
        <v>0</v>
      </c>
      <c r="N338" s="1" t="e">
        <f t="shared" si="163"/>
        <v>#DIV/0!</v>
      </c>
      <c r="O338" s="49">
        <v>0</v>
      </c>
      <c r="P338" s="47">
        <v>0</v>
      </c>
      <c r="Q338" s="1" t="e">
        <f t="shared" si="164"/>
        <v>#DIV/0!</v>
      </c>
      <c r="R338" s="49">
        <v>288149</v>
      </c>
      <c r="S338" s="47">
        <v>0</v>
      </c>
      <c r="T338" s="1" t="e">
        <f t="shared" si="165"/>
        <v>#DIV/0!</v>
      </c>
    </row>
    <row r="339" spans="1:20" s="23" customFormat="1" ht="17.25">
      <c r="A339" s="296">
        <v>4</v>
      </c>
      <c r="B339" s="16" t="s">
        <v>190</v>
      </c>
      <c r="C339" s="49">
        <v>1048815</v>
      </c>
      <c r="D339" s="45">
        <v>1008358</v>
      </c>
      <c r="E339" s="1">
        <f t="shared" si="166"/>
        <v>104.01216631394803</v>
      </c>
      <c r="F339" s="49">
        <v>66964</v>
      </c>
      <c r="G339" s="45">
        <v>87579</v>
      </c>
      <c r="H339" s="1">
        <f t="shared" si="167"/>
        <v>76.461252126651374</v>
      </c>
      <c r="I339" s="49">
        <v>1054171</v>
      </c>
      <c r="J339" s="45">
        <v>939373</v>
      </c>
      <c r="K339" s="1">
        <f t="shared" si="168"/>
        <v>112.22070466151359</v>
      </c>
      <c r="L339" s="49">
        <v>1054171</v>
      </c>
      <c r="M339" s="95">
        <v>939373</v>
      </c>
      <c r="N339" s="1">
        <f t="shared" si="163"/>
        <v>112.22070466151359</v>
      </c>
      <c r="O339" s="49">
        <v>0</v>
      </c>
      <c r="P339" s="45">
        <v>0</v>
      </c>
      <c r="Q339" s="1" t="e">
        <f t="shared" si="164"/>
        <v>#DIV/0!</v>
      </c>
      <c r="R339" s="49">
        <v>1054171</v>
      </c>
      <c r="S339" s="45">
        <v>939373</v>
      </c>
      <c r="T339" s="1">
        <f t="shared" si="165"/>
        <v>112.22070466151359</v>
      </c>
    </row>
    <row r="340" spans="1:20" s="23" customFormat="1" ht="17.25">
      <c r="A340" s="296">
        <v>5</v>
      </c>
      <c r="B340" s="16" t="s">
        <v>191</v>
      </c>
      <c r="C340" s="49">
        <v>14333573</v>
      </c>
      <c r="D340" s="45">
        <v>3639975</v>
      </c>
      <c r="E340" s="46">
        <f t="shared" si="166"/>
        <v>393.78218256993523</v>
      </c>
      <c r="F340" s="49">
        <v>1132847</v>
      </c>
      <c r="G340" s="45">
        <v>272286</v>
      </c>
      <c r="H340" s="46">
        <f>F340/G340*100</f>
        <v>416.05040288520161</v>
      </c>
      <c r="I340" s="245">
        <v>14364424</v>
      </c>
      <c r="J340" s="45">
        <v>3504986</v>
      </c>
      <c r="K340" s="1">
        <f t="shared" si="168"/>
        <v>409.82828462082301</v>
      </c>
      <c r="L340" s="49">
        <v>10204962</v>
      </c>
      <c r="M340" s="95">
        <v>2940149</v>
      </c>
      <c r="N340" s="25">
        <f t="shared" si="163"/>
        <v>347.08996040676851</v>
      </c>
      <c r="O340" s="49">
        <v>10204962</v>
      </c>
      <c r="P340" s="45">
        <v>2940149</v>
      </c>
      <c r="Q340" s="25">
        <f t="shared" si="164"/>
        <v>347.08996040676851</v>
      </c>
      <c r="R340" s="95">
        <v>0</v>
      </c>
      <c r="S340" s="95">
        <v>0</v>
      </c>
      <c r="T340" s="46" t="e">
        <f t="shared" si="165"/>
        <v>#DIV/0!</v>
      </c>
    </row>
    <row r="341" spans="1:20" s="23" customFormat="1" ht="17.25">
      <c r="A341" s="296">
        <v>6</v>
      </c>
      <c r="B341" s="11" t="s">
        <v>192</v>
      </c>
      <c r="C341" s="49">
        <v>0</v>
      </c>
      <c r="D341" s="45">
        <v>0</v>
      </c>
      <c r="E341" s="46" t="e">
        <f t="shared" si="166"/>
        <v>#DIV/0!</v>
      </c>
      <c r="F341" s="49">
        <v>0</v>
      </c>
      <c r="G341" s="45">
        <v>0</v>
      </c>
      <c r="H341" s="46" t="e">
        <f t="shared" ref="H341:H344" si="169">F341/G341*100</f>
        <v>#DIV/0!</v>
      </c>
      <c r="I341" s="49">
        <v>0</v>
      </c>
      <c r="J341" s="45">
        <v>0</v>
      </c>
      <c r="K341" s="46" t="e">
        <f t="shared" si="168"/>
        <v>#DIV/0!</v>
      </c>
      <c r="L341" s="49">
        <v>0</v>
      </c>
      <c r="M341" s="95">
        <v>0</v>
      </c>
      <c r="N341" s="25" t="e">
        <f t="shared" si="163"/>
        <v>#DIV/0!</v>
      </c>
      <c r="O341" s="49">
        <v>0</v>
      </c>
      <c r="P341" s="45">
        <v>0</v>
      </c>
      <c r="Q341" s="25" t="e">
        <f t="shared" si="164"/>
        <v>#DIV/0!</v>
      </c>
      <c r="R341" s="45">
        <v>0</v>
      </c>
      <c r="S341" s="45">
        <v>0</v>
      </c>
      <c r="T341" s="46" t="e">
        <f t="shared" si="165"/>
        <v>#DIV/0!</v>
      </c>
    </row>
    <row r="342" spans="1:20" s="23" customFormat="1" ht="17.25">
      <c r="A342" s="296">
        <v>7</v>
      </c>
      <c r="B342" s="16" t="s">
        <v>292</v>
      </c>
      <c r="C342" s="49">
        <v>2551102</v>
      </c>
      <c r="D342" s="47">
        <v>355475</v>
      </c>
      <c r="E342" s="1">
        <f t="shared" si="166"/>
        <v>717.66003235107951</v>
      </c>
      <c r="F342" s="49">
        <v>207324</v>
      </c>
      <c r="G342" s="47">
        <v>106320</v>
      </c>
      <c r="H342" s="1">
        <f t="shared" si="169"/>
        <v>195</v>
      </c>
      <c r="I342" s="49">
        <v>2279927</v>
      </c>
      <c r="J342" s="47">
        <v>341483</v>
      </c>
      <c r="K342" s="1">
        <f t="shared" si="168"/>
        <v>667.65461238187549</v>
      </c>
      <c r="L342" s="49">
        <v>2269968</v>
      </c>
      <c r="M342" s="95">
        <v>313843</v>
      </c>
      <c r="N342" s="1">
        <f t="shared" si="163"/>
        <v>723.28138591588788</v>
      </c>
      <c r="O342" s="49">
        <v>2190481</v>
      </c>
      <c r="P342" s="47">
        <v>210952</v>
      </c>
      <c r="Q342" s="1">
        <f t="shared" si="164"/>
        <v>1038.378872918958</v>
      </c>
      <c r="R342" s="47">
        <v>79487</v>
      </c>
      <c r="S342" s="47">
        <v>102891</v>
      </c>
      <c r="T342" s="1">
        <f t="shared" si="165"/>
        <v>77.253598468281965</v>
      </c>
    </row>
    <row r="343" spans="1:20" s="23" customFormat="1" ht="17.25">
      <c r="A343" s="296">
        <v>8</v>
      </c>
      <c r="B343" s="16" t="s">
        <v>293</v>
      </c>
      <c r="C343" s="49">
        <v>555267</v>
      </c>
      <c r="D343" s="49">
        <v>0</v>
      </c>
      <c r="E343" s="1" t="e">
        <f t="shared" si="166"/>
        <v>#DIV/0!</v>
      </c>
      <c r="F343" s="49">
        <v>16949</v>
      </c>
      <c r="G343" s="49">
        <v>0</v>
      </c>
      <c r="H343" s="1" t="e">
        <f t="shared" si="169"/>
        <v>#DIV/0!</v>
      </c>
      <c r="I343" s="49">
        <v>555267</v>
      </c>
      <c r="J343" s="49">
        <v>0</v>
      </c>
      <c r="K343" s="1" t="e">
        <f t="shared" si="168"/>
        <v>#DIV/0!</v>
      </c>
      <c r="L343" s="49">
        <v>555267</v>
      </c>
      <c r="M343" s="35">
        <v>0</v>
      </c>
      <c r="N343" s="1" t="e">
        <f t="shared" si="163"/>
        <v>#DIV/0!</v>
      </c>
      <c r="O343" s="49">
        <v>555267</v>
      </c>
      <c r="P343" s="49">
        <v>0</v>
      </c>
      <c r="Q343" s="1" t="e">
        <f t="shared" si="164"/>
        <v>#DIV/0!</v>
      </c>
      <c r="R343" s="47">
        <v>0</v>
      </c>
      <c r="S343" s="47">
        <v>0</v>
      </c>
      <c r="T343" s="1" t="e">
        <f t="shared" si="165"/>
        <v>#DIV/0!</v>
      </c>
    </row>
    <row r="344" spans="1:20" s="23" customFormat="1" ht="34.5">
      <c r="A344" s="300">
        <v>9</v>
      </c>
      <c r="B344" s="10" t="s">
        <v>297</v>
      </c>
      <c r="C344" s="47">
        <v>1374088</v>
      </c>
      <c r="D344" s="49">
        <v>943054</v>
      </c>
      <c r="E344" s="1">
        <f t="shared" si="166"/>
        <v>145.70618437544402</v>
      </c>
      <c r="F344" s="47">
        <v>142643</v>
      </c>
      <c r="G344" s="49">
        <v>110450</v>
      </c>
      <c r="H344" s="1">
        <f t="shared" si="169"/>
        <v>129.14712539610684</v>
      </c>
      <c r="I344" s="47">
        <v>142643</v>
      </c>
      <c r="J344" s="49">
        <v>110450</v>
      </c>
      <c r="K344" s="1">
        <f t="shared" si="168"/>
        <v>129.14712539610684</v>
      </c>
      <c r="L344" s="47">
        <v>142643</v>
      </c>
      <c r="M344" s="49">
        <v>110450</v>
      </c>
      <c r="N344" s="1">
        <f t="shared" si="163"/>
        <v>129.14712539610684</v>
      </c>
      <c r="O344" s="49">
        <v>0</v>
      </c>
      <c r="P344" s="49">
        <v>0</v>
      </c>
      <c r="Q344" s="1" t="e">
        <f t="shared" si="164"/>
        <v>#DIV/0!</v>
      </c>
      <c r="R344" s="47">
        <v>142643</v>
      </c>
      <c r="S344" s="49">
        <v>110450</v>
      </c>
      <c r="T344" s="1">
        <f t="shared" si="165"/>
        <v>129.14712539610684</v>
      </c>
    </row>
    <row r="345" spans="1:20" s="23" customFormat="1" ht="17.25">
      <c r="A345" s="297">
        <v>10</v>
      </c>
      <c r="B345" s="10" t="s">
        <v>193</v>
      </c>
      <c r="C345" s="49">
        <v>0</v>
      </c>
      <c r="D345" s="49">
        <v>0</v>
      </c>
      <c r="E345" s="25" t="e">
        <f t="shared" si="166"/>
        <v>#DIV/0!</v>
      </c>
      <c r="F345" s="49">
        <v>0</v>
      </c>
      <c r="G345" s="49">
        <v>0</v>
      </c>
      <c r="H345" s="25" t="e">
        <f>F345/G345*100</f>
        <v>#DIV/0!</v>
      </c>
      <c r="I345" s="49">
        <v>0</v>
      </c>
      <c r="J345" s="49">
        <v>0</v>
      </c>
      <c r="K345" s="25" t="e">
        <f t="shared" si="168"/>
        <v>#DIV/0!</v>
      </c>
      <c r="L345" s="49">
        <v>0</v>
      </c>
      <c r="M345" s="35">
        <v>0</v>
      </c>
      <c r="N345" s="25" t="e">
        <f t="shared" si="163"/>
        <v>#DIV/0!</v>
      </c>
      <c r="O345" s="49">
        <v>0</v>
      </c>
      <c r="P345" s="49">
        <v>0</v>
      </c>
      <c r="Q345" s="25" t="e">
        <f t="shared" si="164"/>
        <v>#DIV/0!</v>
      </c>
      <c r="R345" s="49">
        <v>0</v>
      </c>
      <c r="S345" s="49">
        <v>0</v>
      </c>
      <c r="T345" s="25" t="e">
        <f>R345/S345*100</f>
        <v>#DIV/0!</v>
      </c>
    </row>
    <row r="346" spans="1:20" s="23" customFormat="1" ht="17.25">
      <c r="A346" s="64">
        <v>11</v>
      </c>
      <c r="B346" s="16" t="s">
        <v>320</v>
      </c>
      <c r="C346" s="49">
        <v>496916</v>
      </c>
      <c r="D346" s="49">
        <v>15875</v>
      </c>
      <c r="E346" s="25">
        <f t="shared" si="166"/>
        <v>3130.1795275590548</v>
      </c>
      <c r="F346" s="49">
        <v>0</v>
      </c>
      <c r="G346" s="49">
        <v>15875</v>
      </c>
      <c r="H346" s="25">
        <f>F346/G346*100</f>
        <v>0</v>
      </c>
      <c r="I346" s="49">
        <v>496916</v>
      </c>
      <c r="J346" s="49">
        <v>15875</v>
      </c>
      <c r="K346" s="25">
        <f t="shared" si="168"/>
        <v>3130.1795275590548</v>
      </c>
      <c r="L346" s="49">
        <v>457443</v>
      </c>
      <c r="M346" s="35">
        <v>0</v>
      </c>
      <c r="N346" s="25" t="e">
        <f t="shared" si="163"/>
        <v>#DIV/0!</v>
      </c>
      <c r="O346" s="49">
        <v>0</v>
      </c>
      <c r="P346" s="49">
        <v>0</v>
      </c>
      <c r="Q346" s="25" t="e">
        <f t="shared" si="164"/>
        <v>#DIV/0!</v>
      </c>
      <c r="R346" s="49">
        <v>457443</v>
      </c>
      <c r="S346" s="49">
        <v>0</v>
      </c>
      <c r="T346" s="25" t="e">
        <f>R346/S346*100</f>
        <v>#DIV/0!</v>
      </c>
    </row>
    <row r="347" spans="1:20" s="23" customFormat="1" ht="17.25">
      <c r="A347" s="111"/>
      <c r="B347" s="112"/>
      <c r="C347" s="113"/>
      <c r="D347" s="113"/>
      <c r="E347" s="114"/>
      <c r="F347" s="113"/>
      <c r="G347" s="113"/>
      <c r="H347" s="114"/>
      <c r="I347" s="113"/>
      <c r="J347" s="113"/>
      <c r="K347" s="114"/>
      <c r="L347" s="115"/>
      <c r="M347" s="115"/>
      <c r="N347" s="114"/>
      <c r="O347" s="113"/>
      <c r="P347" s="113"/>
      <c r="Q347" s="114"/>
      <c r="R347" s="113"/>
      <c r="S347" s="113"/>
      <c r="T347" s="114"/>
    </row>
    <row r="348" spans="1:20" s="23" customFormat="1" ht="17.25">
      <c r="A348" s="402" t="s">
        <v>265</v>
      </c>
      <c r="B348" s="403"/>
      <c r="C348" s="133">
        <f>SUM(C349:C357)</f>
        <v>865296</v>
      </c>
      <c r="D348" s="133">
        <f>SUM(D349:D357)</f>
        <v>912180</v>
      </c>
      <c r="E348" s="133">
        <f>C348/D348*100</f>
        <v>94.86022495560087</v>
      </c>
      <c r="F348" s="133">
        <f>SUM(F349:F357)</f>
        <v>130161</v>
      </c>
      <c r="G348" s="133">
        <f>SUM(G349:G357)</f>
        <v>115268</v>
      </c>
      <c r="H348" s="133">
        <f>F348/G348*100</f>
        <v>112.92032480827289</v>
      </c>
      <c r="I348" s="133">
        <f>SUM(I349:I357)</f>
        <v>704626</v>
      </c>
      <c r="J348" s="133">
        <f>SUM(J349:J357)</f>
        <v>763077</v>
      </c>
      <c r="K348" s="133">
        <f>I348/J348*100</f>
        <v>92.340091497974655</v>
      </c>
      <c r="L348" s="133">
        <f>SUM(L349:L357)</f>
        <v>0</v>
      </c>
      <c r="M348" s="133">
        <f>SUM(M349:M357)</f>
        <v>0</v>
      </c>
      <c r="N348" s="137" t="e">
        <f t="shared" ref="N348:N357" si="170">L348/M348*100</f>
        <v>#DIV/0!</v>
      </c>
      <c r="O348" s="133">
        <f>SUM(O349:O357)</f>
        <v>0</v>
      </c>
      <c r="P348" s="133">
        <f>SUM(P349:P357)</f>
        <v>0</v>
      </c>
      <c r="Q348" s="137" t="e">
        <f t="shared" ref="Q348:Q357" si="171">O348/P348*100</f>
        <v>#DIV/0!</v>
      </c>
      <c r="R348" s="133">
        <f>SUM(R349:R357)</f>
        <v>0</v>
      </c>
      <c r="S348" s="133">
        <f>SUM(S349:S357)</f>
        <v>0</v>
      </c>
      <c r="T348" s="137" t="e">
        <f t="shared" ref="T348:T357" si="172">R348/S348*100</f>
        <v>#DIV/0!</v>
      </c>
    </row>
    <row r="349" spans="1:20" s="23" customFormat="1" ht="34.5">
      <c r="A349" s="2">
        <v>1</v>
      </c>
      <c r="B349" s="11" t="s">
        <v>199</v>
      </c>
      <c r="C349" s="45">
        <v>651669</v>
      </c>
      <c r="D349" s="45">
        <v>711365</v>
      </c>
      <c r="E349" s="1">
        <f>C349/D349*100</f>
        <v>91.608246118378048</v>
      </c>
      <c r="F349" s="45">
        <v>108254</v>
      </c>
      <c r="G349" s="45">
        <v>86713</v>
      </c>
      <c r="H349" s="1">
        <f t="shared" ref="H349:H357" si="173">F349/G349*100</f>
        <v>124.84171923471683</v>
      </c>
      <c r="I349" s="45">
        <v>647680</v>
      </c>
      <c r="J349" s="45">
        <v>718243</v>
      </c>
      <c r="K349" s="45">
        <f t="shared" ref="K349:K357" si="174">I349/J349*100</f>
        <v>90.175609090516716</v>
      </c>
      <c r="L349" s="45">
        <v>0</v>
      </c>
      <c r="M349" s="45">
        <v>0</v>
      </c>
      <c r="N349" s="45" t="e">
        <f t="shared" si="170"/>
        <v>#DIV/0!</v>
      </c>
      <c r="O349" s="45">
        <v>0</v>
      </c>
      <c r="P349" s="45">
        <v>0</v>
      </c>
      <c r="Q349" s="45" t="e">
        <f t="shared" si="171"/>
        <v>#DIV/0!</v>
      </c>
      <c r="R349" s="45">
        <v>0</v>
      </c>
      <c r="S349" s="45">
        <v>0</v>
      </c>
      <c r="T349" s="46" t="e">
        <f t="shared" si="172"/>
        <v>#DIV/0!</v>
      </c>
    </row>
    <row r="350" spans="1:20" s="23" customFormat="1" ht="34.5">
      <c r="A350" s="70">
        <v>2</v>
      </c>
      <c r="B350" s="11" t="s">
        <v>200</v>
      </c>
      <c r="C350" s="45">
        <v>121561</v>
      </c>
      <c r="D350" s="45">
        <v>121607</v>
      </c>
      <c r="E350" s="1">
        <f t="shared" ref="E350:E357" si="175">C350/D350*100</f>
        <v>99.962173230159451</v>
      </c>
      <c r="F350" s="45">
        <v>16553</v>
      </c>
      <c r="G350" s="45">
        <v>16768</v>
      </c>
      <c r="H350" s="1">
        <f t="shared" si="173"/>
        <v>98.717795801526719</v>
      </c>
      <c r="I350" s="45">
        <v>0</v>
      </c>
      <c r="J350" s="45">
        <v>0</v>
      </c>
      <c r="K350" s="45" t="e">
        <f t="shared" si="174"/>
        <v>#DIV/0!</v>
      </c>
      <c r="L350" s="45">
        <v>0</v>
      </c>
      <c r="M350" s="45">
        <v>0</v>
      </c>
      <c r="N350" s="45" t="e">
        <f t="shared" si="170"/>
        <v>#DIV/0!</v>
      </c>
      <c r="O350" s="45">
        <v>0</v>
      </c>
      <c r="P350" s="45">
        <v>0</v>
      </c>
      <c r="Q350" s="45" t="e">
        <f t="shared" si="171"/>
        <v>#DIV/0!</v>
      </c>
      <c r="R350" s="45">
        <v>0</v>
      </c>
      <c r="S350" s="45">
        <v>0</v>
      </c>
      <c r="T350" s="46" t="e">
        <f t="shared" si="172"/>
        <v>#DIV/0!</v>
      </c>
    </row>
    <row r="351" spans="1:20" s="23" customFormat="1" ht="34.5">
      <c r="A351" s="2">
        <v>3</v>
      </c>
      <c r="B351" s="11" t="s">
        <v>201</v>
      </c>
      <c r="C351" s="45">
        <v>0</v>
      </c>
      <c r="D351" s="45">
        <v>0</v>
      </c>
      <c r="E351" s="1">
        <v>0</v>
      </c>
      <c r="F351" s="45">
        <v>0</v>
      </c>
      <c r="G351" s="45">
        <v>0</v>
      </c>
      <c r="H351" s="1" t="e">
        <f t="shared" si="173"/>
        <v>#DIV/0!</v>
      </c>
      <c r="I351" s="45">
        <v>0</v>
      </c>
      <c r="J351" s="45">
        <v>0</v>
      </c>
      <c r="K351" s="45">
        <v>0</v>
      </c>
      <c r="L351" s="45">
        <v>0</v>
      </c>
      <c r="M351" s="45">
        <v>0</v>
      </c>
      <c r="N351" s="45" t="e">
        <f t="shared" si="170"/>
        <v>#DIV/0!</v>
      </c>
      <c r="O351" s="45">
        <v>0</v>
      </c>
      <c r="P351" s="45">
        <v>0</v>
      </c>
      <c r="Q351" s="45" t="e">
        <f t="shared" si="171"/>
        <v>#DIV/0!</v>
      </c>
      <c r="R351" s="45">
        <v>0</v>
      </c>
      <c r="S351" s="45">
        <v>0</v>
      </c>
      <c r="T351" s="46" t="e">
        <f t="shared" si="172"/>
        <v>#DIV/0!</v>
      </c>
    </row>
    <row r="352" spans="1:20" s="23" customFormat="1" ht="17.25">
      <c r="A352" s="70">
        <v>4</v>
      </c>
      <c r="B352" s="11" t="s">
        <v>202</v>
      </c>
      <c r="C352" s="45">
        <v>27858</v>
      </c>
      <c r="D352" s="45">
        <v>20663</v>
      </c>
      <c r="E352" s="1">
        <f t="shared" si="175"/>
        <v>134.82069399409573</v>
      </c>
      <c r="F352" s="45">
        <v>484</v>
      </c>
      <c r="G352" s="45">
        <v>1504</v>
      </c>
      <c r="H352" s="1">
        <f t="shared" si="173"/>
        <v>32.180851063829785</v>
      </c>
      <c r="I352" s="45">
        <v>0</v>
      </c>
      <c r="J352" s="45">
        <v>0</v>
      </c>
      <c r="K352" s="45" t="e">
        <f t="shared" si="174"/>
        <v>#DIV/0!</v>
      </c>
      <c r="L352" s="45">
        <v>0</v>
      </c>
      <c r="M352" s="45">
        <v>0</v>
      </c>
      <c r="N352" s="45" t="e">
        <f t="shared" si="170"/>
        <v>#DIV/0!</v>
      </c>
      <c r="O352" s="45">
        <v>0</v>
      </c>
      <c r="P352" s="45">
        <v>0</v>
      </c>
      <c r="Q352" s="45" t="e">
        <f t="shared" si="171"/>
        <v>#DIV/0!</v>
      </c>
      <c r="R352" s="45">
        <v>0</v>
      </c>
      <c r="S352" s="45">
        <v>0</v>
      </c>
      <c r="T352" s="46" t="e">
        <f t="shared" si="172"/>
        <v>#DIV/0!</v>
      </c>
    </row>
    <row r="353" spans="1:20" s="23" customFormat="1" ht="17.25">
      <c r="A353" s="2">
        <v>5</v>
      </c>
      <c r="B353" s="11" t="s">
        <v>203</v>
      </c>
      <c r="C353" s="45">
        <v>0</v>
      </c>
      <c r="D353" s="45">
        <v>0</v>
      </c>
      <c r="E353" s="1" t="e">
        <f t="shared" si="175"/>
        <v>#DIV/0!</v>
      </c>
      <c r="F353" s="45">
        <v>0</v>
      </c>
      <c r="G353" s="45">
        <v>0</v>
      </c>
      <c r="H353" s="1" t="e">
        <f t="shared" si="173"/>
        <v>#DIV/0!</v>
      </c>
      <c r="I353" s="45">
        <v>0</v>
      </c>
      <c r="J353" s="45">
        <v>0</v>
      </c>
      <c r="K353" s="45" t="e">
        <f t="shared" si="174"/>
        <v>#DIV/0!</v>
      </c>
      <c r="L353" s="45">
        <v>0</v>
      </c>
      <c r="M353" s="45">
        <v>0</v>
      </c>
      <c r="N353" s="45" t="e">
        <f t="shared" si="170"/>
        <v>#DIV/0!</v>
      </c>
      <c r="O353" s="45">
        <v>0</v>
      </c>
      <c r="P353" s="45">
        <v>0</v>
      </c>
      <c r="Q353" s="45" t="e">
        <f t="shared" si="171"/>
        <v>#DIV/0!</v>
      </c>
      <c r="R353" s="45">
        <v>0</v>
      </c>
      <c r="S353" s="45">
        <v>0</v>
      </c>
      <c r="T353" s="46">
        <v>0</v>
      </c>
    </row>
    <row r="354" spans="1:20" s="23" customFormat="1" ht="17.25" customHeight="1">
      <c r="A354" s="70">
        <v>6</v>
      </c>
      <c r="B354" s="16" t="s">
        <v>204</v>
      </c>
      <c r="C354" s="45">
        <v>49410</v>
      </c>
      <c r="D354" s="45">
        <v>38500</v>
      </c>
      <c r="E354" s="1">
        <f t="shared" si="175"/>
        <v>128.33766233766232</v>
      </c>
      <c r="F354" s="45">
        <v>3000</v>
      </c>
      <c r="G354" s="45">
        <v>4000</v>
      </c>
      <c r="H354" s="1">
        <f t="shared" si="173"/>
        <v>75</v>
      </c>
      <c r="I354" s="45">
        <v>43121</v>
      </c>
      <c r="J354" s="45">
        <v>23109</v>
      </c>
      <c r="K354" s="47">
        <f t="shared" si="174"/>
        <v>186.59829503656584</v>
      </c>
      <c r="L354" s="47">
        <v>0</v>
      </c>
      <c r="M354" s="47">
        <v>0</v>
      </c>
      <c r="N354" s="47" t="e">
        <f t="shared" si="170"/>
        <v>#DIV/0!</v>
      </c>
      <c r="O354" s="47">
        <v>0</v>
      </c>
      <c r="P354" s="47">
        <v>0</v>
      </c>
      <c r="Q354" s="47" t="e">
        <f t="shared" si="171"/>
        <v>#DIV/0!</v>
      </c>
      <c r="R354" s="47">
        <v>0</v>
      </c>
      <c r="S354" s="47">
        <v>0</v>
      </c>
      <c r="T354" s="1" t="e">
        <f t="shared" si="172"/>
        <v>#DIV/0!</v>
      </c>
    </row>
    <row r="355" spans="1:20" s="23" customFormat="1" ht="52.5" customHeight="1">
      <c r="A355" s="2">
        <v>7</v>
      </c>
      <c r="B355" s="11" t="s">
        <v>276</v>
      </c>
      <c r="C355" s="45">
        <v>0</v>
      </c>
      <c r="D355" s="45">
        <v>4251</v>
      </c>
      <c r="E355" s="1">
        <f t="shared" si="175"/>
        <v>0</v>
      </c>
      <c r="F355" s="45">
        <v>0</v>
      </c>
      <c r="G355" s="45">
        <v>4251</v>
      </c>
      <c r="H355" s="1">
        <f t="shared" si="173"/>
        <v>0</v>
      </c>
      <c r="I355" s="45">
        <v>0</v>
      </c>
      <c r="J355" s="45">
        <v>4251</v>
      </c>
      <c r="K355" s="45">
        <f t="shared" si="174"/>
        <v>0</v>
      </c>
      <c r="L355" s="45">
        <v>0</v>
      </c>
      <c r="M355" s="45">
        <v>0</v>
      </c>
      <c r="N355" s="45" t="e">
        <f t="shared" si="170"/>
        <v>#DIV/0!</v>
      </c>
      <c r="O355" s="45">
        <v>0</v>
      </c>
      <c r="P355" s="45">
        <v>0</v>
      </c>
      <c r="Q355" s="45" t="e">
        <f t="shared" si="171"/>
        <v>#DIV/0!</v>
      </c>
      <c r="R355" s="45">
        <v>0</v>
      </c>
      <c r="S355" s="45">
        <v>0</v>
      </c>
      <c r="T355" s="46" t="e">
        <f t="shared" si="172"/>
        <v>#DIV/0!</v>
      </c>
    </row>
    <row r="356" spans="1:20" s="23" customFormat="1" ht="17.25">
      <c r="A356" s="70">
        <v>8</v>
      </c>
      <c r="B356" s="11" t="s">
        <v>205</v>
      </c>
      <c r="C356" s="45">
        <v>4880</v>
      </c>
      <c r="D356" s="45">
        <v>3080</v>
      </c>
      <c r="E356" s="1">
        <f t="shared" si="175"/>
        <v>158.44155844155844</v>
      </c>
      <c r="F356" s="45">
        <v>925</v>
      </c>
      <c r="G356" s="45">
        <v>1020</v>
      </c>
      <c r="H356" s="1">
        <f t="shared" si="173"/>
        <v>90.686274509803923</v>
      </c>
      <c r="I356" s="45">
        <v>3907</v>
      </c>
      <c r="J356" s="45">
        <v>4760</v>
      </c>
      <c r="K356" s="45">
        <f t="shared" si="174"/>
        <v>82.079831932773104</v>
      </c>
      <c r="L356" s="45">
        <v>0</v>
      </c>
      <c r="M356" s="45">
        <v>0</v>
      </c>
      <c r="N356" s="45" t="e">
        <f t="shared" si="170"/>
        <v>#DIV/0!</v>
      </c>
      <c r="O356" s="45">
        <v>0</v>
      </c>
      <c r="P356" s="45">
        <v>0</v>
      </c>
      <c r="Q356" s="45" t="e">
        <f t="shared" si="171"/>
        <v>#DIV/0!</v>
      </c>
      <c r="R356" s="45">
        <v>0</v>
      </c>
      <c r="S356" s="45">
        <v>0</v>
      </c>
      <c r="T356" s="46" t="e">
        <f t="shared" si="172"/>
        <v>#DIV/0!</v>
      </c>
    </row>
    <row r="357" spans="1:20" s="23" customFormat="1" ht="17.25">
      <c r="A357" s="2">
        <v>9</v>
      </c>
      <c r="B357" s="11" t="s">
        <v>206</v>
      </c>
      <c r="C357" s="45">
        <v>9918</v>
      </c>
      <c r="D357" s="45">
        <v>12714</v>
      </c>
      <c r="E357" s="1">
        <f t="shared" si="175"/>
        <v>78.008494572911744</v>
      </c>
      <c r="F357" s="45">
        <v>945</v>
      </c>
      <c r="G357" s="45">
        <v>1012</v>
      </c>
      <c r="H357" s="1">
        <f t="shared" si="173"/>
        <v>93.379446640316218</v>
      </c>
      <c r="I357" s="45">
        <v>9918</v>
      </c>
      <c r="J357" s="45">
        <v>12714</v>
      </c>
      <c r="K357" s="45">
        <f t="shared" si="174"/>
        <v>78.008494572911744</v>
      </c>
      <c r="L357" s="45">
        <v>0</v>
      </c>
      <c r="M357" s="45">
        <v>0</v>
      </c>
      <c r="N357" s="45" t="e">
        <f t="shared" si="170"/>
        <v>#DIV/0!</v>
      </c>
      <c r="O357" s="45">
        <v>0</v>
      </c>
      <c r="P357" s="45">
        <v>0</v>
      </c>
      <c r="Q357" s="45" t="e">
        <f t="shared" si="171"/>
        <v>#DIV/0!</v>
      </c>
      <c r="R357" s="45">
        <v>0</v>
      </c>
      <c r="S357" s="45">
        <v>0</v>
      </c>
      <c r="T357" s="46" t="e">
        <f t="shared" si="172"/>
        <v>#DIV/0!</v>
      </c>
    </row>
    <row r="358" spans="1:20" s="23" customFormat="1" ht="17.25" customHeight="1">
      <c r="A358" s="385"/>
      <c r="B358" s="386"/>
      <c r="C358" s="386"/>
      <c r="D358" s="386"/>
      <c r="E358" s="386"/>
      <c r="F358" s="386"/>
      <c r="G358" s="386"/>
      <c r="H358" s="386"/>
      <c r="I358" s="386"/>
      <c r="J358" s="386"/>
      <c r="K358" s="386"/>
      <c r="L358" s="386"/>
      <c r="M358" s="386"/>
      <c r="N358" s="386"/>
      <c r="O358" s="386"/>
      <c r="P358" s="386"/>
      <c r="Q358" s="386"/>
      <c r="R358" s="386"/>
      <c r="S358" s="386"/>
      <c r="T358" s="387"/>
    </row>
    <row r="359" spans="1:20" ht="57.75" customHeight="1">
      <c r="A359" s="369" t="s">
        <v>267</v>
      </c>
      <c r="B359" s="370"/>
      <c r="C359" s="128">
        <f>C360+C377+C385</f>
        <v>214107819.583</v>
      </c>
      <c r="D359" s="128">
        <f>D360+D377+D385</f>
        <v>207768871.25999999</v>
      </c>
      <c r="E359" s="139">
        <f t="shared" ref="E359:E375" si="176">C359/D359*100</f>
        <v>103.05096152496662</v>
      </c>
      <c r="F359" s="128">
        <f>F360+F377+F385</f>
        <v>21190940.583000004</v>
      </c>
      <c r="G359" s="128">
        <f>G360+G377+G385</f>
        <v>22815645.260000005</v>
      </c>
      <c r="H359" s="139">
        <f t="shared" ref="H359" si="177">F359/G359*100</f>
        <v>92.878988700580805</v>
      </c>
      <c r="I359" s="128">
        <f>I360+I377+I385</f>
        <v>214107819.583</v>
      </c>
      <c r="J359" s="128">
        <f>J360+J377+J385</f>
        <v>207768871.25999999</v>
      </c>
      <c r="K359" s="139">
        <f t="shared" ref="K359:K375" si="178">I359/J359*100</f>
        <v>103.05096152496662</v>
      </c>
      <c r="L359" s="128">
        <f>L360+L377+L385</f>
        <v>39434927.763999999</v>
      </c>
      <c r="M359" s="128">
        <f>M360+M377+M385</f>
        <v>51409052</v>
      </c>
      <c r="N359" s="140">
        <f t="shared" ref="N359:N379" si="179">L359/M359*100</f>
        <v>76.708140356293669</v>
      </c>
      <c r="O359" s="128">
        <f>O360+O377+O385</f>
        <v>39434927.763999999</v>
      </c>
      <c r="P359" s="128">
        <f>P360+P377+P385</f>
        <v>51409052</v>
      </c>
      <c r="Q359" s="140">
        <f t="shared" ref="Q359:Q379" si="180">O359/P359*100</f>
        <v>76.708140356293669</v>
      </c>
      <c r="R359" s="128">
        <f>R360+R377+R385</f>
        <v>0</v>
      </c>
      <c r="S359" s="128">
        <f>S360+S377+S385</f>
        <v>0</v>
      </c>
      <c r="T359" s="140" t="e">
        <f t="shared" ref="T359:T364" si="181">R359/S359*100</f>
        <v>#DIV/0!</v>
      </c>
    </row>
    <row r="360" spans="1:20" ht="75" customHeight="1">
      <c r="A360" s="383" t="s">
        <v>268</v>
      </c>
      <c r="B360" s="384"/>
      <c r="C360" s="42">
        <f>SUM(C361:C375)</f>
        <v>176673220.583</v>
      </c>
      <c r="D360" s="42">
        <f>SUM(D361:D375)</f>
        <v>170849828.25999999</v>
      </c>
      <c r="E360" s="42">
        <f>C360/D360*100</f>
        <v>103.4084859097066</v>
      </c>
      <c r="F360" s="42">
        <f>SUM(F361:F375)</f>
        <v>17014829.583000004</v>
      </c>
      <c r="G360" s="42">
        <f>SUM(G361:G375)</f>
        <v>18889149.260000005</v>
      </c>
      <c r="H360" s="42">
        <f>F360/G360*100</f>
        <v>90.07726790020611</v>
      </c>
      <c r="I360" s="42">
        <f>SUM(I361:I375)</f>
        <v>176673220.583</v>
      </c>
      <c r="J360" s="42">
        <f>SUM(J361:J375)</f>
        <v>170849828.25999999</v>
      </c>
      <c r="K360" s="42">
        <f>I360/J360*100</f>
        <v>103.4084859097066</v>
      </c>
      <c r="L360" s="42">
        <f>SUM(L361:L375)</f>
        <v>39434927.763999999</v>
      </c>
      <c r="M360" s="42">
        <f>SUM(M361:M375)</f>
        <v>51409052</v>
      </c>
      <c r="N360" s="167">
        <f t="shared" si="179"/>
        <v>76.708140356293669</v>
      </c>
      <c r="O360" s="42">
        <f>SUM(O361:O375)</f>
        <v>39434927.763999999</v>
      </c>
      <c r="P360" s="42">
        <f>SUM(P361:P375)</f>
        <v>51409052</v>
      </c>
      <c r="Q360" s="5">
        <f t="shared" si="180"/>
        <v>76.708140356293669</v>
      </c>
      <c r="R360" s="42">
        <f>SUM(R361:R375)</f>
        <v>0</v>
      </c>
      <c r="S360" s="42">
        <f>SUM(S361:S375)</f>
        <v>0</v>
      </c>
      <c r="T360" s="5" t="e">
        <f t="shared" si="181"/>
        <v>#DIV/0!</v>
      </c>
    </row>
    <row r="361" spans="1:20" ht="17.25">
      <c r="A361" s="63">
        <v>1</v>
      </c>
      <c r="B361" s="12" t="s">
        <v>207</v>
      </c>
      <c r="C361" s="45">
        <v>21709923</v>
      </c>
      <c r="D361" s="45">
        <v>22285735</v>
      </c>
      <c r="E361" s="164">
        <f t="shared" si="176"/>
        <v>97.416230606708737</v>
      </c>
      <c r="F361" s="45">
        <v>0</v>
      </c>
      <c r="G361" s="45">
        <v>254639</v>
      </c>
      <c r="H361" s="164">
        <f t="shared" ref="H361:H374" si="182">F361/G361*100</f>
        <v>0</v>
      </c>
      <c r="I361" s="45">
        <v>21709923</v>
      </c>
      <c r="J361" s="45">
        <v>22285735</v>
      </c>
      <c r="K361" s="164">
        <f t="shared" si="178"/>
        <v>97.416230606708737</v>
      </c>
      <c r="L361" s="45">
        <v>19717463.763999999</v>
      </c>
      <c r="M361" s="45">
        <v>25704526</v>
      </c>
      <c r="N361" s="69">
        <v>83.9</v>
      </c>
      <c r="O361" s="45">
        <v>19717463.763999999</v>
      </c>
      <c r="P361" s="45">
        <v>25704526</v>
      </c>
      <c r="Q361" s="69">
        <f t="shared" si="180"/>
        <v>76.708139897230538</v>
      </c>
      <c r="R361" s="69">
        <v>0</v>
      </c>
      <c r="S361" s="69">
        <v>0</v>
      </c>
      <c r="T361" s="69" t="e">
        <f t="shared" si="181"/>
        <v>#DIV/0!</v>
      </c>
    </row>
    <row r="362" spans="1:20" s="23" customFormat="1" ht="17.25">
      <c r="A362" s="64">
        <v>2</v>
      </c>
      <c r="B362" s="9" t="s">
        <v>208</v>
      </c>
      <c r="C362" s="45">
        <v>31755814.741999999</v>
      </c>
      <c r="D362" s="45">
        <v>38347799.089000002</v>
      </c>
      <c r="E362" s="164">
        <f t="shared" si="176"/>
        <v>82.810006040500767</v>
      </c>
      <c r="F362" s="45">
        <v>3613790.7419999987</v>
      </c>
      <c r="G362" s="45">
        <v>3618707.0890000015</v>
      </c>
      <c r="H362" s="164">
        <f t="shared" si="182"/>
        <v>99.864140786223146</v>
      </c>
      <c r="I362" s="45">
        <v>31755814.741999999</v>
      </c>
      <c r="J362" s="45">
        <v>38347799.089000002</v>
      </c>
      <c r="K362" s="164">
        <f t="shared" si="178"/>
        <v>82.810006040500767</v>
      </c>
      <c r="L362" s="45">
        <v>0</v>
      </c>
      <c r="M362" s="45">
        <v>0</v>
      </c>
      <c r="N362" s="164" t="e">
        <f t="shared" si="179"/>
        <v>#DIV/0!</v>
      </c>
      <c r="O362" s="166">
        <v>0</v>
      </c>
      <c r="P362" s="166">
        <v>0</v>
      </c>
      <c r="Q362" s="69" t="e">
        <f t="shared" si="180"/>
        <v>#DIV/0!</v>
      </c>
      <c r="R362" s="69">
        <v>0</v>
      </c>
      <c r="S362" s="69">
        <v>0</v>
      </c>
      <c r="T362" s="69" t="e">
        <f t="shared" si="181"/>
        <v>#DIV/0!</v>
      </c>
    </row>
    <row r="363" spans="1:20" ht="17.25">
      <c r="A363" s="63">
        <v>3</v>
      </c>
      <c r="B363" s="12" t="s">
        <v>271</v>
      </c>
      <c r="C363" s="45">
        <v>12721624</v>
      </c>
      <c r="D363" s="45">
        <v>16154243</v>
      </c>
      <c r="E363" s="164">
        <f t="shared" si="176"/>
        <v>78.750975827217644</v>
      </c>
      <c r="F363" s="45">
        <v>1798592</v>
      </c>
      <c r="G363" s="45">
        <v>3306429</v>
      </c>
      <c r="H363" s="164">
        <f t="shared" si="182"/>
        <v>54.396812996740593</v>
      </c>
      <c r="I363" s="45">
        <v>12721624</v>
      </c>
      <c r="J363" s="45">
        <v>16154243</v>
      </c>
      <c r="K363" s="164">
        <f t="shared" si="178"/>
        <v>78.750975827217644</v>
      </c>
      <c r="L363" s="45">
        <v>14964431</v>
      </c>
      <c r="M363" s="45">
        <v>18295343</v>
      </c>
      <c r="N363" s="69">
        <f t="shared" si="179"/>
        <v>81.793661917133775</v>
      </c>
      <c r="O363" s="45">
        <v>14964431</v>
      </c>
      <c r="P363" s="45">
        <v>18295343</v>
      </c>
      <c r="Q363" s="69">
        <f t="shared" si="180"/>
        <v>81.793661917133775</v>
      </c>
      <c r="R363" s="69">
        <v>0</v>
      </c>
      <c r="S363" s="69">
        <v>0</v>
      </c>
      <c r="T363" s="69" t="e">
        <f t="shared" si="181"/>
        <v>#DIV/0!</v>
      </c>
    </row>
    <row r="364" spans="1:20" ht="86.25">
      <c r="A364" s="63">
        <v>4</v>
      </c>
      <c r="B364" s="10" t="s">
        <v>289</v>
      </c>
      <c r="C364" s="45">
        <v>10902267.301000001</v>
      </c>
      <c r="D364" s="45">
        <f>3185269+3304934.5</f>
        <v>6490203.5</v>
      </c>
      <c r="E364" s="164">
        <f t="shared" si="176"/>
        <v>167.98036149405795</v>
      </c>
      <c r="F364" s="45">
        <v>1279112.3010000009</v>
      </c>
      <c r="G364" s="45">
        <v>1051637.5</v>
      </c>
      <c r="H364" s="164">
        <f t="shared" si="182"/>
        <v>121.63053343000804</v>
      </c>
      <c r="I364" s="45">
        <v>10902267.301000001</v>
      </c>
      <c r="J364" s="45">
        <v>6490203.5</v>
      </c>
      <c r="K364" s="164">
        <f t="shared" si="178"/>
        <v>167.98036149405795</v>
      </c>
      <c r="L364" s="45">
        <v>0</v>
      </c>
      <c r="M364" s="45">
        <v>0</v>
      </c>
      <c r="N364" s="69" t="e">
        <f t="shared" si="179"/>
        <v>#DIV/0!</v>
      </c>
      <c r="O364" s="166">
        <v>0</v>
      </c>
      <c r="P364" s="166">
        <v>0</v>
      </c>
      <c r="Q364" s="69" t="e">
        <f t="shared" si="180"/>
        <v>#DIV/0!</v>
      </c>
      <c r="R364" s="69">
        <v>0</v>
      </c>
      <c r="S364" s="69">
        <v>0</v>
      </c>
      <c r="T364" s="69" t="e">
        <f t="shared" si="181"/>
        <v>#DIV/0!</v>
      </c>
    </row>
    <row r="365" spans="1:20" ht="34.5">
      <c r="A365" s="63">
        <v>5</v>
      </c>
      <c r="B365" s="10" t="s">
        <v>209</v>
      </c>
      <c r="C365" s="45">
        <v>4029882</v>
      </c>
      <c r="D365" s="45">
        <v>3543329</v>
      </c>
      <c r="E365" s="164">
        <f t="shared" si="176"/>
        <v>113.73152196705414</v>
      </c>
      <c r="F365" s="45">
        <v>237232</v>
      </c>
      <c r="G365" s="45">
        <v>261269</v>
      </c>
      <c r="H365" s="164">
        <f t="shared" si="182"/>
        <v>90.799903547684565</v>
      </c>
      <c r="I365" s="45">
        <v>4029882</v>
      </c>
      <c r="J365" s="45">
        <v>3543329</v>
      </c>
      <c r="K365" s="164">
        <f t="shared" si="178"/>
        <v>113.73152196705414</v>
      </c>
      <c r="L365" s="45">
        <v>0</v>
      </c>
      <c r="M365" s="45">
        <v>0</v>
      </c>
      <c r="N365" s="69" t="e">
        <f t="shared" si="179"/>
        <v>#DIV/0!</v>
      </c>
      <c r="O365" s="166">
        <v>0</v>
      </c>
      <c r="P365" s="166">
        <v>0</v>
      </c>
      <c r="Q365" s="69" t="e">
        <f t="shared" si="180"/>
        <v>#DIV/0!</v>
      </c>
      <c r="R365" s="69">
        <v>0</v>
      </c>
      <c r="S365" s="69">
        <v>0</v>
      </c>
      <c r="T365" s="69" t="e">
        <f t="shared" ref="T365:T379" si="183">R365/S365*100</f>
        <v>#DIV/0!</v>
      </c>
    </row>
    <row r="366" spans="1:20" s="23" customFormat="1" ht="34.5">
      <c r="A366" s="64">
        <v>6</v>
      </c>
      <c r="B366" s="16" t="s">
        <v>210</v>
      </c>
      <c r="C366" s="45">
        <v>9699600</v>
      </c>
      <c r="D366" s="45">
        <v>14953208</v>
      </c>
      <c r="E366" s="164">
        <f t="shared" si="176"/>
        <v>64.866348411658564</v>
      </c>
      <c r="F366" s="45">
        <v>6828760</v>
      </c>
      <c r="G366" s="45">
        <v>4952355</v>
      </c>
      <c r="H366" s="164">
        <f t="shared" si="182"/>
        <v>137.88914566908065</v>
      </c>
      <c r="I366" s="45">
        <v>9699600</v>
      </c>
      <c r="J366" s="45">
        <v>14953208</v>
      </c>
      <c r="K366" s="164">
        <f t="shared" si="178"/>
        <v>64.866348411658564</v>
      </c>
      <c r="L366" s="45">
        <v>0</v>
      </c>
      <c r="M366" s="45">
        <v>0</v>
      </c>
      <c r="N366" s="164" t="e">
        <f t="shared" si="179"/>
        <v>#DIV/0!</v>
      </c>
      <c r="O366" s="166">
        <v>0</v>
      </c>
      <c r="P366" s="166">
        <v>0</v>
      </c>
      <c r="Q366" s="69" t="e">
        <f t="shared" si="180"/>
        <v>#DIV/0!</v>
      </c>
      <c r="R366" s="69">
        <v>0</v>
      </c>
      <c r="S366" s="69">
        <v>0</v>
      </c>
      <c r="T366" s="69" t="e">
        <f t="shared" si="183"/>
        <v>#DIV/0!</v>
      </c>
    </row>
    <row r="367" spans="1:20" ht="21.75" customHeight="1">
      <c r="A367" s="63">
        <v>7</v>
      </c>
      <c r="B367" s="12" t="s">
        <v>211</v>
      </c>
      <c r="C367" s="45">
        <v>17892075.940000001</v>
      </c>
      <c r="D367" s="45">
        <v>14410923.071</v>
      </c>
      <c r="E367" s="164">
        <f t="shared" si="176"/>
        <v>124.15634898506495</v>
      </c>
      <c r="F367" s="45">
        <v>1021834.9400000013</v>
      </c>
      <c r="G367" s="45">
        <v>1220744.0710000005</v>
      </c>
      <c r="H367" s="164">
        <f t="shared" si="182"/>
        <v>83.705910540523192</v>
      </c>
      <c r="I367" s="45">
        <v>17892075.940000001</v>
      </c>
      <c r="J367" s="45">
        <v>14410923.071</v>
      </c>
      <c r="K367" s="164">
        <f t="shared" si="178"/>
        <v>124.15634898506495</v>
      </c>
      <c r="L367" s="45">
        <v>4753033</v>
      </c>
      <c r="M367" s="45">
        <v>7409183</v>
      </c>
      <c r="N367" s="69">
        <f t="shared" si="179"/>
        <v>64.150568288028524</v>
      </c>
      <c r="O367" s="45">
        <v>4753033</v>
      </c>
      <c r="P367" s="45">
        <v>7409183</v>
      </c>
      <c r="Q367" s="69">
        <f t="shared" si="180"/>
        <v>64.150568288028524</v>
      </c>
      <c r="R367" s="69">
        <v>0</v>
      </c>
      <c r="S367" s="69">
        <v>0</v>
      </c>
      <c r="T367" s="69" t="e">
        <f t="shared" si="183"/>
        <v>#DIV/0!</v>
      </c>
    </row>
    <row r="368" spans="1:20" ht="27" customHeight="1">
      <c r="A368" s="63">
        <v>8</v>
      </c>
      <c r="B368" s="12" t="s">
        <v>212</v>
      </c>
      <c r="C368" s="45">
        <v>4978310</v>
      </c>
      <c r="D368" s="45">
        <v>6601077</v>
      </c>
      <c r="E368" s="164">
        <f t="shared" si="176"/>
        <v>75.416632770682725</v>
      </c>
      <c r="F368" s="45">
        <v>727055</v>
      </c>
      <c r="G368" s="45">
        <v>457487</v>
      </c>
      <c r="H368" s="164">
        <f t="shared" si="182"/>
        <v>158.92364154609857</v>
      </c>
      <c r="I368" s="45">
        <v>4978310</v>
      </c>
      <c r="J368" s="45">
        <v>6601077</v>
      </c>
      <c r="K368" s="164">
        <f t="shared" si="178"/>
        <v>75.416632770682725</v>
      </c>
      <c r="L368" s="45">
        <v>0</v>
      </c>
      <c r="M368" s="45">
        <v>0</v>
      </c>
      <c r="N368" s="69" t="e">
        <f t="shared" si="179"/>
        <v>#DIV/0!</v>
      </c>
      <c r="O368" s="166">
        <v>0</v>
      </c>
      <c r="P368" s="166">
        <v>0</v>
      </c>
      <c r="Q368" s="69" t="e">
        <f t="shared" si="180"/>
        <v>#DIV/0!</v>
      </c>
      <c r="R368" s="69">
        <v>0</v>
      </c>
      <c r="S368" s="69">
        <v>0</v>
      </c>
      <c r="T368" s="69" t="e">
        <f t="shared" si="183"/>
        <v>#DIV/0!</v>
      </c>
    </row>
    <row r="369" spans="1:20" s="23" customFormat="1" ht="34.5">
      <c r="A369" s="64">
        <v>9</v>
      </c>
      <c r="B369" s="16" t="s">
        <v>213</v>
      </c>
      <c r="C369" s="45">
        <v>61390196.600000001</v>
      </c>
      <c r="D369" s="45">
        <v>46607666.600000001</v>
      </c>
      <c r="E369" s="164">
        <f t="shared" si="176"/>
        <v>131.71694933125016</v>
      </c>
      <c r="F369" s="45">
        <v>1333266.6000000015</v>
      </c>
      <c r="G369" s="45">
        <v>3606407.6000000015</v>
      </c>
      <c r="H369" s="164">
        <f t="shared" si="182"/>
        <v>36.969381941187152</v>
      </c>
      <c r="I369" s="45">
        <v>61390196.600000001</v>
      </c>
      <c r="J369" s="45">
        <v>46607666.600000001</v>
      </c>
      <c r="K369" s="164">
        <f t="shared" si="178"/>
        <v>131.71694933125016</v>
      </c>
      <c r="L369" s="45">
        <v>0</v>
      </c>
      <c r="M369" s="45">
        <v>0</v>
      </c>
      <c r="N369" s="69" t="e">
        <f t="shared" si="179"/>
        <v>#DIV/0!</v>
      </c>
      <c r="O369" s="166">
        <v>0</v>
      </c>
      <c r="P369" s="166">
        <v>0</v>
      </c>
      <c r="Q369" s="69" t="e">
        <f t="shared" si="180"/>
        <v>#DIV/0!</v>
      </c>
      <c r="R369" s="69">
        <v>0</v>
      </c>
      <c r="S369" s="69">
        <v>0</v>
      </c>
      <c r="T369" s="69" t="e">
        <f t="shared" si="183"/>
        <v>#DIV/0!</v>
      </c>
    </row>
    <row r="370" spans="1:20" ht="33" customHeight="1">
      <c r="A370" s="63">
        <v>10</v>
      </c>
      <c r="B370" s="10" t="s">
        <v>215</v>
      </c>
      <c r="C370" s="45">
        <v>346698</v>
      </c>
      <c r="D370" s="45">
        <v>215598</v>
      </c>
      <c r="E370" s="164">
        <f t="shared" si="176"/>
        <v>160.80761417081791</v>
      </c>
      <c r="F370" s="45">
        <v>37008</v>
      </c>
      <c r="G370" s="45">
        <v>34766</v>
      </c>
      <c r="H370" s="164">
        <f t="shared" si="182"/>
        <v>106.4488293159984</v>
      </c>
      <c r="I370" s="45">
        <v>346698</v>
      </c>
      <c r="J370" s="45">
        <v>215598</v>
      </c>
      <c r="K370" s="164">
        <f t="shared" si="178"/>
        <v>160.80761417081791</v>
      </c>
      <c r="L370" s="45">
        <v>0</v>
      </c>
      <c r="M370" s="45">
        <v>0</v>
      </c>
      <c r="N370" s="69" t="e">
        <f t="shared" si="179"/>
        <v>#DIV/0!</v>
      </c>
      <c r="O370" s="166">
        <v>0</v>
      </c>
      <c r="P370" s="166">
        <v>0</v>
      </c>
      <c r="Q370" s="69" t="e">
        <f t="shared" si="180"/>
        <v>#DIV/0!</v>
      </c>
      <c r="R370" s="69">
        <v>0</v>
      </c>
      <c r="S370" s="69">
        <v>0</v>
      </c>
      <c r="T370" s="69" t="e">
        <f t="shared" si="183"/>
        <v>#DIV/0!</v>
      </c>
    </row>
    <row r="371" spans="1:20" ht="51.75">
      <c r="A371" s="142">
        <v>11</v>
      </c>
      <c r="B371" s="143" t="s">
        <v>216</v>
      </c>
      <c r="C371" s="45">
        <v>1246829</v>
      </c>
      <c r="D371" s="45">
        <v>1240046</v>
      </c>
      <c r="E371" s="164">
        <f t="shared" si="176"/>
        <v>100.5469958372512</v>
      </c>
      <c r="F371" s="45">
        <v>138178</v>
      </c>
      <c r="G371" s="45">
        <v>124708</v>
      </c>
      <c r="H371" s="164">
        <f t="shared" si="182"/>
        <v>110.80123167719793</v>
      </c>
      <c r="I371" s="45">
        <v>1246829</v>
      </c>
      <c r="J371" s="45">
        <v>1240046</v>
      </c>
      <c r="K371" s="164">
        <f t="shared" si="178"/>
        <v>100.5469958372512</v>
      </c>
      <c r="L371" s="45">
        <v>0</v>
      </c>
      <c r="M371" s="45">
        <v>0</v>
      </c>
      <c r="N371" s="69" t="e">
        <f t="shared" si="179"/>
        <v>#DIV/0!</v>
      </c>
      <c r="O371" s="166">
        <v>0</v>
      </c>
      <c r="P371" s="166">
        <v>0</v>
      </c>
      <c r="Q371" s="69" t="e">
        <f t="shared" si="180"/>
        <v>#DIV/0!</v>
      </c>
      <c r="R371" s="69">
        <v>0</v>
      </c>
      <c r="S371" s="69">
        <v>0</v>
      </c>
      <c r="T371" s="69" t="e">
        <f t="shared" si="183"/>
        <v>#DIV/0!</v>
      </c>
    </row>
    <row r="372" spans="1:20" s="146" customFormat="1" ht="33.75" customHeight="1">
      <c r="A372" s="63">
        <v>13</v>
      </c>
      <c r="B372" s="10" t="s">
        <v>217</v>
      </c>
      <c r="C372" s="45"/>
      <c r="D372" s="45"/>
      <c r="E372" s="164" t="e">
        <f t="shared" si="176"/>
        <v>#DIV/0!</v>
      </c>
      <c r="F372" s="45"/>
      <c r="G372" s="45"/>
      <c r="H372" s="69" t="e">
        <f t="shared" si="182"/>
        <v>#DIV/0!</v>
      </c>
      <c r="I372" s="45"/>
      <c r="J372" s="45"/>
      <c r="K372" s="164" t="e">
        <f t="shared" si="178"/>
        <v>#DIV/0!</v>
      </c>
      <c r="L372" s="45"/>
      <c r="M372" s="45"/>
      <c r="N372" s="69" t="e">
        <f t="shared" si="179"/>
        <v>#DIV/0!</v>
      </c>
      <c r="O372" s="69"/>
      <c r="P372" s="69"/>
      <c r="Q372" s="69" t="e">
        <f t="shared" si="180"/>
        <v>#DIV/0!</v>
      </c>
      <c r="R372" s="69"/>
      <c r="S372" s="69"/>
      <c r="T372" s="69"/>
    </row>
    <row r="373" spans="1:20" s="146" customFormat="1" ht="17.25">
      <c r="A373" s="63">
        <v>14</v>
      </c>
      <c r="B373" s="12" t="s">
        <v>218</v>
      </c>
      <c r="C373" s="69"/>
      <c r="D373" s="165"/>
      <c r="E373" s="164" t="e">
        <f t="shared" si="176"/>
        <v>#DIV/0!</v>
      </c>
      <c r="F373" s="69"/>
      <c r="G373" s="69"/>
      <c r="H373" s="69" t="e">
        <f t="shared" si="182"/>
        <v>#DIV/0!</v>
      </c>
      <c r="I373" s="69"/>
      <c r="J373" s="69"/>
      <c r="K373" s="164" t="e">
        <f t="shared" si="178"/>
        <v>#DIV/0!</v>
      </c>
      <c r="L373" s="165"/>
      <c r="M373" s="165"/>
      <c r="N373" s="69" t="e">
        <f t="shared" si="179"/>
        <v>#DIV/0!</v>
      </c>
      <c r="O373" s="69"/>
      <c r="P373" s="69"/>
      <c r="Q373" s="69" t="e">
        <f t="shared" si="180"/>
        <v>#DIV/0!</v>
      </c>
      <c r="R373" s="69"/>
      <c r="S373" s="69"/>
      <c r="T373" s="69" t="e">
        <f t="shared" si="183"/>
        <v>#DIV/0!</v>
      </c>
    </row>
    <row r="374" spans="1:20" s="146" customFormat="1" ht="17.25">
      <c r="A374" s="63">
        <v>15</v>
      </c>
      <c r="B374" s="12" t="s">
        <v>219</v>
      </c>
      <c r="C374" s="69"/>
      <c r="D374" s="165"/>
      <c r="E374" s="164" t="e">
        <f t="shared" si="176"/>
        <v>#DIV/0!</v>
      </c>
      <c r="F374" s="69"/>
      <c r="G374" s="69"/>
      <c r="H374" s="69" t="e">
        <f t="shared" si="182"/>
        <v>#DIV/0!</v>
      </c>
      <c r="I374" s="69"/>
      <c r="J374" s="69"/>
      <c r="K374" s="164" t="e">
        <f t="shared" si="178"/>
        <v>#DIV/0!</v>
      </c>
      <c r="L374" s="165"/>
      <c r="M374" s="165"/>
      <c r="N374" s="69" t="e">
        <f t="shared" si="179"/>
        <v>#DIV/0!</v>
      </c>
      <c r="O374" s="69"/>
      <c r="P374" s="69"/>
      <c r="Q374" s="69" t="e">
        <f t="shared" si="180"/>
        <v>#DIV/0!</v>
      </c>
      <c r="R374" s="69"/>
      <c r="S374" s="69"/>
      <c r="T374" s="69" t="e">
        <f t="shared" si="183"/>
        <v>#DIV/0!</v>
      </c>
    </row>
    <row r="375" spans="1:20" s="146" customFormat="1" ht="51.75">
      <c r="A375" s="63">
        <v>16</v>
      </c>
      <c r="B375" s="10" t="s">
        <v>220</v>
      </c>
      <c r="C375" s="69"/>
      <c r="D375" s="69"/>
      <c r="E375" s="164" t="e">
        <f t="shared" si="176"/>
        <v>#DIV/0!</v>
      </c>
      <c r="F375" s="69"/>
      <c r="G375" s="69"/>
      <c r="H375" s="69" t="e">
        <f>F375/G375*100</f>
        <v>#DIV/0!</v>
      </c>
      <c r="I375" s="69"/>
      <c r="J375" s="69"/>
      <c r="K375" s="164" t="e">
        <f t="shared" si="178"/>
        <v>#DIV/0!</v>
      </c>
      <c r="L375" s="69"/>
      <c r="M375" s="69"/>
      <c r="N375" s="69" t="e">
        <f t="shared" si="179"/>
        <v>#DIV/0!</v>
      </c>
      <c r="O375" s="69"/>
      <c r="P375" s="69"/>
      <c r="Q375" s="69" t="e">
        <f t="shared" si="180"/>
        <v>#DIV/0!</v>
      </c>
      <c r="R375" s="69"/>
      <c r="S375" s="69"/>
      <c r="T375" s="69" t="e">
        <f t="shared" si="183"/>
        <v>#DIV/0!</v>
      </c>
    </row>
    <row r="376" spans="1:20" s="222" customFormat="1" ht="17.25" customHeight="1">
      <c r="A376" s="397"/>
      <c r="B376" s="398"/>
      <c r="C376" s="398"/>
      <c r="D376" s="398"/>
      <c r="E376" s="398"/>
      <c r="F376" s="398"/>
      <c r="G376" s="398"/>
      <c r="H376" s="398"/>
      <c r="I376" s="398"/>
      <c r="J376" s="398"/>
      <c r="K376" s="399"/>
      <c r="L376" s="221"/>
      <c r="M376" s="221"/>
      <c r="N376" s="221"/>
      <c r="O376" s="221"/>
      <c r="P376" s="221"/>
      <c r="Q376" s="221"/>
      <c r="R376" s="221"/>
      <c r="S376" s="221"/>
      <c r="T376" s="221"/>
    </row>
    <row r="377" spans="1:20" ht="84.75" customHeight="1">
      <c r="A377" s="400" t="s">
        <v>269</v>
      </c>
      <c r="B377" s="401"/>
      <c r="C377" s="144">
        <f>SUM(C378:C379)</f>
        <v>37434599</v>
      </c>
      <c r="D377" s="144">
        <f>SUM(D378:D379)</f>
        <v>36919043</v>
      </c>
      <c r="E377" s="144">
        <f>C377/D377*100</f>
        <v>101.39645006507889</v>
      </c>
      <c r="F377" s="144">
        <f>SUM(F378:F379)</f>
        <v>4176111</v>
      </c>
      <c r="G377" s="144">
        <f>SUM(G378:G379)</f>
        <v>3926496</v>
      </c>
      <c r="H377" s="144">
        <f>F377/G377*100</f>
        <v>106.35719481186278</v>
      </c>
      <c r="I377" s="144">
        <f>SUM(I378:I379)</f>
        <v>37434599</v>
      </c>
      <c r="J377" s="144">
        <f>SUM(J378:J379)</f>
        <v>36919043</v>
      </c>
      <c r="K377" s="144">
        <f>I377/J377*100</f>
        <v>101.39645006507889</v>
      </c>
      <c r="L377" s="144">
        <f>SUM(L378:L379)</f>
        <v>0</v>
      </c>
      <c r="M377" s="144">
        <f>SUM(M378:M379)</f>
        <v>0</v>
      </c>
      <c r="N377" s="145" t="e">
        <f t="shared" si="179"/>
        <v>#DIV/0!</v>
      </c>
      <c r="O377" s="144">
        <f>SUM(O378:O379)</f>
        <v>0</v>
      </c>
      <c r="P377" s="144">
        <f>SUM(P378:P379)</f>
        <v>0</v>
      </c>
      <c r="Q377" s="145" t="e">
        <f t="shared" si="180"/>
        <v>#DIV/0!</v>
      </c>
      <c r="R377" s="144">
        <f>SUM(R378:R379)</f>
        <v>0</v>
      </c>
      <c r="S377" s="144">
        <f>SUM(S378:S379)</f>
        <v>0</v>
      </c>
      <c r="T377" s="145" t="e">
        <f t="shared" si="183"/>
        <v>#DIV/0!</v>
      </c>
    </row>
    <row r="378" spans="1:20" ht="75" customHeight="1">
      <c r="A378" s="63">
        <v>1</v>
      </c>
      <c r="B378" s="10" t="s">
        <v>214</v>
      </c>
      <c r="C378" s="45">
        <v>37434599</v>
      </c>
      <c r="D378" s="45">
        <v>36919043</v>
      </c>
      <c r="E378" s="164">
        <f t="shared" ref="E378:E379" si="184">C378/D378*100</f>
        <v>101.39645006507889</v>
      </c>
      <c r="F378" s="45">
        <v>4176111</v>
      </c>
      <c r="G378" s="45">
        <v>3926496</v>
      </c>
      <c r="H378" s="20">
        <f t="shared" ref="H378:H379" si="185">F378/G378*100</f>
        <v>106.35719481186278</v>
      </c>
      <c r="I378" s="45">
        <v>37434599</v>
      </c>
      <c r="J378" s="45">
        <v>36919043</v>
      </c>
      <c r="K378" s="164">
        <f t="shared" ref="K378:K379" si="186">I378/J378*100</f>
        <v>101.39645006507889</v>
      </c>
      <c r="L378" s="49">
        <v>0</v>
      </c>
      <c r="M378" s="49">
        <v>0</v>
      </c>
      <c r="N378" s="69" t="e">
        <f t="shared" si="179"/>
        <v>#DIV/0!</v>
      </c>
      <c r="O378" s="166">
        <v>0</v>
      </c>
      <c r="P378" s="166">
        <v>0</v>
      </c>
      <c r="Q378" s="69" t="e">
        <f t="shared" si="180"/>
        <v>#DIV/0!</v>
      </c>
      <c r="R378" s="69">
        <v>0</v>
      </c>
      <c r="S378" s="69">
        <v>0</v>
      </c>
      <c r="T378" s="69" t="e">
        <f t="shared" si="183"/>
        <v>#DIV/0!</v>
      </c>
    </row>
    <row r="379" spans="1:20" ht="17.25">
      <c r="A379" s="63">
        <v>2</v>
      </c>
      <c r="B379" s="12" t="s">
        <v>221</v>
      </c>
      <c r="C379" s="20"/>
      <c r="D379" s="20"/>
      <c r="E379" s="25" t="e">
        <f t="shared" si="184"/>
        <v>#DIV/0!</v>
      </c>
      <c r="F379" s="45"/>
      <c r="G379" s="45"/>
      <c r="H379" s="20" t="e">
        <f t="shared" si="185"/>
        <v>#DIV/0!</v>
      </c>
      <c r="I379" s="45"/>
      <c r="J379" s="45"/>
      <c r="K379" s="25" t="e">
        <f t="shared" si="186"/>
        <v>#DIV/0!</v>
      </c>
      <c r="L379" s="35"/>
      <c r="M379" s="35"/>
      <c r="N379" s="31" t="e">
        <f t="shared" si="179"/>
        <v>#DIV/0!</v>
      </c>
      <c r="O379" s="20"/>
      <c r="P379" s="20"/>
      <c r="Q379" s="31" t="e">
        <f t="shared" si="180"/>
        <v>#DIV/0!</v>
      </c>
      <c r="R379" s="20"/>
      <c r="S379" s="20"/>
      <c r="T379" s="20" t="e">
        <f t="shared" si="183"/>
        <v>#DIV/0!</v>
      </c>
    </row>
    <row r="380" spans="1:20" s="23" customFormat="1" ht="17.25">
      <c r="A380" s="64"/>
      <c r="B380" s="16"/>
      <c r="C380" s="47"/>
      <c r="D380" s="47"/>
      <c r="E380" s="1"/>
      <c r="F380" s="45"/>
      <c r="G380" s="45"/>
      <c r="H380" s="1"/>
      <c r="I380" s="47"/>
      <c r="J380" s="47"/>
      <c r="K380" s="1"/>
      <c r="L380" s="47"/>
      <c r="M380" s="47"/>
      <c r="N380" s="1"/>
      <c r="O380" s="47"/>
      <c r="P380" s="47"/>
      <c r="Q380" s="1"/>
      <c r="R380" s="47"/>
      <c r="S380" s="47"/>
      <c r="T380" s="1"/>
    </row>
    <row r="381" spans="1:20" s="23" customFormat="1" ht="17.25">
      <c r="A381" s="64"/>
      <c r="B381" s="16"/>
      <c r="C381" s="47"/>
      <c r="D381" s="47"/>
      <c r="E381" s="1"/>
      <c r="F381" s="47"/>
      <c r="G381" s="47"/>
      <c r="H381" s="1"/>
      <c r="I381" s="47"/>
      <c r="J381" s="47"/>
      <c r="K381" s="1"/>
      <c r="L381" s="47"/>
      <c r="M381" s="47"/>
      <c r="N381" s="1"/>
      <c r="O381" s="47"/>
      <c r="P381" s="47"/>
      <c r="Q381" s="1"/>
      <c r="R381" s="47"/>
      <c r="S381" s="47"/>
      <c r="T381" s="1"/>
    </row>
    <row r="382" spans="1:20" s="23" customFormat="1" ht="17.25">
      <c r="A382" s="64"/>
      <c r="B382" s="16"/>
      <c r="C382" s="47"/>
      <c r="D382" s="47"/>
      <c r="E382" s="1"/>
      <c r="F382" s="47"/>
      <c r="G382" s="47"/>
      <c r="H382" s="1"/>
      <c r="I382" s="47"/>
      <c r="J382" s="47"/>
      <c r="K382" s="1"/>
      <c r="L382" s="47"/>
      <c r="M382" s="47"/>
      <c r="N382" s="1"/>
      <c r="O382" s="47"/>
      <c r="P382" s="47"/>
      <c r="Q382" s="1"/>
      <c r="R382" s="47"/>
      <c r="S382" s="47"/>
      <c r="T382" s="1"/>
    </row>
    <row r="383" spans="1:20" s="23" customFormat="1" ht="17.25">
      <c r="A383" s="64"/>
      <c r="B383" s="16"/>
      <c r="C383" s="47"/>
      <c r="D383" s="47"/>
      <c r="E383" s="1"/>
      <c r="F383" s="47"/>
      <c r="G383" s="47"/>
      <c r="H383" s="1"/>
      <c r="I383" s="47"/>
      <c r="J383" s="47"/>
      <c r="K383" s="1"/>
      <c r="L383" s="47"/>
      <c r="M383" s="47"/>
      <c r="N383" s="1"/>
      <c r="O383" s="47"/>
      <c r="P383" s="47"/>
      <c r="Q383" s="1"/>
      <c r="R383" s="47"/>
      <c r="S383" s="47"/>
      <c r="T383" s="1"/>
    </row>
    <row r="384" spans="1:20" s="23" customFormat="1">
      <c r="A384" s="385"/>
      <c r="B384" s="386"/>
      <c r="C384" s="386"/>
      <c r="D384" s="386"/>
      <c r="E384" s="386"/>
      <c r="F384" s="386"/>
      <c r="G384" s="386"/>
      <c r="H384" s="386"/>
      <c r="I384" s="386"/>
      <c r="J384" s="386"/>
      <c r="K384" s="386"/>
      <c r="L384" s="386"/>
      <c r="M384" s="386"/>
      <c r="N384" s="386"/>
      <c r="O384" s="386"/>
      <c r="P384" s="386"/>
      <c r="Q384" s="386"/>
      <c r="R384" s="386"/>
      <c r="S384" s="386"/>
      <c r="T384" s="387"/>
    </row>
    <row r="385" spans="1:20" s="23" customFormat="1" ht="17.25" customHeight="1">
      <c r="A385" s="383" t="s">
        <v>270</v>
      </c>
      <c r="B385" s="384"/>
      <c r="C385" s="42">
        <f>SUM(C386:C393)</f>
        <v>0</v>
      </c>
      <c r="D385" s="42">
        <f>SUM(D386:D393)</f>
        <v>0</v>
      </c>
      <c r="E385" s="42" t="e">
        <f>C385/D385*100</f>
        <v>#DIV/0!</v>
      </c>
      <c r="F385" s="42">
        <f>SUM(F386:F393)</f>
        <v>0</v>
      </c>
      <c r="G385" s="42">
        <f>SUM(G386:G393)</f>
        <v>0</v>
      </c>
      <c r="H385" s="42" t="e">
        <f>F385/G385*100</f>
        <v>#DIV/0!</v>
      </c>
      <c r="I385" s="42">
        <f>SUM(I386:I393)</f>
        <v>0</v>
      </c>
      <c r="J385" s="42">
        <f>SUM(J386:J393)</f>
        <v>0</v>
      </c>
      <c r="K385" s="42" t="e">
        <f>I385/J385*100</f>
        <v>#DIV/0!</v>
      </c>
      <c r="L385" s="36">
        <f>SUM(L386:L393)</f>
        <v>0</v>
      </c>
      <c r="M385" s="36">
        <f>SUM(M386:M393)</f>
        <v>0</v>
      </c>
      <c r="N385" s="5" t="e">
        <f t="shared" ref="N385" si="187">L385/M385*100</f>
        <v>#DIV/0!</v>
      </c>
      <c r="O385" s="5">
        <f>SUM(O386:O393)</f>
        <v>0</v>
      </c>
      <c r="P385" s="5">
        <f>SUM(P386:P393)</f>
        <v>0</v>
      </c>
      <c r="Q385" s="5" t="e">
        <f t="shared" ref="Q385" si="188">O385/P385*100</f>
        <v>#DIV/0!</v>
      </c>
      <c r="R385" s="5">
        <f>SUM(R386:R393)</f>
        <v>0</v>
      </c>
      <c r="S385" s="5">
        <f>SUM(S386:S393)</f>
        <v>0</v>
      </c>
      <c r="T385" s="5" t="e">
        <f t="shared" ref="T385" si="189">R385/S385*100</f>
        <v>#DIV/0!</v>
      </c>
    </row>
    <row r="386" spans="1:20" s="23" customFormat="1" ht="18" customHeight="1">
      <c r="A386" s="147"/>
      <c r="B386" s="147"/>
      <c r="C386" s="147"/>
      <c r="D386" s="147"/>
      <c r="E386" s="147"/>
      <c r="F386" s="147"/>
      <c r="G386" s="147"/>
      <c r="H386" s="147"/>
      <c r="I386" s="147"/>
      <c r="J386" s="147"/>
      <c r="K386" s="147"/>
      <c r="L386" s="148"/>
      <c r="M386" s="148"/>
      <c r="N386" s="148"/>
      <c r="O386" s="148"/>
      <c r="P386" s="148"/>
      <c r="Q386" s="148"/>
      <c r="R386" s="148"/>
      <c r="S386" s="148"/>
      <c r="T386" s="148"/>
    </row>
    <row r="387" spans="1:20" ht="18" customHeight="1">
      <c r="A387" s="147"/>
      <c r="B387" s="147"/>
      <c r="C387" s="147"/>
      <c r="D387" s="147"/>
      <c r="E387" s="147"/>
      <c r="F387" s="147"/>
      <c r="G387" s="147"/>
      <c r="H387" s="147"/>
      <c r="I387" s="147"/>
      <c r="J387" s="147"/>
      <c r="K387" s="147"/>
      <c r="L387" s="148"/>
      <c r="M387" s="148"/>
      <c r="N387" s="148"/>
      <c r="O387" s="148"/>
      <c r="P387" s="148"/>
      <c r="Q387" s="148"/>
      <c r="R387" s="148"/>
      <c r="S387" s="148"/>
      <c r="T387" s="148"/>
    </row>
    <row r="388" spans="1:20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  <row r="393" spans="1:20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8"/>
      <c r="M393" s="148"/>
      <c r="N393" s="148"/>
      <c r="O393" s="148"/>
      <c r="P393" s="148"/>
      <c r="Q393" s="148"/>
      <c r="R393" s="148"/>
      <c r="S393" s="148"/>
      <c r="T393" s="148"/>
    </row>
    <row r="394" spans="1:20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8"/>
      <c r="M394" s="148"/>
      <c r="N394" s="148"/>
      <c r="O394" s="148"/>
      <c r="P394" s="148"/>
      <c r="Q394" s="148"/>
      <c r="R394" s="148"/>
      <c r="S394" s="148"/>
      <c r="T394" s="148"/>
    </row>
    <row r="395" spans="1:20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8"/>
      <c r="M395" s="148"/>
      <c r="N395" s="148"/>
      <c r="O395" s="148"/>
      <c r="P395" s="148"/>
      <c r="Q395" s="148"/>
      <c r="R395" s="148"/>
      <c r="S395" s="148"/>
      <c r="T395" s="148"/>
    </row>
    <row r="396" spans="1:20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8"/>
      <c r="M396" s="148"/>
      <c r="N396" s="148"/>
      <c r="O396" s="148"/>
      <c r="P396" s="148"/>
      <c r="Q396" s="148"/>
      <c r="R396" s="148"/>
      <c r="S396" s="148"/>
      <c r="T396" s="148"/>
    </row>
    <row r="397" spans="1:20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8"/>
      <c r="M397" s="148"/>
      <c r="N397" s="148"/>
      <c r="O397" s="148"/>
      <c r="P397" s="148"/>
      <c r="Q397" s="148"/>
      <c r="R397" s="148"/>
      <c r="S397" s="148"/>
      <c r="T397" s="148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9:B69"/>
    <mergeCell ref="A70:B70"/>
    <mergeCell ref="A116:T116"/>
    <mergeCell ref="A117:B117"/>
    <mergeCell ref="A146:T146"/>
    <mergeCell ref="A147:B147"/>
    <mergeCell ref="I43:K43"/>
    <mergeCell ref="L43:T43"/>
    <mergeCell ref="A46:B46"/>
    <mergeCell ref="A47:B47"/>
    <mergeCell ref="A55:B55"/>
    <mergeCell ref="A68:T68"/>
    <mergeCell ref="A190:B190"/>
    <mergeCell ref="A198:T198"/>
    <mergeCell ref="A199:B199"/>
    <mergeCell ref="A204:T204"/>
    <mergeCell ref="A205:B205"/>
    <mergeCell ref="A212:T212"/>
    <mergeCell ref="A152:T152"/>
    <mergeCell ref="A153:B153"/>
    <mergeCell ref="A164:T164"/>
    <mergeCell ref="A165:B165"/>
    <mergeCell ref="A180:T180"/>
    <mergeCell ref="A181:B181"/>
    <mergeCell ref="A237:B237"/>
    <mergeCell ref="A248:T248"/>
    <mergeCell ref="A249:B249"/>
    <mergeCell ref="A257:T257"/>
    <mergeCell ref="A258:B258"/>
    <mergeCell ref="A263:T263"/>
    <mergeCell ref="A213:B213"/>
    <mergeCell ref="A220:T220"/>
    <mergeCell ref="A221:B221"/>
    <mergeCell ref="A229:T229"/>
    <mergeCell ref="A230:B230"/>
    <mergeCell ref="A236:T236"/>
    <mergeCell ref="A317:T317"/>
    <mergeCell ref="A318:B318"/>
    <mergeCell ref="A325:T325"/>
    <mergeCell ref="A326:B326"/>
    <mergeCell ref="A327:B327"/>
    <mergeCell ref="A334:T334"/>
    <mergeCell ref="A264:B264"/>
    <mergeCell ref="A277:T277"/>
    <mergeCell ref="A278:B278"/>
    <mergeCell ref="A288:B288"/>
    <mergeCell ref="A309:T309"/>
    <mergeCell ref="A310:B310"/>
    <mergeCell ref="A377:B377"/>
    <mergeCell ref="A384:T384"/>
    <mergeCell ref="A385:B385"/>
    <mergeCell ref="A335:B335"/>
    <mergeCell ref="A348:B348"/>
    <mergeCell ref="A358:T358"/>
    <mergeCell ref="A359:B359"/>
    <mergeCell ref="A360:B360"/>
    <mergeCell ref="A376:K376"/>
  </mergeCells>
  <pageMargins left="0.7" right="0.7" top="0.75" bottom="0.75" header="0.3" footer="0.3"/>
  <pageSetup paperSize="9" scale="8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9"/>
  <sheetViews>
    <sheetView zoomScale="70" zoomScaleNormal="70" workbookViewId="0">
      <selection activeCell="D346" sqref="D346"/>
    </sheetView>
  </sheetViews>
  <sheetFormatPr defaultColWidth="15.140625" defaultRowHeight="1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6" width="13.85546875" customWidth="1"/>
    <col min="17" max="17" width="10.85546875" customWidth="1"/>
    <col min="18" max="18" width="15.28515625" customWidth="1"/>
    <col min="19" max="19" width="14.28515625" customWidth="1"/>
    <col min="20" max="20" width="12.140625" customWidth="1"/>
  </cols>
  <sheetData>
    <row r="1" spans="1:20">
      <c r="A1" s="329" t="s">
        <v>454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55.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455</v>
      </c>
      <c r="D4" s="344" t="s">
        <v>456</v>
      </c>
      <c r="E4" s="344" t="s">
        <v>5</v>
      </c>
      <c r="F4" s="344" t="s">
        <v>457</v>
      </c>
      <c r="G4" s="344" t="s">
        <v>464</v>
      </c>
      <c r="H4" s="344" t="s">
        <v>5</v>
      </c>
      <c r="I4" s="344" t="s">
        <v>455</v>
      </c>
      <c r="J4" s="344" t="s">
        <v>456</v>
      </c>
      <c r="K4" s="344" t="s">
        <v>5</v>
      </c>
      <c r="L4" s="344" t="s">
        <v>455</v>
      </c>
      <c r="M4" s="344" t="s">
        <v>456</v>
      </c>
      <c r="N4" s="347" t="s">
        <v>5</v>
      </c>
      <c r="O4" s="354" t="s">
        <v>458</v>
      </c>
      <c r="P4" s="354" t="s">
        <v>459</v>
      </c>
      <c r="Q4" s="364" t="s">
        <v>5</v>
      </c>
      <c r="R4" s="354" t="s">
        <v>460</v>
      </c>
      <c r="S4" s="354" t="s">
        <v>461</v>
      </c>
      <c r="T4" s="356" t="s">
        <v>5</v>
      </c>
    </row>
    <row r="5" spans="1:20" ht="13.5" customHeight="1">
      <c r="A5" s="332"/>
      <c r="B5" s="335"/>
      <c r="C5" s="345"/>
      <c r="D5" s="345"/>
      <c r="E5" s="345"/>
      <c r="F5" s="345"/>
      <c r="G5" s="345"/>
      <c r="H5" s="345"/>
      <c r="I5" s="345"/>
      <c r="J5" s="345"/>
      <c r="K5" s="345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5"/>
      <c r="F6" s="345"/>
      <c r="G6" s="345"/>
      <c r="H6" s="345"/>
      <c r="I6" s="345"/>
      <c r="J6" s="345"/>
      <c r="K6" s="345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23" customFormat="1" ht="43.5" customHeight="1" thickBot="1">
      <c r="A10" s="358" t="s">
        <v>6</v>
      </c>
      <c r="B10" s="359"/>
      <c r="C10" s="118">
        <f>C11+C38</f>
        <v>972.477127956</v>
      </c>
      <c r="D10" s="118">
        <f>D11+D38</f>
        <v>895.9746693730001</v>
      </c>
      <c r="E10" s="119">
        <f>C10/D10*100</f>
        <v>108.53846221305967</v>
      </c>
      <c r="F10" s="118">
        <f>F11+F38</f>
        <v>101.25338137300002</v>
      </c>
      <c r="G10" s="118">
        <f>G11+G38</f>
        <v>87.301947112999983</v>
      </c>
      <c r="H10" s="119">
        <f>F10/G10*100</f>
        <v>115.9806679247851</v>
      </c>
      <c r="I10" s="118">
        <f>I11+I38</f>
        <v>956.25460595600009</v>
      </c>
      <c r="J10" s="118">
        <f>J11+J38</f>
        <v>897.52214737300017</v>
      </c>
      <c r="K10" s="120">
        <f>I10/J10*100</f>
        <v>106.54384504659933</v>
      </c>
      <c r="L10" s="282">
        <f>L11+L38</f>
        <v>505.28044499999999</v>
      </c>
      <c r="M10" s="280">
        <f>M11+M38</f>
        <v>445.45030099999997</v>
      </c>
      <c r="N10" s="281">
        <f>L10/M10*100</f>
        <v>113.43138479549484</v>
      </c>
      <c r="O10" s="281">
        <f>O11+O38</f>
        <v>81.321814000000003</v>
      </c>
      <c r="P10" s="281">
        <f>P11+P38</f>
        <v>56.551785000000002</v>
      </c>
      <c r="Q10" s="281">
        <f>O10/P10*100</f>
        <v>143.80061389751003</v>
      </c>
      <c r="R10" s="280">
        <f>R11+R38</f>
        <v>402.40944999999999</v>
      </c>
      <c r="S10" s="280">
        <f>S11+S38</f>
        <v>360.98469</v>
      </c>
      <c r="T10" s="283">
        <f t="shared" ref="T10:T40" si="0">R10/S10*100</f>
        <v>111.47548944527259</v>
      </c>
    </row>
    <row r="11" spans="1:20" ht="38.25" customHeight="1" thickBot="1">
      <c r="A11" s="360" t="s">
        <v>7</v>
      </c>
      <c r="B11" s="361"/>
      <c r="C11" s="98">
        <f>C12+C13</f>
        <v>733.81199500000002</v>
      </c>
      <c r="D11" s="98">
        <f>D12+D13</f>
        <v>662.49591300000009</v>
      </c>
      <c r="E11" s="98">
        <f>C11/D11*100</f>
        <v>110.76475803104312</v>
      </c>
      <c r="F11" s="98">
        <f>F12+F13</f>
        <v>76.696068000000025</v>
      </c>
      <c r="G11" s="98">
        <f>G12+G13</f>
        <v>61.592061999999991</v>
      </c>
      <c r="H11" s="98">
        <f>F11/G11*100</f>
        <v>124.52265033763609</v>
      </c>
      <c r="I11" s="98">
        <f>I12+I13</f>
        <v>717.58947300000011</v>
      </c>
      <c r="J11" s="98">
        <f>J12+J13</f>
        <v>664.04339100000016</v>
      </c>
      <c r="K11" s="99">
        <f>I11/J11*100</f>
        <v>108.06364203389836</v>
      </c>
      <c r="L11" s="100">
        <f>L12+L13</f>
        <v>483.73126400000001</v>
      </c>
      <c r="M11" s="100">
        <f>M12+M13</f>
        <v>416.92147499999999</v>
      </c>
      <c r="N11" s="101">
        <f t="shared" ref="N11:N13" si="1">L11/M11*100</f>
        <v>116.02454970687226</v>
      </c>
      <c r="O11" s="98">
        <f>O12+O13</f>
        <v>81.321814000000003</v>
      </c>
      <c r="P11" s="98">
        <f>P12+P13</f>
        <v>56.551785000000002</v>
      </c>
      <c r="Q11" s="101">
        <f>O11/P11*100</f>
        <v>143.80061389751003</v>
      </c>
      <c r="R11" s="98">
        <f>R12+R13</f>
        <v>402.40944999999999</v>
      </c>
      <c r="S11" s="98">
        <f>S12+S13</f>
        <v>360.98469</v>
      </c>
      <c r="T11" s="102">
        <f t="shared" si="0"/>
        <v>111.47548944527259</v>
      </c>
    </row>
    <row r="12" spans="1:20" ht="54.75" customHeight="1" thickBot="1">
      <c r="A12" s="362" t="s">
        <v>272</v>
      </c>
      <c r="B12" s="363"/>
      <c r="C12" s="125">
        <f>C46/1000000</f>
        <v>212.0866</v>
      </c>
      <c r="D12" s="125">
        <f>D46/1000000</f>
        <v>183.73174800000001</v>
      </c>
      <c r="E12" s="125">
        <f>C12/D12*100</f>
        <v>115.43274491679031</v>
      </c>
      <c r="F12" s="124">
        <f>F46/1000000</f>
        <v>21.096036000000002</v>
      </c>
      <c r="G12" s="124">
        <f>G46/1000000</f>
        <v>17.843834000000001</v>
      </c>
      <c r="H12" s="125">
        <f>F12/G12*100</f>
        <v>118.22591490147241</v>
      </c>
      <c r="I12" s="124">
        <f>I46/1000000</f>
        <v>205.37102999999999</v>
      </c>
      <c r="J12" s="124">
        <f>J46/1000000</f>
        <v>184.00018299999999</v>
      </c>
      <c r="K12" s="125">
        <f>I12/J12*100</f>
        <v>111.61457920941307</v>
      </c>
      <c r="L12" s="124">
        <f>L46/1000000</f>
        <v>184.90524500000001</v>
      </c>
      <c r="M12" s="124">
        <f>M46/1000000</f>
        <v>158.55665500000001</v>
      </c>
      <c r="N12" s="125">
        <f t="shared" si="1"/>
        <v>116.61777615073932</v>
      </c>
      <c r="O12" s="124">
        <f>O46/1000000</f>
        <v>0</v>
      </c>
      <c r="P12" s="124">
        <f>P46/1000000</f>
        <v>0</v>
      </c>
      <c r="Q12" s="125" t="e">
        <f>O12/P12*100</f>
        <v>#DIV/0!</v>
      </c>
      <c r="R12" s="124">
        <f>R46/1000000</f>
        <v>184.90524500000001</v>
      </c>
      <c r="S12" s="124">
        <f>S46/1000000</f>
        <v>158.55665500000001</v>
      </c>
      <c r="T12" s="126">
        <f t="shared" si="0"/>
        <v>116.61777615073932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521.72539500000005</v>
      </c>
      <c r="D13" s="127">
        <f>D14+D15+D16+D17+D18+D19+D20+D21+D22+D23+D24+D25+D26+D27+D28+D29+D30+D31+D32+D33+D34+D37</f>
        <v>478.76416500000005</v>
      </c>
      <c r="E13" s="125">
        <f t="shared" ref="E13:E40" si="2">C13/D13*100</f>
        <v>108.97335956629084</v>
      </c>
      <c r="F13" s="127">
        <f>F14+F15+F16+F17+F18+F19+F20+F21+F22+F23+F24+F25+F26+F27+F28+F29+F30+F31+F32+F33+F34+F37</f>
        <v>55.60003200000002</v>
      </c>
      <c r="G13" s="127">
        <f>G14+G15+G16+G17+G18+G19+G20+G21+G22+G23+G24+G25+G26+G27+G28+G29+G30+G31+G32+G33+G34+G37</f>
        <v>43.74822799999999</v>
      </c>
      <c r="H13" s="125">
        <f t="shared" ref="H13:H40" si="3">F13/G13*100</f>
        <v>127.09093497455493</v>
      </c>
      <c r="I13" s="127">
        <f>I14+I15+I16+I17+I18+I19+I20+I21+I22+I23+I24+I25+I26+I27+I28+I29+I30+I31+I32+I33+I34+I37</f>
        <v>512.21844300000009</v>
      </c>
      <c r="J13" s="127">
        <f>J14+J15+J16+J17+J18+J19+J20+J21+J22+J23+J24+J25+J26+J27+J28+J29+J30+J31+J32+J33+J34+J37</f>
        <v>480.04320800000011</v>
      </c>
      <c r="K13" s="125">
        <f t="shared" ref="K13:K40" si="4">I13/J13*100</f>
        <v>106.70257061526844</v>
      </c>
      <c r="L13" s="127">
        <f>L14+L15+L16+L17+L18+L19+L20+L21+L22+L23+L24+L25+L26+L27+L28+L29+L30+L31+L32+L33+L34+L37</f>
        <v>298.82601899999997</v>
      </c>
      <c r="M13" s="127">
        <f>M14+M15+M16+M17+M18+M19+M20+M21+M22+M23+M24+M25+M26+M27+M28+M29+M30+M31+M32+M33+M34+M37</f>
        <v>258.36482000000001</v>
      </c>
      <c r="N13" s="125">
        <f t="shared" si="1"/>
        <v>115.66049085165695</v>
      </c>
      <c r="O13" s="127">
        <f>O14+O15+O16+O17+O18+O19+O20+O21+O22+O23+O24+O25+O26+O27+O28+O29+O30+O31+O32+O33+O34+O37</f>
        <v>81.321814000000003</v>
      </c>
      <c r="P13" s="127">
        <f>P14+P15+P16+P17+P18+P19+P20+P21+P22+P23+P24+P25+P26+P27+P28+P29+P30+P31+P32+P33+P34+P37</f>
        <v>56.551785000000002</v>
      </c>
      <c r="Q13" s="125">
        <f t="shared" ref="Q13:Q40" si="5">O13/P13*100</f>
        <v>143.80061389751003</v>
      </c>
      <c r="R13" s="127">
        <f>R14+R15+R16+R17+R18+R19+R20+R21+R22+R23+R24+R25+R26+R27+R28+R29+R30+R31+R32+R33+R34+R37</f>
        <v>217.50420499999998</v>
      </c>
      <c r="S13" s="127">
        <f>S14+S15+S16+S17+S18+S19+S20+S21+S22+S23+S24+S25+S26+S27+S28+S29+S30+S31+S32+S33+S34+S37</f>
        <v>202.42803500000002</v>
      </c>
      <c r="T13" s="126">
        <f t="shared" si="0"/>
        <v>107.44766899505791</v>
      </c>
    </row>
    <row r="14" spans="1:20" ht="40.5" customHeight="1" thickBot="1">
      <c r="A14" s="350" t="s">
        <v>241</v>
      </c>
      <c r="B14" s="351" t="s">
        <v>117</v>
      </c>
      <c r="C14" s="103">
        <f>C70/1000000</f>
        <v>115.441925</v>
      </c>
      <c r="D14" s="103">
        <f>D70/1000000</f>
        <v>119.07950200000001</v>
      </c>
      <c r="E14" s="103">
        <f t="shared" si="2"/>
        <v>96.945253432450528</v>
      </c>
      <c r="F14" s="103">
        <f>F70/1000000</f>
        <v>11.727081</v>
      </c>
      <c r="G14" s="103">
        <f>G70/1000000</f>
        <v>9.2184229999999996</v>
      </c>
      <c r="H14" s="103">
        <f t="shared" si="3"/>
        <v>127.2135266520098</v>
      </c>
      <c r="I14" s="103">
        <f>I70/1000000</f>
        <v>118.44610400000001</v>
      </c>
      <c r="J14" s="103">
        <f>J70/1000000</f>
        <v>119.417734</v>
      </c>
      <c r="K14" s="104">
        <f t="shared" si="4"/>
        <v>99.186360377596856</v>
      </c>
      <c r="L14" s="103">
        <f>L70/1000000</f>
        <v>10.060053999999999</v>
      </c>
      <c r="M14" s="103">
        <f>M70/1000000</f>
        <v>10.096692000000001</v>
      </c>
      <c r="N14" s="103">
        <f>L14/M14*100</f>
        <v>99.637128675411688</v>
      </c>
      <c r="O14" s="103">
        <f>O70/1000000</f>
        <v>6.658785</v>
      </c>
      <c r="P14" s="103">
        <f>P70/1000000</f>
        <v>7.5759619999999996</v>
      </c>
      <c r="Q14" s="103">
        <f t="shared" si="5"/>
        <v>87.893590279359898</v>
      </c>
      <c r="R14" s="103">
        <f>R70/1000000</f>
        <v>3.4012690000000001</v>
      </c>
      <c r="S14" s="103">
        <f>S70/1000000</f>
        <v>2.5207299999999999</v>
      </c>
      <c r="T14" s="104">
        <f t="shared" si="0"/>
        <v>134.93190464666981</v>
      </c>
    </row>
    <row r="15" spans="1:20" ht="19.5" customHeight="1" thickBot="1">
      <c r="A15" s="352" t="s">
        <v>242</v>
      </c>
      <c r="B15" s="353" t="s">
        <v>117</v>
      </c>
      <c r="C15" s="103">
        <f>C118/1000000</f>
        <v>76.113254999999995</v>
      </c>
      <c r="D15" s="103">
        <f>D118/1000000</f>
        <v>68.580235000000002</v>
      </c>
      <c r="E15" s="103">
        <f t="shared" si="2"/>
        <v>110.9842434923123</v>
      </c>
      <c r="F15" s="103">
        <f>F118/1000000</f>
        <v>9.5233469999999993</v>
      </c>
      <c r="G15" s="103">
        <f>G118/1000000</f>
        <v>8.285857</v>
      </c>
      <c r="H15" s="103">
        <f t="shared" si="3"/>
        <v>114.93496689600123</v>
      </c>
      <c r="I15" s="103">
        <f>I118/1000000</f>
        <v>73.827079999999995</v>
      </c>
      <c r="J15" s="103">
        <f>J118/1000000</f>
        <v>68.141439000000005</v>
      </c>
      <c r="K15" s="104">
        <f t="shared" si="4"/>
        <v>108.34388161365361</v>
      </c>
      <c r="L15" s="103">
        <f>L118/1000000</f>
        <v>50.142887999999999</v>
      </c>
      <c r="M15" s="103">
        <f>M118/1000000</f>
        <v>39.935769000000001</v>
      </c>
      <c r="N15" s="103">
        <f t="shared" ref="N15:N40" si="6">L15/M15*100</f>
        <v>125.55883924508878</v>
      </c>
      <c r="O15" s="103">
        <f>O118/1000000</f>
        <v>41.514169000000003</v>
      </c>
      <c r="P15" s="103">
        <f>P118/1000000</f>
        <v>31.679507999999998</v>
      </c>
      <c r="Q15" s="103">
        <f t="shared" si="5"/>
        <v>131.04423528294694</v>
      </c>
      <c r="R15" s="103">
        <f>R118/1000000</f>
        <v>8.6287190000000002</v>
      </c>
      <c r="S15" s="103">
        <f>S118/1000000</f>
        <v>8.2562610000000003</v>
      </c>
      <c r="T15" s="104">
        <f t="shared" si="0"/>
        <v>104.51121881926939</v>
      </c>
    </row>
    <row r="16" spans="1:20" ht="19.5" customHeight="1" thickBot="1">
      <c r="A16" s="350" t="s">
        <v>243</v>
      </c>
      <c r="B16" s="351" t="s">
        <v>145</v>
      </c>
      <c r="C16" s="103">
        <f>C148/1000000</f>
        <v>119.281243</v>
      </c>
      <c r="D16" s="103">
        <f>D148/1000000</f>
        <v>83.658938000000006</v>
      </c>
      <c r="E16" s="103">
        <f t="shared" si="2"/>
        <v>142.5803935020069</v>
      </c>
      <c r="F16" s="103">
        <f>F148/1000000</f>
        <v>13.775017999999999</v>
      </c>
      <c r="G16" s="103">
        <f>G148/1000000</f>
        <v>9.0994740000000007</v>
      </c>
      <c r="H16" s="103">
        <f t="shared" si="3"/>
        <v>151.38257442133468</v>
      </c>
      <c r="I16" s="103">
        <f>I148/1000000</f>
        <v>118.143412</v>
      </c>
      <c r="J16" s="103">
        <f>J148/1000000</f>
        <v>97.357163999999997</v>
      </c>
      <c r="K16" s="104">
        <f t="shared" si="4"/>
        <v>121.35050688206159</v>
      </c>
      <c r="L16" s="103">
        <f>L148/1000000</f>
        <v>86.197466000000006</v>
      </c>
      <c r="M16" s="103">
        <f>M148/1000000</f>
        <v>70.599422000000004</v>
      </c>
      <c r="N16" s="103">
        <f t="shared" si="6"/>
        <v>122.09372762286921</v>
      </c>
      <c r="O16" s="103">
        <f>O148/1000000</f>
        <v>5.4576589999999996</v>
      </c>
      <c r="P16" s="103">
        <f>P148/1000000</f>
        <v>5.656123</v>
      </c>
      <c r="Q16" s="103">
        <f t="shared" si="5"/>
        <v>96.491165414896386</v>
      </c>
      <c r="R16" s="103">
        <f>R148/1000000</f>
        <v>80.739806999999999</v>
      </c>
      <c r="S16" s="103">
        <f>S148/1000000</f>
        <v>64.943298999999996</v>
      </c>
      <c r="T16" s="104">
        <f t="shared" si="0"/>
        <v>124.32353798349543</v>
      </c>
    </row>
    <row r="17" spans="1:20" ht="56.25" customHeight="1" thickBot="1">
      <c r="A17" s="350" t="s">
        <v>244</v>
      </c>
      <c r="B17" s="351"/>
      <c r="C17" s="154">
        <f>C154/1000000</f>
        <v>0.14321500000000001</v>
      </c>
      <c r="D17" s="154">
        <f>D154/1000000</f>
        <v>0.22222</v>
      </c>
      <c r="E17" s="103">
        <f t="shared" si="2"/>
        <v>64.44739447394474</v>
      </c>
      <c r="F17" s="154">
        <f>F154/1000000</f>
        <v>5.0871E-2</v>
      </c>
      <c r="G17" s="154">
        <f>G154/1000000</f>
        <v>2.7838000000000002E-2</v>
      </c>
      <c r="H17" s="103">
        <f t="shared" si="3"/>
        <v>182.73942093541203</v>
      </c>
      <c r="I17" s="154">
        <f>I154/1000000</f>
        <v>0.28207599999999999</v>
      </c>
      <c r="J17" s="154">
        <f>J154/1000000</f>
        <v>0.39894400000000002</v>
      </c>
      <c r="K17" s="104">
        <f t="shared" si="4"/>
        <v>70.705662950188497</v>
      </c>
      <c r="L17" s="103">
        <f>L154/1000000</f>
        <v>5.9649999999999998E-3</v>
      </c>
      <c r="M17" s="103">
        <f>M154/1000000</f>
        <v>4.3229999999999996E-3</v>
      </c>
      <c r="N17" s="103">
        <f t="shared" si="6"/>
        <v>137.98288225769141</v>
      </c>
      <c r="O17" s="103">
        <f>O154/1000000</f>
        <v>5.9649999999999998E-3</v>
      </c>
      <c r="P17" s="103">
        <f>P154/1000000</f>
        <v>0</v>
      </c>
      <c r="Q17" s="103" t="e">
        <f t="shared" si="5"/>
        <v>#DIV/0!</v>
      </c>
      <c r="R17" s="103">
        <f>R154/1000000</f>
        <v>0</v>
      </c>
      <c r="S17" s="103">
        <f>S154/1000000</f>
        <v>4.3229999999999996E-3</v>
      </c>
      <c r="T17" s="104">
        <f t="shared" si="0"/>
        <v>0</v>
      </c>
    </row>
    <row r="18" spans="1:20" ht="19.5" customHeight="1" thickBot="1">
      <c r="A18" s="350" t="s">
        <v>245</v>
      </c>
      <c r="B18" s="351"/>
      <c r="C18" s="103">
        <f>C166/1000000</f>
        <v>6.0502529999999997</v>
      </c>
      <c r="D18" s="103">
        <f>D166/1000000</f>
        <v>4.5299969999999998</v>
      </c>
      <c r="E18" s="103">
        <f t="shared" si="2"/>
        <v>133.5597573243426</v>
      </c>
      <c r="F18" s="103">
        <f>F166/1000000</f>
        <v>0.54757500000000003</v>
      </c>
      <c r="G18" s="103">
        <f>G166/1000000</f>
        <v>0.50679399999999997</v>
      </c>
      <c r="H18" s="103">
        <f t="shared" si="3"/>
        <v>108.0468592761556</v>
      </c>
      <c r="I18" s="153">
        <f>I166/1000000</f>
        <v>5.9461529999999998</v>
      </c>
      <c r="J18" s="153">
        <f>J166/1000000</f>
        <v>4.3754010000000001</v>
      </c>
      <c r="K18" s="104">
        <f t="shared" si="4"/>
        <v>135.89961240124046</v>
      </c>
      <c r="L18" s="153">
        <f>L166/1000000</f>
        <v>4.4077029999999997</v>
      </c>
      <c r="M18" s="153">
        <f>M166/1000000</f>
        <v>2.8422200000000002</v>
      </c>
      <c r="N18" s="103">
        <f t="shared" si="6"/>
        <v>155.07958567598564</v>
      </c>
      <c r="O18" s="103">
        <f>O166/1000000</f>
        <v>1.162312</v>
      </c>
      <c r="P18" s="103">
        <f>P166/1000000</f>
        <v>6.7110000000000003E-2</v>
      </c>
      <c r="Q18" s="103">
        <f t="shared" si="5"/>
        <v>1731.950528982268</v>
      </c>
      <c r="R18" s="103">
        <f>R166/1000000</f>
        <v>3.2453910000000001</v>
      </c>
      <c r="S18" s="103">
        <f>S166/1000000</f>
        <v>2.7751100000000002</v>
      </c>
      <c r="T18" s="104">
        <f t="shared" si="0"/>
        <v>116.94639131421818</v>
      </c>
    </row>
    <row r="19" spans="1:20" ht="63" customHeight="1" thickBot="1">
      <c r="A19" s="350" t="s">
        <v>246</v>
      </c>
      <c r="B19" s="351"/>
      <c r="C19" s="155">
        <f>C182/1000000</f>
        <v>0.19511800000000001</v>
      </c>
      <c r="D19" s="155">
        <f>D182/1000000</f>
        <v>0.12460400000000001</v>
      </c>
      <c r="E19" s="103">
        <f t="shared" si="2"/>
        <v>156.59047863631989</v>
      </c>
      <c r="F19" s="155">
        <f>F182/1000000</f>
        <v>2.4435999999999999E-2</v>
      </c>
      <c r="G19" s="155">
        <f>G182/1000000</f>
        <v>1.5969000000000001E-2</v>
      </c>
      <c r="H19" s="103">
        <f t="shared" si="3"/>
        <v>153.02147911578683</v>
      </c>
      <c r="I19" s="154">
        <f>I182/1000000</f>
        <v>0.37322</v>
      </c>
      <c r="J19" s="154">
        <f>J182/1000000</f>
        <v>0.157191</v>
      </c>
      <c r="K19" s="104">
        <f t="shared" si="4"/>
        <v>237.43089617090035</v>
      </c>
      <c r="L19" s="155">
        <f>L182/1000000</f>
        <v>0.12042700000000001</v>
      </c>
      <c r="M19" s="155">
        <f>M182/1000000</f>
        <v>2.9977E-2</v>
      </c>
      <c r="N19" s="103">
        <f t="shared" si="6"/>
        <v>401.73132735096908</v>
      </c>
      <c r="O19" s="154">
        <f>O182/1000000</f>
        <v>0.116393</v>
      </c>
      <c r="P19" s="154">
        <f>P182/1000000</f>
        <v>2.9977E-2</v>
      </c>
      <c r="Q19" s="103">
        <f t="shared" si="5"/>
        <v>388.27434366347535</v>
      </c>
      <c r="R19" s="154">
        <f>R182/1000000</f>
        <v>4.0340000000000003E-3</v>
      </c>
      <c r="S19" s="154">
        <f>S182/1000000</f>
        <v>0</v>
      </c>
      <c r="T19" s="104" t="e">
        <f t="shared" si="0"/>
        <v>#DIV/0!</v>
      </c>
    </row>
    <row r="20" spans="1:20" ht="88.5" customHeight="1" thickBot="1">
      <c r="A20" s="350" t="s">
        <v>248</v>
      </c>
      <c r="B20" s="351"/>
      <c r="C20" s="103">
        <f>C191/1000000</f>
        <v>0</v>
      </c>
      <c r="D20" s="103">
        <f>D191/1000000</f>
        <v>0</v>
      </c>
      <c r="E20" s="103" t="e">
        <f t="shared" si="2"/>
        <v>#DIV/0!</v>
      </c>
      <c r="F20" s="103">
        <f>F191/1000000</f>
        <v>0</v>
      </c>
      <c r="G20" s="103">
        <f>G191/1000000</f>
        <v>0</v>
      </c>
      <c r="H20" s="103" t="e">
        <f t="shared" si="3"/>
        <v>#DIV/0!</v>
      </c>
      <c r="I20" s="103">
        <f>I191/1000000</f>
        <v>0</v>
      </c>
      <c r="J20" s="103">
        <f>J191/1000000</f>
        <v>0</v>
      </c>
      <c r="K20" s="104" t="e">
        <f t="shared" si="4"/>
        <v>#DIV/0!</v>
      </c>
      <c r="L20" s="103">
        <f>L191/1000000</f>
        <v>0</v>
      </c>
      <c r="M20" s="103">
        <f>M191/1000000</f>
        <v>0</v>
      </c>
      <c r="N20" s="103" t="e">
        <f t="shared" si="6"/>
        <v>#DIV/0!</v>
      </c>
      <c r="O20" s="103">
        <f>O191/1000000</f>
        <v>0</v>
      </c>
      <c r="P20" s="103">
        <f>P191/1000000</f>
        <v>0</v>
      </c>
      <c r="Q20" s="103" t="e">
        <f t="shared" si="5"/>
        <v>#DIV/0!</v>
      </c>
      <c r="R20" s="103">
        <f>R191/1000000</f>
        <v>0</v>
      </c>
      <c r="S20" s="103">
        <f>S191/1000000</f>
        <v>0</v>
      </c>
      <c r="T20" s="104" t="e">
        <f t="shared" si="0"/>
        <v>#DIV/0!</v>
      </c>
    </row>
    <row r="21" spans="1:20" ht="60" customHeight="1" thickBot="1">
      <c r="A21" s="350" t="s">
        <v>249</v>
      </c>
      <c r="B21" s="351"/>
      <c r="C21" s="103">
        <f>C200/1000000</f>
        <v>0</v>
      </c>
      <c r="D21" s="103">
        <f>D200/1000000</f>
        <v>0</v>
      </c>
      <c r="E21" s="103" t="e">
        <f t="shared" si="2"/>
        <v>#DIV/0!</v>
      </c>
      <c r="F21" s="103">
        <f>F200/1000000</f>
        <v>0</v>
      </c>
      <c r="G21" s="103">
        <f>G200/1000000</f>
        <v>0</v>
      </c>
      <c r="H21" s="103" t="e">
        <f t="shared" si="3"/>
        <v>#DIV/0!</v>
      </c>
      <c r="I21" s="103">
        <f>I200/1000000</f>
        <v>0</v>
      </c>
      <c r="J21" s="103">
        <f>J200/1000000</f>
        <v>0</v>
      </c>
      <c r="K21" s="104" t="e">
        <f t="shared" si="4"/>
        <v>#DIV/0!</v>
      </c>
      <c r="L21" s="103">
        <f>L200/1000000</f>
        <v>0</v>
      </c>
      <c r="M21" s="103">
        <f>M200/1000000</f>
        <v>0</v>
      </c>
      <c r="N21" s="103" t="e">
        <f t="shared" si="6"/>
        <v>#DIV/0!</v>
      </c>
      <c r="O21" s="103">
        <f>O200/1000000</f>
        <v>0</v>
      </c>
      <c r="P21" s="103">
        <f>P200/1000000</f>
        <v>0</v>
      </c>
      <c r="Q21" s="103" t="e">
        <f t="shared" si="5"/>
        <v>#DIV/0!</v>
      </c>
      <c r="R21" s="103">
        <f>R200/1000000</f>
        <v>0</v>
      </c>
      <c r="S21" s="103">
        <f>S200/1000000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C206/1000000</f>
        <v>0.88205900000000004</v>
      </c>
      <c r="D22" s="154">
        <f>D206/1000000</f>
        <v>0.845082</v>
      </c>
      <c r="E22" s="103">
        <f t="shared" si="2"/>
        <v>104.37555172160809</v>
      </c>
      <c r="F22" s="154">
        <f>F206/1000000</f>
        <v>4.7446000000000002E-2</v>
      </c>
      <c r="G22" s="154">
        <f>G206/1000000</f>
        <v>3.9296999999999999E-2</v>
      </c>
      <c r="H22" s="103">
        <f t="shared" si="3"/>
        <v>120.73695193017279</v>
      </c>
      <c r="I22" s="154">
        <f>I206/1000000</f>
        <v>0.93726100000000001</v>
      </c>
      <c r="J22" s="154">
        <f>J206/1000000</f>
        <v>0.94506400000000002</v>
      </c>
      <c r="K22" s="104">
        <f t="shared" si="4"/>
        <v>99.17434163188949</v>
      </c>
      <c r="L22" s="103">
        <f>L206/1000000</f>
        <v>0</v>
      </c>
      <c r="M22" s="103">
        <f>M206/1000000</f>
        <v>0</v>
      </c>
      <c r="N22" s="103" t="e">
        <f t="shared" si="6"/>
        <v>#DIV/0!</v>
      </c>
      <c r="O22" s="103">
        <f>O206/1000000</f>
        <v>0</v>
      </c>
      <c r="P22" s="103">
        <f>P206/1000000</f>
        <v>0</v>
      </c>
      <c r="Q22" s="103" t="e">
        <f t="shared" si="5"/>
        <v>#DIV/0!</v>
      </c>
      <c r="R22" s="103">
        <f>R206/1000000</f>
        <v>0</v>
      </c>
      <c r="S22" s="103">
        <f>S206/1000000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C214/1000000</f>
        <v>0.327432</v>
      </c>
      <c r="D23" s="153">
        <f>D214/1000000</f>
        <v>1.0357879999999999</v>
      </c>
      <c r="E23" s="103">
        <f t="shared" si="2"/>
        <v>31.61187424453653</v>
      </c>
      <c r="F23" s="153">
        <f>F214/1000000</f>
        <v>8.9999999999999998E-4</v>
      </c>
      <c r="G23" s="153">
        <f>G214/1000000</f>
        <v>9.3050999999999995E-2</v>
      </c>
      <c r="H23" s="103">
        <f t="shared" si="3"/>
        <v>0.96721152916142761</v>
      </c>
      <c r="I23" s="153">
        <f>I214/1000000</f>
        <v>0.327432</v>
      </c>
      <c r="J23" s="153">
        <f>J214/1000000</f>
        <v>1.1709860000000001</v>
      </c>
      <c r="K23" s="104">
        <f t="shared" si="4"/>
        <v>27.962076403987751</v>
      </c>
      <c r="L23" s="154">
        <f>L214/1000000</f>
        <v>0.120769</v>
      </c>
      <c r="M23" s="154">
        <f>M214/1000000</f>
        <v>0.364315</v>
      </c>
      <c r="N23" s="103">
        <f t="shared" si="6"/>
        <v>33.149609541193747</v>
      </c>
      <c r="O23" s="154">
        <f>O214/1000000</f>
        <v>0</v>
      </c>
      <c r="P23" s="154">
        <f>P214/1000000</f>
        <v>0.20210500000000001</v>
      </c>
      <c r="Q23" s="103">
        <f t="shared" si="5"/>
        <v>0</v>
      </c>
      <c r="R23" s="154">
        <f>R214/1000000</f>
        <v>0.120769</v>
      </c>
      <c r="S23" s="154">
        <f>S214/1000000</f>
        <v>0.16220999999999999</v>
      </c>
      <c r="T23" s="104">
        <f t="shared" si="0"/>
        <v>74.452253251957345</v>
      </c>
    </row>
    <row r="24" spans="1:20" ht="47.25" customHeight="1" thickBot="1">
      <c r="A24" s="350" t="s">
        <v>252</v>
      </c>
      <c r="B24" s="351"/>
      <c r="C24" s="153">
        <f>C222/1000000</f>
        <v>5.1126360000000002</v>
      </c>
      <c r="D24" s="153">
        <f>D222/1000000</f>
        <v>5.8042009999999999</v>
      </c>
      <c r="E24" s="103">
        <f t="shared" si="2"/>
        <v>88.085095605751775</v>
      </c>
      <c r="F24" s="153">
        <f>F222/1000000</f>
        <v>0.68546799999999997</v>
      </c>
      <c r="G24" s="153">
        <f>G222/1000000</f>
        <v>0.53406500000000001</v>
      </c>
      <c r="H24" s="103">
        <f t="shared" si="3"/>
        <v>128.34917098106035</v>
      </c>
      <c r="I24" s="153">
        <f>I222/1000000</f>
        <v>4.8896759999999997</v>
      </c>
      <c r="J24" s="153">
        <f>J222/1000000</f>
        <v>5.5714220000000001</v>
      </c>
      <c r="K24" s="104">
        <f t="shared" si="4"/>
        <v>87.76351890056074</v>
      </c>
      <c r="L24" s="153">
        <f>L222/1000000</f>
        <v>3.284313</v>
      </c>
      <c r="M24" s="153">
        <f>M222/1000000</f>
        <v>2.4477980000000001</v>
      </c>
      <c r="N24" s="103">
        <f t="shared" si="6"/>
        <v>134.17418430769206</v>
      </c>
      <c r="O24" s="153">
        <f>O222/1000000</f>
        <v>2.090935</v>
      </c>
      <c r="P24" s="153">
        <f>P222/1000000</f>
        <v>1.8774230000000001</v>
      </c>
      <c r="Q24" s="103">
        <f t="shared" si="5"/>
        <v>111.37261022156434</v>
      </c>
      <c r="R24" s="154">
        <f>R222/1000000</f>
        <v>1.193378</v>
      </c>
      <c r="S24" s="154">
        <f>S222/1000000</f>
        <v>1.1853750000000001</v>
      </c>
      <c r="T24" s="104">
        <f t="shared" si="0"/>
        <v>100.67514499630919</v>
      </c>
    </row>
    <row r="25" spans="1:20" ht="58.5" customHeight="1" thickBot="1">
      <c r="A25" s="350" t="s">
        <v>253</v>
      </c>
      <c r="B25" s="351"/>
      <c r="C25" s="154">
        <f>C231/1000000</f>
        <v>3.429665</v>
      </c>
      <c r="D25" s="154">
        <f>D231/1000000</f>
        <v>2.9703430000000002</v>
      </c>
      <c r="E25" s="103">
        <f t="shared" si="2"/>
        <v>115.46360134166322</v>
      </c>
      <c r="F25" s="154">
        <f>F231/1000000</f>
        <v>0.34914099999999998</v>
      </c>
      <c r="G25" s="154">
        <f>G231/1000000</f>
        <v>0.21334500000000001</v>
      </c>
      <c r="H25" s="103">
        <f t="shared" si="3"/>
        <v>163.65089409172936</v>
      </c>
      <c r="I25" s="153">
        <f>I231/1000000</f>
        <v>3.6365340000000002</v>
      </c>
      <c r="J25" s="153">
        <f>J231/1000000</f>
        <v>3.3728069999999999</v>
      </c>
      <c r="K25" s="104">
        <f t="shared" si="4"/>
        <v>107.8192140848854</v>
      </c>
      <c r="L25" s="103">
        <f>L231/1000000</f>
        <v>0.141767</v>
      </c>
      <c r="M25" s="103">
        <f>M231/1000000</f>
        <v>9.2790999999999998E-2</v>
      </c>
      <c r="N25" s="103">
        <f t="shared" si="6"/>
        <v>152.78098091409728</v>
      </c>
      <c r="O25" s="103">
        <f>O231/1000000</f>
        <v>0</v>
      </c>
      <c r="P25" s="103">
        <f>P231/1000000</f>
        <v>0</v>
      </c>
      <c r="Q25" s="103" t="e">
        <f t="shared" si="5"/>
        <v>#DIV/0!</v>
      </c>
      <c r="R25" s="103">
        <f>R231/1000000</f>
        <v>0.141767</v>
      </c>
      <c r="S25" s="103">
        <f>S231/1000000</f>
        <v>9.2790999999999998E-2</v>
      </c>
      <c r="T25" s="104">
        <f t="shared" si="0"/>
        <v>152.78098091409728</v>
      </c>
    </row>
    <row r="26" spans="1:20" ht="69" customHeight="1" thickBot="1">
      <c r="A26" s="350" t="s">
        <v>254</v>
      </c>
      <c r="B26" s="351"/>
      <c r="C26" s="103">
        <f>C238/1000000</f>
        <v>18.866019999999999</v>
      </c>
      <c r="D26" s="103">
        <f>D238/1000000</f>
        <v>26.210531</v>
      </c>
      <c r="E26" s="103">
        <f t="shared" si="2"/>
        <v>71.978778300981389</v>
      </c>
      <c r="F26" s="103">
        <f>F238/1000000</f>
        <v>1.3816900000000001</v>
      </c>
      <c r="G26" s="103">
        <f>G238/1000000</f>
        <v>1.9370019999999999</v>
      </c>
      <c r="H26" s="103">
        <f t="shared" si="3"/>
        <v>71.331366720323473</v>
      </c>
      <c r="I26" s="103">
        <f>I238/1000000</f>
        <v>18.255084</v>
      </c>
      <c r="J26" s="103">
        <f>J238/1000000</f>
        <v>25.200226000000001</v>
      </c>
      <c r="K26" s="104">
        <f t="shared" si="4"/>
        <v>72.44015986205838</v>
      </c>
      <c r="L26" s="153">
        <f>L238/1000000</f>
        <v>7.8908719999999999</v>
      </c>
      <c r="M26" s="153">
        <f>M238/1000000</f>
        <v>3.3450120000000001</v>
      </c>
      <c r="N26" s="103">
        <f t="shared" si="6"/>
        <v>235.89966194441155</v>
      </c>
      <c r="O26" s="103">
        <f>O238/1000000</f>
        <v>7.8675639999999998</v>
      </c>
      <c r="P26" s="103">
        <f>P238/1000000</f>
        <v>3.2974209999999999</v>
      </c>
      <c r="Q26" s="103">
        <f t="shared" si="5"/>
        <v>238.59749786272363</v>
      </c>
      <c r="R26" s="103">
        <f>R238/1000000</f>
        <v>2.3307999999999999E-2</v>
      </c>
      <c r="S26" s="103">
        <f>S238/1000000</f>
        <v>4.7591000000000001E-2</v>
      </c>
      <c r="T26" s="104">
        <f t="shared" si="0"/>
        <v>48.975646655880311</v>
      </c>
    </row>
    <row r="27" spans="1:20" ht="37.5" customHeight="1" thickBot="1">
      <c r="A27" s="350" t="s">
        <v>255</v>
      </c>
      <c r="B27" s="351"/>
      <c r="C27" s="103">
        <f>C250/1000000</f>
        <v>137.10183799999999</v>
      </c>
      <c r="D27" s="103">
        <f>D250/1000000</f>
        <v>141.113642</v>
      </c>
      <c r="E27" s="103">
        <f t="shared" si="2"/>
        <v>97.157040281052332</v>
      </c>
      <c r="F27" s="103">
        <f>F250/1000000</f>
        <v>14.280075999999999</v>
      </c>
      <c r="G27" s="103">
        <f>G250/1000000</f>
        <v>11.416293</v>
      </c>
      <c r="H27" s="103">
        <f t="shared" si="3"/>
        <v>125.08505168884506</v>
      </c>
      <c r="I27" s="103">
        <f>I250/1000000</f>
        <v>132.89322799999999</v>
      </c>
      <c r="J27" s="103">
        <f>J250/1000000</f>
        <v>134.34703500000001</v>
      </c>
      <c r="K27" s="104">
        <f t="shared" si="4"/>
        <v>98.917871912841235</v>
      </c>
      <c r="L27" s="103">
        <f>L250/1000000</f>
        <v>117.06551</v>
      </c>
      <c r="M27" s="103">
        <f>M250/1000000</f>
        <v>119.83418500000001</v>
      </c>
      <c r="N27" s="103">
        <f t="shared" si="6"/>
        <v>97.689578311898231</v>
      </c>
      <c r="O27" s="103">
        <f>O250/1000000</f>
        <v>0</v>
      </c>
      <c r="P27" s="103">
        <f>P250/1000000</f>
        <v>2.1510000000000001E-2</v>
      </c>
      <c r="Q27" s="103">
        <f t="shared" si="5"/>
        <v>0</v>
      </c>
      <c r="R27" s="103">
        <f>R250/1000000</f>
        <v>117.06551</v>
      </c>
      <c r="S27" s="103">
        <f>S250/1000000</f>
        <v>119.812675</v>
      </c>
      <c r="T27" s="104">
        <f t="shared" si="0"/>
        <v>97.70711654672597</v>
      </c>
    </row>
    <row r="28" spans="1:20" ht="83.25" customHeight="1" thickBot="1">
      <c r="A28" s="350" t="s">
        <v>256</v>
      </c>
      <c r="B28" s="351"/>
      <c r="C28" s="103">
        <f>C259/1000000</f>
        <v>5.5251409999999996</v>
      </c>
      <c r="D28" s="103">
        <f>D259/1000000</f>
        <v>5.045941</v>
      </c>
      <c r="E28" s="103">
        <f t="shared" si="2"/>
        <v>109.49674203483552</v>
      </c>
      <c r="F28" s="103">
        <f>F259/1000000</f>
        <v>0.46632400000000002</v>
      </c>
      <c r="G28" s="103">
        <f>G259/1000000</f>
        <v>0.51540900000000001</v>
      </c>
      <c r="H28" s="103">
        <f t="shared" si="3"/>
        <v>90.476495365816277</v>
      </c>
      <c r="I28" s="103">
        <f>I259/1000000</f>
        <v>6.4670920000000001</v>
      </c>
      <c r="J28" s="103">
        <f>J259/1000000</f>
        <v>5.0356389999999998</v>
      </c>
      <c r="K28" s="104">
        <f t="shared" si="4"/>
        <v>128.4264420066649</v>
      </c>
      <c r="L28" s="103">
        <f>L259/1000000</f>
        <v>0</v>
      </c>
      <c r="M28" s="103">
        <f>M259/1000000</f>
        <v>0</v>
      </c>
      <c r="N28" s="103" t="e">
        <f t="shared" si="6"/>
        <v>#DIV/0!</v>
      </c>
      <c r="O28" s="103">
        <f>O259/1000000</f>
        <v>0</v>
      </c>
      <c r="P28" s="103">
        <f>P259/1000000</f>
        <v>0</v>
      </c>
      <c r="Q28" s="103" t="e">
        <f t="shared" si="5"/>
        <v>#DIV/0!</v>
      </c>
      <c r="R28" s="103">
        <f>R259/1000000</f>
        <v>0</v>
      </c>
      <c r="S28" s="103">
        <f>S259/1000000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C265/1000000</f>
        <v>2.7608160000000002</v>
      </c>
      <c r="D29" s="103">
        <f>D265/1000000</f>
        <v>2.58805</v>
      </c>
      <c r="E29" s="103">
        <f t="shared" si="2"/>
        <v>106.67552790711154</v>
      </c>
      <c r="F29" s="103">
        <f>F265/1000000</f>
        <v>0.27931</v>
      </c>
      <c r="G29" s="103">
        <f>G265/1000000</f>
        <v>0.246887</v>
      </c>
      <c r="H29" s="103">
        <f t="shared" si="3"/>
        <v>113.13272873824867</v>
      </c>
      <c r="I29" s="103">
        <f>I265/1000000</f>
        <v>2.925583</v>
      </c>
      <c r="J29" s="103">
        <f>J265/1000000</f>
        <v>2.6635339999999998</v>
      </c>
      <c r="K29" s="104">
        <f t="shared" si="4"/>
        <v>109.838395154708</v>
      </c>
      <c r="L29" s="153">
        <f>L265/1000000</f>
        <v>1.0149349999999999</v>
      </c>
      <c r="M29" s="153">
        <f>M265/1000000</f>
        <v>0.745031</v>
      </c>
      <c r="N29" s="103">
        <f t="shared" si="6"/>
        <v>136.22721739095419</v>
      </c>
      <c r="O29" s="103">
        <f>O265/1000000</f>
        <v>0.88272499999999998</v>
      </c>
      <c r="P29" s="103">
        <f>P265/1000000</f>
        <v>0.54691900000000004</v>
      </c>
      <c r="Q29" s="103">
        <f t="shared" si="5"/>
        <v>161.39958567904935</v>
      </c>
      <c r="R29" s="103">
        <f>R265/1000000</f>
        <v>0.13220999999999999</v>
      </c>
      <c r="S29" s="103">
        <f>S265/1000000</f>
        <v>0.19811200000000001</v>
      </c>
      <c r="T29" s="104">
        <f t="shared" si="0"/>
        <v>66.734978194152788</v>
      </c>
    </row>
    <row r="30" spans="1:20" ht="33" customHeight="1" thickBot="1">
      <c r="A30" s="350" t="s">
        <v>258</v>
      </c>
      <c r="B30" s="351"/>
      <c r="C30" s="153">
        <f>C279/1000000</f>
        <v>0.74094000000000004</v>
      </c>
      <c r="D30" s="153">
        <f>D279/1000000</f>
        <v>1.0321560000000001</v>
      </c>
      <c r="E30" s="103">
        <f t="shared" si="2"/>
        <v>71.785660307162871</v>
      </c>
      <c r="F30" s="153">
        <f>F279/1000000</f>
        <v>7.2554999999999994E-2</v>
      </c>
      <c r="G30" s="153">
        <f>G279/1000000</f>
        <v>0.11831700000000001</v>
      </c>
      <c r="H30" s="103">
        <f t="shared" si="3"/>
        <v>61.322548746164948</v>
      </c>
      <c r="I30" s="153">
        <f>I279/1000000</f>
        <v>0.83971200000000001</v>
      </c>
      <c r="J30" s="153">
        <f>J279/1000000</f>
        <v>0.99705999999999995</v>
      </c>
      <c r="K30" s="104">
        <f t="shared" si="4"/>
        <v>84.21880328164805</v>
      </c>
      <c r="L30" s="155">
        <f>L279/1000000</f>
        <v>0.25230999999999998</v>
      </c>
      <c r="M30" s="154">
        <f>M279/1000000</f>
        <v>0.36366799999999999</v>
      </c>
      <c r="N30" s="103">
        <f t="shared" si="6"/>
        <v>69.379214008381268</v>
      </c>
      <c r="O30" s="153">
        <f>O279/1000000</f>
        <v>0.23285900000000001</v>
      </c>
      <c r="P30" s="153">
        <f>P279/1000000</f>
        <v>0.17894199999999999</v>
      </c>
      <c r="Q30" s="103">
        <f t="shared" si="5"/>
        <v>130.13099216505907</v>
      </c>
      <c r="R30" s="153">
        <f>R279/1000000</f>
        <v>1.9451E-2</v>
      </c>
      <c r="S30" s="153">
        <f>S279/1000000</f>
        <v>0.184726</v>
      </c>
      <c r="T30" s="104">
        <f t="shared" si="0"/>
        <v>10.529649318450028</v>
      </c>
    </row>
    <row r="31" spans="1:20" ht="71.25" customHeight="1" thickBot="1">
      <c r="A31" s="350" t="s">
        <v>259</v>
      </c>
      <c r="B31" s="351"/>
      <c r="C31" s="153">
        <f>C289/1000000</f>
        <v>1.608088</v>
      </c>
      <c r="D31" s="153">
        <f>D289/1000000</f>
        <v>1.2423379999999999</v>
      </c>
      <c r="E31" s="103">
        <f t="shared" si="2"/>
        <v>129.44045823278367</v>
      </c>
      <c r="F31" s="153">
        <f>F289/1000000</f>
        <v>0.21320500000000001</v>
      </c>
      <c r="G31" s="153">
        <f>G289/1000000</f>
        <v>0.104009</v>
      </c>
      <c r="H31" s="103">
        <f t="shared" si="3"/>
        <v>204.98706842677078</v>
      </c>
      <c r="I31" s="153">
        <f>I289/1000000</f>
        <v>1.5598449999999999</v>
      </c>
      <c r="J31" s="153">
        <f>J289/1000000</f>
        <v>1.2193259999999999</v>
      </c>
      <c r="K31" s="104">
        <f t="shared" si="4"/>
        <v>127.92682186716269</v>
      </c>
      <c r="L31" s="154">
        <f>L289/1000000</f>
        <v>0.59589199999999998</v>
      </c>
      <c r="M31" s="154">
        <f>M289/1000000</f>
        <v>0.52490999999999999</v>
      </c>
      <c r="N31" s="103">
        <f t="shared" si="6"/>
        <v>113.52269912937456</v>
      </c>
      <c r="O31" s="153">
        <f>O289/1000000</f>
        <v>0.489811</v>
      </c>
      <c r="P31" s="153">
        <f>P289/1000000</f>
        <v>0.47634199999999999</v>
      </c>
      <c r="Q31" s="103">
        <f t="shared" si="5"/>
        <v>102.827590260779</v>
      </c>
      <c r="R31" s="154">
        <f>R289/1000000</f>
        <v>0.10608099999999999</v>
      </c>
      <c r="S31" s="154">
        <f>S289/1000000</f>
        <v>4.8568E-2</v>
      </c>
      <c r="T31" s="104">
        <f t="shared" si="0"/>
        <v>218.4174765277549</v>
      </c>
    </row>
    <row r="32" spans="1:20" ht="53.25" customHeight="1" thickBot="1">
      <c r="A32" s="350" t="s">
        <v>260</v>
      </c>
      <c r="B32" s="351"/>
      <c r="C32" s="103">
        <f>C311/1000000</f>
        <v>0</v>
      </c>
      <c r="D32" s="103">
        <f>D311/1000000</f>
        <v>0</v>
      </c>
      <c r="E32" s="103" t="e">
        <f t="shared" si="2"/>
        <v>#DIV/0!</v>
      </c>
      <c r="F32" s="103">
        <f>F311/1000000</f>
        <v>0</v>
      </c>
      <c r="G32" s="103">
        <f>G311/1000000</f>
        <v>0</v>
      </c>
      <c r="H32" s="103" t="e">
        <f t="shared" si="3"/>
        <v>#DIV/0!</v>
      </c>
      <c r="I32" s="103">
        <f>I311/1000000</f>
        <v>0</v>
      </c>
      <c r="J32" s="103">
        <f>J311/1000000</f>
        <v>0</v>
      </c>
      <c r="K32" s="104" t="e">
        <f t="shared" si="4"/>
        <v>#DIV/0!</v>
      </c>
      <c r="L32" s="103">
        <f>L311/1000000</f>
        <v>0</v>
      </c>
      <c r="M32" s="103">
        <f>M311/1000000</f>
        <v>0</v>
      </c>
      <c r="N32" s="103" t="e">
        <f t="shared" si="6"/>
        <v>#DIV/0!</v>
      </c>
      <c r="O32" s="103">
        <f>O311/1000000</f>
        <v>0</v>
      </c>
      <c r="P32" s="103">
        <f>P311/1000000</f>
        <v>0</v>
      </c>
      <c r="Q32" s="103" t="e">
        <f t="shared" si="5"/>
        <v>#DIV/0!</v>
      </c>
      <c r="R32" s="103">
        <f>R311/1000000</f>
        <v>0</v>
      </c>
      <c r="S32" s="103">
        <f>S311/1000000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C319/1000000</f>
        <v>0.28338999999999998</v>
      </c>
      <c r="D33" s="154">
        <f>D319/1000000</f>
        <v>0.160774</v>
      </c>
      <c r="E33" s="103">
        <f t="shared" si="2"/>
        <v>176.26606292062149</v>
      </c>
      <c r="F33" s="154">
        <f>F319/1000000</f>
        <v>8.7525000000000006E-2</v>
      </c>
      <c r="G33" s="154">
        <f>G319/1000000</f>
        <v>1.7799999999999999E-3</v>
      </c>
      <c r="H33" s="103">
        <f t="shared" si="3"/>
        <v>4917.1348314606748</v>
      </c>
      <c r="I33" s="154">
        <f>I319/1000000</f>
        <v>0.28351500000000002</v>
      </c>
      <c r="J33" s="103">
        <f>J319/1000000</f>
        <v>0.15817700000000001</v>
      </c>
      <c r="K33" s="104">
        <f t="shared" si="4"/>
        <v>179.23908027083584</v>
      </c>
      <c r="L33" s="103">
        <f>L319/1000000</f>
        <v>8.6529999999999992E-3</v>
      </c>
      <c r="M33" s="103">
        <f>M319/1000000</f>
        <v>3.8665999999999999E-2</v>
      </c>
      <c r="N33" s="103">
        <f t="shared" si="6"/>
        <v>22.378834117829616</v>
      </c>
      <c r="O33" s="103">
        <f>O319/1000000</f>
        <v>8.6529999999999992E-3</v>
      </c>
      <c r="P33" s="103">
        <f>P319/1000000</f>
        <v>3.8665999999999999E-2</v>
      </c>
      <c r="Q33" s="103">
        <f t="shared" si="5"/>
        <v>22.378834117829616</v>
      </c>
      <c r="R33" s="103">
        <f>R319/1000000</f>
        <v>0</v>
      </c>
      <c r="S33" s="103">
        <f>S319/1000000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C327/1000000</f>
        <v>27.862361</v>
      </c>
      <c r="D34" s="153">
        <f>D327/1000000</f>
        <v>14.515572000000001</v>
      </c>
      <c r="E34" s="103">
        <f t="shared" si="2"/>
        <v>191.94807479856803</v>
      </c>
      <c r="F34" s="153">
        <f>F327/1000000</f>
        <v>2.0880640000000001</v>
      </c>
      <c r="G34" s="153">
        <f>G327/1000000</f>
        <v>1.3701669999999999</v>
      </c>
      <c r="H34" s="103">
        <f t="shared" si="3"/>
        <v>152.39485405793602</v>
      </c>
      <c r="I34" s="103">
        <f>I327/1000000</f>
        <v>22.185435999999999</v>
      </c>
      <c r="J34" s="103">
        <f>J327/1000000</f>
        <v>9.5098079999999996</v>
      </c>
      <c r="K34" s="104">
        <f t="shared" si="4"/>
        <v>233.29005170241084</v>
      </c>
      <c r="L34" s="153">
        <f>L327/1000000</f>
        <v>17.516494999999999</v>
      </c>
      <c r="M34" s="153">
        <f>M327/1000000</f>
        <v>7.100041</v>
      </c>
      <c r="N34" s="103">
        <f t="shared" si="6"/>
        <v>246.70977252103194</v>
      </c>
      <c r="O34" s="103">
        <f>O327/1000000</f>
        <v>14.833983999999999</v>
      </c>
      <c r="P34" s="103">
        <f>P327/1000000</f>
        <v>4.9037769999999998</v>
      </c>
      <c r="Q34" s="103">
        <f t="shared" si="5"/>
        <v>302.50119448743283</v>
      </c>
      <c r="R34" s="103">
        <f>R327/1000000</f>
        <v>2.6825109999999999</v>
      </c>
      <c r="S34" s="103">
        <f>S327/1000000</f>
        <v>2.1962640000000002</v>
      </c>
      <c r="T34" s="104">
        <f t="shared" si="0"/>
        <v>122.13973365679169</v>
      </c>
    </row>
    <row r="35" spans="1:21" ht="39" customHeight="1" thickBot="1">
      <c r="A35" s="379" t="s">
        <v>263</v>
      </c>
      <c r="B35" s="380" t="s">
        <v>145</v>
      </c>
      <c r="C35" s="230">
        <f>C328/1000000</f>
        <v>1.3911819999999999</v>
      </c>
      <c r="D35" s="230">
        <f>D328/1000000</f>
        <v>2.2141000000000002</v>
      </c>
      <c r="E35" s="151">
        <f t="shared" si="2"/>
        <v>62.832844044984405</v>
      </c>
      <c r="F35" s="230">
        <f>F328/1000000</f>
        <v>0.164939</v>
      </c>
      <c r="G35" s="230">
        <f>G328/1000000</f>
        <v>0.119911</v>
      </c>
      <c r="H35" s="151">
        <f t="shared" si="3"/>
        <v>137.5511837946477</v>
      </c>
      <c r="I35" s="230">
        <f>I328/1000000</f>
        <v>1.758615</v>
      </c>
      <c r="J35" s="230">
        <f>J328/1000000</f>
        <v>2.5959639999999999</v>
      </c>
      <c r="K35" s="152">
        <f t="shared" si="4"/>
        <v>67.744198301671361</v>
      </c>
      <c r="L35" s="230">
        <f>L328/1000000</f>
        <v>1.246793</v>
      </c>
      <c r="M35" s="230">
        <f>M328/1000000</f>
        <v>1.972483</v>
      </c>
      <c r="N35" s="151">
        <f t="shared" si="6"/>
        <v>63.209315365455623</v>
      </c>
      <c r="O35" s="151">
        <f>O328/1000000</f>
        <v>0.66237000000000001</v>
      </c>
      <c r="P35" s="151">
        <f>P328/1000000</f>
        <v>1.5783670000000001</v>
      </c>
      <c r="Q35" s="151">
        <f t="shared" si="5"/>
        <v>41.965525128186279</v>
      </c>
      <c r="R35" s="151">
        <f>R328/1000000</f>
        <v>0.58442300000000003</v>
      </c>
      <c r="S35" s="151">
        <f>S328/1000000</f>
        <v>0.39411600000000002</v>
      </c>
      <c r="T35" s="152">
        <f t="shared" si="0"/>
        <v>148.28705254290614</v>
      </c>
    </row>
    <row r="36" spans="1:21" ht="21.75" customHeight="1" thickBot="1">
      <c r="A36" s="381" t="s">
        <v>264</v>
      </c>
      <c r="B36" s="382" t="s">
        <v>145</v>
      </c>
      <c r="C36" s="230">
        <f>C336/1000000</f>
        <v>25.464552000000001</v>
      </c>
      <c r="D36" s="230">
        <f>D336/1000000</f>
        <v>11.287248999999999</v>
      </c>
      <c r="E36" s="151">
        <f t="shared" si="2"/>
        <v>225.60459151738394</v>
      </c>
      <c r="F36" s="230">
        <f>F336/1000000</f>
        <v>1.7817940000000001</v>
      </c>
      <c r="G36" s="230">
        <f>G336/1000000</f>
        <v>1.1439619999999999</v>
      </c>
      <c r="H36" s="151">
        <f t="shared" si="3"/>
        <v>155.75639750271426</v>
      </c>
      <c r="I36" s="151">
        <f>I336/1000000</f>
        <v>19.598693999999998</v>
      </c>
      <c r="J36" s="151">
        <f>J336/1000000</f>
        <v>6.0488210000000002</v>
      </c>
      <c r="K36" s="152">
        <f t="shared" si="4"/>
        <v>324.00849686244635</v>
      </c>
      <c r="L36" s="151">
        <f>L336/1000000</f>
        <v>16.269701999999999</v>
      </c>
      <c r="M36" s="151">
        <f>M336/1000000</f>
        <v>5.1275579999999996</v>
      </c>
      <c r="N36" s="151">
        <f t="shared" si="6"/>
        <v>317.29922898970619</v>
      </c>
      <c r="O36" s="151">
        <f>O336/1000000</f>
        <v>14.171614</v>
      </c>
      <c r="P36" s="151">
        <f>P336/1000000</f>
        <v>3.3254100000000002</v>
      </c>
      <c r="Q36" s="151">
        <f t="shared" si="5"/>
        <v>426.16140566125677</v>
      </c>
      <c r="R36" s="151">
        <f>R336/1000000</f>
        <v>2.0980880000000002</v>
      </c>
      <c r="S36" s="151">
        <f>S336/1000000</f>
        <v>1.8021480000000001</v>
      </c>
      <c r="T36" s="152">
        <f t="shared" si="0"/>
        <v>116.42151477015206</v>
      </c>
    </row>
    <row r="37" spans="1:21" ht="58.5" customHeight="1" thickBot="1">
      <c r="A37" s="350" t="s">
        <v>266</v>
      </c>
      <c r="B37" s="351"/>
      <c r="C37" s="153">
        <f>C357/1000000</f>
        <v>0</v>
      </c>
      <c r="D37" s="153">
        <f>D357/1000000</f>
        <v>4.2509999999999996E-3</v>
      </c>
      <c r="E37" s="103">
        <f t="shared" si="2"/>
        <v>0</v>
      </c>
      <c r="F37" s="103">
        <f>F357/1000000</f>
        <v>0</v>
      </c>
      <c r="G37" s="103">
        <f>G357/1000000</f>
        <v>4.2509999999999996E-3</v>
      </c>
      <c r="H37" s="103">
        <f t="shared" si="3"/>
        <v>0</v>
      </c>
      <c r="I37" s="103">
        <f>I357/1000000</f>
        <v>0</v>
      </c>
      <c r="J37" s="103">
        <f>J357/1000000</f>
        <v>4.2509999999999996E-3</v>
      </c>
      <c r="K37" s="104">
        <f t="shared" si="4"/>
        <v>0</v>
      </c>
      <c r="L37" s="103">
        <f>L357/1000000</f>
        <v>0</v>
      </c>
      <c r="M37" s="103">
        <f>M357/1000000</f>
        <v>0</v>
      </c>
      <c r="N37" s="103" t="e">
        <f t="shared" si="6"/>
        <v>#DIV/0!</v>
      </c>
      <c r="O37" s="103">
        <f>O357/1000000</f>
        <v>0</v>
      </c>
      <c r="P37" s="103">
        <f>P357/1000000</f>
        <v>0</v>
      </c>
      <c r="Q37" s="103" t="e">
        <f t="shared" si="5"/>
        <v>#DIV/0!</v>
      </c>
      <c r="R37" s="103">
        <f>R357/1000000</f>
        <v>0</v>
      </c>
      <c r="S37" s="103">
        <f>S357/1000000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C361/1000000</f>
        <v>238.66513295600001</v>
      </c>
      <c r="D38" s="149">
        <f>D361/1000000</f>
        <v>233.47875637299998</v>
      </c>
      <c r="E38" s="149">
        <f t="shared" si="2"/>
        <v>102.22134838456753</v>
      </c>
      <c r="F38" s="149">
        <f>F361/1000000</f>
        <v>24.557313372999996</v>
      </c>
      <c r="G38" s="149">
        <f>G361/1000000</f>
        <v>25.709885112999999</v>
      </c>
      <c r="H38" s="149">
        <f t="shared" si="3"/>
        <v>95.517009372331998</v>
      </c>
      <c r="I38" s="149">
        <f>I361/1000000</f>
        <v>238.66513295600001</v>
      </c>
      <c r="J38" s="149">
        <f>J361/1000000</f>
        <v>233.47875637299998</v>
      </c>
      <c r="K38" s="150">
        <f t="shared" si="4"/>
        <v>102.22134838456753</v>
      </c>
      <c r="L38" s="149">
        <f>L361/1000000</f>
        <v>21.549181000000001</v>
      </c>
      <c r="M38" s="149">
        <f>M361/1000000</f>
        <v>28.528825999999999</v>
      </c>
      <c r="N38" s="149">
        <f t="shared" si="6"/>
        <v>75.534762629208799</v>
      </c>
      <c r="O38" s="149">
        <f>O361/1000000</f>
        <v>0</v>
      </c>
      <c r="P38" s="149">
        <f>P361/1000000</f>
        <v>0</v>
      </c>
      <c r="Q38" s="149" t="e">
        <f t="shared" si="5"/>
        <v>#DIV/0!</v>
      </c>
      <c r="R38" s="149">
        <f>R361/1000000</f>
        <v>0</v>
      </c>
      <c r="S38" s="149">
        <f>S361/1000000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C362/1000000</f>
        <v>194.59567595600001</v>
      </c>
      <c r="D39" s="103">
        <f>D362/1000000</f>
        <v>191.17220937299999</v>
      </c>
      <c r="E39" s="103">
        <f t="shared" si="2"/>
        <v>101.79077628188125</v>
      </c>
      <c r="F39" s="103">
        <f>F362/1000000</f>
        <v>17.922455372999995</v>
      </c>
      <c r="G39" s="103">
        <f>G362/1000000</f>
        <v>20.322381112999999</v>
      </c>
      <c r="H39" s="103">
        <f t="shared" si="3"/>
        <v>88.19072565042687</v>
      </c>
      <c r="I39" s="103">
        <f>I362/1000000</f>
        <v>194.59567595600001</v>
      </c>
      <c r="J39" s="103">
        <f>J362/1000000</f>
        <v>191.17220937299999</v>
      </c>
      <c r="K39" s="104">
        <f t="shared" si="4"/>
        <v>101.79077628188125</v>
      </c>
      <c r="L39" s="103">
        <f>L362/1000000</f>
        <v>21.549181000000001</v>
      </c>
      <c r="M39" s="103">
        <f>M362/1000000</f>
        <v>28.528825999999999</v>
      </c>
      <c r="N39" s="103">
        <f t="shared" si="6"/>
        <v>75.534762629208799</v>
      </c>
      <c r="O39" s="103">
        <f>O362/1000000</f>
        <v>0</v>
      </c>
      <c r="P39" s="103">
        <f>P362/1000000</f>
        <v>0</v>
      </c>
      <c r="Q39" s="103" t="e">
        <f t="shared" si="5"/>
        <v>#DIV/0!</v>
      </c>
      <c r="R39" s="103">
        <f>R362/1000000</f>
        <v>0</v>
      </c>
      <c r="S39" s="103">
        <f>S362/1000000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C379/1000000</f>
        <v>44.069457</v>
      </c>
      <c r="D40" s="103">
        <f>D379/1000000</f>
        <v>42.306547000000002</v>
      </c>
      <c r="E40" s="103">
        <f t="shared" si="2"/>
        <v>104.16699098605233</v>
      </c>
      <c r="F40" s="103">
        <f>F379/1000000</f>
        <v>6.6348580000000004</v>
      </c>
      <c r="G40" s="103">
        <f>G379/1000000</f>
        <v>5.3875039999999998</v>
      </c>
      <c r="H40" s="103">
        <f t="shared" si="3"/>
        <v>123.15272526943832</v>
      </c>
      <c r="I40" s="103">
        <f>I379/1000000</f>
        <v>44.069457</v>
      </c>
      <c r="J40" s="103">
        <f>J379/1000000</f>
        <v>42.306547000000002</v>
      </c>
      <c r="K40" s="104">
        <f t="shared" si="4"/>
        <v>104.16699098605233</v>
      </c>
      <c r="L40" s="103">
        <f>L379/1000000</f>
        <v>0</v>
      </c>
      <c r="M40" s="103">
        <f>M379/1000000</f>
        <v>0</v>
      </c>
      <c r="N40" s="103" t="e">
        <f t="shared" si="6"/>
        <v>#DIV/0!</v>
      </c>
      <c r="O40" s="103">
        <f>O379/1000000</f>
        <v>0</v>
      </c>
      <c r="P40" s="103">
        <f>P379/1000000</f>
        <v>0</v>
      </c>
      <c r="Q40" s="103" t="e">
        <f t="shared" si="5"/>
        <v>#DIV/0!</v>
      </c>
      <c r="R40" s="103">
        <f>R379/1000000</f>
        <v>0</v>
      </c>
      <c r="S40" s="103">
        <f>S379/1000000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455</v>
      </c>
      <c r="D44" s="39" t="s">
        <v>456</v>
      </c>
      <c r="E44" s="39" t="s">
        <v>12</v>
      </c>
      <c r="F44" s="39" t="s">
        <v>462</v>
      </c>
      <c r="G44" s="39" t="s">
        <v>463</v>
      </c>
      <c r="H44" s="39" t="s">
        <v>12</v>
      </c>
      <c r="I44" s="39" t="s">
        <v>455</v>
      </c>
      <c r="J44" s="39" t="s">
        <v>456</v>
      </c>
      <c r="K44" s="39" t="s">
        <v>12</v>
      </c>
      <c r="L44" s="39" t="s">
        <v>455</v>
      </c>
      <c r="M44" s="39" t="s">
        <v>456</v>
      </c>
      <c r="N44" s="231" t="s">
        <v>12</v>
      </c>
      <c r="O44" s="232" t="s">
        <v>458</v>
      </c>
      <c r="P44" s="232" t="s">
        <v>459</v>
      </c>
      <c r="Q44" s="232" t="s">
        <v>5</v>
      </c>
      <c r="R44" s="232" t="s">
        <v>460</v>
      </c>
      <c r="S44" s="232" t="s">
        <v>461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212086600</v>
      </c>
      <c r="D46" s="128">
        <f>D47+D55</f>
        <v>183731748</v>
      </c>
      <c r="E46" s="129">
        <f>C46/D46*100</f>
        <v>115.43274491679031</v>
      </c>
      <c r="F46" s="128">
        <f>F47+F55</f>
        <v>21096036</v>
      </c>
      <c r="G46" s="128">
        <f>G47+G55</f>
        <v>17843834</v>
      </c>
      <c r="H46" s="129">
        <f>F46/G46*100</f>
        <v>118.22591490147241</v>
      </c>
      <c r="I46" s="128">
        <f>I47+I55</f>
        <v>205371030</v>
      </c>
      <c r="J46" s="128">
        <f>J47+J55</f>
        <v>184000183</v>
      </c>
      <c r="K46" s="129">
        <f>I46/J46*100</f>
        <v>111.61457920941307</v>
      </c>
      <c r="L46" s="130">
        <f>L47+L55</f>
        <v>184905245</v>
      </c>
      <c r="M46" s="130">
        <f>M47+M55</f>
        <v>158556655</v>
      </c>
      <c r="N46" s="131">
        <f t="shared" ref="N46:N53" si="7">L46/M46*100</f>
        <v>116.61777615073929</v>
      </c>
      <c r="O46" s="132">
        <f>O47+O55</f>
        <v>0</v>
      </c>
      <c r="P46" s="132">
        <f>P47+P55</f>
        <v>0</v>
      </c>
      <c r="Q46" s="132" t="e">
        <f t="shared" ref="Q46:Q53" si="8">O46/P46*100</f>
        <v>#DIV/0!</v>
      </c>
      <c r="R46" s="132">
        <f>R47+R55</f>
        <v>184905245</v>
      </c>
      <c r="S46" s="132">
        <f>S47+S55</f>
        <v>158556655</v>
      </c>
      <c r="T46" s="131">
        <f t="shared" ref="T46:T53" si="9">R46/S46*100</f>
        <v>116.61777615073929</v>
      </c>
    </row>
    <row r="47" spans="1:21" ht="36.75" customHeight="1">
      <c r="A47" s="383" t="s">
        <v>291</v>
      </c>
      <c r="B47" s="384" t="s">
        <v>98</v>
      </c>
      <c r="C47" s="42">
        <f>SUM(C48:C53)</f>
        <v>212007444</v>
      </c>
      <c r="D47" s="42">
        <f>SUM(D48:D53)</f>
        <v>183579376</v>
      </c>
      <c r="E47" s="51">
        <f>C47/D47*100</f>
        <v>115.48543666473732</v>
      </c>
      <c r="F47" s="42">
        <f>SUM(F48:F53)</f>
        <v>21081032</v>
      </c>
      <c r="G47" s="42">
        <f>SUM(G48:G53)</f>
        <v>17839346</v>
      </c>
      <c r="H47" s="51">
        <f>F47/G47*100</f>
        <v>118.17155180464576</v>
      </c>
      <c r="I47" s="42">
        <f>SUM(I48:I53)</f>
        <v>205293786</v>
      </c>
      <c r="J47" s="42">
        <f>SUM(J48:J53)</f>
        <v>183847913</v>
      </c>
      <c r="K47" s="51">
        <f>I47/J47*100</f>
        <v>111.66500758700482</v>
      </c>
      <c r="L47" s="42">
        <f>SUM(L48:L53)</f>
        <v>184905245</v>
      </c>
      <c r="M47" s="42">
        <f>SUM(M48:M53)</f>
        <v>158556655</v>
      </c>
      <c r="N47" s="6">
        <f t="shared" si="7"/>
        <v>116.61777615073929</v>
      </c>
      <c r="O47" s="42">
        <f>SUM(O48:O53)</f>
        <v>0</v>
      </c>
      <c r="P47" s="42">
        <f>SUM(P48:P53)</f>
        <v>0</v>
      </c>
      <c r="Q47" s="5" t="e">
        <f t="shared" si="8"/>
        <v>#DIV/0!</v>
      </c>
      <c r="R47" s="42">
        <f>SUM(R48:R53)</f>
        <v>184905245</v>
      </c>
      <c r="S47" s="42">
        <f>SUM(S48:S53)</f>
        <v>158556655</v>
      </c>
      <c r="T47" s="6">
        <f t="shared" si="9"/>
        <v>116.61777615073929</v>
      </c>
    </row>
    <row r="48" spans="1:21" ht="18.75" customHeight="1">
      <c r="A48" s="63">
        <v>1</v>
      </c>
      <c r="B48" s="4" t="s">
        <v>99</v>
      </c>
      <c r="C48" s="45">
        <v>118621860</v>
      </c>
      <c r="D48" s="45">
        <v>92323147</v>
      </c>
      <c r="E48" s="46">
        <f t="shared" ref="E48:E53" si="10">C48/D48*100</f>
        <v>128.48550320755422</v>
      </c>
      <c r="F48" s="45">
        <v>11921354</v>
      </c>
      <c r="G48" s="45">
        <v>8643108</v>
      </c>
      <c r="H48" s="46">
        <f t="shared" ref="H48:H53" si="11">F48/G48*100</f>
        <v>137.92901812634992</v>
      </c>
      <c r="I48" s="45">
        <v>115853048</v>
      </c>
      <c r="J48" s="45">
        <v>93520683</v>
      </c>
      <c r="K48" s="46">
        <f t="shared" ref="K48:K53" si="12">I48/J48*100</f>
        <v>123.87959998110792</v>
      </c>
      <c r="L48" s="45">
        <v>113316498</v>
      </c>
      <c r="M48" s="45">
        <v>82073762</v>
      </c>
      <c r="N48" s="25">
        <f t="shared" si="7"/>
        <v>138.06665521192997</v>
      </c>
      <c r="O48" s="248">
        <v>0</v>
      </c>
      <c r="P48" s="45">
        <v>0</v>
      </c>
      <c r="Q48" s="25" t="e">
        <f t="shared" si="8"/>
        <v>#DIV/0!</v>
      </c>
      <c r="R48" s="45">
        <v>113316498</v>
      </c>
      <c r="S48" s="45">
        <v>82073762</v>
      </c>
      <c r="T48" s="46">
        <f t="shared" si="9"/>
        <v>138.06665521192997</v>
      </c>
    </row>
    <row r="49" spans="1:20" ht="27.75" customHeight="1">
      <c r="A49" s="63">
        <v>2</v>
      </c>
      <c r="B49" s="4" t="s">
        <v>100</v>
      </c>
      <c r="C49" s="45">
        <v>15370469</v>
      </c>
      <c r="D49" s="45">
        <v>22522474</v>
      </c>
      <c r="E49" s="46">
        <f t="shared" si="10"/>
        <v>68.245029387091321</v>
      </c>
      <c r="F49" s="45">
        <v>1601049</v>
      </c>
      <c r="G49" s="45">
        <v>1785015</v>
      </c>
      <c r="H49" s="46">
        <f t="shared" si="11"/>
        <v>89.693868118755304</v>
      </c>
      <c r="I49" s="45">
        <v>10758322</v>
      </c>
      <c r="J49" s="45">
        <v>17758111</v>
      </c>
      <c r="K49" s="46">
        <f t="shared" si="12"/>
        <v>60.582581108992947</v>
      </c>
      <c r="L49" s="45">
        <v>10758322</v>
      </c>
      <c r="M49" s="45">
        <v>17758111</v>
      </c>
      <c r="N49" s="25">
        <f t="shared" si="7"/>
        <v>60.582581108992947</v>
      </c>
      <c r="O49" s="248">
        <v>0</v>
      </c>
      <c r="P49" s="45">
        <v>0</v>
      </c>
      <c r="Q49" s="25" t="e">
        <f t="shared" si="8"/>
        <v>#DIV/0!</v>
      </c>
      <c r="R49" s="45">
        <v>10758322</v>
      </c>
      <c r="S49" s="45">
        <v>17758111</v>
      </c>
      <c r="T49" s="46">
        <f t="shared" si="9"/>
        <v>60.582581108992947</v>
      </c>
    </row>
    <row r="50" spans="1:20" ht="47.25" customHeight="1">
      <c r="A50" s="63">
        <v>3</v>
      </c>
      <c r="B50" s="4" t="s">
        <v>374</v>
      </c>
      <c r="C50" s="45">
        <v>17802276</v>
      </c>
      <c r="D50" s="45">
        <v>18643349</v>
      </c>
      <c r="E50" s="46">
        <f t="shared" si="10"/>
        <v>95.488616342482246</v>
      </c>
      <c r="F50" s="45">
        <v>1353584</v>
      </c>
      <c r="G50" s="45">
        <v>2035101</v>
      </c>
      <c r="H50" s="46">
        <f t="shared" si="11"/>
        <v>66.511883194003644</v>
      </c>
      <c r="I50" s="45">
        <v>18531406</v>
      </c>
      <c r="J50" s="45">
        <v>15588885</v>
      </c>
      <c r="K50" s="46">
        <f t="shared" si="12"/>
        <v>118.87576308376129</v>
      </c>
      <c r="L50" s="45">
        <v>18531406</v>
      </c>
      <c r="M50" s="45">
        <v>15588885</v>
      </c>
      <c r="N50" s="25">
        <f t="shared" si="7"/>
        <v>118.87576308376129</v>
      </c>
      <c r="O50" s="248">
        <v>0</v>
      </c>
      <c r="P50" s="45">
        <v>0</v>
      </c>
      <c r="Q50" s="25" t="e">
        <f t="shared" si="8"/>
        <v>#DIV/0!</v>
      </c>
      <c r="R50" s="45">
        <v>18531406</v>
      </c>
      <c r="S50" s="45">
        <v>15588885</v>
      </c>
      <c r="T50" s="46">
        <f t="shared" si="9"/>
        <v>118.87576308376129</v>
      </c>
    </row>
    <row r="51" spans="1:20" ht="21.75" customHeight="1">
      <c r="A51" s="63">
        <v>4</v>
      </c>
      <c r="B51" s="3" t="s">
        <v>102</v>
      </c>
      <c r="C51" s="45">
        <v>2866817</v>
      </c>
      <c r="D51" s="45">
        <v>5806622</v>
      </c>
      <c r="E51" s="46">
        <f t="shared" si="10"/>
        <v>49.371510664892597</v>
      </c>
      <c r="F51" s="45">
        <v>343531</v>
      </c>
      <c r="G51" s="45">
        <v>406431</v>
      </c>
      <c r="H51" s="46">
        <f t="shared" si="11"/>
        <v>84.523818311103241</v>
      </c>
      <c r="I51" s="45">
        <v>2665039</v>
      </c>
      <c r="J51" s="45">
        <v>5189434</v>
      </c>
      <c r="K51" s="46">
        <f t="shared" si="12"/>
        <v>51.355099612019352</v>
      </c>
      <c r="L51" s="45">
        <v>2665039</v>
      </c>
      <c r="M51" s="45">
        <v>5189434</v>
      </c>
      <c r="N51" s="25">
        <f t="shared" si="7"/>
        <v>51.355099612019352</v>
      </c>
      <c r="O51" s="248">
        <v>0</v>
      </c>
      <c r="P51" s="45">
        <v>0</v>
      </c>
      <c r="Q51" s="25" t="e">
        <f t="shared" si="8"/>
        <v>#DIV/0!</v>
      </c>
      <c r="R51" s="45">
        <v>2665039</v>
      </c>
      <c r="S51" s="45">
        <v>5189434</v>
      </c>
      <c r="T51" s="46">
        <f t="shared" si="9"/>
        <v>51.355099612019352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2462359</v>
      </c>
      <c r="E52" s="46">
        <f t="shared" si="10"/>
        <v>0</v>
      </c>
      <c r="F52" s="45">
        <v>0</v>
      </c>
      <c r="G52" s="45">
        <v>0</v>
      </c>
      <c r="H52" s="46" t="e">
        <f t="shared" si="11"/>
        <v>#DIV/0!</v>
      </c>
      <c r="I52" s="45">
        <v>0</v>
      </c>
      <c r="J52" s="45">
        <v>2376210</v>
      </c>
      <c r="K52" s="46">
        <f t="shared" si="12"/>
        <v>0</v>
      </c>
      <c r="L52" s="45">
        <v>0</v>
      </c>
      <c r="M52" s="45">
        <v>2376210</v>
      </c>
      <c r="N52" s="25">
        <f t="shared" si="7"/>
        <v>0</v>
      </c>
      <c r="O52" s="248">
        <v>0</v>
      </c>
      <c r="P52" s="45">
        <v>0</v>
      </c>
      <c r="Q52" s="25" t="e">
        <f t="shared" si="8"/>
        <v>#DIV/0!</v>
      </c>
      <c r="R52" s="45">
        <v>0</v>
      </c>
      <c r="S52" s="45">
        <v>2376210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57346022</v>
      </c>
      <c r="D53" s="45">
        <v>41821425</v>
      </c>
      <c r="E53" s="25">
        <f t="shared" si="10"/>
        <v>137.12115739719536</v>
      </c>
      <c r="F53" s="45">
        <v>5861514</v>
      </c>
      <c r="G53" s="45">
        <v>4969691</v>
      </c>
      <c r="H53" s="25">
        <f t="shared" si="11"/>
        <v>117.94524045861201</v>
      </c>
      <c r="I53" s="45">
        <v>57485971</v>
      </c>
      <c r="J53" s="45">
        <v>49414590</v>
      </c>
      <c r="K53" s="25">
        <f t="shared" si="12"/>
        <v>116.33400378309322</v>
      </c>
      <c r="L53" s="45">
        <v>39633980</v>
      </c>
      <c r="M53" s="45">
        <v>35570253</v>
      </c>
      <c r="N53" s="25">
        <f t="shared" si="7"/>
        <v>111.42450968791253</v>
      </c>
      <c r="O53" s="45">
        <v>0</v>
      </c>
      <c r="P53" s="45">
        <v>0</v>
      </c>
      <c r="Q53" s="49" t="e">
        <f t="shared" si="8"/>
        <v>#DIV/0!</v>
      </c>
      <c r="R53" s="45">
        <v>39633980</v>
      </c>
      <c r="S53" s="45">
        <v>35570253</v>
      </c>
      <c r="T53" s="25">
        <f t="shared" si="9"/>
        <v>111.42450968791253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SUM(C56:C67)</f>
        <v>79156</v>
      </c>
      <c r="D55" s="42">
        <f>SUM(D56:D67)</f>
        <v>152372</v>
      </c>
      <c r="E55" s="51">
        <f>C55/D55*100</f>
        <v>51.949177014149583</v>
      </c>
      <c r="F55" s="42">
        <f>SUM(F56:F67)</f>
        <v>15004</v>
      </c>
      <c r="G55" s="42">
        <f>SUM(G56:G67)</f>
        <v>4488</v>
      </c>
      <c r="H55" s="51">
        <f>F55/G55*100</f>
        <v>334.31372549019608</v>
      </c>
      <c r="I55" s="42">
        <f>SUM(I56:I67)</f>
        <v>77244</v>
      </c>
      <c r="J55" s="42">
        <f>SUM(J56:J67)</f>
        <v>152270</v>
      </c>
      <c r="K55" s="51">
        <f>I55/J55*100</f>
        <v>50.728311551848691</v>
      </c>
      <c r="L55" s="42">
        <f>SUM(L56:L67)</f>
        <v>0</v>
      </c>
      <c r="M55" s="42">
        <f>SUM(M56:M67)</f>
        <v>0</v>
      </c>
      <c r="N55" s="6" t="e">
        <f t="shared" ref="N55" si="13">L55/M55*100</f>
        <v>#DIV/0!</v>
      </c>
      <c r="O55" s="42">
        <f>SUM(O56:O67)</f>
        <v>0</v>
      </c>
      <c r="P55" s="42">
        <f>SUM(P56:P67)</f>
        <v>0</v>
      </c>
      <c r="Q55" s="5" t="e">
        <f t="shared" ref="Q55" si="14">O55/P55*100</f>
        <v>#DIV/0!</v>
      </c>
      <c r="R55" s="42">
        <f>SUM(R56:R67)</f>
        <v>0</v>
      </c>
      <c r="S55" s="42">
        <f>SUM(S56:S67)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27513</v>
      </c>
      <c r="D56" s="45">
        <v>65739</v>
      </c>
      <c r="E56" s="45">
        <f>C56/D56*100</f>
        <v>41.851868753707841</v>
      </c>
      <c r="F56" s="47">
        <v>2561</v>
      </c>
      <c r="G56" s="45">
        <v>4488</v>
      </c>
      <c r="H56" s="45">
        <f>F56/G56*100</f>
        <v>57.063279857397511</v>
      </c>
      <c r="I56" s="47">
        <v>27513</v>
      </c>
      <c r="J56" s="45">
        <v>65739</v>
      </c>
      <c r="K56" s="45">
        <f>I56/J56*100</f>
        <v>41.851868753707841</v>
      </c>
      <c r="L56" s="47">
        <f>O56+R56</f>
        <v>0</v>
      </c>
      <c r="M56" s="47">
        <f>P56+S56</f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s="267" customFormat="1" ht="18.75" customHeight="1">
      <c r="A57" s="49">
        <v>2</v>
      </c>
      <c r="B57" s="8" t="s">
        <v>397</v>
      </c>
      <c r="C57" s="47">
        <v>51643</v>
      </c>
      <c r="D57" s="45">
        <v>86633</v>
      </c>
      <c r="E57" s="45">
        <f>C57/D57*100</f>
        <v>59.611233594588661</v>
      </c>
      <c r="F57" s="47">
        <v>12443</v>
      </c>
      <c r="G57" s="45">
        <v>0</v>
      </c>
      <c r="H57" s="45" t="e">
        <f>F57/G57*100</f>
        <v>#DIV/0!</v>
      </c>
      <c r="I57" s="47">
        <v>49731</v>
      </c>
      <c r="J57" s="45">
        <v>86531</v>
      </c>
      <c r="K57" s="45">
        <f>I57/J57*100</f>
        <v>57.471888687291262</v>
      </c>
      <c r="L57" s="47">
        <f t="shared" ref="L57:M58" si="16">O57+R57</f>
        <v>0</v>
      </c>
      <c r="M57" s="47">
        <f t="shared" si="16"/>
        <v>0</v>
      </c>
      <c r="N57" s="45" t="e">
        <f>L57/M57*100</f>
        <v>#DIV/0!</v>
      </c>
      <c r="O57" s="47">
        <v>0</v>
      </c>
      <c r="P57" s="47">
        <v>0</v>
      </c>
      <c r="Q57" s="45" t="e">
        <f>O57/P57*100</f>
        <v>#DIV/0!</v>
      </c>
      <c r="R57" s="47">
        <v>0</v>
      </c>
      <c r="S57" s="47">
        <v>0</v>
      </c>
      <c r="T57" s="45" t="e">
        <f>R57/S57*100</f>
        <v>#DIV/0!</v>
      </c>
    </row>
    <row r="58" spans="1:20" ht="17.25">
      <c r="A58" s="64">
        <v>3</v>
      </c>
      <c r="B58" s="8" t="s">
        <v>105</v>
      </c>
      <c r="C58" s="47"/>
      <c r="D58" s="47"/>
      <c r="E58" s="1" t="e">
        <f t="shared" ref="E58" si="17">C58/D58*100</f>
        <v>#DIV/0!</v>
      </c>
      <c r="F58" s="47"/>
      <c r="G58" s="47"/>
      <c r="H58" s="1" t="e">
        <f t="shared" ref="H58" si="18">F58/G58*100</f>
        <v>#DIV/0!</v>
      </c>
      <c r="I58" s="47"/>
      <c r="J58" s="47"/>
      <c r="K58" s="1" t="e">
        <f t="shared" ref="K58" si="19">I58/J58*100</f>
        <v>#DIV/0!</v>
      </c>
      <c r="L58" s="47">
        <f t="shared" si="16"/>
        <v>0</v>
      </c>
      <c r="M58" s="47">
        <f t="shared" si="16"/>
        <v>0</v>
      </c>
      <c r="N58" s="1" t="e">
        <f t="shared" ref="N58" si="20">L58/M58*100</f>
        <v>#DIV/0!</v>
      </c>
      <c r="O58" s="47">
        <v>0</v>
      </c>
      <c r="P58" s="47">
        <v>0</v>
      </c>
      <c r="Q58" s="1" t="e">
        <f t="shared" ref="Q58" si="21">O58/P58*100</f>
        <v>#DIV/0!</v>
      </c>
      <c r="R58" s="47">
        <v>0</v>
      </c>
      <c r="S58" s="47">
        <v>0</v>
      </c>
      <c r="T58" s="1" t="e">
        <f t="shared" ref="T58" si="22">R58/S58*100</f>
        <v>#DIV/0!</v>
      </c>
    </row>
    <row r="59" spans="1:20">
      <c r="A59" s="64">
        <v>3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>
      <c r="A60" s="64">
        <v>4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>
      <c r="A61" s="64">
        <v>5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>
      <c r="A62" s="64">
        <v>6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>
      <c r="A63" s="64">
        <v>7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>
      <c r="A64" s="64">
        <v>8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>
      <c r="A65" s="64">
        <v>9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>
      <c r="A66" s="64">
        <v>10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64">
        <v>11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8"/>
      <c r="M67" s="148"/>
      <c r="N67" s="148"/>
      <c r="O67" s="148"/>
      <c r="P67" s="148"/>
      <c r="Q67" s="148"/>
      <c r="R67" s="148"/>
      <c r="S67" s="148"/>
      <c r="T67" s="148"/>
    </row>
    <row r="68" spans="1:20">
      <c r="A68" s="376"/>
      <c r="B68" s="377"/>
      <c r="C68" s="377"/>
      <c r="D68" s="377"/>
      <c r="E68" s="377"/>
      <c r="F68" s="377"/>
      <c r="G68" s="377"/>
      <c r="H68" s="377"/>
      <c r="I68" s="377"/>
      <c r="J68" s="377"/>
      <c r="K68" s="377"/>
      <c r="L68" s="377"/>
      <c r="M68" s="377"/>
      <c r="N68" s="377"/>
      <c r="O68" s="377"/>
      <c r="P68" s="377"/>
      <c r="Q68" s="377"/>
      <c r="R68" s="377"/>
      <c r="S68" s="377"/>
      <c r="T68" s="378"/>
    </row>
    <row r="69" spans="1:20" ht="59.25" customHeight="1">
      <c r="A69" s="369" t="s">
        <v>240</v>
      </c>
      <c r="B69" s="370" t="s">
        <v>13</v>
      </c>
      <c r="C69" s="128">
        <f>C70+C118+C148+C154+C166+C182+C191+C200+C206+C214+C222+C231+C238+C250+C259+C265+C279+C289+C311+C319+C327+C357</f>
        <v>521725395</v>
      </c>
      <c r="D69" s="128">
        <f>D70+D118+D148+D154+D166+D182+D191+D200+D206+D214+D222+D231+D238+D250+D259+D265+D279+D289+D311+D319+D327+D357</f>
        <v>478764165</v>
      </c>
      <c r="E69" s="129">
        <f>C69/D69*100</f>
        <v>108.97335956629084</v>
      </c>
      <c r="F69" s="128">
        <f>F70+F118+F148+F154+F166+F182+F191+F200+F206+F214+F222+F231+F238+F250+F259+F265+F279+F289+F311+F319+F327+F357</f>
        <v>55600032</v>
      </c>
      <c r="G69" s="128">
        <f>G70+G118+G148+G154+G166+G182+G191+G200+G206+G214+G222+G231+G238+G250+G259+G265+G279+G289+G311+G319+G327+G357</f>
        <v>43748228</v>
      </c>
      <c r="H69" s="129">
        <f>F69/G69*100</f>
        <v>127.09093497455486</v>
      </c>
      <c r="I69" s="128">
        <f>I70+I118+I148+I154+I166+I182+I191+I200+I206+I214+I222+I231+I238+I250+I259+I265+I279+I289+I311+I319+I327+I357</f>
        <v>512218443</v>
      </c>
      <c r="J69" s="128">
        <f>J70+J118+J148+J154+J166+J182+J191+J200+J206+J214+J222+J231+J238+J250+J259+J265+J279+J289+J311+J319+J327+J357</f>
        <v>480043208</v>
      </c>
      <c r="K69" s="129">
        <f>I69/J69*100</f>
        <v>106.70257061526844</v>
      </c>
      <c r="L69" s="128">
        <f>L70+L118+L148+L154+L166+L182+L191+L200+L206+L214+L222+L231+L238+L250+L259+L265+L279+L289+L311+L319+L327+L357</f>
        <v>298826019</v>
      </c>
      <c r="M69" s="128">
        <f>M70+M118+M148+M154+M166+M182+M191+M200+M206+M214+M222+M231+M238+M250+M259+M265+M279+M289+M311+M319+M327+M357</f>
        <v>258364820</v>
      </c>
      <c r="N69" s="131">
        <f t="shared" ref="N69:N139" si="23">L69/M69*100</f>
        <v>115.66049085165697</v>
      </c>
      <c r="O69" s="128">
        <f>O70+O118+O148+O154+O166+O182+O191+O200+O206+O214+O222+O231+O238+O250+O259+O265+O279+O289+O311+O319+O327+O357</f>
        <v>81321814</v>
      </c>
      <c r="P69" s="128">
        <f>P70+P118+P148+P154+P166+P182+P191+P200+P206+P214+P222+P231+P238+P250+P259+P265+P279+P289+P311+P319+P327+P357</f>
        <v>56551785</v>
      </c>
      <c r="Q69" s="132">
        <f t="shared" ref="Q69:Q139" si="24">O69/P69*100</f>
        <v>143.80061389751003</v>
      </c>
      <c r="R69" s="128">
        <f>R70+R118+R148+R154+R166+R182+R191+R200+R206+R214+R222+R231+R238+R250+R259+R265+R279+R289+R311+R319+R327+R357</f>
        <v>217504205</v>
      </c>
      <c r="S69" s="128">
        <f>S70+S118+S148+S154+S166+S182+S191+S200+S206+S214+S222+S231+S238+S250+S259+S265+S279+S289+S311+S319+S327+S357</f>
        <v>202428035</v>
      </c>
      <c r="T69" s="131">
        <f t="shared" ref="T69:T137" si="25">R69/S69*100</f>
        <v>107.44766899505794</v>
      </c>
    </row>
    <row r="70" spans="1:20" ht="39.75" customHeight="1">
      <c r="A70" s="383" t="s">
        <v>241</v>
      </c>
      <c r="B70" s="384" t="s">
        <v>117</v>
      </c>
      <c r="C70" s="42">
        <f>SUM(C71:C112)</f>
        <v>115441925</v>
      </c>
      <c r="D70" s="42">
        <f>SUM(D71:D112)</f>
        <v>119079502</v>
      </c>
      <c r="E70" s="51">
        <f>C70/D70*100</f>
        <v>96.945253432450528</v>
      </c>
      <c r="F70" s="42">
        <f>SUM(F71:F112)</f>
        <v>11727081</v>
      </c>
      <c r="G70" s="42">
        <f>SUM(G71:G112)</f>
        <v>9218423</v>
      </c>
      <c r="H70" s="51">
        <f>F70/G70*100</f>
        <v>127.21352665200978</v>
      </c>
      <c r="I70" s="42">
        <f>SUM(I71:I112)</f>
        <v>118446104</v>
      </c>
      <c r="J70" s="42">
        <f>SUM(J71:J112)</f>
        <v>119417734</v>
      </c>
      <c r="K70" s="51">
        <f>I70/J70*100</f>
        <v>99.186360377596856</v>
      </c>
      <c r="L70" s="36">
        <f>SUM(L71:L114)</f>
        <v>10060054</v>
      </c>
      <c r="M70" s="36">
        <f>SUM(M71:M114)</f>
        <v>10096692</v>
      </c>
      <c r="N70" s="6">
        <f t="shared" si="23"/>
        <v>99.637128675411716</v>
      </c>
      <c r="O70" s="5">
        <f>SUM(O71:O114)</f>
        <v>6658785</v>
      </c>
      <c r="P70" s="5">
        <f>SUM(P71:P114)</f>
        <v>7575962</v>
      </c>
      <c r="Q70" s="5">
        <f t="shared" si="24"/>
        <v>87.893590279359898</v>
      </c>
      <c r="R70" s="5">
        <f>SUM(R71:R114)</f>
        <v>3401269</v>
      </c>
      <c r="S70" s="5">
        <f>SUM(S71:S114)</f>
        <v>2520730</v>
      </c>
      <c r="T70" s="6">
        <f t="shared" si="25"/>
        <v>134.93190464666981</v>
      </c>
    </row>
    <row r="71" spans="1:20" ht="17.25">
      <c r="A71" s="63">
        <v>1</v>
      </c>
      <c r="B71" s="10" t="s">
        <v>150</v>
      </c>
      <c r="C71" s="47">
        <v>45274</v>
      </c>
      <c r="D71" s="47">
        <v>109873</v>
      </c>
      <c r="E71" s="46">
        <f t="shared" ref="E71:E105" si="26">C71/D71*100</f>
        <v>41.205755736168122</v>
      </c>
      <c r="F71" s="47">
        <v>10229</v>
      </c>
      <c r="G71" s="47">
        <v>6754</v>
      </c>
      <c r="H71" s="46">
        <f t="shared" ref="H71:H74" si="27">F71/G71*100</f>
        <v>151.45099200473794</v>
      </c>
      <c r="I71" s="47">
        <v>56004</v>
      </c>
      <c r="J71" s="47">
        <v>128022</v>
      </c>
      <c r="K71" s="46">
        <f t="shared" ref="K71:K92" si="28">I71/J71*100</f>
        <v>43.74560622393026</v>
      </c>
      <c r="L71" s="47">
        <v>54742</v>
      </c>
      <c r="M71" s="47">
        <v>127727</v>
      </c>
      <c r="N71" s="25">
        <f t="shared" si="23"/>
        <v>42.858596851096479</v>
      </c>
      <c r="O71" s="47">
        <v>39946</v>
      </c>
      <c r="P71" s="65">
        <v>127727</v>
      </c>
      <c r="Q71" s="25">
        <f t="shared" si="24"/>
        <v>31.274515176900735</v>
      </c>
      <c r="R71" s="47">
        <v>14796</v>
      </c>
      <c r="S71" s="45">
        <v>0</v>
      </c>
      <c r="T71" s="46" t="e">
        <f t="shared" si="25"/>
        <v>#DIV/0!</v>
      </c>
    </row>
    <row r="72" spans="1:20" s="24" customFormat="1" ht="34.5">
      <c r="A72" s="63">
        <v>2</v>
      </c>
      <c r="B72" s="16" t="s">
        <v>151</v>
      </c>
      <c r="C72" s="47">
        <v>2228926</v>
      </c>
      <c r="D72" s="47">
        <v>1648089</v>
      </c>
      <c r="E72" s="25">
        <f t="shared" si="26"/>
        <v>135.24306029589422</v>
      </c>
      <c r="F72" s="47">
        <v>182312</v>
      </c>
      <c r="G72" s="47">
        <v>203781</v>
      </c>
      <c r="H72" s="25">
        <f t="shared" si="27"/>
        <v>89.464670405975042</v>
      </c>
      <c r="I72" s="47">
        <v>1793376</v>
      </c>
      <c r="J72" s="47">
        <v>1631738</v>
      </c>
      <c r="K72" s="25">
        <f t="shared" si="28"/>
        <v>109.90587949781154</v>
      </c>
      <c r="L72" s="47">
        <v>1092366</v>
      </c>
      <c r="M72" s="47">
        <v>986141</v>
      </c>
      <c r="N72" s="25">
        <f t="shared" si="23"/>
        <v>110.77178618473422</v>
      </c>
      <c r="O72" s="65">
        <v>1032197</v>
      </c>
      <c r="P72" s="45">
        <v>856737</v>
      </c>
      <c r="Q72" s="25">
        <f t="shared" si="24"/>
        <v>120.48003062783562</v>
      </c>
      <c r="R72" s="45">
        <v>60169</v>
      </c>
      <c r="S72" s="45">
        <v>129404</v>
      </c>
      <c r="T72" s="25">
        <f t="shared" si="25"/>
        <v>46.497017093752895</v>
      </c>
    </row>
    <row r="73" spans="1:20" s="23" customFormat="1" ht="17.25">
      <c r="A73" s="63">
        <v>3</v>
      </c>
      <c r="B73" s="10" t="s">
        <v>436</v>
      </c>
      <c r="C73" s="47">
        <v>565835</v>
      </c>
      <c r="D73" s="47"/>
      <c r="E73" s="25" t="e">
        <f t="shared" si="26"/>
        <v>#DIV/0!</v>
      </c>
      <c r="F73" s="47">
        <v>25592</v>
      </c>
      <c r="G73" s="47"/>
      <c r="H73" s="1" t="e">
        <f t="shared" si="27"/>
        <v>#DIV/0!</v>
      </c>
      <c r="I73" s="47">
        <v>810226</v>
      </c>
      <c r="J73" s="47"/>
      <c r="K73" s="1" t="e">
        <f t="shared" si="28"/>
        <v>#DIV/0!</v>
      </c>
      <c r="L73" s="47">
        <v>735323</v>
      </c>
      <c r="M73" s="47"/>
      <c r="N73" s="1" t="e">
        <f t="shared" si="23"/>
        <v>#DIV/0!</v>
      </c>
      <c r="O73" s="47">
        <v>137998</v>
      </c>
      <c r="P73" s="47"/>
      <c r="Q73" s="1" t="e">
        <f t="shared" si="24"/>
        <v>#DIV/0!</v>
      </c>
      <c r="R73" s="47">
        <v>597325</v>
      </c>
      <c r="S73" s="47"/>
      <c r="T73" s="1" t="e">
        <f t="shared" si="25"/>
        <v>#DIV/0!</v>
      </c>
    </row>
    <row r="74" spans="1:20" s="23" customFormat="1" ht="17.25">
      <c r="A74" s="63">
        <v>4</v>
      </c>
      <c r="B74" s="10" t="s">
        <v>153</v>
      </c>
      <c r="C74" s="47">
        <v>1975566</v>
      </c>
      <c r="D74" s="47">
        <v>2446707</v>
      </c>
      <c r="E74" s="1">
        <f t="shared" si="26"/>
        <v>80.743873295821686</v>
      </c>
      <c r="F74" s="47">
        <v>274481</v>
      </c>
      <c r="G74" s="47">
        <v>201825</v>
      </c>
      <c r="H74" s="1">
        <f t="shared" si="27"/>
        <v>135.99950452124367</v>
      </c>
      <c r="I74" s="47">
        <v>2034326</v>
      </c>
      <c r="J74" s="47">
        <v>2458098</v>
      </c>
      <c r="K74" s="1">
        <f t="shared" si="28"/>
        <v>82.760166600355234</v>
      </c>
      <c r="L74" s="47">
        <v>1373430</v>
      </c>
      <c r="M74" s="47">
        <v>1795667</v>
      </c>
      <c r="N74" s="1">
        <f t="shared" si="23"/>
        <v>76.485784947877306</v>
      </c>
      <c r="O74" s="47">
        <v>1067650</v>
      </c>
      <c r="P74" s="47">
        <v>1668441</v>
      </c>
      <c r="Q74" s="1">
        <f t="shared" si="24"/>
        <v>63.99087531414056</v>
      </c>
      <c r="R74" s="47">
        <v>305780</v>
      </c>
      <c r="S74" s="47">
        <v>127226</v>
      </c>
      <c r="T74" s="1">
        <f t="shared" si="25"/>
        <v>240.34395485199568</v>
      </c>
    </row>
    <row r="75" spans="1:20" s="24" customFormat="1" ht="17.25">
      <c r="A75" s="64">
        <v>5</v>
      </c>
      <c r="B75" s="10" t="s">
        <v>154</v>
      </c>
      <c r="C75" s="47">
        <v>39967833</v>
      </c>
      <c r="D75" s="47">
        <v>40548914</v>
      </c>
      <c r="E75" s="25">
        <f t="shared" si="26"/>
        <v>98.566962853801712</v>
      </c>
      <c r="F75" s="47">
        <v>2948332</v>
      </c>
      <c r="G75" s="47">
        <v>1703958</v>
      </c>
      <c r="H75" s="25">
        <f>F75/G75*100</f>
        <v>173.02844318932745</v>
      </c>
      <c r="I75" s="47">
        <v>39070796</v>
      </c>
      <c r="J75" s="47">
        <v>36181021</v>
      </c>
      <c r="K75" s="25">
        <f t="shared" si="28"/>
        <v>107.98699130132341</v>
      </c>
      <c r="L75" s="47">
        <v>224236</v>
      </c>
      <c r="M75" s="47">
        <v>221610</v>
      </c>
      <c r="N75" s="25">
        <f t="shared" si="23"/>
        <v>101.18496457741077</v>
      </c>
      <c r="O75" s="47">
        <v>0</v>
      </c>
      <c r="P75" s="45">
        <v>0</v>
      </c>
      <c r="Q75" s="1" t="e">
        <f t="shared" si="24"/>
        <v>#DIV/0!</v>
      </c>
      <c r="R75" s="47">
        <v>224236</v>
      </c>
      <c r="S75" s="45">
        <v>221610</v>
      </c>
      <c r="T75" s="25">
        <f t="shared" si="25"/>
        <v>101.18496457741077</v>
      </c>
    </row>
    <row r="76" spans="1:20" ht="17.25">
      <c r="A76" s="63">
        <v>6</v>
      </c>
      <c r="B76" s="10" t="s">
        <v>437</v>
      </c>
      <c r="C76" s="47">
        <v>4652872</v>
      </c>
      <c r="D76" s="47">
        <v>6015690</v>
      </c>
      <c r="E76" s="46">
        <f t="shared" si="26"/>
        <v>77.345607902002939</v>
      </c>
      <c r="F76" s="47">
        <v>465010</v>
      </c>
      <c r="G76" s="47">
        <v>434153</v>
      </c>
      <c r="H76" s="46">
        <f t="shared" ref="H76:H88" si="29">F76/G76*100</f>
        <v>107.10740222916806</v>
      </c>
      <c r="I76" s="47">
        <v>4128655</v>
      </c>
      <c r="J76" s="47">
        <v>5820498</v>
      </c>
      <c r="K76" s="46">
        <f t="shared" si="28"/>
        <v>70.93301982064078</v>
      </c>
      <c r="L76" s="47">
        <v>38046</v>
      </c>
      <c r="M76" s="47">
        <v>110334</v>
      </c>
      <c r="N76" s="25">
        <f t="shared" si="23"/>
        <v>34.482571102289413</v>
      </c>
      <c r="O76" s="47">
        <v>32434</v>
      </c>
      <c r="P76" s="45">
        <v>69542</v>
      </c>
      <c r="Q76" s="25">
        <f t="shared" si="24"/>
        <v>46.639440913404847</v>
      </c>
      <c r="R76" s="47">
        <v>5612</v>
      </c>
      <c r="S76" s="45">
        <v>40792</v>
      </c>
      <c r="T76" s="46">
        <f t="shared" si="25"/>
        <v>13.757599529319474</v>
      </c>
    </row>
    <row r="77" spans="1:20" s="24" customFormat="1" ht="17.25">
      <c r="A77" s="66">
        <v>7</v>
      </c>
      <c r="B77" s="10" t="s">
        <v>156</v>
      </c>
      <c r="C77" s="47">
        <v>1352377</v>
      </c>
      <c r="D77" s="47">
        <v>1576346</v>
      </c>
      <c r="E77" s="25">
        <f t="shared" si="26"/>
        <v>85.791888329085111</v>
      </c>
      <c r="F77" s="47">
        <v>86458</v>
      </c>
      <c r="G77" s="47">
        <v>145790</v>
      </c>
      <c r="H77" s="25">
        <f t="shared" si="29"/>
        <v>59.303107208999251</v>
      </c>
      <c r="I77" s="47">
        <v>1484805</v>
      </c>
      <c r="J77" s="47">
        <v>1360158</v>
      </c>
      <c r="K77" s="25">
        <f t="shared" si="28"/>
        <v>109.16415592894356</v>
      </c>
      <c r="L77" s="47">
        <v>427296</v>
      </c>
      <c r="M77" s="47">
        <v>171477</v>
      </c>
      <c r="N77" s="25">
        <f t="shared" si="23"/>
        <v>249.18560506656871</v>
      </c>
      <c r="O77" s="47">
        <v>364337</v>
      </c>
      <c r="P77" s="45">
        <v>159307</v>
      </c>
      <c r="Q77" s="25">
        <f t="shared" si="24"/>
        <v>228.70118701626421</v>
      </c>
      <c r="R77" s="47">
        <v>62959</v>
      </c>
      <c r="S77" s="45">
        <v>12170</v>
      </c>
      <c r="T77" s="25">
        <f t="shared" si="25"/>
        <v>517.32949876746102</v>
      </c>
    </row>
    <row r="78" spans="1:20" s="23" customFormat="1" ht="17.25">
      <c r="A78" s="63">
        <v>8</v>
      </c>
      <c r="B78" s="10" t="s">
        <v>157</v>
      </c>
      <c r="C78" s="47">
        <v>46281</v>
      </c>
      <c r="D78" s="47">
        <v>94639</v>
      </c>
      <c r="E78" s="1">
        <f t="shared" si="26"/>
        <v>48.90267225985059</v>
      </c>
      <c r="F78" s="47">
        <v>3024</v>
      </c>
      <c r="G78" s="47">
        <v>10429</v>
      </c>
      <c r="H78" s="1">
        <f t="shared" si="29"/>
        <v>28.996068654712818</v>
      </c>
      <c r="I78" s="47">
        <v>115554</v>
      </c>
      <c r="J78" s="47">
        <v>199494</v>
      </c>
      <c r="K78" s="1">
        <f t="shared" si="28"/>
        <v>57.923546572829252</v>
      </c>
      <c r="L78" s="47">
        <v>29529</v>
      </c>
      <c r="M78" s="47">
        <v>43960</v>
      </c>
      <c r="N78" s="1">
        <f t="shared" si="23"/>
        <v>67.172429481346668</v>
      </c>
      <c r="O78" s="47">
        <v>0</v>
      </c>
      <c r="P78" s="47">
        <v>0</v>
      </c>
      <c r="Q78" s="1" t="e">
        <f t="shared" si="24"/>
        <v>#DIV/0!</v>
      </c>
      <c r="R78" s="47">
        <v>29529</v>
      </c>
      <c r="S78" s="47">
        <v>43960</v>
      </c>
      <c r="T78" s="1">
        <f t="shared" si="25"/>
        <v>67.172429481346668</v>
      </c>
    </row>
    <row r="79" spans="1:20" s="24" customFormat="1" ht="17.25">
      <c r="A79" s="63">
        <v>9</v>
      </c>
      <c r="B79" s="10" t="s">
        <v>158</v>
      </c>
      <c r="C79" s="47">
        <v>3609232</v>
      </c>
      <c r="D79" s="47">
        <v>3160374</v>
      </c>
      <c r="E79" s="25">
        <f t="shared" si="26"/>
        <v>114.20268613777989</v>
      </c>
      <c r="F79" s="47">
        <v>527391</v>
      </c>
      <c r="G79" s="47">
        <v>446453</v>
      </c>
      <c r="H79" s="25">
        <f t="shared" si="29"/>
        <v>118.129119974555</v>
      </c>
      <c r="I79" s="47">
        <v>3606013</v>
      </c>
      <c r="J79" s="47">
        <v>3157918</v>
      </c>
      <c r="K79" s="25">
        <f t="shared" si="28"/>
        <v>114.1895704701642</v>
      </c>
      <c r="L79" s="47">
        <v>185762</v>
      </c>
      <c r="M79" s="47">
        <v>193351</v>
      </c>
      <c r="N79" s="25">
        <f t="shared" si="23"/>
        <v>96.075013834942666</v>
      </c>
      <c r="O79" s="47">
        <v>0</v>
      </c>
      <c r="P79" s="45">
        <v>0</v>
      </c>
      <c r="Q79" s="25" t="e">
        <f t="shared" si="24"/>
        <v>#DIV/0!</v>
      </c>
      <c r="R79" s="47">
        <v>185762</v>
      </c>
      <c r="S79" s="45">
        <v>193351</v>
      </c>
      <c r="T79" s="25">
        <f t="shared" si="25"/>
        <v>96.075013834942666</v>
      </c>
    </row>
    <row r="80" spans="1:20" s="23" customFormat="1" ht="17.25">
      <c r="A80" s="63">
        <v>10</v>
      </c>
      <c r="B80" s="10" t="s">
        <v>159</v>
      </c>
      <c r="C80" s="47">
        <v>1540760</v>
      </c>
      <c r="D80" s="47">
        <v>2107911</v>
      </c>
      <c r="E80" s="1">
        <f t="shared" si="26"/>
        <v>73.094167638007491</v>
      </c>
      <c r="F80" s="47">
        <v>144001</v>
      </c>
      <c r="G80" s="47">
        <v>161433</v>
      </c>
      <c r="H80" s="1">
        <f t="shared" si="29"/>
        <v>89.201712165418471</v>
      </c>
      <c r="I80" s="47">
        <v>1540760</v>
      </c>
      <c r="J80" s="47">
        <v>2107911</v>
      </c>
      <c r="K80" s="1">
        <f t="shared" si="28"/>
        <v>73.094167638007491</v>
      </c>
      <c r="L80" s="47">
        <v>818015</v>
      </c>
      <c r="M80" s="47">
        <v>1320758</v>
      </c>
      <c r="N80" s="1">
        <f t="shared" si="23"/>
        <v>61.935267475192276</v>
      </c>
      <c r="O80" s="47">
        <v>563540</v>
      </c>
      <c r="P80" s="47">
        <v>1141337</v>
      </c>
      <c r="Q80" s="1">
        <f t="shared" si="24"/>
        <v>49.375425487826995</v>
      </c>
      <c r="R80" s="47">
        <v>254475</v>
      </c>
      <c r="S80" s="47">
        <v>179421</v>
      </c>
      <c r="T80" s="1">
        <f t="shared" si="25"/>
        <v>141.83122376979281</v>
      </c>
    </row>
    <row r="81" spans="1:636" s="24" customFormat="1" ht="17.25">
      <c r="A81" s="63">
        <v>11</v>
      </c>
      <c r="B81" s="10" t="s">
        <v>160</v>
      </c>
      <c r="C81" s="47">
        <v>258743</v>
      </c>
      <c r="D81" s="47">
        <v>238525</v>
      </c>
      <c r="E81" s="25">
        <f t="shared" si="26"/>
        <v>108.47626035006812</v>
      </c>
      <c r="F81" s="47">
        <v>33498</v>
      </c>
      <c r="G81" s="47">
        <v>20333</v>
      </c>
      <c r="H81" s="25">
        <f t="shared" si="29"/>
        <v>164.74696306496827</v>
      </c>
      <c r="I81" s="47">
        <v>258743</v>
      </c>
      <c r="J81" s="47">
        <v>238595</v>
      </c>
      <c r="K81" s="25">
        <f t="shared" si="28"/>
        <v>108.44443513066074</v>
      </c>
      <c r="L81" s="47">
        <v>0</v>
      </c>
      <c r="M81" s="47">
        <v>0</v>
      </c>
      <c r="N81" s="25" t="e">
        <f t="shared" si="23"/>
        <v>#DIV/0!</v>
      </c>
      <c r="O81" s="47">
        <v>0</v>
      </c>
      <c r="P81" s="45">
        <v>0</v>
      </c>
      <c r="Q81" s="25" t="e">
        <f t="shared" si="24"/>
        <v>#DIV/0!</v>
      </c>
      <c r="R81" s="47">
        <v>0</v>
      </c>
      <c r="S81" s="45">
        <v>0</v>
      </c>
      <c r="T81" s="25" t="e">
        <f t="shared" si="25"/>
        <v>#DIV/0!</v>
      </c>
    </row>
    <row r="82" spans="1:636" s="24" customFormat="1" ht="24" customHeight="1">
      <c r="A82" s="63">
        <v>12</v>
      </c>
      <c r="B82" s="10" t="s">
        <v>161</v>
      </c>
      <c r="C82" s="47">
        <v>1370524</v>
      </c>
      <c r="D82" s="47">
        <v>1302991</v>
      </c>
      <c r="E82" s="25">
        <f t="shared" si="26"/>
        <v>105.18292144765388</v>
      </c>
      <c r="F82" s="47">
        <v>135633</v>
      </c>
      <c r="G82" s="47">
        <v>141092</v>
      </c>
      <c r="H82" s="25">
        <f t="shared" si="29"/>
        <v>96.130893317835174</v>
      </c>
      <c r="I82" s="47">
        <v>2195073</v>
      </c>
      <c r="J82" s="47">
        <v>1941175</v>
      </c>
      <c r="K82" s="25">
        <f t="shared" si="28"/>
        <v>113.07960384818475</v>
      </c>
      <c r="L82" s="47">
        <v>135705</v>
      </c>
      <c r="M82" s="47">
        <v>194021</v>
      </c>
      <c r="N82" s="25">
        <f t="shared" si="23"/>
        <v>69.943459728586078</v>
      </c>
      <c r="O82" s="47">
        <v>135705</v>
      </c>
      <c r="P82" s="49">
        <v>194021</v>
      </c>
      <c r="Q82" s="25">
        <f t="shared" si="24"/>
        <v>69.943459728586078</v>
      </c>
      <c r="R82" s="47">
        <v>0</v>
      </c>
      <c r="S82" s="49">
        <v>0</v>
      </c>
      <c r="T82" s="25" t="e">
        <f t="shared" si="25"/>
        <v>#DIV/0!</v>
      </c>
    </row>
    <row r="83" spans="1:636" s="24" customFormat="1" ht="17.25">
      <c r="A83" s="63">
        <v>13</v>
      </c>
      <c r="B83" s="10" t="s">
        <v>162</v>
      </c>
      <c r="C83" s="47">
        <v>1076305</v>
      </c>
      <c r="D83" s="47">
        <v>755132</v>
      </c>
      <c r="E83" s="25">
        <f t="shared" si="26"/>
        <v>142.53203413442947</v>
      </c>
      <c r="F83" s="47">
        <v>197738</v>
      </c>
      <c r="G83" s="47">
        <v>60185</v>
      </c>
      <c r="H83" s="25">
        <f t="shared" si="29"/>
        <v>328.55030323170229</v>
      </c>
      <c r="I83" s="47">
        <v>948697</v>
      </c>
      <c r="J83" s="47">
        <v>749994</v>
      </c>
      <c r="K83" s="25">
        <f t="shared" si="28"/>
        <v>126.49394528489562</v>
      </c>
      <c r="L83" s="47">
        <v>0</v>
      </c>
      <c r="M83" s="47">
        <v>0</v>
      </c>
      <c r="N83" s="25" t="e">
        <f t="shared" si="23"/>
        <v>#DIV/0!</v>
      </c>
      <c r="O83" s="47">
        <v>0</v>
      </c>
      <c r="P83" s="45">
        <v>0</v>
      </c>
      <c r="Q83" s="25" t="e">
        <f t="shared" si="24"/>
        <v>#DIV/0!</v>
      </c>
      <c r="R83" s="47">
        <v>0</v>
      </c>
      <c r="S83" s="45">
        <v>0</v>
      </c>
      <c r="T83" s="25" t="e">
        <f t="shared" si="25"/>
        <v>#DIV/0!</v>
      </c>
    </row>
    <row r="84" spans="1:636" s="24" customFormat="1" ht="17.25">
      <c r="A84" s="63">
        <v>14</v>
      </c>
      <c r="B84" s="10" t="s">
        <v>163</v>
      </c>
      <c r="C84" s="47">
        <v>25295</v>
      </c>
      <c r="D84" s="47">
        <v>53900</v>
      </c>
      <c r="E84" s="25">
        <f t="shared" si="26"/>
        <v>46.929499072356215</v>
      </c>
      <c r="F84" s="47">
        <v>10721</v>
      </c>
      <c r="G84" s="47">
        <v>21125</v>
      </c>
      <c r="H84" s="25">
        <f t="shared" si="29"/>
        <v>50.750295857988171</v>
      </c>
      <c r="I84" s="47">
        <v>44039</v>
      </c>
      <c r="J84" s="47">
        <v>85240</v>
      </c>
      <c r="K84" s="25">
        <f t="shared" si="28"/>
        <v>51.664711403097144</v>
      </c>
      <c r="L84" s="47">
        <v>0</v>
      </c>
      <c r="M84" s="47">
        <v>0</v>
      </c>
      <c r="N84" s="25" t="e">
        <f t="shared" si="23"/>
        <v>#DIV/0!</v>
      </c>
      <c r="O84" s="47">
        <v>0</v>
      </c>
      <c r="P84" s="45">
        <v>0</v>
      </c>
      <c r="Q84" s="25" t="e">
        <f t="shared" si="24"/>
        <v>#DIV/0!</v>
      </c>
      <c r="R84" s="47">
        <v>0</v>
      </c>
      <c r="S84" s="45">
        <v>0</v>
      </c>
      <c r="T84" s="25" t="e">
        <f t="shared" si="25"/>
        <v>#DIV/0!</v>
      </c>
    </row>
    <row r="85" spans="1:636" s="23" customFormat="1" ht="30.75" customHeight="1">
      <c r="A85" s="63">
        <v>15</v>
      </c>
      <c r="B85" s="10" t="s">
        <v>164</v>
      </c>
      <c r="C85" s="47">
        <v>2187077</v>
      </c>
      <c r="D85" s="47">
        <v>1518986</v>
      </c>
      <c r="E85" s="1">
        <f t="shared" si="26"/>
        <v>143.98269635138178</v>
      </c>
      <c r="F85" s="47">
        <v>208859</v>
      </c>
      <c r="G85" s="47">
        <v>139133</v>
      </c>
      <c r="H85" s="1">
        <f t="shared" si="29"/>
        <v>150.11463851135244</v>
      </c>
      <c r="I85" s="47">
        <v>2029309</v>
      </c>
      <c r="J85" s="47">
        <v>1817428</v>
      </c>
      <c r="K85" s="1">
        <f t="shared" si="28"/>
        <v>111.65828852642305</v>
      </c>
      <c r="L85" s="47">
        <v>0</v>
      </c>
      <c r="M85" s="47">
        <v>0</v>
      </c>
      <c r="N85" s="1" t="e">
        <f t="shared" si="23"/>
        <v>#DIV/0!</v>
      </c>
      <c r="O85" s="47">
        <v>0</v>
      </c>
      <c r="P85" s="45">
        <v>0</v>
      </c>
      <c r="Q85" s="25" t="e">
        <f t="shared" si="24"/>
        <v>#DIV/0!</v>
      </c>
      <c r="R85" s="47">
        <v>0</v>
      </c>
      <c r="S85" s="45">
        <v>0</v>
      </c>
      <c r="T85" s="1" t="e">
        <f t="shared" si="25"/>
        <v>#DIV/0!</v>
      </c>
    </row>
    <row r="86" spans="1:636" ht="17.25">
      <c r="A86" s="63">
        <v>16</v>
      </c>
      <c r="B86" s="10" t="s">
        <v>165</v>
      </c>
      <c r="C86" s="47">
        <v>18164166</v>
      </c>
      <c r="D86" s="47">
        <v>18452217</v>
      </c>
      <c r="E86" s="46">
        <f t="shared" si="26"/>
        <v>98.438935549045397</v>
      </c>
      <c r="F86" s="47">
        <v>2180161</v>
      </c>
      <c r="G86" s="47">
        <v>1851596</v>
      </c>
      <c r="H86" s="46">
        <f t="shared" si="29"/>
        <v>117.74496164390071</v>
      </c>
      <c r="I86" s="47">
        <v>18585644</v>
      </c>
      <c r="J86" s="47">
        <v>19421906</v>
      </c>
      <c r="K86" s="46">
        <f t="shared" si="28"/>
        <v>95.694233099470267</v>
      </c>
      <c r="L86" s="47">
        <v>1596491</v>
      </c>
      <c r="M86" s="47">
        <v>1243102</v>
      </c>
      <c r="N86" s="25">
        <f t="shared" si="23"/>
        <v>128.42799705897022</v>
      </c>
      <c r="O86" s="47">
        <v>315564</v>
      </c>
      <c r="P86" s="45">
        <v>6359</v>
      </c>
      <c r="Q86" s="25">
        <f t="shared" si="24"/>
        <v>4962.4783771033181</v>
      </c>
      <c r="R86" s="47">
        <v>1280927</v>
      </c>
      <c r="S86" s="45">
        <v>1236743</v>
      </c>
      <c r="T86" s="46">
        <f t="shared" si="25"/>
        <v>103.57260966910668</v>
      </c>
    </row>
    <row r="87" spans="1:636" s="23" customFormat="1" ht="17.25" customHeight="1">
      <c r="A87" s="63">
        <v>17</v>
      </c>
      <c r="B87" s="10" t="s">
        <v>274</v>
      </c>
      <c r="C87" s="47">
        <v>73796</v>
      </c>
      <c r="D87" s="47">
        <v>83475</v>
      </c>
      <c r="E87" s="1">
        <f t="shared" si="26"/>
        <v>88.404911650194677</v>
      </c>
      <c r="F87" s="47">
        <v>7120</v>
      </c>
      <c r="G87" s="47">
        <v>4573</v>
      </c>
      <c r="H87" s="1">
        <f t="shared" si="29"/>
        <v>155.69647933522853</v>
      </c>
      <c r="I87" s="47">
        <v>82285</v>
      </c>
      <c r="J87" s="47">
        <v>73789</v>
      </c>
      <c r="K87" s="1">
        <f t="shared" si="28"/>
        <v>111.51391128759029</v>
      </c>
      <c r="L87" s="47">
        <v>0</v>
      </c>
      <c r="M87" s="47">
        <v>0</v>
      </c>
      <c r="N87" s="1" t="e">
        <f t="shared" si="23"/>
        <v>#DIV/0!</v>
      </c>
      <c r="O87" s="47">
        <v>0</v>
      </c>
      <c r="P87" s="47">
        <v>0</v>
      </c>
      <c r="Q87" s="1" t="e">
        <f t="shared" si="24"/>
        <v>#DIV/0!</v>
      </c>
      <c r="R87" s="47">
        <v>0</v>
      </c>
      <c r="S87" s="47">
        <v>0</v>
      </c>
      <c r="T87" s="1" t="e">
        <f t="shared" si="25"/>
        <v>#DIV/0!</v>
      </c>
    </row>
    <row r="88" spans="1:636" s="23" customFormat="1" ht="17.25">
      <c r="A88" s="63">
        <v>18</v>
      </c>
      <c r="B88" s="10" t="s">
        <v>166</v>
      </c>
      <c r="C88" s="47">
        <v>4593</v>
      </c>
      <c r="D88" s="47"/>
      <c r="E88" s="1" t="e">
        <f t="shared" si="26"/>
        <v>#DIV/0!</v>
      </c>
      <c r="F88" s="47">
        <v>0</v>
      </c>
      <c r="G88" s="47"/>
      <c r="H88" s="1" t="e">
        <f t="shared" si="29"/>
        <v>#DIV/0!</v>
      </c>
      <c r="I88" s="47">
        <v>169016</v>
      </c>
      <c r="J88" s="47"/>
      <c r="K88" s="1" t="e">
        <f t="shared" si="28"/>
        <v>#DIV/0!</v>
      </c>
      <c r="L88" s="47">
        <v>88765</v>
      </c>
      <c r="M88" s="47"/>
      <c r="N88" s="1" t="e">
        <f t="shared" si="23"/>
        <v>#DIV/0!</v>
      </c>
      <c r="O88" s="47">
        <v>77900</v>
      </c>
      <c r="P88" s="47"/>
      <c r="Q88" s="1" t="e">
        <f t="shared" si="24"/>
        <v>#DIV/0!</v>
      </c>
      <c r="R88" s="47">
        <v>10865</v>
      </c>
      <c r="S88" s="47"/>
      <c r="T88" s="1" t="e">
        <f t="shared" si="25"/>
        <v>#DIV/0!</v>
      </c>
    </row>
    <row r="89" spans="1:636" s="23" customFormat="1" ht="17.25">
      <c r="A89" s="63">
        <v>19</v>
      </c>
      <c r="B89" s="10" t="s">
        <v>167</v>
      </c>
      <c r="C89" s="47">
        <v>15201905</v>
      </c>
      <c r="D89" s="47">
        <v>14872624</v>
      </c>
      <c r="E89" s="1">
        <f t="shared" si="26"/>
        <v>102.21400742733763</v>
      </c>
      <c r="F89" s="47">
        <v>1104548</v>
      </c>
      <c r="G89" s="47">
        <v>1308206</v>
      </c>
      <c r="H89" s="1">
        <f>F89/G89*100</f>
        <v>84.43226831248289</v>
      </c>
      <c r="I89" s="47">
        <v>18710310</v>
      </c>
      <c r="J89" s="47">
        <v>18318533</v>
      </c>
      <c r="K89" s="1">
        <f>I89/J89*100</f>
        <v>102.13869200115533</v>
      </c>
      <c r="L89" s="47">
        <v>0</v>
      </c>
      <c r="M89" s="47">
        <v>0</v>
      </c>
      <c r="N89" s="1" t="e">
        <f t="shared" si="23"/>
        <v>#DIV/0!</v>
      </c>
      <c r="O89" s="47">
        <v>0</v>
      </c>
      <c r="P89" s="47">
        <v>0</v>
      </c>
      <c r="Q89" s="1" t="e">
        <f t="shared" si="24"/>
        <v>#DIV/0!</v>
      </c>
      <c r="R89" s="47">
        <v>0</v>
      </c>
      <c r="S89" s="47">
        <v>0</v>
      </c>
      <c r="T89" s="1" t="e">
        <f t="shared" si="25"/>
        <v>#DIV/0!</v>
      </c>
    </row>
    <row r="90" spans="1:636" s="24" customFormat="1" ht="17.25">
      <c r="A90" s="63">
        <v>20</v>
      </c>
      <c r="B90" s="16" t="s">
        <v>385</v>
      </c>
      <c r="C90" s="47">
        <v>1207078</v>
      </c>
      <c r="D90" s="47">
        <v>1358113</v>
      </c>
      <c r="E90" s="25">
        <f t="shared" si="26"/>
        <v>88.879054982906425</v>
      </c>
      <c r="F90" s="47">
        <v>126811</v>
      </c>
      <c r="G90" s="47">
        <v>130465</v>
      </c>
      <c r="H90" s="25">
        <f t="shared" ref="H90:H108" si="30">F90/G90*100</f>
        <v>97.199248840685243</v>
      </c>
      <c r="I90" s="47">
        <v>1141089</v>
      </c>
      <c r="J90" s="47">
        <v>1421175</v>
      </c>
      <c r="K90" s="25">
        <f t="shared" si="28"/>
        <v>80.291941527257364</v>
      </c>
      <c r="L90" s="47">
        <v>391</v>
      </c>
      <c r="M90" s="47">
        <v>0</v>
      </c>
      <c r="N90" s="25" t="e">
        <f t="shared" si="23"/>
        <v>#DIV/0!</v>
      </c>
      <c r="O90" s="47">
        <v>391</v>
      </c>
      <c r="P90" s="49">
        <v>0</v>
      </c>
      <c r="Q90" s="25" t="e">
        <f t="shared" si="24"/>
        <v>#DIV/0!</v>
      </c>
      <c r="R90" s="47">
        <v>0</v>
      </c>
      <c r="S90" s="45">
        <v>0</v>
      </c>
      <c r="T90" s="25" t="e">
        <f t="shared" si="25"/>
        <v>#DIV/0!</v>
      </c>
    </row>
    <row r="91" spans="1:636" s="23" customFormat="1" ht="17.25">
      <c r="A91" s="63">
        <v>21</v>
      </c>
      <c r="B91" s="10" t="s">
        <v>169</v>
      </c>
      <c r="C91" s="47">
        <v>460404</v>
      </c>
      <c r="D91" s="47">
        <v>516003</v>
      </c>
      <c r="E91" s="1">
        <f t="shared" si="26"/>
        <v>89.225062644984618</v>
      </c>
      <c r="F91" s="47">
        <v>54497</v>
      </c>
      <c r="G91" s="47">
        <v>43174</v>
      </c>
      <c r="H91" s="1">
        <f t="shared" si="30"/>
        <v>126.22643257516097</v>
      </c>
      <c r="I91" s="47">
        <v>520248</v>
      </c>
      <c r="J91" s="47">
        <v>486938</v>
      </c>
      <c r="K91" s="1">
        <f t="shared" si="28"/>
        <v>106.84070661973392</v>
      </c>
      <c r="L91" s="47">
        <v>92575</v>
      </c>
      <c r="M91" s="47">
        <v>89501</v>
      </c>
      <c r="N91" s="1">
        <f t="shared" si="23"/>
        <v>103.43459849610619</v>
      </c>
      <c r="O91" s="47">
        <v>92575</v>
      </c>
      <c r="P91" s="47">
        <v>89501</v>
      </c>
      <c r="Q91" s="1">
        <f t="shared" si="24"/>
        <v>103.43459849610619</v>
      </c>
      <c r="R91" s="47">
        <v>0</v>
      </c>
      <c r="S91" s="47">
        <v>0</v>
      </c>
      <c r="T91" s="1" t="e">
        <f t="shared" si="25"/>
        <v>#DIV/0!</v>
      </c>
    </row>
    <row r="92" spans="1:636" ht="34.5">
      <c r="A92" s="63">
        <v>22</v>
      </c>
      <c r="B92" s="10" t="s">
        <v>170</v>
      </c>
      <c r="C92" s="47">
        <v>4889924</v>
      </c>
      <c r="D92" s="47">
        <v>4396237</v>
      </c>
      <c r="E92" s="25">
        <f t="shared" si="26"/>
        <v>111.22976309057042</v>
      </c>
      <c r="F92" s="47">
        <v>999722</v>
      </c>
      <c r="G92" s="47">
        <v>378868</v>
      </c>
      <c r="H92" s="25">
        <f t="shared" si="30"/>
        <v>263.8707940496426</v>
      </c>
      <c r="I92" s="47">
        <v>4252201</v>
      </c>
      <c r="J92" s="47">
        <v>4396237</v>
      </c>
      <c r="K92" s="25">
        <f t="shared" si="28"/>
        <v>96.723652523737911</v>
      </c>
      <c r="L92" s="47">
        <v>119565</v>
      </c>
      <c r="M92" s="47">
        <v>382858</v>
      </c>
      <c r="N92" s="25">
        <f t="shared" si="23"/>
        <v>31.229594262102399</v>
      </c>
      <c r="O92" s="47">
        <v>119565</v>
      </c>
      <c r="P92" s="49">
        <v>382858</v>
      </c>
      <c r="Q92" s="25">
        <f>O92/P92*100</f>
        <v>31.229594262102399</v>
      </c>
      <c r="R92" s="47">
        <v>0</v>
      </c>
      <c r="S92" s="45">
        <v>0</v>
      </c>
      <c r="T92" s="25" t="e">
        <f>R92/S92*100</f>
        <v>#DIV/0!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>
      <c r="A93" s="63">
        <v>23</v>
      </c>
      <c r="B93" s="10" t="s">
        <v>171</v>
      </c>
      <c r="C93" s="47">
        <v>65337</v>
      </c>
      <c r="D93" s="47">
        <v>67771</v>
      </c>
      <c r="E93" s="1">
        <f t="shared" si="26"/>
        <v>96.408493308347232</v>
      </c>
      <c r="F93" s="47">
        <v>6452</v>
      </c>
      <c r="G93" s="47">
        <v>6026</v>
      </c>
      <c r="H93" s="1">
        <f t="shared" si="30"/>
        <v>107.06936608031863</v>
      </c>
      <c r="I93" s="47">
        <v>65480</v>
      </c>
      <c r="J93" s="47">
        <v>56467</v>
      </c>
      <c r="K93" s="1">
        <f>I93/J93*100</f>
        <v>115.96153505587334</v>
      </c>
      <c r="L93" s="47">
        <v>0</v>
      </c>
      <c r="M93" s="47">
        <v>0</v>
      </c>
      <c r="N93" s="1" t="e">
        <f t="shared" si="23"/>
        <v>#DIV/0!</v>
      </c>
      <c r="O93" s="47">
        <v>0</v>
      </c>
      <c r="P93" s="47">
        <v>0</v>
      </c>
      <c r="Q93" s="1" t="e">
        <f t="shared" si="24"/>
        <v>#DIV/0!</v>
      </c>
      <c r="R93" s="47">
        <v>0</v>
      </c>
      <c r="S93" s="47">
        <v>0</v>
      </c>
      <c r="T93" s="1" t="e">
        <f t="shared" si="25"/>
        <v>#DIV/0!</v>
      </c>
    </row>
    <row r="94" spans="1:636" s="23" customFormat="1" ht="17.25">
      <c r="A94" s="63">
        <v>24</v>
      </c>
      <c r="B94" s="16" t="s">
        <v>172</v>
      </c>
      <c r="C94" s="47">
        <v>641114</v>
      </c>
      <c r="D94" s="47">
        <v>519388</v>
      </c>
      <c r="E94" s="1">
        <f t="shared" si="26"/>
        <v>123.43642902800988</v>
      </c>
      <c r="F94" s="47">
        <v>45423</v>
      </c>
      <c r="G94" s="47">
        <v>15920</v>
      </c>
      <c r="H94" s="1">
        <f t="shared" si="30"/>
        <v>285.320351758794</v>
      </c>
      <c r="I94" s="47">
        <v>694326</v>
      </c>
      <c r="J94" s="47">
        <v>586707</v>
      </c>
      <c r="K94" s="1">
        <f t="shared" ref="K94:K104" si="31">I94/J94*100</f>
        <v>118.34288665381527</v>
      </c>
      <c r="L94" s="47">
        <v>337048</v>
      </c>
      <c r="M94" s="47">
        <v>362452</v>
      </c>
      <c r="N94" s="1">
        <f t="shared" si="23"/>
        <v>92.99107192124751</v>
      </c>
      <c r="O94" s="47">
        <v>258375</v>
      </c>
      <c r="P94" s="47">
        <v>266518</v>
      </c>
      <c r="Q94" s="1">
        <f t="shared" si="24"/>
        <v>96.944671654447362</v>
      </c>
      <c r="R94" s="47">
        <v>78673</v>
      </c>
      <c r="S94" s="47">
        <v>95934</v>
      </c>
      <c r="T94" s="1">
        <f t="shared" si="25"/>
        <v>82.007421769132947</v>
      </c>
    </row>
    <row r="95" spans="1:636" s="23" customFormat="1" ht="34.5">
      <c r="A95" s="63">
        <v>25</v>
      </c>
      <c r="B95" s="16" t="s">
        <v>173</v>
      </c>
      <c r="C95" s="47">
        <v>729113</v>
      </c>
      <c r="D95" s="47">
        <v>710290</v>
      </c>
      <c r="E95" s="1">
        <f t="shared" si="26"/>
        <v>102.65004434808318</v>
      </c>
      <c r="F95" s="47">
        <v>221521</v>
      </c>
      <c r="G95" s="47">
        <v>141501</v>
      </c>
      <c r="H95" s="1">
        <f t="shared" si="30"/>
        <v>156.55083709655761</v>
      </c>
      <c r="I95" s="47">
        <v>870499</v>
      </c>
      <c r="J95" s="47">
        <v>762097</v>
      </c>
      <c r="K95" s="1">
        <f t="shared" si="31"/>
        <v>114.22417356320784</v>
      </c>
      <c r="L95" s="47">
        <v>144775</v>
      </c>
      <c r="M95" s="47">
        <v>131175</v>
      </c>
      <c r="N95" s="1">
        <f t="shared" si="23"/>
        <v>110.36782923575376</v>
      </c>
      <c r="O95" s="47">
        <v>70575</v>
      </c>
      <c r="P95" s="47">
        <v>82043</v>
      </c>
      <c r="Q95" s="1">
        <f t="shared" si="24"/>
        <v>86.02196409200053</v>
      </c>
      <c r="R95" s="47">
        <v>74200</v>
      </c>
      <c r="S95" s="47">
        <v>49132</v>
      </c>
      <c r="T95" s="1">
        <f t="shared" si="25"/>
        <v>151.02173736057966</v>
      </c>
    </row>
    <row r="96" spans="1:636" s="23" customFormat="1" ht="17.25">
      <c r="A96" s="63">
        <v>26</v>
      </c>
      <c r="B96" s="16" t="s">
        <v>174</v>
      </c>
      <c r="C96" s="47">
        <v>1678192</v>
      </c>
      <c r="D96" s="47">
        <v>1468595</v>
      </c>
      <c r="E96" s="1">
        <f t="shared" si="26"/>
        <v>114.27194018773046</v>
      </c>
      <c r="F96" s="47">
        <v>411518</v>
      </c>
      <c r="G96" s="47">
        <v>286039</v>
      </c>
      <c r="H96" s="1">
        <f t="shared" si="30"/>
        <v>143.86779425183278</v>
      </c>
      <c r="I96" s="47">
        <v>1678192</v>
      </c>
      <c r="J96" s="47">
        <v>1468595</v>
      </c>
      <c r="K96" s="1">
        <f t="shared" si="31"/>
        <v>114.27194018773046</v>
      </c>
      <c r="L96" s="47">
        <v>1678192</v>
      </c>
      <c r="M96" s="47">
        <v>1468595</v>
      </c>
      <c r="N96" s="1">
        <f t="shared" si="23"/>
        <v>114.27194018773046</v>
      </c>
      <c r="O96" s="47">
        <v>1678192</v>
      </c>
      <c r="P96" s="47">
        <v>1468595</v>
      </c>
      <c r="Q96" s="1">
        <f t="shared" si="24"/>
        <v>114.27194018773046</v>
      </c>
      <c r="R96" s="47">
        <v>0</v>
      </c>
      <c r="S96" s="47">
        <v>0</v>
      </c>
      <c r="T96" s="1" t="e">
        <f t="shared" si="25"/>
        <v>#DIV/0!</v>
      </c>
    </row>
    <row r="97" spans="1:636" s="23" customFormat="1" ht="17.25">
      <c r="A97" s="63">
        <v>27</v>
      </c>
      <c r="B97" s="10" t="s">
        <v>175</v>
      </c>
      <c r="C97" s="47"/>
      <c r="D97" s="49"/>
      <c r="E97" s="1" t="e">
        <f t="shared" si="26"/>
        <v>#DIV/0!</v>
      </c>
      <c r="F97" s="47"/>
      <c r="G97" s="45"/>
      <c r="H97" s="1" t="e">
        <f t="shared" si="30"/>
        <v>#DIV/0!</v>
      </c>
      <c r="I97" s="47"/>
      <c r="J97" s="47"/>
      <c r="K97" s="1" t="e">
        <f t="shared" si="31"/>
        <v>#DIV/0!</v>
      </c>
      <c r="L97" s="47"/>
      <c r="M97" s="49"/>
      <c r="N97" s="1" t="e">
        <f t="shared" si="23"/>
        <v>#DIV/0!</v>
      </c>
      <c r="O97" s="47"/>
      <c r="P97" s="47"/>
      <c r="Q97" s="1" t="e">
        <f t="shared" si="24"/>
        <v>#DIV/0!</v>
      </c>
      <c r="R97" s="47"/>
      <c r="S97" s="47"/>
      <c r="T97" s="1" t="e">
        <f t="shared" si="25"/>
        <v>#DIV/0!</v>
      </c>
    </row>
    <row r="98" spans="1:636" s="23" customFormat="1" ht="17.25">
      <c r="A98" s="63">
        <v>28</v>
      </c>
      <c r="B98" s="16" t="s">
        <v>176</v>
      </c>
      <c r="C98" s="47">
        <v>2034086</v>
      </c>
      <c r="D98" s="47">
        <v>2019949</v>
      </c>
      <c r="E98" s="1">
        <f t="shared" si="26"/>
        <v>100.69986915511234</v>
      </c>
      <c r="F98" s="47">
        <v>258874</v>
      </c>
      <c r="G98" s="47">
        <v>253477</v>
      </c>
      <c r="H98" s="1">
        <f t="shared" si="30"/>
        <v>102.1291872635387</v>
      </c>
      <c r="I98" s="47">
        <v>2079182</v>
      </c>
      <c r="J98" s="47">
        <v>2008379</v>
      </c>
      <c r="K98" s="1">
        <f t="shared" si="31"/>
        <v>103.52538041873571</v>
      </c>
      <c r="L98" s="47">
        <v>9256</v>
      </c>
      <c r="M98" s="47">
        <v>6643</v>
      </c>
      <c r="N98" s="1">
        <f t="shared" si="23"/>
        <v>139.33463796477494</v>
      </c>
      <c r="O98" s="47">
        <v>0</v>
      </c>
      <c r="P98" s="47">
        <v>0</v>
      </c>
      <c r="Q98" s="1" t="e">
        <f t="shared" si="24"/>
        <v>#DIV/0!</v>
      </c>
      <c r="R98" s="47">
        <v>9256</v>
      </c>
      <c r="S98" s="47">
        <v>6643</v>
      </c>
      <c r="T98" s="1">
        <f t="shared" si="25"/>
        <v>139.33463796477494</v>
      </c>
    </row>
    <row r="99" spans="1:636" ht="38.25" customHeight="1">
      <c r="A99" s="66">
        <v>29</v>
      </c>
      <c r="B99" s="16" t="s">
        <v>177</v>
      </c>
      <c r="C99" s="47">
        <v>122921</v>
      </c>
      <c r="D99" s="49">
        <v>82215</v>
      </c>
      <c r="E99" s="46">
        <f t="shared" si="26"/>
        <v>149.5116462932555</v>
      </c>
      <c r="F99" s="47">
        <v>17091</v>
      </c>
      <c r="G99" s="45">
        <v>7700</v>
      </c>
      <c r="H99" s="46">
        <f t="shared" si="30"/>
        <v>221.96103896103895</v>
      </c>
      <c r="I99" s="47">
        <v>122921</v>
      </c>
      <c r="J99" s="49">
        <v>82115</v>
      </c>
      <c r="K99" s="46">
        <f t="shared" si="31"/>
        <v>149.69372221883944</v>
      </c>
      <c r="L99" s="47">
        <v>0</v>
      </c>
      <c r="M99" s="49">
        <v>0</v>
      </c>
      <c r="N99" s="25" t="e">
        <f t="shared" si="23"/>
        <v>#DIV/0!</v>
      </c>
      <c r="O99" s="47">
        <v>0</v>
      </c>
      <c r="P99" s="49">
        <v>0</v>
      </c>
      <c r="Q99" s="25" t="e">
        <f t="shared" si="24"/>
        <v>#DIV/0!</v>
      </c>
      <c r="R99" s="47">
        <v>0</v>
      </c>
      <c r="S99" s="45">
        <v>0</v>
      </c>
      <c r="T99" s="46" t="e">
        <f t="shared" si="25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>
      <c r="A100" s="63">
        <v>30</v>
      </c>
      <c r="B100" s="16" t="s">
        <v>178</v>
      </c>
      <c r="C100" s="47">
        <v>112909</v>
      </c>
      <c r="D100" s="49">
        <v>138228</v>
      </c>
      <c r="E100" s="46">
        <f t="shared" si="26"/>
        <v>81.683161154035361</v>
      </c>
      <c r="F100" s="47">
        <v>10762</v>
      </c>
      <c r="G100" s="45">
        <v>12031</v>
      </c>
      <c r="H100" s="46">
        <f t="shared" si="30"/>
        <v>89.452248358407445</v>
      </c>
      <c r="I100" s="47">
        <v>112909</v>
      </c>
      <c r="J100" s="49">
        <v>138228</v>
      </c>
      <c r="K100" s="46">
        <f t="shared" si="31"/>
        <v>81.683161154035361</v>
      </c>
      <c r="L100" s="47">
        <v>0</v>
      </c>
      <c r="M100" s="49">
        <v>0</v>
      </c>
      <c r="N100" s="25" t="e">
        <f t="shared" si="23"/>
        <v>#DIV/0!</v>
      </c>
      <c r="O100" s="47">
        <v>0</v>
      </c>
      <c r="P100" s="49">
        <v>0</v>
      </c>
      <c r="Q100" s="25" t="e">
        <f t="shared" si="24"/>
        <v>#DIV/0!</v>
      </c>
      <c r="R100" s="47">
        <v>0</v>
      </c>
      <c r="S100" s="45">
        <v>0</v>
      </c>
      <c r="T100" s="46" t="e">
        <f t="shared" si="25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>
      <c r="A101" s="66">
        <v>31</v>
      </c>
      <c r="B101" s="10" t="s">
        <v>179</v>
      </c>
      <c r="C101" s="47">
        <v>58400</v>
      </c>
      <c r="D101" s="49">
        <v>42668</v>
      </c>
      <c r="E101" s="1">
        <f t="shared" si="26"/>
        <v>136.8707227899128</v>
      </c>
      <c r="F101" s="47">
        <v>4137</v>
      </c>
      <c r="G101" s="47">
        <v>3450</v>
      </c>
      <c r="H101" s="1">
        <f t="shared" si="30"/>
        <v>119.91304347826086</v>
      </c>
      <c r="I101" s="47">
        <v>46004</v>
      </c>
      <c r="J101" s="47">
        <v>45687</v>
      </c>
      <c r="K101" s="1">
        <f t="shared" si="31"/>
        <v>100.69385164269924</v>
      </c>
      <c r="L101" s="47">
        <v>0</v>
      </c>
      <c r="M101" s="49">
        <v>0</v>
      </c>
      <c r="N101" s="1" t="e">
        <f t="shared" si="23"/>
        <v>#DIV/0!</v>
      </c>
      <c r="O101" s="47">
        <v>0</v>
      </c>
      <c r="P101" s="47">
        <v>0</v>
      </c>
      <c r="Q101" s="1" t="e">
        <f t="shared" si="24"/>
        <v>#DIV/0!</v>
      </c>
      <c r="R101" s="47">
        <v>0</v>
      </c>
      <c r="S101" s="47">
        <v>0</v>
      </c>
      <c r="T101" s="1" t="e">
        <f t="shared" si="25"/>
        <v>#DIV/0!</v>
      </c>
    </row>
    <row r="102" spans="1:636" ht="34.5">
      <c r="A102" s="64">
        <v>32</v>
      </c>
      <c r="B102" s="16" t="s">
        <v>180</v>
      </c>
      <c r="C102" s="47">
        <v>178074</v>
      </c>
      <c r="D102" s="49">
        <v>352676</v>
      </c>
      <c r="E102" s="46">
        <f t="shared" si="26"/>
        <v>50.492236500357265</v>
      </c>
      <c r="F102" s="47">
        <v>8962</v>
      </c>
      <c r="G102" s="45">
        <v>6864</v>
      </c>
      <c r="H102" s="46">
        <f t="shared" si="30"/>
        <v>130.56526806526807</v>
      </c>
      <c r="I102" s="47">
        <v>181543</v>
      </c>
      <c r="J102" s="45">
        <v>351551</v>
      </c>
      <c r="K102" s="46">
        <f t="shared" si="31"/>
        <v>51.64058699875693</v>
      </c>
      <c r="L102" s="47">
        <v>0</v>
      </c>
      <c r="M102" s="49">
        <v>0</v>
      </c>
      <c r="N102" s="25" t="e">
        <f t="shared" si="23"/>
        <v>#DIV/0!</v>
      </c>
      <c r="O102" s="47">
        <v>0</v>
      </c>
      <c r="P102" s="49">
        <v>0</v>
      </c>
      <c r="Q102" s="1" t="e">
        <f t="shared" si="24"/>
        <v>#DIV/0!</v>
      </c>
      <c r="R102" s="47">
        <v>0</v>
      </c>
      <c r="S102" s="45">
        <v>0</v>
      </c>
      <c r="T102" s="46" t="e">
        <f t="shared" si="25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>
      <c r="A103" s="64">
        <v>33</v>
      </c>
      <c r="B103" s="10" t="s">
        <v>237</v>
      </c>
      <c r="C103" s="47">
        <v>100775</v>
      </c>
      <c r="D103" s="47">
        <v>214805</v>
      </c>
      <c r="E103" s="1">
        <f t="shared" si="26"/>
        <v>46.914643513884684</v>
      </c>
      <c r="F103" s="47">
        <v>7057</v>
      </c>
      <c r="G103" s="47">
        <v>24805</v>
      </c>
      <c r="H103" s="1">
        <f t="shared" si="30"/>
        <v>28.449909292481358</v>
      </c>
      <c r="I103" s="47">
        <v>142899</v>
      </c>
      <c r="J103" s="47">
        <v>112299</v>
      </c>
      <c r="K103" s="1">
        <f t="shared" si="31"/>
        <v>127.24868431597788</v>
      </c>
      <c r="L103" s="47">
        <v>0</v>
      </c>
      <c r="M103" s="95">
        <v>72347</v>
      </c>
      <c r="N103" s="25">
        <f t="shared" si="23"/>
        <v>0</v>
      </c>
      <c r="O103" s="47">
        <v>0</v>
      </c>
      <c r="P103" s="47">
        <v>72347</v>
      </c>
      <c r="Q103" s="1">
        <f t="shared" si="24"/>
        <v>0</v>
      </c>
      <c r="R103" s="47">
        <v>0</v>
      </c>
      <c r="S103" s="47">
        <v>0</v>
      </c>
      <c r="T103" s="1" t="e">
        <f t="shared" si="25"/>
        <v>#DIV/0!</v>
      </c>
    </row>
    <row r="104" spans="1:636" s="23" customFormat="1" ht="17.25">
      <c r="A104" s="64">
        <v>34</v>
      </c>
      <c r="B104" s="16" t="s">
        <v>181</v>
      </c>
      <c r="C104" s="47">
        <v>345159</v>
      </c>
      <c r="D104" s="45">
        <v>732923</v>
      </c>
      <c r="E104" s="1">
        <f t="shared" si="26"/>
        <v>47.093487310399588</v>
      </c>
      <c r="F104" s="47">
        <v>39294</v>
      </c>
      <c r="G104" s="47">
        <v>165537</v>
      </c>
      <c r="H104" s="1">
        <f t="shared" si="30"/>
        <v>23.737291360843798</v>
      </c>
      <c r="I104" s="47">
        <v>345159</v>
      </c>
      <c r="J104" s="47">
        <v>732923</v>
      </c>
      <c r="K104" s="1">
        <f t="shared" si="31"/>
        <v>47.093487310399588</v>
      </c>
      <c r="L104" s="47">
        <v>323401</v>
      </c>
      <c r="M104" s="95">
        <v>717876</v>
      </c>
      <c r="N104" s="1">
        <f t="shared" si="23"/>
        <v>45.04970217697764</v>
      </c>
      <c r="O104" s="47">
        <v>323401</v>
      </c>
      <c r="P104" s="95">
        <v>717876</v>
      </c>
      <c r="Q104" s="47">
        <f t="shared" si="24"/>
        <v>45.04970217697764</v>
      </c>
      <c r="R104" s="47">
        <v>0</v>
      </c>
      <c r="S104" s="47">
        <v>0</v>
      </c>
      <c r="T104" s="1" t="e">
        <f t="shared" si="25"/>
        <v>#DIV/0!</v>
      </c>
    </row>
    <row r="105" spans="1:636" ht="17.25">
      <c r="A105" s="64">
        <v>35</v>
      </c>
      <c r="B105" s="16" t="s">
        <v>182</v>
      </c>
      <c r="C105" s="47">
        <v>74622</v>
      </c>
      <c r="D105" s="45">
        <v>71485</v>
      </c>
      <c r="E105" s="46">
        <f t="shared" si="26"/>
        <v>104.38833321675875</v>
      </c>
      <c r="F105" s="47">
        <v>5123</v>
      </c>
      <c r="G105" s="45">
        <v>4918</v>
      </c>
      <c r="H105" s="46">
        <f t="shared" si="30"/>
        <v>104.16836112240748</v>
      </c>
      <c r="I105" s="47">
        <v>73368</v>
      </c>
      <c r="J105" s="45">
        <v>66434</v>
      </c>
      <c r="K105" s="46">
        <f>I105/J105*100</f>
        <v>110.43742661889996</v>
      </c>
      <c r="L105" s="47">
        <v>0</v>
      </c>
      <c r="M105" s="95">
        <v>0</v>
      </c>
      <c r="N105" s="25" t="e">
        <f t="shared" si="23"/>
        <v>#DIV/0!</v>
      </c>
      <c r="O105" s="47">
        <v>0</v>
      </c>
      <c r="P105" s="49">
        <v>0</v>
      </c>
      <c r="Q105" s="25" t="e">
        <f t="shared" si="24"/>
        <v>#DIV/0!</v>
      </c>
      <c r="R105" s="47">
        <v>0</v>
      </c>
      <c r="S105" s="45">
        <v>0</v>
      </c>
      <c r="T105" s="46" t="e">
        <f t="shared" si="25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>
      <c r="A106" s="63">
        <v>36</v>
      </c>
      <c r="B106" s="10" t="s">
        <v>183</v>
      </c>
      <c r="C106" s="47">
        <v>388968</v>
      </c>
      <c r="D106" s="47">
        <v>201328</v>
      </c>
      <c r="E106" s="1">
        <f>C106/D106*100</f>
        <v>193.20114440117621</v>
      </c>
      <c r="F106" s="47">
        <v>35526</v>
      </c>
      <c r="G106" s="47">
        <v>28229</v>
      </c>
      <c r="H106" s="1">
        <f t="shared" si="30"/>
        <v>125.84930390732933</v>
      </c>
      <c r="I106" s="47">
        <v>688968</v>
      </c>
      <c r="J106" s="47">
        <v>201328</v>
      </c>
      <c r="K106" s="1">
        <f t="shared" ref="K106:K114" si="32">I106/J106*100</f>
        <v>342.21171421759516</v>
      </c>
      <c r="L106" s="47">
        <v>0</v>
      </c>
      <c r="M106" s="95">
        <v>0</v>
      </c>
      <c r="N106" s="1" t="e">
        <f t="shared" si="23"/>
        <v>#DIV/0!</v>
      </c>
      <c r="O106" s="47">
        <v>0</v>
      </c>
      <c r="P106" s="47">
        <v>0</v>
      </c>
      <c r="Q106" s="1" t="e">
        <f t="shared" si="24"/>
        <v>#DIV/0!</v>
      </c>
      <c r="R106" s="47">
        <v>0</v>
      </c>
      <c r="S106" s="47">
        <v>0</v>
      </c>
      <c r="T106" s="1" t="e">
        <f t="shared" si="25"/>
        <v>#DIV/0!</v>
      </c>
    </row>
    <row r="107" spans="1:636" s="23" customFormat="1" ht="17.25">
      <c r="A107" s="63">
        <v>37</v>
      </c>
      <c r="B107" s="10" t="s">
        <v>283</v>
      </c>
      <c r="C107" s="47">
        <v>5983550</v>
      </c>
      <c r="D107" s="47">
        <v>7123796</v>
      </c>
      <c r="E107" s="1">
        <f>C107/D107*100</f>
        <v>83.993842608631681</v>
      </c>
      <c r="F107" s="47">
        <v>764150</v>
      </c>
      <c r="G107" s="47">
        <v>728257</v>
      </c>
      <c r="H107" s="1">
        <f t="shared" si="30"/>
        <v>104.92861723265277</v>
      </c>
      <c r="I107" s="47">
        <v>5775898</v>
      </c>
      <c r="J107" s="47">
        <v>6882802</v>
      </c>
      <c r="K107" s="1">
        <f t="shared" si="32"/>
        <v>83.917828814485731</v>
      </c>
      <c r="L107" s="47">
        <v>326519</v>
      </c>
      <c r="M107" s="95">
        <v>324423</v>
      </c>
      <c r="N107" s="1">
        <f t="shared" si="23"/>
        <v>100.64607009983879</v>
      </c>
      <c r="O107" s="47">
        <v>215054</v>
      </c>
      <c r="P107" s="47">
        <v>219089</v>
      </c>
      <c r="Q107" s="1">
        <f t="shared" si="24"/>
        <v>98.158282707027738</v>
      </c>
      <c r="R107" s="47">
        <v>111465</v>
      </c>
      <c r="S107" s="47">
        <v>105334</v>
      </c>
      <c r="T107" s="1">
        <f t="shared" si="25"/>
        <v>105.82053278143808</v>
      </c>
    </row>
    <row r="108" spans="1:636" ht="17.25">
      <c r="A108" s="66">
        <v>38</v>
      </c>
      <c r="B108" s="10" t="s">
        <v>184</v>
      </c>
      <c r="C108" s="47">
        <v>0</v>
      </c>
      <c r="D108" s="45">
        <v>1991451</v>
      </c>
      <c r="E108" s="46">
        <f>C108/D108*100</f>
        <v>0</v>
      </c>
      <c r="F108" s="47">
        <v>0</v>
      </c>
      <c r="G108" s="47">
        <v>0</v>
      </c>
      <c r="H108" s="1" t="e">
        <f t="shared" si="30"/>
        <v>#DIV/0!</v>
      </c>
      <c r="I108" s="47">
        <v>0</v>
      </c>
      <c r="J108" s="47">
        <v>1848021</v>
      </c>
      <c r="K108" s="1">
        <f t="shared" si="32"/>
        <v>0</v>
      </c>
      <c r="L108" s="47">
        <v>0</v>
      </c>
      <c r="M108" s="95">
        <v>0</v>
      </c>
      <c r="N108" s="25" t="e">
        <f t="shared" si="23"/>
        <v>#DIV/0!</v>
      </c>
      <c r="O108" s="47">
        <v>0</v>
      </c>
      <c r="P108" s="49">
        <v>0</v>
      </c>
      <c r="Q108" s="25" t="e">
        <f t="shared" si="24"/>
        <v>#DIV/0!</v>
      </c>
      <c r="R108" s="47">
        <v>0</v>
      </c>
      <c r="S108" s="47">
        <v>0</v>
      </c>
      <c r="T108" s="1" t="e">
        <f t="shared" si="25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7" customFormat="1" ht="21" customHeight="1">
      <c r="A109" s="49">
        <v>39</v>
      </c>
      <c r="B109" s="10" t="s">
        <v>185</v>
      </c>
      <c r="C109" s="47">
        <v>1150139</v>
      </c>
      <c r="D109" s="47">
        <v>1061905</v>
      </c>
      <c r="E109" s="46">
        <f>C109/D109*100</f>
        <v>108.30902952712343</v>
      </c>
      <c r="F109" s="47">
        <v>82225</v>
      </c>
      <c r="G109" s="47">
        <v>32891</v>
      </c>
      <c r="H109" s="47">
        <f>F109/G109*100</f>
        <v>249.99239913654191</v>
      </c>
      <c r="I109" s="47">
        <v>1144239</v>
      </c>
      <c r="J109" s="47">
        <v>1048175</v>
      </c>
      <c r="K109" s="47">
        <f t="shared" si="32"/>
        <v>109.16488181839865</v>
      </c>
      <c r="L109" s="47">
        <v>101897</v>
      </c>
      <c r="M109" s="47">
        <v>79048</v>
      </c>
      <c r="N109" s="47">
        <f t="shared" si="23"/>
        <v>128.90522214350776</v>
      </c>
      <c r="O109" s="47">
        <v>6657</v>
      </c>
      <c r="P109" s="47">
        <v>4543</v>
      </c>
      <c r="Q109" s="47">
        <f t="shared" si="24"/>
        <v>146.5331278890601</v>
      </c>
      <c r="R109" s="47">
        <v>95240</v>
      </c>
      <c r="S109" s="47">
        <v>74505</v>
      </c>
      <c r="T109" s="47">
        <f t="shared" si="25"/>
        <v>127.83034695658009</v>
      </c>
    </row>
    <row r="110" spans="1:636" s="24" customFormat="1" ht="17.25">
      <c r="A110" s="64">
        <v>40</v>
      </c>
      <c r="B110" s="10" t="s">
        <v>186</v>
      </c>
      <c r="C110" s="47">
        <v>72249</v>
      </c>
      <c r="D110" s="45">
        <v>53211</v>
      </c>
      <c r="E110" s="25">
        <f>C110/D110*100</f>
        <v>135.77831651350286</v>
      </c>
      <c r="F110" s="47">
        <v>6084</v>
      </c>
      <c r="G110" s="49">
        <v>3899</v>
      </c>
      <c r="H110" s="25">
        <f>F110/G110*100</f>
        <v>156.04001025904077</v>
      </c>
      <c r="I110" s="47">
        <v>72249</v>
      </c>
      <c r="J110" s="49">
        <v>53211</v>
      </c>
      <c r="K110" s="25">
        <f t="shared" si="32"/>
        <v>135.77831651350286</v>
      </c>
      <c r="L110" s="47">
        <v>0</v>
      </c>
      <c r="M110" s="95">
        <v>0</v>
      </c>
      <c r="N110" s="25" t="e">
        <f t="shared" si="23"/>
        <v>#DIV/0!</v>
      </c>
      <c r="O110" s="47">
        <v>0</v>
      </c>
      <c r="P110" s="49">
        <v>0</v>
      </c>
      <c r="Q110" s="25" t="e">
        <f t="shared" si="24"/>
        <v>#DIV/0!</v>
      </c>
      <c r="R110" s="47">
        <v>0</v>
      </c>
      <c r="S110" s="49">
        <v>0</v>
      </c>
      <c r="T110" s="25" t="e">
        <f t="shared" si="25"/>
        <v>#DIV/0!</v>
      </c>
    </row>
    <row r="111" spans="1:636" s="23" customFormat="1" ht="17.25">
      <c r="A111" s="49">
        <v>41</v>
      </c>
      <c r="B111" s="227" t="s">
        <v>139</v>
      </c>
      <c r="C111" s="47">
        <v>258814</v>
      </c>
      <c r="D111" s="47">
        <v>183795</v>
      </c>
      <c r="E111" s="1">
        <f t="shared" ref="E111:E114" si="33">C111/D111*100</f>
        <v>140.81667074729998</v>
      </c>
      <c r="F111" s="47">
        <v>30193</v>
      </c>
      <c r="G111" s="47">
        <v>18086</v>
      </c>
      <c r="H111" s="1">
        <f t="shared" ref="H111:H114" si="34">F111/G111*100</f>
        <v>166.94128054849057</v>
      </c>
      <c r="I111" s="47">
        <v>247562</v>
      </c>
      <c r="J111" s="47">
        <v>196599</v>
      </c>
      <c r="K111" s="1">
        <f t="shared" si="32"/>
        <v>125.92230886220175</v>
      </c>
      <c r="L111" s="47">
        <v>0</v>
      </c>
      <c r="M111" s="95">
        <v>0</v>
      </c>
      <c r="N111" s="1" t="e">
        <f t="shared" si="23"/>
        <v>#DIV/0!</v>
      </c>
      <c r="O111" s="47">
        <v>0</v>
      </c>
      <c r="P111" s="47">
        <v>0</v>
      </c>
      <c r="Q111" s="1" t="e">
        <f t="shared" si="24"/>
        <v>#DIV/0!</v>
      </c>
      <c r="R111" s="47">
        <v>0</v>
      </c>
      <c r="S111" s="47">
        <v>0</v>
      </c>
      <c r="T111" s="1" t="e">
        <f t="shared" si="25"/>
        <v>#DIV/0!</v>
      </c>
    </row>
    <row r="112" spans="1:636" s="23" customFormat="1" ht="17.25">
      <c r="A112" s="63">
        <v>42</v>
      </c>
      <c r="B112" s="10" t="s">
        <v>230</v>
      </c>
      <c r="C112" s="47">
        <v>542737</v>
      </c>
      <c r="D112" s="47">
        <v>786277</v>
      </c>
      <c r="E112" s="1">
        <f t="shared" si="33"/>
        <v>69.0261828846577</v>
      </c>
      <c r="F112" s="47">
        <v>46551</v>
      </c>
      <c r="G112" s="47">
        <v>65467</v>
      </c>
      <c r="H112" s="1">
        <f t="shared" si="34"/>
        <v>71.106053431499845</v>
      </c>
      <c r="I112" s="47">
        <v>527537</v>
      </c>
      <c r="J112" s="47">
        <v>780248</v>
      </c>
      <c r="K112" s="1">
        <f t="shared" si="32"/>
        <v>67.611451743548201</v>
      </c>
      <c r="L112" s="47">
        <v>0</v>
      </c>
      <c r="M112" s="95">
        <v>0</v>
      </c>
      <c r="N112" s="1" t="e">
        <f t="shared" si="23"/>
        <v>#DIV/0!</v>
      </c>
      <c r="O112" s="47">
        <v>0</v>
      </c>
      <c r="P112" s="47">
        <v>0</v>
      </c>
      <c r="Q112" s="1" t="e">
        <f t="shared" si="24"/>
        <v>#DIV/0!</v>
      </c>
      <c r="R112" s="47">
        <v>0</v>
      </c>
      <c r="S112" s="47">
        <v>0</v>
      </c>
      <c r="T112" s="1" t="e">
        <f t="shared" si="25"/>
        <v>#DIV/0!</v>
      </c>
    </row>
    <row r="113" spans="1:20" s="23" customFormat="1" ht="17.25">
      <c r="A113" s="49">
        <v>43</v>
      </c>
      <c r="B113" s="292" t="s">
        <v>417</v>
      </c>
      <c r="C113" s="47"/>
      <c r="D113" s="47"/>
      <c r="E113" s="1" t="e">
        <f t="shared" si="33"/>
        <v>#DIV/0!</v>
      </c>
      <c r="F113" s="47"/>
      <c r="G113" s="47"/>
      <c r="H113" s="1" t="e">
        <f t="shared" si="34"/>
        <v>#DIV/0!</v>
      </c>
      <c r="I113" s="47"/>
      <c r="J113" s="47"/>
      <c r="K113" s="1" t="e">
        <f t="shared" si="32"/>
        <v>#DIV/0!</v>
      </c>
      <c r="L113" s="47"/>
      <c r="M113" s="47">
        <v>0</v>
      </c>
      <c r="N113" s="1" t="e">
        <f t="shared" si="23"/>
        <v>#DIV/0!</v>
      </c>
      <c r="O113" s="47"/>
      <c r="P113" s="47">
        <v>0</v>
      </c>
      <c r="Q113" s="1" t="e">
        <f t="shared" si="24"/>
        <v>#DIV/0!</v>
      </c>
      <c r="R113" s="47">
        <v>0</v>
      </c>
      <c r="S113" s="47">
        <v>0</v>
      </c>
      <c r="T113" s="1" t="e">
        <f t="shared" si="25"/>
        <v>#DIV/0!</v>
      </c>
    </row>
    <row r="114" spans="1:20" s="23" customFormat="1" ht="17.25">
      <c r="A114" s="298">
        <v>44</v>
      </c>
      <c r="B114" s="286" t="s">
        <v>416</v>
      </c>
      <c r="C114" s="113">
        <v>52389</v>
      </c>
      <c r="D114" s="113">
        <v>256763</v>
      </c>
      <c r="E114" s="299">
        <f t="shared" si="33"/>
        <v>20.403640711473226</v>
      </c>
      <c r="F114" s="113">
        <v>345</v>
      </c>
      <c r="G114" s="113">
        <v>15121</v>
      </c>
      <c r="H114" s="299">
        <f t="shared" si="34"/>
        <v>2.2815951325970505</v>
      </c>
      <c r="I114" s="113">
        <v>144986</v>
      </c>
      <c r="J114" s="113">
        <v>124500</v>
      </c>
      <c r="K114" s="299">
        <f t="shared" si="32"/>
        <v>116.45461847389558</v>
      </c>
      <c r="L114" s="298">
        <v>126729</v>
      </c>
      <c r="M114" s="298">
        <v>53626</v>
      </c>
      <c r="N114" s="299">
        <f t="shared" si="23"/>
        <v>236.32006862342894</v>
      </c>
      <c r="O114" s="298">
        <v>126729</v>
      </c>
      <c r="P114" s="298">
        <v>49121</v>
      </c>
      <c r="Q114" s="299">
        <f t="shared" si="24"/>
        <v>257.9935261904277</v>
      </c>
      <c r="R114" s="298">
        <v>0</v>
      </c>
      <c r="S114" s="298">
        <v>4505</v>
      </c>
      <c r="T114" s="299">
        <f t="shared" si="25"/>
        <v>0</v>
      </c>
    </row>
    <row r="115" spans="1:20" s="23" customFormat="1" ht="17.25">
      <c r="A115" s="47">
        <v>45</v>
      </c>
      <c r="B115" s="16" t="s">
        <v>415</v>
      </c>
      <c r="C115" s="47">
        <v>458789</v>
      </c>
      <c r="D115" s="47">
        <v>467961</v>
      </c>
      <c r="E115" s="1">
        <f>C115/D115*100</f>
        <v>98.040007607471551</v>
      </c>
      <c r="F115" s="47">
        <v>20468</v>
      </c>
      <c r="G115" s="47">
        <v>28430</v>
      </c>
      <c r="H115" s="47">
        <f>F115/G115*100</f>
        <v>71.994372142103416</v>
      </c>
      <c r="I115" s="47">
        <v>491250</v>
      </c>
      <c r="J115" s="47">
        <v>481915</v>
      </c>
      <c r="K115" s="47">
        <f>I115/J115*100</f>
        <v>101.93706359005219</v>
      </c>
      <c r="L115" s="47">
        <v>371032</v>
      </c>
      <c r="M115" s="47">
        <v>379824</v>
      </c>
      <c r="N115" s="47">
        <f>L115/M115*100</f>
        <v>97.68524369181516</v>
      </c>
      <c r="O115" s="47">
        <v>210089</v>
      </c>
      <c r="P115" s="47">
        <v>262113</v>
      </c>
      <c r="Q115" s="47">
        <f>O115/P115*100</f>
        <v>80.152071816354024</v>
      </c>
      <c r="R115" s="47">
        <v>160943</v>
      </c>
      <c r="S115" s="47">
        <v>117711</v>
      </c>
      <c r="T115" s="47">
        <f>R115/S115*100</f>
        <v>136.72723874574169</v>
      </c>
    </row>
    <row r="116" spans="1:20" s="23" customFormat="1" ht="34.5">
      <c r="A116" s="47">
        <v>46</v>
      </c>
      <c r="B116" s="16" t="s">
        <v>465</v>
      </c>
      <c r="C116" s="47">
        <v>1130418</v>
      </c>
      <c r="D116" s="47"/>
      <c r="E116" s="1" t="e">
        <f>C116/D116*100</f>
        <v>#DIV/0!</v>
      </c>
      <c r="F116" s="47">
        <v>116941</v>
      </c>
      <c r="G116" s="47"/>
      <c r="H116" s="47" t="e">
        <f>F116/G116*100</f>
        <v>#DIV/0!</v>
      </c>
      <c r="I116" s="47">
        <v>1130418</v>
      </c>
      <c r="J116" s="47"/>
      <c r="K116" s="47" t="e">
        <f>I116/J116*100</f>
        <v>#DIV/0!</v>
      </c>
      <c r="L116" s="47">
        <v>784737</v>
      </c>
      <c r="M116" s="47"/>
      <c r="N116" s="47" t="e">
        <f>L116/M116*100</f>
        <v>#DIV/0!</v>
      </c>
      <c r="O116" s="47">
        <v>784737</v>
      </c>
      <c r="P116" s="47"/>
      <c r="Q116" s="47" t="e">
        <f>O116/P116*100</f>
        <v>#DIV/0!</v>
      </c>
      <c r="R116" s="47">
        <v>0</v>
      </c>
      <c r="S116" s="47"/>
      <c r="T116" s="47" t="e">
        <f>R116/S116*100</f>
        <v>#DIV/0!</v>
      </c>
    </row>
    <row r="117" spans="1:20" s="23" customFormat="1" ht="17.25" customHeight="1">
      <c r="A117" s="385"/>
      <c r="B117" s="386"/>
      <c r="C117" s="386"/>
      <c r="D117" s="386"/>
      <c r="E117" s="386"/>
      <c r="F117" s="386"/>
      <c r="G117" s="386"/>
      <c r="H117" s="386"/>
      <c r="I117" s="386"/>
      <c r="J117" s="386"/>
      <c r="K117" s="386"/>
      <c r="L117" s="386"/>
      <c r="M117" s="386"/>
      <c r="N117" s="386"/>
      <c r="O117" s="386"/>
      <c r="P117" s="386"/>
      <c r="Q117" s="386"/>
      <c r="R117" s="386"/>
      <c r="S117" s="386"/>
      <c r="T117" s="387"/>
    </row>
    <row r="118" spans="1:20" ht="29.25" customHeight="1">
      <c r="A118" s="388" t="s">
        <v>242</v>
      </c>
      <c r="B118" s="389" t="s">
        <v>117</v>
      </c>
      <c r="C118" s="42">
        <f>SUM(C119:C146)</f>
        <v>76113255</v>
      </c>
      <c r="D118" s="42">
        <f>SUM(D119:D146)</f>
        <v>68580235</v>
      </c>
      <c r="E118" s="51">
        <f>C118/D118*100</f>
        <v>110.98424349231233</v>
      </c>
      <c r="F118" s="42">
        <f>SUM(F119:F146)</f>
        <v>9523347</v>
      </c>
      <c r="G118" s="42">
        <f>SUM(G119:G146)</f>
        <v>8285857</v>
      </c>
      <c r="H118" s="51">
        <f>F118/G118*100</f>
        <v>114.93496689600123</v>
      </c>
      <c r="I118" s="42">
        <f>SUM(I119:I146)</f>
        <v>73827080</v>
      </c>
      <c r="J118" s="42">
        <f>SUM(J119:J146)</f>
        <v>68141439</v>
      </c>
      <c r="K118" s="51">
        <f>I118/J118*100</f>
        <v>108.34388161365362</v>
      </c>
      <c r="L118" s="42">
        <f>SUM(L119:L146)</f>
        <v>50142888</v>
      </c>
      <c r="M118" s="42">
        <f>SUM(M119:M146)</f>
        <v>39935769</v>
      </c>
      <c r="N118" s="6">
        <f t="shared" si="23"/>
        <v>125.55883924508878</v>
      </c>
      <c r="O118" s="42">
        <f>SUM(O119:O146)</f>
        <v>41514169</v>
      </c>
      <c r="P118" s="42">
        <f>SUM(P119:P146)</f>
        <v>31679508</v>
      </c>
      <c r="Q118" s="5">
        <f t="shared" si="24"/>
        <v>131.04423528294694</v>
      </c>
      <c r="R118" s="42">
        <f>SUM(R119:R146)</f>
        <v>8628719</v>
      </c>
      <c r="S118" s="42">
        <f>SUM(S119:S146)</f>
        <v>8256261</v>
      </c>
      <c r="T118" s="6">
        <f t="shared" si="25"/>
        <v>104.51121881926939</v>
      </c>
    </row>
    <row r="119" spans="1:20" ht="36.75" customHeight="1">
      <c r="A119" s="2">
        <v>1</v>
      </c>
      <c r="B119" s="11" t="s">
        <v>118</v>
      </c>
      <c r="C119" s="47">
        <v>21079852</v>
      </c>
      <c r="D119" s="47">
        <v>18225733</v>
      </c>
      <c r="E119" s="46">
        <f t="shared" ref="E119:E144" si="35">C119/D119*100</f>
        <v>115.65983107510682</v>
      </c>
      <c r="F119" s="47">
        <v>2924421</v>
      </c>
      <c r="G119" s="47">
        <v>2290227</v>
      </c>
      <c r="H119" s="46">
        <f t="shared" ref="H119:H144" si="36">F119/G119*100</f>
        <v>127.69131618830798</v>
      </c>
      <c r="I119" s="47">
        <v>21401366</v>
      </c>
      <c r="J119" s="47">
        <v>18406965</v>
      </c>
      <c r="K119" s="46">
        <f t="shared" ref="K119:K127" si="37">I119/J119*100</f>
        <v>116.26776060040316</v>
      </c>
      <c r="L119" s="47">
        <v>18877697</v>
      </c>
      <c r="M119" s="47">
        <v>15308678</v>
      </c>
      <c r="N119" s="25">
        <f t="shared" si="23"/>
        <v>123.31369828276483</v>
      </c>
      <c r="O119" s="47">
        <v>16809853</v>
      </c>
      <c r="P119" s="45">
        <v>13123448</v>
      </c>
      <c r="Q119" s="25">
        <f t="shared" si="24"/>
        <v>128.09021683935501</v>
      </c>
      <c r="R119" s="47">
        <v>2067844</v>
      </c>
      <c r="S119" s="45">
        <v>2185230</v>
      </c>
      <c r="T119" s="46">
        <f t="shared" si="25"/>
        <v>94.62820847233472</v>
      </c>
    </row>
    <row r="120" spans="1:20" ht="17.25">
      <c r="A120" s="161">
        <v>2</v>
      </c>
      <c r="B120" s="9" t="s">
        <v>119</v>
      </c>
      <c r="C120" s="47">
        <v>2210256</v>
      </c>
      <c r="D120" s="47">
        <v>1490599</v>
      </c>
      <c r="E120" s="1">
        <f t="shared" si="35"/>
        <v>148.27971842192301</v>
      </c>
      <c r="F120" s="47">
        <v>206866</v>
      </c>
      <c r="G120" s="47">
        <v>219569</v>
      </c>
      <c r="H120" s="1">
        <f t="shared" si="36"/>
        <v>94.214574917224198</v>
      </c>
      <c r="I120" s="47">
        <v>2199176</v>
      </c>
      <c r="J120" s="47">
        <v>1514963</v>
      </c>
      <c r="K120" s="1">
        <f t="shared" si="37"/>
        <v>145.16367726472527</v>
      </c>
      <c r="L120" s="47">
        <v>1768288</v>
      </c>
      <c r="M120" s="47">
        <v>874642</v>
      </c>
      <c r="N120" s="25">
        <f t="shared" si="23"/>
        <v>202.17277468953009</v>
      </c>
      <c r="O120" s="47">
        <v>1554541</v>
      </c>
      <c r="P120" s="47">
        <v>703867</v>
      </c>
      <c r="Q120" s="25">
        <f t="shared" si="24"/>
        <v>220.8572073985568</v>
      </c>
      <c r="R120" s="47">
        <v>213747</v>
      </c>
      <c r="S120" s="47">
        <v>170775</v>
      </c>
      <c r="T120" s="1">
        <f t="shared" si="25"/>
        <v>125.16293368467282</v>
      </c>
    </row>
    <row r="121" spans="1:20" s="24" customFormat="1" ht="21.75" customHeight="1">
      <c r="A121" s="161">
        <v>3</v>
      </c>
      <c r="B121" s="12" t="s">
        <v>120</v>
      </c>
      <c r="C121" s="47">
        <v>1286417</v>
      </c>
      <c r="D121" s="45">
        <v>964902</v>
      </c>
      <c r="E121" s="25">
        <f t="shared" si="35"/>
        <v>133.3210004746596</v>
      </c>
      <c r="F121" s="47">
        <v>33379</v>
      </c>
      <c r="G121" s="45">
        <v>141873</v>
      </c>
      <c r="H121" s="25">
        <f t="shared" si="36"/>
        <v>23.527380121658105</v>
      </c>
      <c r="I121" s="47">
        <v>1804076</v>
      </c>
      <c r="J121" s="47">
        <v>1382824</v>
      </c>
      <c r="K121" s="25">
        <f t="shared" si="37"/>
        <v>130.46316812551706</v>
      </c>
      <c r="L121" s="47">
        <v>1804076</v>
      </c>
      <c r="M121" s="47">
        <v>1371212</v>
      </c>
      <c r="N121" s="25">
        <f t="shared" si="23"/>
        <v>131.56798511098211</v>
      </c>
      <c r="O121" s="47">
        <v>1794715</v>
      </c>
      <c r="P121" s="49">
        <v>1371212</v>
      </c>
      <c r="Q121" s="25">
        <f t="shared" si="24"/>
        <v>130.88530438765122</v>
      </c>
      <c r="R121" s="47">
        <v>9361</v>
      </c>
      <c r="S121" s="47">
        <v>0</v>
      </c>
      <c r="T121" s="25" t="e">
        <f t="shared" si="25"/>
        <v>#DIV/0!</v>
      </c>
    </row>
    <row r="122" spans="1:20" s="23" customFormat="1" ht="17.25">
      <c r="A122" s="161">
        <v>4</v>
      </c>
      <c r="B122" s="12" t="s">
        <v>121</v>
      </c>
      <c r="C122" s="47">
        <v>1637162</v>
      </c>
      <c r="D122" s="45">
        <v>1460196</v>
      </c>
      <c r="E122" s="1">
        <f t="shared" si="35"/>
        <v>112.11933192530319</v>
      </c>
      <c r="F122" s="47">
        <v>136168</v>
      </c>
      <c r="G122" s="45">
        <v>140305</v>
      </c>
      <c r="H122" s="1">
        <f t="shared" si="36"/>
        <v>97.051423684116742</v>
      </c>
      <c r="I122" s="47">
        <v>344118</v>
      </c>
      <c r="J122" s="45">
        <v>1439603</v>
      </c>
      <c r="K122" s="1">
        <f t="shared" si="37"/>
        <v>23.903673443303468</v>
      </c>
      <c r="L122" s="47"/>
      <c r="M122" s="47">
        <v>654972</v>
      </c>
      <c r="N122" s="1">
        <f t="shared" si="23"/>
        <v>0</v>
      </c>
      <c r="O122" s="47"/>
      <c r="P122" s="49">
        <v>331366</v>
      </c>
      <c r="Q122" s="1">
        <f t="shared" si="24"/>
        <v>0</v>
      </c>
      <c r="R122" s="47"/>
      <c r="S122" s="47">
        <v>323606</v>
      </c>
      <c r="T122" s="1">
        <f t="shared" si="25"/>
        <v>0</v>
      </c>
    </row>
    <row r="123" spans="1:20" s="24" customFormat="1" ht="33.75" customHeight="1">
      <c r="A123" s="161">
        <v>5</v>
      </c>
      <c r="B123" s="10" t="s">
        <v>122</v>
      </c>
      <c r="C123" s="49">
        <v>7679263</v>
      </c>
      <c r="D123" s="45">
        <v>2013843</v>
      </c>
      <c r="E123" s="25">
        <f t="shared" si="35"/>
        <v>381.32381719925536</v>
      </c>
      <c r="F123" s="49">
        <v>1143516</v>
      </c>
      <c r="G123" s="45">
        <v>395363</v>
      </c>
      <c r="H123" s="25">
        <f t="shared" si="36"/>
        <v>289.23192104471082</v>
      </c>
      <c r="I123" s="49">
        <v>7505091</v>
      </c>
      <c r="J123" s="45">
        <v>1985830</v>
      </c>
      <c r="K123" s="25">
        <f t="shared" si="37"/>
        <v>377.93219963440976</v>
      </c>
      <c r="L123" s="49">
        <v>7208896</v>
      </c>
      <c r="M123" s="47">
        <v>1717574</v>
      </c>
      <c r="N123" s="25">
        <f t="shared" si="23"/>
        <v>419.71385221248107</v>
      </c>
      <c r="O123" s="49">
        <v>6959699</v>
      </c>
      <c r="P123" s="49">
        <v>1438924</v>
      </c>
      <c r="Q123" s="25">
        <f t="shared" si="24"/>
        <v>483.67384239890362</v>
      </c>
      <c r="R123" s="49">
        <v>249197</v>
      </c>
      <c r="S123" s="47">
        <v>278650</v>
      </c>
      <c r="T123" s="25">
        <f t="shared" si="25"/>
        <v>89.430109456307193</v>
      </c>
    </row>
    <row r="124" spans="1:20" ht="42.75" customHeight="1">
      <c r="A124" s="161">
        <v>6</v>
      </c>
      <c r="B124" s="10" t="s">
        <v>123</v>
      </c>
      <c r="C124" s="47">
        <v>7480910</v>
      </c>
      <c r="D124" s="45">
        <v>7731432</v>
      </c>
      <c r="E124" s="25">
        <f t="shared" si="35"/>
        <v>96.759694711147944</v>
      </c>
      <c r="F124" s="47">
        <v>1196057</v>
      </c>
      <c r="G124" s="45">
        <v>666175</v>
      </c>
      <c r="H124" s="25">
        <f t="shared" si="36"/>
        <v>179.54096145907607</v>
      </c>
      <c r="I124" s="47">
        <v>7480910</v>
      </c>
      <c r="J124" s="45">
        <v>7731432</v>
      </c>
      <c r="K124" s="25">
        <f t="shared" si="37"/>
        <v>96.759694711147944</v>
      </c>
      <c r="L124" s="47">
        <v>5380540</v>
      </c>
      <c r="M124" s="47">
        <v>5851953</v>
      </c>
      <c r="N124" s="25">
        <f t="shared" si="23"/>
        <v>91.944347468272554</v>
      </c>
      <c r="O124" s="47">
        <v>2322274</v>
      </c>
      <c r="P124" s="49">
        <v>4103533</v>
      </c>
      <c r="Q124" s="25">
        <f t="shared" si="24"/>
        <v>56.592063473109633</v>
      </c>
      <c r="R124" s="47">
        <v>3058266</v>
      </c>
      <c r="S124" s="47">
        <v>1748420</v>
      </c>
      <c r="T124" s="25">
        <f t="shared" si="25"/>
        <v>174.91598128596104</v>
      </c>
    </row>
    <row r="125" spans="1:20" s="160" customFormat="1" ht="16.5" customHeight="1">
      <c r="A125" s="261">
        <v>7</v>
      </c>
      <c r="B125" s="10" t="s">
        <v>124</v>
      </c>
      <c r="C125" s="47">
        <v>4203412</v>
      </c>
      <c r="D125" s="45">
        <v>4774626</v>
      </c>
      <c r="E125" s="47">
        <f t="shared" si="35"/>
        <v>88.036466102266445</v>
      </c>
      <c r="F125" s="47">
        <v>211015</v>
      </c>
      <c r="G125" s="45">
        <v>939038</v>
      </c>
      <c r="H125" s="47">
        <f t="shared" si="36"/>
        <v>22.471401583322507</v>
      </c>
      <c r="I125" s="47">
        <v>3357997</v>
      </c>
      <c r="J125" s="45">
        <v>4236717</v>
      </c>
      <c r="K125" s="47">
        <f t="shared" si="37"/>
        <v>79.259412417680949</v>
      </c>
      <c r="L125" s="47">
        <v>1749172</v>
      </c>
      <c r="M125" s="47">
        <v>2471577</v>
      </c>
      <c r="N125" s="47">
        <f t="shared" si="23"/>
        <v>70.771495284184965</v>
      </c>
      <c r="O125" s="47">
        <v>0</v>
      </c>
      <c r="P125" s="49">
        <v>0</v>
      </c>
      <c r="Q125" s="47" t="e">
        <f t="shared" si="24"/>
        <v>#DIV/0!</v>
      </c>
      <c r="R125" s="47">
        <v>1749172</v>
      </c>
      <c r="S125" s="47">
        <v>2471577</v>
      </c>
      <c r="T125" s="47">
        <f t="shared" si="25"/>
        <v>70.771495284184965</v>
      </c>
    </row>
    <row r="126" spans="1:20" ht="21.75" customHeight="1">
      <c r="A126" s="161">
        <v>8</v>
      </c>
      <c r="B126" s="13" t="s">
        <v>125</v>
      </c>
      <c r="C126" s="47">
        <v>2498721</v>
      </c>
      <c r="D126" s="45">
        <v>2565637</v>
      </c>
      <c r="E126" s="25">
        <f t="shared" si="35"/>
        <v>97.39183680310191</v>
      </c>
      <c r="F126" s="47">
        <v>117094</v>
      </c>
      <c r="G126" s="45">
        <v>107844</v>
      </c>
      <c r="H126" s="25">
        <f t="shared" si="36"/>
        <v>108.57720410963985</v>
      </c>
      <c r="I126" s="47">
        <v>2552968</v>
      </c>
      <c r="J126" s="45">
        <v>2585794</v>
      </c>
      <c r="K126" s="25">
        <f t="shared" si="37"/>
        <v>98.730525324136423</v>
      </c>
      <c r="L126" s="47">
        <v>51205</v>
      </c>
      <c r="M126" s="47">
        <v>54152</v>
      </c>
      <c r="N126" s="25">
        <f t="shared" si="23"/>
        <v>94.557911065149952</v>
      </c>
      <c r="O126" s="47">
        <v>42926</v>
      </c>
      <c r="P126" s="49">
        <v>47282</v>
      </c>
      <c r="Q126" s="25">
        <f t="shared" si="24"/>
        <v>90.787191743158075</v>
      </c>
      <c r="R126" s="47">
        <v>8279</v>
      </c>
      <c r="S126" s="47">
        <v>6870</v>
      </c>
      <c r="T126" s="25">
        <f t="shared" si="25"/>
        <v>120.509461426492</v>
      </c>
    </row>
    <row r="127" spans="1:20" ht="35.25" customHeight="1">
      <c r="A127" s="2">
        <v>9</v>
      </c>
      <c r="B127" s="14" t="s">
        <v>126</v>
      </c>
      <c r="C127" s="47">
        <v>3222555</v>
      </c>
      <c r="D127" s="45">
        <v>3006902</v>
      </c>
      <c r="E127" s="46">
        <f t="shared" si="35"/>
        <v>107.17193310590103</v>
      </c>
      <c r="F127" s="47">
        <v>574002</v>
      </c>
      <c r="G127" s="45">
        <v>714368</v>
      </c>
      <c r="H127" s="46">
        <f t="shared" si="36"/>
        <v>80.351023562085643</v>
      </c>
      <c r="I127" s="47">
        <v>3222555</v>
      </c>
      <c r="J127" s="45">
        <v>3006902</v>
      </c>
      <c r="K127" s="46">
        <f t="shared" si="37"/>
        <v>107.17193310590103</v>
      </c>
      <c r="L127" s="47">
        <v>2354642</v>
      </c>
      <c r="M127" s="47">
        <v>2494925</v>
      </c>
      <c r="N127" s="25">
        <f t="shared" si="23"/>
        <v>94.377265849674842</v>
      </c>
      <c r="O127" s="47">
        <v>2159632</v>
      </c>
      <c r="P127" s="49">
        <v>2484444</v>
      </c>
      <c r="Q127" s="25">
        <f t="shared" si="24"/>
        <v>86.926169396452494</v>
      </c>
      <c r="R127" s="47">
        <v>195010</v>
      </c>
      <c r="S127" s="47">
        <v>10481</v>
      </c>
      <c r="T127" s="46">
        <f t="shared" si="25"/>
        <v>1860.604904112203</v>
      </c>
    </row>
    <row r="128" spans="1:20" ht="31.5" customHeight="1">
      <c r="A128" s="2">
        <v>10</v>
      </c>
      <c r="B128" s="14" t="s">
        <v>127</v>
      </c>
      <c r="C128" s="47">
        <v>1205939</v>
      </c>
      <c r="D128" s="45">
        <v>894307</v>
      </c>
      <c r="E128" s="46">
        <f t="shared" si="35"/>
        <v>134.84619934765132</v>
      </c>
      <c r="F128" s="47">
        <v>249064</v>
      </c>
      <c r="G128" s="45">
        <v>144814</v>
      </c>
      <c r="H128" s="46">
        <f t="shared" si="36"/>
        <v>171.98889610120568</v>
      </c>
      <c r="I128" s="47">
        <v>1144411</v>
      </c>
      <c r="J128" s="45">
        <v>894816</v>
      </c>
      <c r="K128" s="46">
        <f>I128/J128*100</f>
        <v>127.89344401530593</v>
      </c>
      <c r="L128" s="47">
        <v>669761</v>
      </c>
      <c r="M128" s="47">
        <v>438478</v>
      </c>
      <c r="N128" s="25">
        <f t="shared" si="23"/>
        <v>152.74677406848235</v>
      </c>
      <c r="O128" s="47">
        <v>662653</v>
      </c>
      <c r="P128" s="49">
        <v>438436</v>
      </c>
      <c r="Q128" s="25">
        <f t="shared" si="24"/>
        <v>151.14018921803867</v>
      </c>
      <c r="R128" s="47">
        <v>7108</v>
      </c>
      <c r="S128" s="47">
        <v>42</v>
      </c>
      <c r="T128" s="46">
        <f t="shared" si="25"/>
        <v>16923.809523809523</v>
      </c>
    </row>
    <row r="129" spans="1:20" s="23" customFormat="1" ht="34.5">
      <c r="A129" s="161">
        <v>11</v>
      </c>
      <c r="B129" s="163" t="s">
        <v>128</v>
      </c>
      <c r="C129" s="47">
        <v>48802</v>
      </c>
      <c r="D129" s="47"/>
      <c r="E129" s="1" t="e">
        <f t="shared" si="35"/>
        <v>#DIV/0!</v>
      </c>
      <c r="F129" s="47">
        <v>2364</v>
      </c>
      <c r="G129" s="47"/>
      <c r="H129" s="1" t="e">
        <f t="shared" si="36"/>
        <v>#DIV/0!</v>
      </c>
      <c r="I129" s="47">
        <v>48802</v>
      </c>
      <c r="J129" s="47"/>
      <c r="K129" s="1" t="e">
        <f t="shared" ref="K129:K144" si="38">I129/J129*100</f>
        <v>#DIV/0!</v>
      </c>
      <c r="L129" s="47">
        <v>17723</v>
      </c>
      <c r="M129" s="47"/>
      <c r="N129" s="1" t="e">
        <f t="shared" si="23"/>
        <v>#DIV/0!</v>
      </c>
      <c r="O129" s="47">
        <v>17723</v>
      </c>
      <c r="P129" s="47"/>
      <c r="Q129" s="1" t="e">
        <f t="shared" si="24"/>
        <v>#DIV/0!</v>
      </c>
      <c r="R129" s="47">
        <v>0</v>
      </c>
      <c r="S129" s="47"/>
      <c r="T129" s="1" t="e">
        <f>R129/S129*100</f>
        <v>#DIV/0!</v>
      </c>
    </row>
    <row r="130" spans="1:20" s="24" customFormat="1" ht="29.25" customHeight="1">
      <c r="A130" s="161">
        <v>12</v>
      </c>
      <c r="B130" s="13" t="s">
        <v>129</v>
      </c>
      <c r="C130" s="47">
        <v>4181196</v>
      </c>
      <c r="D130" s="45">
        <v>4492571</v>
      </c>
      <c r="E130" s="25">
        <f t="shared" si="35"/>
        <v>93.069113431930191</v>
      </c>
      <c r="F130" s="47">
        <v>276065</v>
      </c>
      <c r="G130" s="45">
        <v>263800</v>
      </c>
      <c r="H130" s="25">
        <f t="shared" si="36"/>
        <v>104.64935557240334</v>
      </c>
      <c r="I130" s="47">
        <v>4112576</v>
      </c>
      <c r="J130" s="45">
        <v>4410180</v>
      </c>
      <c r="K130" s="25">
        <f t="shared" si="38"/>
        <v>93.251885410572811</v>
      </c>
      <c r="L130" s="47">
        <v>710053</v>
      </c>
      <c r="M130" s="47">
        <v>643492</v>
      </c>
      <c r="N130" s="25">
        <f t="shared" si="23"/>
        <v>110.34371833682471</v>
      </c>
      <c r="O130" s="47">
        <v>556919</v>
      </c>
      <c r="P130" s="49">
        <v>519594</v>
      </c>
      <c r="Q130" s="25">
        <f t="shared" si="24"/>
        <v>107.18349326589606</v>
      </c>
      <c r="R130" s="47">
        <v>153134</v>
      </c>
      <c r="S130" s="47">
        <v>123898</v>
      </c>
      <c r="T130" s="25">
        <f t="shared" si="25"/>
        <v>123.59682965019614</v>
      </c>
    </row>
    <row r="131" spans="1:20" s="23" customFormat="1" ht="34.5">
      <c r="A131" s="161">
        <v>13</v>
      </c>
      <c r="B131" s="14" t="s">
        <v>130</v>
      </c>
      <c r="C131" s="47">
        <v>29289</v>
      </c>
      <c r="D131" s="45">
        <v>32696</v>
      </c>
      <c r="E131" s="1">
        <f t="shared" si="35"/>
        <v>89.57976510888183</v>
      </c>
      <c r="F131" s="47">
        <v>5949</v>
      </c>
      <c r="G131" s="45">
        <v>1428</v>
      </c>
      <c r="H131" s="1">
        <f t="shared" si="36"/>
        <v>416.59663865546224</v>
      </c>
      <c r="I131" s="47">
        <v>29289</v>
      </c>
      <c r="J131" s="45">
        <v>32696</v>
      </c>
      <c r="K131" s="1">
        <f t="shared" si="38"/>
        <v>89.57976510888183</v>
      </c>
      <c r="L131" s="47">
        <v>1922</v>
      </c>
      <c r="M131" s="47">
        <v>5418</v>
      </c>
      <c r="N131" s="1">
        <f t="shared" si="23"/>
        <v>35.474344776670357</v>
      </c>
      <c r="O131" s="47">
        <v>0</v>
      </c>
      <c r="P131" s="49">
        <v>0</v>
      </c>
      <c r="Q131" s="25" t="e">
        <f t="shared" si="24"/>
        <v>#DIV/0!</v>
      </c>
      <c r="R131" s="47">
        <v>1922</v>
      </c>
      <c r="S131" s="47">
        <v>5418</v>
      </c>
      <c r="T131" s="1">
        <f>R131/S131*100</f>
        <v>35.474344776670357</v>
      </c>
    </row>
    <row r="132" spans="1:20" s="24" customFormat="1" ht="24.75" customHeight="1">
      <c r="A132" s="161">
        <v>14</v>
      </c>
      <c r="B132" s="13" t="s">
        <v>131</v>
      </c>
      <c r="C132" s="47">
        <v>1642218</v>
      </c>
      <c r="D132" s="45">
        <v>1024516</v>
      </c>
      <c r="E132" s="25">
        <f t="shared" si="35"/>
        <v>160.29207938187398</v>
      </c>
      <c r="F132" s="47">
        <v>257085</v>
      </c>
      <c r="G132" s="45">
        <v>141624</v>
      </c>
      <c r="H132" s="25">
        <f t="shared" si="36"/>
        <v>181.5264361972547</v>
      </c>
      <c r="I132" s="47">
        <v>1642218</v>
      </c>
      <c r="J132" s="45">
        <v>1024516</v>
      </c>
      <c r="K132" s="25">
        <f t="shared" si="38"/>
        <v>160.29207938187398</v>
      </c>
      <c r="L132" s="47">
        <v>1339767</v>
      </c>
      <c r="M132" s="47">
        <v>899998</v>
      </c>
      <c r="N132" s="25">
        <f t="shared" si="23"/>
        <v>148.86333080740178</v>
      </c>
      <c r="O132" s="47">
        <v>1218208</v>
      </c>
      <c r="P132" s="49">
        <v>769208</v>
      </c>
      <c r="Q132" s="25">
        <f t="shared" si="24"/>
        <v>158.37172780314296</v>
      </c>
      <c r="R132" s="47">
        <v>121559</v>
      </c>
      <c r="S132" s="47">
        <v>130790</v>
      </c>
      <c r="T132" s="25">
        <f t="shared" si="25"/>
        <v>92.942120957259732</v>
      </c>
    </row>
    <row r="133" spans="1:20" ht="27" customHeight="1">
      <c r="A133" s="2">
        <v>15</v>
      </c>
      <c r="B133" s="15" t="s">
        <v>132</v>
      </c>
      <c r="C133" s="47">
        <v>5806045</v>
      </c>
      <c r="D133" s="45">
        <v>6370090</v>
      </c>
      <c r="E133" s="25">
        <f t="shared" si="35"/>
        <v>91.145415527881084</v>
      </c>
      <c r="F133" s="47">
        <v>497710</v>
      </c>
      <c r="G133" s="45">
        <v>629845</v>
      </c>
      <c r="H133" s="25">
        <f t="shared" si="36"/>
        <v>79.021028983321301</v>
      </c>
      <c r="I133" s="47">
        <v>5496013</v>
      </c>
      <c r="J133" s="45">
        <v>6356934</v>
      </c>
      <c r="K133" s="25">
        <f t="shared" si="38"/>
        <v>86.456977530362906</v>
      </c>
      <c r="L133" s="47">
        <v>1753971</v>
      </c>
      <c r="M133" s="47">
        <v>1824308</v>
      </c>
      <c r="N133" s="25">
        <f t="shared" si="23"/>
        <v>96.144455870390317</v>
      </c>
      <c r="O133" s="47">
        <v>1558420</v>
      </c>
      <c r="P133" s="49">
        <v>1559330</v>
      </c>
      <c r="Q133" s="25">
        <f t="shared" si="24"/>
        <v>99.941641602483116</v>
      </c>
      <c r="R133" s="47">
        <v>195551</v>
      </c>
      <c r="S133" s="47">
        <v>264978</v>
      </c>
      <c r="T133" s="25">
        <f t="shared" si="25"/>
        <v>73.798956894534641</v>
      </c>
    </row>
    <row r="134" spans="1:20" ht="34.5">
      <c r="A134" s="2">
        <v>16</v>
      </c>
      <c r="B134" s="16" t="s">
        <v>133</v>
      </c>
      <c r="C134" s="47">
        <v>2437190</v>
      </c>
      <c r="D134" s="45">
        <v>2429546</v>
      </c>
      <c r="E134" s="46">
        <f t="shared" si="35"/>
        <v>100.31462668333918</v>
      </c>
      <c r="F134" s="47">
        <v>348781</v>
      </c>
      <c r="G134" s="45">
        <v>233712</v>
      </c>
      <c r="H134" s="46">
        <f t="shared" si="36"/>
        <v>149.23538372013419</v>
      </c>
      <c r="I134" s="47">
        <v>2359562</v>
      </c>
      <c r="J134" s="45">
        <v>2417909</v>
      </c>
      <c r="K134" s="46">
        <f t="shared" si="38"/>
        <v>97.586881888441624</v>
      </c>
      <c r="L134" s="47">
        <v>236611</v>
      </c>
      <c r="M134" s="47">
        <v>3693</v>
      </c>
      <c r="N134" s="25">
        <f t="shared" si="23"/>
        <v>6407.0132683455186</v>
      </c>
      <c r="O134" s="47">
        <v>1737</v>
      </c>
      <c r="P134" s="49">
        <v>0</v>
      </c>
      <c r="Q134" s="25" t="e">
        <f t="shared" si="24"/>
        <v>#DIV/0!</v>
      </c>
      <c r="R134" s="47">
        <v>234874</v>
      </c>
      <c r="S134" s="47">
        <v>3693</v>
      </c>
      <c r="T134" s="46">
        <f t="shared" si="25"/>
        <v>6359.9783373950713</v>
      </c>
    </row>
    <row r="135" spans="1:20" s="23" customFormat="1" ht="17.25">
      <c r="A135" s="2">
        <v>17</v>
      </c>
      <c r="B135" s="9" t="s">
        <v>134</v>
      </c>
      <c r="C135" s="47">
        <v>184586</v>
      </c>
      <c r="D135" s="45">
        <v>189323</v>
      </c>
      <c r="E135" s="1">
        <f t="shared" si="35"/>
        <v>97.497926823471005</v>
      </c>
      <c r="F135" s="47">
        <v>555</v>
      </c>
      <c r="G135" s="45">
        <v>11008</v>
      </c>
      <c r="H135" s="1">
        <f t="shared" si="36"/>
        <v>5.0417877906976747</v>
      </c>
      <c r="I135" s="47">
        <v>184586</v>
      </c>
      <c r="J135" s="45">
        <v>189323</v>
      </c>
      <c r="K135" s="1">
        <f t="shared" si="38"/>
        <v>97.497926823471005</v>
      </c>
      <c r="L135" s="47">
        <v>184586</v>
      </c>
      <c r="M135" s="47">
        <v>189323</v>
      </c>
      <c r="N135" s="1">
        <f t="shared" si="23"/>
        <v>97.497926823471005</v>
      </c>
      <c r="O135" s="47">
        <v>140834</v>
      </c>
      <c r="P135" s="49">
        <v>144975</v>
      </c>
      <c r="Q135" s="1">
        <f t="shared" si="24"/>
        <v>97.14364545611312</v>
      </c>
      <c r="R135" s="47">
        <v>43752</v>
      </c>
      <c r="S135" s="47">
        <v>44348</v>
      </c>
      <c r="T135" s="1">
        <f t="shared" si="25"/>
        <v>98.656083701632554</v>
      </c>
    </row>
    <row r="136" spans="1:20" s="23" customFormat="1" ht="34.5">
      <c r="A136" s="2">
        <v>18</v>
      </c>
      <c r="B136" s="16" t="s">
        <v>135</v>
      </c>
      <c r="C136" s="47">
        <v>2775348</v>
      </c>
      <c r="D136" s="45">
        <v>2975043</v>
      </c>
      <c r="E136" s="1">
        <f t="shared" si="35"/>
        <v>93.287660043905248</v>
      </c>
      <c r="F136" s="47">
        <v>281434</v>
      </c>
      <c r="G136" s="45">
        <v>293113</v>
      </c>
      <c r="H136" s="1">
        <f t="shared" si="36"/>
        <v>96.015529846850882</v>
      </c>
      <c r="I136" s="47">
        <v>2406294</v>
      </c>
      <c r="J136" s="45">
        <v>2632630</v>
      </c>
      <c r="K136" s="1">
        <f t="shared" si="38"/>
        <v>91.40266577528935</v>
      </c>
      <c r="L136" s="47">
        <v>170508</v>
      </c>
      <c r="M136" s="47">
        <v>264852</v>
      </c>
      <c r="N136" s="1">
        <f t="shared" si="23"/>
        <v>64.378596348149159</v>
      </c>
      <c r="O136" s="47">
        <v>142980</v>
      </c>
      <c r="P136" s="49">
        <v>182876</v>
      </c>
      <c r="Q136" s="1">
        <f t="shared" si="24"/>
        <v>78.184124762133905</v>
      </c>
      <c r="R136" s="47">
        <v>27528</v>
      </c>
      <c r="S136" s="47">
        <v>81976</v>
      </c>
      <c r="T136" s="1">
        <f t="shared" si="25"/>
        <v>33.580560163950423</v>
      </c>
    </row>
    <row r="137" spans="1:20" s="23" customFormat="1" ht="34.5">
      <c r="A137" s="161">
        <v>19</v>
      </c>
      <c r="B137" s="162" t="s">
        <v>136</v>
      </c>
      <c r="C137" s="47"/>
      <c r="D137" s="45"/>
      <c r="E137" s="1" t="e">
        <f t="shared" si="35"/>
        <v>#DIV/0!</v>
      </c>
      <c r="F137" s="47"/>
      <c r="G137" s="45"/>
      <c r="H137" s="1" t="e">
        <f t="shared" si="36"/>
        <v>#DIV/0!</v>
      </c>
      <c r="I137" s="47"/>
      <c r="J137" s="45"/>
      <c r="K137" s="1" t="e">
        <f t="shared" si="38"/>
        <v>#DIV/0!</v>
      </c>
      <c r="L137" s="47"/>
      <c r="M137" s="47"/>
      <c r="N137" s="1" t="e">
        <f t="shared" si="23"/>
        <v>#DIV/0!</v>
      </c>
      <c r="O137" s="47"/>
      <c r="P137" s="49"/>
      <c r="Q137" s="1" t="e">
        <f t="shared" si="24"/>
        <v>#DIV/0!</v>
      </c>
      <c r="R137" s="47"/>
      <c r="S137" s="47"/>
      <c r="T137" s="1" t="e">
        <f t="shared" si="25"/>
        <v>#DIV/0!</v>
      </c>
    </row>
    <row r="138" spans="1:20" s="23" customFormat="1" ht="34.5">
      <c r="A138" s="161">
        <v>20</v>
      </c>
      <c r="B138" s="162" t="s">
        <v>137</v>
      </c>
      <c r="C138" s="47">
        <v>248433</v>
      </c>
      <c r="D138" s="45">
        <v>292299</v>
      </c>
      <c r="E138" s="1">
        <f t="shared" si="35"/>
        <v>84.992764258516104</v>
      </c>
      <c r="F138" s="47">
        <v>90363</v>
      </c>
      <c r="G138" s="45">
        <v>30107</v>
      </c>
      <c r="H138" s="1">
        <f t="shared" si="36"/>
        <v>300.13950244129273</v>
      </c>
      <c r="I138" s="47">
        <v>248433</v>
      </c>
      <c r="J138" s="45">
        <v>292299</v>
      </c>
      <c r="K138" s="1">
        <f t="shared" si="38"/>
        <v>84.992764258516104</v>
      </c>
      <c r="L138" s="47">
        <v>248433</v>
      </c>
      <c r="M138" s="47">
        <v>292299</v>
      </c>
      <c r="N138" s="1">
        <f t="shared" si="23"/>
        <v>84.992764258516104</v>
      </c>
      <c r="O138" s="47">
        <v>248433</v>
      </c>
      <c r="P138" s="49">
        <v>292299</v>
      </c>
      <c r="Q138" s="1">
        <f t="shared" si="24"/>
        <v>84.992764258516104</v>
      </c>
      <c r="R138" s="47">
        <v>0</v>
      </c>
      <c r="S138" s="47">
        <v>0</v>
      </c>
      <c r="T138" s="1" t="e">
        <f t="shared" ref="T138:T145" si="39">R138/S138*100</f>
        <v>#DIV/0!</v>
      </c>
    </row>
    <row r="139" spans="1:20" s="23" customFormat="1" ht="17.25">
      <c r="A139" s="161">
        <v>21</v>
      </c>
      <c r="B139" s="162" t="s">
        <v>138</v>
      </c>
      <c r="C139" s="47">
        <v>164222</v>
      </c>
      <c r="D139" s="45">
        <v>162323</v>
      </c>
      <c r="E139" s="25">
        <f t="shared" si="35"/>
        <v>101.16988966443449</v>
      </c>
      <c r="F139" s="47">
        <v>16977</v>
      </c>
      <c r="G139" s="45">
        <v>10040</v>
      </c>
      <c r="H139" s="25">
        <f t="shared" si="36"/>
        <v>169.09362549800798</v>
      </c>
      <c r="I139" s="47">
        <v>164222</v>
      </c>
      <c r="J139" s="45">
        <v>162323</v>
      </c>
      <c r="K139" s="25">
        <f t="shared" si="38"/>
        <v>101.16988966443449</v>
      </c>
      <c r="L139" s="47">
        <v>124395</v>
      </c>
      <c r="M139" s="47">
        <v>119967</v>
      </c>
      <c r="N139" s="25">
        <f t="shared" si="23"/>
        <v>103.691015029133</v>
      </c>
      <c r="O139" s="47">
        <v>124395</v>
      </c>
      <c r="P139" s="49">
        <v>119967</v>
      </c>
      <c r="Q139" s="25">
        <f t="shared" si="24"/>
        <v>103.691015029133</v>
      </c>
      <c r="R139" s="47">
        <v>0</v>
      </c>
      <c r="S139" s="47">
        <v>0</v>
      </c>
      <c r="T139" s="25" t="e">
        <f t="shared" si="39"/>
        <v>#DIV/0!</v>
      </c>
    </row>
    <row r="140" spans="1:20" ht="34.5">
      <c r="A140" s="2">
        <v>22</v>
      </c>
      <c r="B140" s="17" t="s">
        <v>140</v>
      </c>
      <c r="C140" s="47">
        <v>4815899</v>
      </c>
      <c r="D140" s="45">
        <v>3613763</v>
      </c>
      <c r="E140" s="46">
        <f t="shared" si="35"/>
        <v>133.26549084707545</v>
      </c>
      <c r="F140" s="47">
        <v>794827</v>
      </c>
      <c r="G140" s="45">
        <v>508223</v>
      </c>
      <c r="H140" s="46">
        <f t="shared" si="36"/>
        <v>156.39335488555221</v>
      </c>
      <c r="I140" s="47">
        <v>4815899</v>
      </c>
      <c r="J140" s="45">
        <v>3613763</v>
      </c>
      <c r="K140" s="46">
        <f t="shared" si="38"/>
        <v>133.26549084707545</v>
      </c>
      <c r="L140" s="47">
        <v>4777014</v>
      </c>
      <c r="M140" s="47">
        <v>3598871</v>
      </c>
      <c r="N140" s="25">
        <f t="shared" ref="N140:N145" si="40">L140/M140*100</f>
        <v>132.73646096234069</v>
      </c>
      <c r="O140" s="47">
        <v>4777014</v>
      </c>
      <c r="P140" s="49">
        <v>3598871</v>
      </c>
      <c r="Q140" s="25">
        <f t="shared" ref="Q140:Q145" si="41">O140/P140*100</f>
        <v>132.73646096234069</v>
      </c>
      <c r="R140" s="47">
        <v>0</v>
      </c>
      <c r="S140" s="47">
        <v>0</v>
      </c>
      <c r="T140" s="46" t="e">
        <f t="shared" si="39"/>
        <v>#DIV/0!</v>
      </c>
    </row>
    <row r="141" spans="1:20" ht="34.5">
      <c r="A141" s="2">
        <v>23</v>
      </c>
      <c r="B141" s="17" t="s">
        <v>141</v>
      </c>
      <c r="C141" s="47">
        <v>246365</v>
      </c>
      <c r="D141" s="45">
        <v>328831</v>
      </c>
      <c r="E141" s="25">
        <f t="shared" si="35"/>
        <v>74.921464217181466</v>
      </c>
      <c r="F141" s="47">
        <v>50517</v>
      </c>
      <c r="G141" s="45">
        <v>24733</v>
      </c>
      <c r="H141" s="25">
        <f t="shared" si="36"/>
        <v>204.24938341487083</v>
      </c>
      <c r="I141" s="47">
        <v>246365</v>
      </c>
      <c r="J141" s="45">
        <v>328831</v>
      </c>
      <c r="K141" s="25">
        <f t="shared" si="38"/>
        <v>74.921464217181466</v>
      </c>
      <c r="L141" s="47">
        <v>238739</v>
      </c>
      <c r="M141" s="95">
        <v>319396</v>
      </c>
      <c r="N141" s="25">
        <f t="shared" si="40"/>
        <v>74.747022504978148</v>
      </c>
      <c r="O141" s="47">
        <v>238739</v>
      </c>
      <c r="P141" s="95">
        <v>319396</v>
      </c>
      <c r="Q141" s="25">
        <f t="shared" si="41"/>
        <v>74.747022504978148</v>
      </c>
      <c r="R141" s="47">
        <v>0</v>
      </c>
      <c r="S141" s="45">
        <v>0</v>
      </c>
      <c r="T141" s="25" t="e">
        <f t="shared" si="39"/>
        <v>#DIV/0!</v>
      </c>
    </row>
    <row r="142" spans="1:20" ht="17.25">
      <c r="A142" s="161">
        <v>24</v>
      </c>
      <c r="B142" s="162" t="s">
        <v>142</v>
      </c>
      <c r="C142" s="47">
        <v>104595</v>
      </c>
      <c r="D142" s="45">
        <v>135501</v>
      </c>
      <c r="E142" s="25">
        <f t="shared" si="35"/>
        <v>77.19131224123808</v>
      </c>
      <c r="F142" s="47">
        <v>12032</v>
      </c>
      <c r="G142" s="45">
        <v>12137</v>
      </c>
      <c r="H142" s="25">
        <f t="shared" si="36"/>
        <v>99.134876822938125</v>
      </c>
      <c r="I142" s="47">
        <v>104595</v>
      </c>
      <c r="J142" s="45">
        <v>135501</v>
      </c>
      <c r="K142" s="25">
        <f t="shared" si="38"/>
        <v>77.19131224123808</v>
      </c>
      <c r="L142" s="47">
        <v>0</v>
      </c>
      <c r="M142" s="95">
        <v>0</v>
      </c>
      <c r="N142" s="25" t="e">
        <f t="shared" si="40"/>
        <v>#DIV/0!</v>
      </c>
      <c r="O142" s="47">
        <v>0</v>
      </c>
      <c r="P142" s="45">
        <v>0</v>
      </c>
      <c r="Q142" s="25" t="e">
        <f t="shared" si="41"/>
        <v>#DIV/0!</v>
      </c>
      <c r="R142" s="47">
        <v>0</v>
      </c>
      <c r="S142" s="45">
        <v>0</v>
      </c>
      <c r="T142" s="25" t="e">
        <f t="shared" si="39"/>
        <v>#DIV/0!</v>
      </c>
    </row>
    <row r="143" spans="1:20" s="23" customFormat="1" ht="17.25">
      <c r="A143" s="2">
        <v>25</v>
      </c>
      <c r="B143" s="17" t="s">
        <v>143</v>
      </c>
      <c r="C143" s="47">
        <v>483737</v>
      </c>
      <c r="D143" s="45">
        <v>2808763</v>
      </c>
      <c r="E143" s="1">
        <f t="shared" si="35"/>
        <v>17.222421400452799</v>
      </c>
      <c r="F143" s="47">
        <v>48289</v>
      </c>
      <c r="G143" s="45">
        <v>327500</v>
      </c>
      <c r="H143" s="1">
        <f t="shared" si="36"/>
        <v>14.744732824427482</v>
      </c>
      <c r="I143" s="47">
        <v>545207</v>
      </c>
      <c r="J143" s="45">
        <v>2808763</v>
      </c>
      <c r="K143" s="1">
        <f t="shared" si="38"/>
        <v>19.410929295209314</v>
      </c>
      <c r="L143" s="47">
        <v>241304</v>
      </c>
      <c r="M143" s="95">
        <v>361450</v>
      </c>
      <c r="N143" s="1">
        <f t="shared" si="40"/>
        <v>66.759994466731214</v>
      </c>
      <c r="O143" s="47">
        <v>0</v>
      </c>
      <c r="P143" s="45">
        <v>0</v>
      </c>
      <c r="Q143" s="1" t="e">
        <f t="shared" si="41"/>
        <v>#DIV/0!</v>
      </c>
      <c r="R143" s="47">
        <v>241304</v>
      </c>
      <c r="S143" s="45">
        <v>361450</v>
      </c>
      <c r="T143" s="1">
        <f t="shared" si="39"/>
        <v>66.759994466731214</v>
      </c>
    </row>
    <row r="144" spans="1:20" s="23" customFormat="1" ht="34.5">
      <c r="A144" s="2">
        <v>26</v>
      </c>
      <c r="B144" s="16" t="s">
        <v>144</v>
      </c>
      <c r="C144" s="47">
        <v>81045</v>
      </c>
      <c r="D144" s="47">
        <v>96441</v>
      </c>
      <c r="E144" s="1">
        <f t="shared" si="35"/>
        <v>84.035835381217524</v>
      </c>
      <c r="F144" s="47">
        <v>8520</v>
      </c>
      <c r="G144" s="47">
        <v>2687</v>
      </c>
      <c r="H144" s="1">
        <f t="shared" si="36"/>
        <v>317.08224786006701</v>
      </c>
      <c r="I144" s="47">
        <v>42915</v>
      </c>
      <c r="J144" s="47">
        <v>39718</v>
      </c>
      <c r="K144" s="1">
        <f t="shared" si="38"/>
        <v>108.04924719270859</v>
      </c>
      <c r="L144" s="47">
        <v>42915</v>
      </c>
      <c r="M144" s="95">
        <v>39718</v>
      </c>
      <c r="N144" s="1">
        <f t="shared" si="40"/>
        <v>108.04924719270859</v>
      </c>
      <c r="O144" s="47">
        <v>42915</v>
      </c>
      <c r="P144" s="47">
        <v>39718</v>
      </c>
      <c r="Q144" s="1">
        <f t="shared" si="41"/>
        <v>108.04924719270859</v>
      </c>
      <c r="R144" s="47">
        <v>0</v>
      </c>
      <c r="S144" s="47">
        <v>0</v>
      </c>
      <c r="T144" s="1" t="e">
        <f t="shared" si="39"/>
        <v>#DIV/0!</v>
      </c>
    </row>
    <row r="145" spans="1:20" ht="17.25">
      <c r="A145" s="161">
        <v>27</v>
      </c>
      <c r="B145" s="10" t="s">
        <v>228</v>
      </c>
      <c r="C145" s="47">
        <v>40122</v>
      </c>
      <c r="D145" s="45">
        <v>16975</v>
      </c>
      <c r="E145" s="25">
        <f>C145/D145*100</f>
        <v>236.35935198821798</v>
      </c>
      <c r="F145" s="47">
        <v>3624</v>
      </c>
      <c r="G145" s="45">
        <v>3754</v>
      </c>
      <c r="H145" s="25">
        <f>F145/G145*100</f>
        <v>96.537027171017584</v>
      </c>
      <c r="I145" s="47">
        <v>40122</v>
      </c>
      <c r="J145" s="45">
        <v>16975</v>
      </c>
      <c r="K145" s="25">
        <f>I145/J145*100</f>
        <v>236.35935198821798</v>
      </c>
      <c r="L145" s="47">
        <v>0</v>
      </c>
      <c r="M145" s="95">
        <v>0</v>
      </c>
      <c r="N145" s="25" t="e">
        <f t="shared" si="40"/>
        <v>#DIV/0!</v>
      </c>
      <c r="O145" s="47">
        <v>0</v>
      </c>
      <c r="P145" s="45">
        <v>0</v>
      </c>
      <c r="Q145" s="25" t="e">
        <f t="shared" si="41"/>
        <v>#DIV/0!</v>
      </c>
      <c r="R145" s="47">
        <v>0</v>
      </c>
      <c r="S145" s="45">
        <v>0</v>
      </c>
      <c r="T145" s="25" t="e">
        <f t="shared" si="39"/>
        <v>#DIV/0!</v>
      </c>
    </row>
    <row r="146" spans="1:20" ht="34.5">
      <c r="A146" s="2">
        <v>28</v>
      </c>
      <c r="B146" s="16" t="s">
        <v>235</v>
      </c>
      <c r="C146" s="47">
        <v>319676</v>
      </c>
      <c r="D146" s="47">
        <v>483377</v>
      </c>
      <c r="E146" s="1">
        <f>C146/D146*100</f>
        <v>66.13388721432753</v>
      </c>
      <c r="F146" s="47">
        <v>36673</v>
      </c>
      <c r="G146" s="47">
        <v>32570</v>
      </c>
      <c r="H146" s="1">
        <f>F146/G146*100</f>
        <v>112.59748234571691</v>
      </c>
      <c r="I146" s="47">
        <v>327314</v>
      </c>
      <c r="J146" s="47">
        <v>493232</v>
      </c>
      <c r="K146" s="1">
        <f>I146/J146*100</f>
        <v>66.361063353553703</v>
      </c>
      <c r="L146" s="47">
        <v>190670</v>
      </c>
      <c r="M146" s="95">
        <v>134821</v>
      </c>
      <c r="N146" s="1">
        <f>L146/M146*100</f>
        <v>141.42455552176588</v>
      </c>
      <c r="O146" s="47">
        <v>139559</v>
      </c>
      <c r="P146" s="47">
        <v>90762</v>
      </c>
      <c r="Q146" s="1">
        <f>O146/P146*100</f>
        <v>153.76368964985346</v>
      </c>
      <c r="R146" s="47">
        <v>51111</v>
      </c>
      <c r="S146" s="47">
        <v>44059</v>
      </c>
      <c r="T146" s="1">
        <f>R146/S146*100</f>
        <v>116.0058103906126</v>
      </c>
    </row>
    <row r="147" spans="1:20" s="23" customFormat="1" ht="17.25" customHeight="1">
      <c r="A147" s="385"/>
      <c r="B147" s="386"/>
      <c r="C147" s="386"/>
      <c r="D147" s="386"/>
      <c r="E147" s="386"/>
      <c r="F147" s="386"/>
      <c r="G147" s="386"/>
      <c r="H147" s="386"/>
      <c r="I147" s="386"/>
      <c r="J147" s="386"/>
      <c r="K147" s="386"/>
      <c r="L147" s="386"/>
      <c r="M147" s="386"/>
      <c r="N147" s="386"/>
      <c r="O147" s="386"/>
      <c r="P147" s="386"/>
      <c r="Q147" s="386"/>
      <c r="R147" s="386"/>
      <c r="S147" s="386"/>
      <c r="T147" s="387"/>
    </row>
    <row r="148" spans="1:20" ht="24" customHeight="1">
      <c r="A148" s="383" t="s">
        <v>243</v>
      </c>
      <c r="B148" s="384" t="s">
        <v>145</v>
      </c>
      <c r="C148" s="42">
        <f>SUM(C149:C152)</f>
        <v>119281243</v>
      </c>
      <c r="D148" s="42">
        <f>SUM(D149:D152)</f>
        <v>83658938</v>
      </c>
      <c r="E148" s="51">
        <f t="shared" ref="E148:E149" si="42">C148/D148*100</f>
        <v>142.58039350200693</v>
      </c>
      <c r="F148" s="42">
        <f>SUM(F149:F152)</f>
        <v>13775018</v>
      </c>
      <c r="G148" s="42">
        <f>SUM(G149:G152)</f>
        <v>9099474</v>
      </c>
      <c r="H148" s="51">
        <f t="shared" ref="H148:H152" si="43">F148/G148*100</f>
        <v>151.38257442133468</v>
      </c>
      <c r="I148" s="42">
        <f>SUM(I149:I152)</f>
        <v>118143412</v>
      </c>
      <c r="J148" s="42">
        <f>SUM(J149:J152)</f>
        <v>97357164</v>
      </c>
      <c r="K148" s="51">
        <f t="shared" ref="K148:K152" si="44">I148/J148*100</f>
        <v>121.35050688206159</v>
      </c>
      <c r="L148" s="36">
        <f>SUM(L149:L152)</f>
        <v>86197466</v>
      </c>
      <c r="M148" s="36">
        <f>SUM(M149:M152)</f>
        <v>70599422</v>
      </c>
      <c r="N148" s="6">
        <f t="shared" ref="N148:N152" si="45">L148/M148*100</f>
        <v>122.09372762286921</v>
      </c>
      <c r="O148" s="5">
        <f>SUM(O149:O152)</f>
        <v>5457659</v>
      </c>
      <c r="P148" s="5">
        <f>SUM(P149:P152)</f>
        <v>5656123</v>
      </c>
      <c r="Q148" s="5">
        <f>O148/P148*100</f>
        <v>96.491165414896386</v>
      </c>
      <c r="R148" s="5">
        <f>SUM(R149:R152)</f>
        <v>80739807</v>
      </c>
      <c r="S148" s="5">
        <f>SUM(S149:S152)</f>
        <v>64943299</v>
      </c>
      <c r="T148" s="6">
        <f>R148/S148*100</f>
        <v>124.32353798349543</v>
      </c>
    </row>
    <row r="149" spans="1:20" s="24" customFormat="1" ht="17.25">
      <c r="A149" s="63">
        <v>1</v>
      </c>
      <c r="B149" s="18" t="s">
        <v>146</v>
      </c>
      <c r="C149" s="47">
        <v>69618676</v>
      </c>
      <c r="D149" s="49">
        <v>46689240</v>
      </c>
      <c r="E149" s="25">
        <f t="shared" si="42"/>
        <v>149.11075014285947</v>
      </c>
      <c r="F149" s="49">
        <v>7497365</v>
      </c>
      <c r="G149" s="49">
        <v>5471666</v>
      </c>
      <c r="H149" s="25">
        <f t="shared" si="43"/>
        <v>137.02161279581026</v>
      </c>
      <c r="I149" s="49">
        <v>67627970</v>
      </c>
      <c r="J149" s="49">
        <v>46444247</v>
      </c>
      <c r="K149" s="25">
        <f t="shared" si="44"/>
        <v>145.61108074375713</v>
      </c>
      <c r="L149" s="95">
        <v>43535132</v>
      </c>
      <c r="M149" s="95">
        <v>27671756</v>
      </c>
      <c r="N149" s="25">
        <f t="shared" si="45"/>
        <v>157.32695821689089</v>
      </c>
      <c r="O149" s="49">
        <v>3875478</v>
      </c>
      <c r="P149" s="49">
        <v>4399437</v>
      </c>
      <c r="Q149" s="25">
        <f>O149/P149*100</f>
        <v>88.090317011017547</v>
      </c>
      <c r="R149" s="49">
        <v>39659654</v>
      </c>
      <c r="S149" s="49">
        <v>23272319</v>
      </c>
      <c r="T149" s="25">
        <f>R149/S149*100</f>
        <v>170.41556537618791</v>
      </c>
    </row>
    <row r="150" spans="1:20" s="24" customFormat="1" ht="17.25">
      <c r="A150" s="63">
        <v>2</v>
      </c>
      <c r="B150" s="18" t="s">
        <v>147</v>
      </c>
      <c r="C150" s="47">
        <v>1486506</v>
      </c>
      <c r="D150" s="49">
        <v>2295491</v>
      </c>
      <c r="E150" s="25">
        <f>C150/D150*100</f>
        <v>64.757648799320052</v>
      </c>
      <c r="F150" s="49">
        <v>507128</v>
      </c>
      <c r="G150" s="49">
        <v>127316</v>
      </c>
      <c r="H150" s="25">
        <f t="shared" si="43"/>
        <v>398.32228470891329</v>
      </c>
      <c r="I150" s="49">
        <v>1963578</v>
      </c>
      <c r="J150" s="49">
        <v>2231516</v>
      </c>
      <c r="K150" s="25">
        <f t="shared" si="44"/>
        <v>87.993005651763198</v>
      </c>
      <c r="L150" s="95">
        <v>0</v>
      </c>
      <c r="M150" s="95">
        <v>0</v>
      </c>
      <c r="N150" s="25" t="e">
        <f t="shared" si="45"/>
        <v>#DIV/0!</v>
      </c>
      <c r="O150" s="49">
        <v>0</v>
      </c>
      <c r="P150" s="49">
        <v>0</v>
      </c>
      <c r="Q150" s="25" t="e">
        <f>O150/P150*100</f>
        <v>#DIV/0!</v>
      </c>
      <c r="R150" s="49">
        <v>0</v>
      </c>
      <c r="S150" s="49">
        <v>0</v>
      </c>
      <c r="T150" s="25" t="e">
        <f>R150/S150*100</f>
        <v>#DIV/0!</v>
      </c>
    </row>
    <row r="151" spans="1:20" s="24" customFormat="1" ht="17.25">
      <c r="A151" s="63">
        <v>3</v>
      </c>
      <c r="B151" s="18" t="s">
        <v>148</v>
      </c>
      <c r="C151" s="47">
        <v>2492184</v>
      </c>
      <c r="D151" s="49">
        <v>1558397</v>
      </c>
      <c r="E151" s="25">
        <f t="shared" ref="E151:E152" si="46">C151/D151*100</f>
        <v>159.91971237110954</v>
      </c>
      <c r="F151" s="49">
        <v>217304</v>
      </c>
      <c r="G151" s="49">
        <v>252015</v>
      </c>
      <c r="H151" s="25">
        <f t="shared" si="43"/>
        <v>86.226613495228449</v>
      </c>
      <c r="I151" s="49">
        <v>2381204</v>
      </c>
      <c r="J151" s="49">
        <v>1586387</v>
      </c>
      <c r="K151" s="25">
        <f t="shared" si="44"/>
        <v>150.1023394669775</v>
      </c>
      <c r="L151" s="95">
        <v>1008860</v>
      </c>
      <c r="M151" s="95">
        <v>581182</v>
      </c>
      <c r="N151" s="25">
        <f t="shared" si="45"/>
        <v>173.58761971292986</v>
      </c>
      <c r="O151" s="49">
        <v>644543</v>
      </c>
      <c r="P151" s="49">
        <v>372832</v>
      </c>
      <c r="Q151" s="25">
        <f>O151/P151*100</f>
        <v>172.87759634366148</v>
      </c>
      <c r="R151" s="49">
        <v>364317</v>
      </c>
      <c r="S151" s="49">
        <v>208350</v>
      </c>
      <c r="T151" s="25">
        <f>R151/S151*100</f>
        <v>174.85817134629229</v>
      </c>
    </row>
    <row r="152" spans="1:20" ht="34.5">
      <c r="A152" s="63">
        <v>4</v>
      </c>
      <c r="B152" s="19" t="s">
        <v>149</v>
      </c>
      <c r="C152" s="47">
        <v>45683877</v>
      </c>
      <c r="D152" s="47">
        <v>33115810</v>
      </c>
      <c r="E152" s="46">
        <f t="shared" si="46"/>
        <v>137.95186347548196</v>
      </c>
      <c r="F152" s="49">
        <v>5553221</v>
      </c>
      <c r="G152" s="47">
        <v>3248477</v>
      </c>
      <c r="H152" s="46">
        <f t="shared" si="43"/>
        <v>170.94844753402901</v>
      </c>
      <c r="I152" s="49">
        <v>46170660</v>
      </c>
      <c r="J152" s="47">
        <v>47095014</v>
      </c>
      <c r="K152" s="46">
        <f t="shared" si="44"/>
        <v>98.037257192449289</v>
      </c>
      <c r="L152" s="95">
        <v>41653474</v>
      </c>
      <c r="M152" s="95">
        <v>42346484</v>
      </c>
      <c r="N152" s="25">
        <f t="shared" si="45"/>
        <v>98.363476882756075</v>
      </c>
      <c r="O152" s="49">
        <v>937638</v>
      </c>
      <c r="P152" s="45">
        <v>883854</v>
      </c>
      <c r="Q152" s="25">
        <f>O152/P152*100</f>
        <v>106.08516791234752</v>
      </c>
      <c r="R152" s="49">
        <v>40715836</v>
      </c>
      <c r="S152" s="47">
        <v>41462630</v>
      </c>
      <c r="T152" s="46">
        <f>R152/S152*100</f>
        <v>98.198874504584012</v>
      </c>
    </row>
    <row r="153" spans="1:20" s="23" customFormat="1" ht="17.25" customHeight="1">
      <c r="A153" s="385"/>
      <c r="B153" s="386"/>
      <c r="C153" s="386"/>
      <c r="D153" s="386"/>
      <c r="E153" s="386"/>
      <c r="F153" s="386"/>
      <c r="G153" s="386"/>
      <c r="H153" s="386"/>
      <c r="I153" s="386"/>
      <c r="J153" s="386"/>
      <c r="K153" s="386"/>
      <c r="L153" s="386"/>
      <c r="M153" s="386"/>
      <c r="N153" s="386"/>
      <c r="O153" s="386"/>
      <c r="P153" s="386"/>
      <c r="Q153" s="386"/>
      <c r="R153" s="386"/>
      <c r="S153" s="386"/>
      <c r="T153" s="387"/>
    </row>
    <row r="154" spans="1:20" ht="54.75" customHeight="1">
      <c r="A154" s="383" t="s">
        <v>244</v>
      </c>
      <c r="B154" s="384"/>
      <c r="C154" s="42">
        <f>SUM(C155:C164)</f>
        <v>143215</v>
      </c>
      <c r="D154" s="42">
        <f>SUM(D155:D164)</f>
        <v>222220</v>
      </c>
      <c r="E154" s="51">
        <f>C154/D154*100</f>
        <v>64.44739447394474</v>
      </c>
      <c r="F154" s="42">
        <f>SUM(F155:F164)</f>
        <v>50871</v>
      </c>
      <c r="G154" s="42">
        <f>SUM(G155:G164)</f>
        <v>27838</v>
      </c>
      <c r="H154" s="51">
        <f>F154/G154*100</f>
        <v>182.73942093541203</v>
      </c>
      <c r="I154" s="42">
        <f>SUM(I155:I164)</f>
        <v>282076</v>
      </c>
      <c r="J154" s="42">
        <f>SUM(J155:J164)</f>
        <v>398944</v>
      </c>
      <c r="K154" s="51">
        <f>I154/J154*100</f>
        <v>70.705662950188497</v>
      </c>
      <c r="L154" s="34">
        <f>SUM(L155:L164)</f>
        <v>5965</v>
      </c>
      <c r="M154" s="34">
        <f>SUM(M155:M164)</f>
        <v>4323</v>
      </c>
      <c r="N154" s="6">
        <f t="shared" ref="N154:N164" si="47">L154/M154*100</f>
        <v>137.98288225769141</v>
      </c>
      <c r="O154" s="5">
        <f>SUM(O155:O164)</f>
        <v>5965</v>
      </c>
      <c r="P154" s="5">
        <f>SUM(P155:P164)</f>
        <v>0</v>
      </c>
      <c r="Q154" s="5" t="e">
        <f t="shared" ref="Q154:Q164" si="48">O154/P154*100</f>
        <v>#DIV/0!</v>
      </c>
      <c r="R154" s="5">
        <f>SUM(R155:R164)</f>
        <v>0</v>
      </c>
      <c r="S154" s="5">
        <f>SUM(S155:S164)</f>
        <v>4323</v>
      </c>
      <c r="T154" s="6">
        <f t="shared" ref="T154:T164" si="49">R154/S154*100</f>
        <v>0</v>
      </c>
    </row>
    <row r="156" spans="1:20" ht="20.25" customHeight="1">
      <c r="A156" s="56">
        <v>1</v>
      </c>
      <c r="B156" s="3" t="s">
        <v>67</v>
      </c>
      <c r="C156" s="45">
        <v>0</v>
      </c>
      <c r="D156" s="45">
        <v>0</v>
      </c>
      <c r="E156" s="46" t="e">
        <f t="shared" ref="E156:E164" si="50">C156/D156*100</f>
        <v>#DIV/0!</v>
      </c>
      <c r="F156" s="45">
        <v>0</v>
      </c>
      <c r="G156" s="45">
        <v>0</v>
      </c>
      <c r="H156" s="46" t="e">
        <f t="shared" ref="H156:H161" si="51">F156/G156*100</f>
        <v>#DIV/0!</v>
      </c>
      <c r="I156" s="45">
        <v>0</v>
      </c>
      <c r="J156" s="45">
        <v>0</v>
      </c>
      <c r="K156" s="46" t="e">
        <f t="shared" ref="K156:K164" si="52">I156/J156*100</f>
        <v>#DIV/0!</v>
      </c>
      <c r="L156" s="95">
        <f t="shared" ref="L156:M164" si="53">O156+R156</f>
        <v>0</v>
      </c>
      <c r="M156" s="47">
        <f t="shared" si="53"/>
        <v>0</v>
      </c>
      <c r="N156" s="25" t="e">
        <f t="shared" si="47"/>
        <v>#DIV/0!</v>
      </c>
      <c r="O156" s="45">
        <v>0</v>
      </c>
      <c r="P156" s="45">
        <v>0</v>
      </c>
      <c r="Q156" s="25" t="e">
        <f t="shared" si="48"/>
        <v>#DIV/0!</v>
      </c>
      <c r="R156" s="45">
        <v>0</v>
      </c>
      <c r="S156" s="45">
        <v>0</v>
      </c>
      <c r="T156" s="46" t="e">
        <f t="shared" si="49"/>
        <v>#DIV/0!</v>
      </c>
    </row>
    <row r="157" spans="1:20" ht="19.5" customHeight="1">
      <c r="A157" s="56">
        <v>2</v>
      </c>
      <c r="B157" s="3" t="s">
        <v>68</v>
      </c>
      <c r="C157" s="45">
        <v>0</v>
      </c>
      <c r="D157" s="45">
        <v>0</v>
      </c>
      <c r="E157" s="46" t="e">
        <f>C157/D157*100</f>
        <v>#DIV/0!</v>
      </c>
      <c r="F157" s="45">
        <v>0</v>
      </c>
      <c r="G157" s="45">
        <v>0</v>
      </c>
      <c r="H157" s="46" t="e">
        <f t="shared" si="51"/>
        <v>#DIV/0!</v>
      </c>
      <c r="I157" s="45">
        <v>0</v>
      </c>
      <c r="J157" s="45">
        <v>0</v>
      </c>
      <c r="K157" s="46" t="e">
        <f t="shared" si="52"/>
        <v>#DIV/0!</v>
      </c>
      <c r="L157" s="95">
        <f t="shared" si="53"/>
        <v>0</v>
      </c>
      <c r="M157" s="47">
        <f t="shared" si="53"/>
        <v>0</v>
      </c>
      <c r="N157" s="25" t="e">
        <f t="shared" si="47"/>
        <v>#DIV/0!</v>
      </c>
      <c r="O157" s="45">
        <v>0</v>
      </c>
      <c r="P157" s="45">
        <v>0</v>
      </c>
      <c r="Q157" s="25" t="e">
        <f t="shared" si="48"/>
        <v>#DIV/0!</v>
      </c>
      <c r="R157" s="45">
        <v>0</v>
      </c>
      <c r="S157" s="45">
        <v>0</v>
      </c>
      <c r="T157" s="46" t="e">
        <f t="shared" si="49"/>
        <v>#DIV/0!</v>
      </c>
    </row>
    <row r="158" spans="1:20" ht="20.25" customHeight="1">
      <c r="A158" s="56">
        <v>3</v>
      </c>
      <c r="B158" s="3" t="s">
        <v>69</v>
      </c>
      <c r="C158" s="45">
        <v>27457</v>
      </c>
      <c r="D158" s="45">
        <v>72420</v>
      </c>
      <c r="E158" s="46">
        <f t="shared" si="50"/>
        <v>37.913559790113226</v>
      </c>
      <c r="F158" s="45">
        <v>0</v>
      </c>
      <c r="G158" s="45">
        <v>4463</v>
      </c>
      <c r="H158" s="46">
        <f t="shared" si="51"/>
        <v>0</v>
      </c>
      <c r="I158" s="45">
        <v>32989</v>
      </c>
      <c r="J158" s="45">
        <v>95972</v>
      </c>
      <c r="K158" s="46">
        <f t="shared" si="52"/>
        <v>34.373567290459718</v>
      </c>
      <c r="L158" s="95">
        <v>5965</v>
      </c>
      <c r="M158" s="47">
        <f>P158+S158</f>
        <v>0</v>
      </c>
      <c r="N158" s="25" t="e">
        <f t="shared" si="47"/>
        <v>#DIV/0!</v>
      </c>
      <c r="O158" s="45">
        <v>5965</v>
      </c>
      <c r="P158" s="45">
        <v>0</v>
      </c>
      <c r="Q158" s="25" t="e">
        <f t="shared" si="48"/>
        <v>#DIV/0!</v>
      </c>
      <c r="R158" s="45">
        <v>0</v>
      </c>
      <c r="S158" s="45">
        <v>0</v>
      </c>
      <c r="T158" s="46" t="e">
        <f t="shared" si="49"/>
        <v>#DIV/0!</v>
      </c>
    </row>
    <row r="159" spans="1:20" ht="19.5" customHeight="1">
      <c r="A159" s="56">
        <v>4</v>
      </c>
      <c r="B159" s="3" t="s">
        <v>72</v>
      </c>
      <c r="C159" s="45">
        <v>0</v>
      </c>
      <c r="D159" s="45">
        <v>0</v>
      </c>
      <c r="E159" s="46" t="e">
        <f t="shared" si="50"/>
        <v>#DIV/0!</v>
      </c>
      <c r="F159" s="45">
        <v>0</v>
      </c>
      <c r="G159" s="45">
        <v>0</v>
      </c>
      <c r="H159" s="46" t="e">
        <f t="shared" si="51"/>
        <v>#DIV/0!</v>
      </c>
      <c r="I159" s="45">
        <v>0</v>
      </c>
      <c r="J159" s="45">
        <v>0</v>
      </c>
      <c r="K159" s="46" t="e">
        <f t="shared" si="52"/>
        <v>#DIV/0!</v>
      </c>
      <c r="L159" s="95">
        <f t="shared" si="53"/>
        <v>0</v>
      </c>
      <c r="M159" s="47">
        <f t="shared" si="53"/>
        <v>0</v>
      </c>
      <c r="N159" s="25" t="e">
        <f t="shared" si="47"/>
        <v>#DIV/0!</v>
      </c>
      <c r="O159" s="45">
        <v>0</v>
      </c>
      <c r="P159" s="45">
        <v>0</v>
      </c>
      <c r="Q159" s="25" t="e">
        <f t="shared" si="48"/>
        <v>#DIV/0!</v>
      </c>
      <c r="R159" s="45">
        <v>0</v>
      </c>
      <c r="S159" s="45">
        <v>0</v>
      </c>
      <c r="T159" s="46" t="e">
        <f t="shared" si="49"/>
        <v>#DIV/0!</v>
      </c>
    </row>
    <row r="160" spans="1:20" ht="26.25" customHeight="1">
      <c r="A160" s="58">
        <v>5</v>
      </c>
      <c r="B160" s="4" t="s">
        <v>74</v>
      </c>
      <c r="C160" s="45">
        <v>0</v>
      </c>
      <c r="D160" s="49">
        <v>12334</v>
      </c>
      <c r="E160" s="25">
        <f t="shared" si="50"/>
        <v>0</v>
      </c>
      <c r="F160" s="45">
        <v>0</v>
      </c>
      <c r="G160" s="49">
        <v>1277</v>
      </c>
      <c r="H160" s="25">
        <f t="shared" si="51"/>
        <v>0</v>
      </c>
      <c r="I160" s="45">
        <v>0</v>
      </c>
      <c r="J160" s="49">
        <v>10494</v>
      </c>
      <c r="K160" s="25">
        <f t="shared" si="52"/>
        <v>0</v>
      </c>
      <c r="L160" s="95">
        <f t="shared" si="53"/>
        <v>0</v>
      </c>
      <c r="M160" s="95">
        <v>4323</v>
      </c>
      <c r="N160" s="25">
        <f t="shared" si="47"/>
        <v>0</v>
      </c>
      <c r="O160" s="49">
        <v>0</v>
      </c>
      <c r="P160" s="49">
        <v>0</v>
      </c>
      <c r="Q160" s="25" t="e">
        <f t="shared" si="48"/>
        <v>#DIV/0!</v>
      </c>
      <c r="R160" s="49">
        <v>0</v>
      </c>
      <c r="S160" s="95">
        <v>4323</v>
      </c>
      <c r="T160" s="25">
        <f t="shared" si="49"/>
        <v>0</v>
      </c>
    </row>
    <row r="161" spans="1:20" s="23" customFormat="1" ht="18" customHeight="1">
      <c r="A161" s="57">
        <v>6</v>
      </c>
      <c r="B161" s="8" t="s">
        <v>76</v>
      </c>
      <c r="C161" s="45">
        <v>0</v>
      </c>
      <c r="D161" s="45">
        <v>0</v>
      </c>
      <c r="E161" s="1" t="e">
        <f t="shared" si="50"/>
        <v>#DIV/0!</v>
      </c>
      <c r="F161" s="45">
        <v>0</v>
      </c>
      <c r="G161" s="45">
        <v>0</v>
      </c>
      <c r="H161" s="1" t="e">
        <f t="shared" si="51"/>
        <v>#DIV/0!</v>
      </c>
      <c r="I161" s="45">
        <v>0</v>
      </c>
      <c r="J161" s="45">
        <v>0</v>
      </c>
      <c r="K161" s="1" t="e">
        <f t="shared" si="52"/>
        <v>#DIV/0!</v>
      </c>
      <c r="L161" s="95">
        <f t="shared" si="53"/>
        <v>0</v>
      </c>
      <c r="M161" s="47">
        <f t="shared" si="53"/>
        <v>0</v>
      </c>
      <c r="N161" s="1" t="e">
        <f t="shared" si="47"/>
        <v>#DIV/0!</v>
      </c>
      <c r="O161" s="47">
        <v>0</v>
      </c>
      <c r="P161" s="47">
        <v>0</v>
      </c>
      <c r="Q161" s="1" t="e">
        <f t="shared" si="48"/>
        <v>#DIV/0!</v>
      </c>
      <c r="R161" s="47">
        <v>0</v>
      </c>
      <c r="S161" s="47">
        <v>0</v>
      </c>
      <c r="T161" s="1" t="e">
        <f t="shared" si="49"/>
        <v>#DIV/0!</v>
      </c>
    </row>
    <row r="162" spans="1:20" ht="18.75" customHeight="1">
      <c r="A162" s="56">
        <v>7</v>
      </c>
      <c r="B162" s="4" t="s">
        <v>79</v>
      </c>
      <c r="C162" s="45">
        <v>0</v>
      </c>
      <c r="D162" s="45">
        <v>0</v>
      </c>
      <c r="E162" s="46" t="e">
        <f t="shared" si="50"/>
        <v>#DIV/0!</v>
      </c>
      <c r="F162" s="45">
        <v>0</v>
      </c>
      <c r="G162" s="45">
        <v>0</v>
      </c>
      <c r="H162" s="46" t="e">
        <f>F162/G162*100</f>
        <v>#DIV/0!</v>
      </c>
      <c r="I162" s="45">
        <v>0</v>
      </c>
      <c r="J162" s="45">
        <v>0</v>
      </c>
      <c r="K162" s="46" t="e">
        <f t="shared" si="52"/>
        <v>#DIV/0!</v>
      </c>
      <c r="L162" s="95">
        <f t="shared" si="53"/>
        <v>0</v>
      </c>
      <c r="M162" s="47">
        <f t="shared" si="53"/>
        <v>0</v>
      </c>
      <c r="N162" s="25" t="e">
        <f t="shared" si="47"/>
        <v>#DIV/0!</v>
      </c>
      <c r="O162" s="45">
        <v>0</v>
      </c>
      <c r="P162" s="45">
        <v>0</v>
      </c>
      <c r="Q162" s="25" t="e">
        <f t="shared" si="48"/>
        <v>#DIV/0!</v>
      </c>
      <c r="R162" s="45">
        <v>0</v>
      </c>
      <c r="S162" s="45">
        <v>0</v>
      </c>
      <c r="T162" s="46" t="e">
        <f t="shared" si="49"/>
        <v>#DIV/0!</v>
      </c>
    </row>
    <row r="163" spans="1:20" s="23" customFormat="1" ht="16.5" customHeight="1">
      <c r="A163" s="56">
        <v>8</v>
      </c>
      <c r="B163" s="8" t="s">
        <v>81</v>
      </c>
      <c r="C163" s="45">
        <v>0</v>
      </c>
      <c r="D163" s="47">
        <v>64931</v>
      </c>
      <c r="E163" s="1">
        <f t="shared" si="50"/>
        <v>0</v>
      </c>
      <c r="F163" s="45">
        <v>0</v>
      </c>
      <c r="G163" s="47">
        <v>9249</v>
      </c>
      <c r="H163" s="1">
        <f t="shared" ref="H163:H164" si="54">F163/G163*100</f>
        <v>0</v>
      </c>
      <c r="I163" s="45">
        <v>0</v>
      </c>
      <c r="J163" s="47">
        <v>64931</v>
      </c>
      <c r="K163" s="46">
        <f t="shared" si="52"/>
        <v>0</v>
      </c>
      <c r="L163" s="95">
        <f t="shared" si="53"/>
        <v>0</v>
      </c>
      <c r="M163" s="47">
        <f t="shared" si="53"/>
        <v>0</v>
      </c>
      <c r="N163" s="1" t="e">
        <f t="shared" si="47"/>
        <v>#DIV/0!</v>
      </c>
      <c r="O163" s="47">
        <v>0</v>
      </c>
      <c r="P163" s="47">
        <v>0</v>
      </c>
      <c r="Q163" s="1" t="e">
        <f t="shared" si="48"/>
        <v>#DIV/0!</v>
      </c>
      <c r="R163" s="47">
        <v>0</v>
      </c>
      <c r="S163" s="47">
        <v>0</v>
      </c>
      <c r="T163" s="1" t="e">
        <f t="shared" si="49"/>
        <v>#DIV/0!</v>
      </c>
    </row>
    <row r="164" spans="1:20" ht="22.5" customHeight="1">
      <c r="A164" s="56">
        <v>9</v>
      </c>
      <c r="B164" s="3" t="s">
        <v>88</v>
      </c>
      <c r="C164" s="45">
        <v>115758</v>
      </c>
      <c r="D164" s="45">
        <v>72535</v>
      </c>
      <c r="E164" s="46">
        <f t="shared" si="50"/>
        <v>159.58916385193356</v>
      </c>
      <c r="F164" s="45">
        <v>50871</v>
      </c>
      <c r="G164" s="45">
        <v>12849</v>
      </c>
      <c r="H164" s="46">
        <f t="shared" si="54"/>
        <v>395.91407891664721</v>
      </c>
      <c r="I164" s="45">
        <v>249087</v>
      </c>
      <c r="J164" s="45">
        <v>227547</v>
      </c>
      <c r="K164" s="46">
        <f t="shared" si="52"/>
        <v>109.46617621853947</v>
      </c>
      <c r="L164" s="95">
        <f>O164+R164</f>
        <v>0</v>
      </c>
      <c r="M164" s="47">
        <f t="shared" si="53"/>
        <v>0</v>
      </c>
      <c r="N164" s="25" t="e">
        <f t="shared" si="47"/>
        <v>#DIV/0!</v>
      </c>
      <c r="O164" s="45">
        <v>0</v>
      </c>
      <c r="P164" s="45">
        <v>0</v>
      </c>
      <c r="Q164" s="25" t="e">
        <f t="shared" si="48"/>
        <v>#DIV/0!</v>
      </c>
      <c r="R164" s="45">
        <v>0</v>
      </c>
      <c r="S164" s="45">
        <v>0</v>
      </c>
      <c r="T164" s="46" t="e">
        <f t="shared" si="49"/>
        <v>#DIV/0!</v>
      </c>
    </row>
    <row r="165" spans="1:20" s="23" customFormat="1" ht="17.25" customHeight="1">
      <c r="A165" s="385"/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7"/>
    </row>
    <row r="166" spans="1:20" s="23" customFormat="1" ht="32.25" customHeight="1">
      <c r="A166" s="383" t="s">
        <v>245</v>
      </c>
      <c r="B166" s="384"/>
      <c r="C166" s="42">
        <f>SUM(C167:C180)</f>
        <v>6050253</v>
      </c>
      <c r="D166" s="42">
        <f>SUM(D167:D180)</f>
        <v>4529997</v>
      </c>
      <c r="E166" s="51">
        <f t="shared" ref="E166:E180" si="55">C166/D166*100</f>
        <v>133.5597573243426</v>
      </c>
      <c r="F166" s="42">
        <f>SUM(F167:F180)</f>
        <v>547575</v>
      </c>
      <c r="G166" s="42">
        <f>SUM(G167:G180)</f>
        <v>506794</v>
      </c>
      <c r="H166" s="51">
        <f t="shared" ref="H166:H180" si="56">F166/G166*100</f>
        <v>108.0468592761556</v>
      </c>
      <c r="I166" s="42">
        <f>SUM(I167:I180)</f>
        <v>5946153</v>
      </c>
      <c r="J166" s="42">
        <f>SUM(J167:J180)</f>
        <v>4375401</v>
      </c>
      <c r="K166" s="51">
        <f t="shared" ref="K166:K180" si="57">I166/J166*100</f>
        <v>135.89961240124049</v>
      </c>
      <c r="L166" s="42">
        <f>SUM(L167:L180)</f>
        <v>4407703</v>
      </c>
      <c r="M166" s="42">
        <f>SUM(M167:M180)</f>
        <v>2842220</v>
      </c>
      <c r="N166" s="6">
        <f t="shared" ref="N166:N180" si="58">L166/M166*100</f>
        <v>155.07958567598567</v>
      </c>
      <c r="O166" s="42">
        <f>SUM(O167:O180)</f>
        <v>1162312</v>
      </c>
      <c r="P166" s="42">
        <f>SUM(P167:P180)</f>
        <v>67110</v>
      </c>
      <c r="Q166" s="5">
        <f t="shared" ref="Q166:Q180" si="59">O166/P166*100</f>
        <v>1731.950528982268</v>
      </c>
      <c r="R166" s="42">
        <f>SUM(R167:R180)</f>
        <v>3245391</v>
      </c>
      <c r="S166" s="42">
        <f>SUM(S167:S180)</f>
        <v>2775110</v>
      </c>
      <c r="T166" s="6">
        <f t="shared" ref="T166:T180" si="60">R166/S166*100</f>
        <v>116.94639131421818</v>
      </c>
    </row>
    <row r="167" spans="1:20" ht="20.25" customHeight="1">
      <c r="A167" s="56">
        <v>1</v>
      </c>
      <c r="B167" s="3" t="s">
        <v>66</v>
      </c>
      <c r="C167" s="45">
        <v>566175</v>
      </c>
      <c r="D167" s="45">
        <v>486306</v>
      </c>
      <c r="E167" s="46">
        <f t="shared" si="55"/>
        <v>116.4236098259121</v>
      </c>
      <c r="F167" s="45">
        <v>60276</v>
      </c>
      <c r="G167" s="45">
        <v>46540</v>
      </c>
      <c r="H167" s="46">
        <f t="shared" si="56"/>
        <v>129.51439621830681</v>
      </c>
      <c r="I167" s="45">
        <v>534931</v>
      </c>
      <c r="J167" s="45">
        <v>480093</v>
      </c>
      <c r="K167" s="46">
        <f t="shared" si="57"/>
        <v>111.42237024909758</v>
      </c>
      <c r="L167" s="45">
        <v>534931</v>
      </c>
      <c r="M167" s="47">
        <v>470404</v>
      </c>
      <c r="N167" s="25">
        <f t="shared" si="58"/>
        <v>113.71735784559655</v>
      </c>
      <c r="O167" s="47">
        <v>0</v>
      </c>
      <c r="P167" s="47">
        <v>0</v>
      </c>
      <c r="Q167" s="25" t="e">
        <f t="shared" si="59"/>
        <v>#DIV/0!</v>
      </c>
      <c r="R167" s="65">
        <v>534931</v>
      </c>
      <c r="S167" s="47">
        <v>470404</v>
      </c>
      <c r="T167" s="46">
        <f t="shared" si="60"/>
        <v>113.71735784559655</v>
      </c>
    </row>
    <row r="168" spans="1:20" s="23" customFormat="1" ht="18.75" customHeight="1">
      <c r="A168" s="57">
        <v>2</v>
      </c>
      <c r="B168" s="4" t="s">
        <v>70</v>
      </c>
      <c r="C168" s="45">
        <v>0</v>
      </c>
      <c r="D168" s="45">
        <v>303184</v>
      </c>
      <c r="E168" s="1">
        <f t="shared" si="55"/>
        <v>0</v>
      </c>
      <c r="F168" s="45">
        <v>0</v>
      </c>
      <c r="G168" s="45">
        <v>42041</v>
      </c>
      <c r="H168" s="1">
        <f t="shared" si="56"/>
        <v>0</v>
      </c>
      <c r="I168" s="45">
        <v>0</v>
      </c>
      <c r="J168" s="45">
        <v>300421</v>
      </c>
      <c r="K168" s="1">
        <f t="shared" si="57"/>
        <v>0</v>
      </c>
      <c r="L168" s="45">
        <v>0</v>
      </c>
      <c r="M168" s="47">
        <v>300421</v>
      </c>
      <c r="N168" s="1">
        <f t="shared" si="58"/>
        <v>0</v>
      </c>
      <c r="O168" s="47">
        <v>0</v>
      </c>
      <c r="P168" s="47">
        <v>0</v>
      </c>
      <c r="Q168" s="1" t="e">
        <f t="shared" si="59"/>
        <v>#DIV/0!</v>
      </c>
      <c r="R168" s="65">
        <v>0</v>
      </c>
      <c r="S168" s="47">
        <v>300421</v>
      </c>
      <c r="T168" s="1">
        <f t="shared" si="60"/>
        <v>0</v>
      </c>
    </row>
    <row r="169" spans="1:20" s="23" customFormat="1" ht="18.75" customHeight="1">
      <c r="A169" s="57">
        <v>3</v>
      </c>
      <c r="B169" s="4" t="s">
        <v>372</v>
      </c>
      <c r="C169" s="45">
        <v>375441</v>
      </c>
      <c r="D169" s="45">
        <v>0</v>
      </c>
      <c r="E169" s="1" t="e">
        <f t="shared" si="55"/>
        <v>#DIV/0!</v>
      </c>
      <c r="F169" s="45">
        <v>38134</v>
      </c>
      <c r="G169" s="45">
        <v>0</v>
      </c>
      <c r="H169" s="1" t="e">
        <f t="shared" si="56"/>
        <v>#DIV/0!</v>
      </c>
      <c r="I169" s="45">
        <v>384730</v>
      </c>
      <c r="J169" s="45">
        <v>0</v>
      </c>
      <c r="K169" s="1" t="e">
        <f t="shared" si="57"/>
        <v>#DIV/0!</v>
      </c>
      <c r="L169" s="45">
        <v>286096</v>
      </c>
      <c r="M169" s="45">
        <v>0</v>
      </c>
      <c r="N169" s="1" t="e">
        <f t="shared" si="58"/>
        <v>#DIV/0!</v>
      </c>
      <c r="O169" s="47">
        <v>0</v>
      </c>
      <c r="P169" s="47">
        <v>0</v>
      </c>
      <c r="Q169" s="1" t="e">
        <f t="shared" si="59"/>
        <v>#DIV/0!</v>
      </c>
      <c r="R169" s="65">
        <v>286096</v>
      </c>
      <c r="S169" s="65">
        <v>0</v>
      </c>
      <c r="T169" s="1" t="e">
        <f t="shared" si="60"/>
        <v>#DIV/0!</v>
      </c>
    </row>
    <row r="170" spans="1:20" ht="20.25" customHeight="1">
      <c r="A170" s="56">
        <v>4</v>
      </c>
      <c r="B170" s="4" t="s">
        <v>73</v>
      </c>
      <c r="C170" s="45">
        <v>168699</v>
      </c>
      <c r="D170" s="45">
        <v>195548</v>
      </c>
      <c r="E170" s="25">
        <f t="shared" si="55"/>
        <v>86.269867244870824</v>
      </c>
      <c r="F170" s="45">
        <v>9613</v>
      </c>
      <c r="G170" s="45">
        <v>29084</v>
      </c>
      <c r="H170" s="25">
        <f t="shared" si="56"/>
        <v>33.052537477650937</v>
      </c>
      <c r="I170" s="45">
        <v>233131</v>
      </c>
      <c r="J170" s="45">
        <v>211225</v>
      </c>
      <c r="K170" s="25">
        <f t="shared" si="57"/>
        <v>110.37093147118003</v>
      </c>
      <c r="L170" s="45">
        <v>65098</v>
      </c>
      <c r="M170" s="47">
        <v>47764</v>
      </c>
      <c r="N170" s="25">
        <f t="shared" si="58"/>
        <v>136.29093040783852</v>
      </c>
      <c r="O170" s="47">
        <v>17071</v>
      </c>
      <c r="P170" s="45">
        <v>4884</v>
      </c>
      <c r="Q170" s="25">
        <f t="shared" si="59"/>
        <v>349.52907452907453</v>
      </c>
      <c r="R170" s="65">
        <v>48027</v>
      </c>
      <c r="S170" s="49">
        <v>42880</v>
      </c>
      <c r="T170" s="25">
        <f t="shared" si="60"/>
        <v>112.00326492537313</v>
      </c>
    </row>
    <row r="171" spans="1:20" ht="18.75" customHeight="1">
      <c r="A171" s="57">
        <v>5</v>
      </c>
      <c r="B171" s="8" t="s">
        <v>75</v>
      </c>
      <c r="C171" s="45">
        <v>373928</v>
      </c>
      <c r="D171" s="45">
        <v>164382</v>
      </c>
      <c r="E171" s="25">
        <f t="shared" si="55"/>
        <v>227.47502767942964</v>
      </c>
      <c r="F171" s="45">
        <v>44736</v>
      </c>
      <c r="G171" s="45">
        <v>0</v>
      </c>
      <c r="H171" s="25" t="e">
        <f t="shared" si="56"/>
        <v>#DIV/0!</v>
      </c>
      <c r="I171" s="45">
        <v>373928</v>
      </c>
      <c r="J171" s="45">
        <v>164382</v>
      </c>
      <c r="K171" s="25">
        <f t="shared" si="57"/>
        <v>227.47502767942964</v>
      </c>
      <c r="L171" s="45">
        <v>373928</v>
      </c>
      <c r="M171" s="47">
        <v>164382</v>
      </c>
      <c r="N171" s="25">
        <f t="shared" si="58"/>
        <v>227.47502767942964</v>
      </c>
      <c r="O171" s="47">
        <v>0</v>
      </c>
      <c r="P171" s="45">
        <v>0</v>
      </c>
      <c r="Q171" s="25" t="e">
        <f t="shared" si="59"/>
        <v>#DIV/0!</v>
      </c>
      <c r="R171" s="45">
        <v>373928</v>
      </c>
      <c r="S171" s="45">
        <v>164382</v>
      </c>
      <c r="T171" s="25">
        <f t="shared" si="60"/>
        <v>227.47502767942964</v>
      </c>
    </row>
    <row r="172" spans="1:20" ht="18.75" customHeight="1">
      <c r="A172" s="56">
        <v>6</v>
      </c>
      <c r="B172" s="8" t="s">
        <v>222</v>
      </c>
      <c r="C172" s="45">
        <v>0</v>
      </c>
      <c r="D172" s="45">
        <v>0</v>
      </c>
      <c r="E172" s="25" t="e">
        <f t="shared" si="55"/>
        <v>#DIV/0!</v>
      </c>
      <c r="F172" s="45">
        <v>0</v>
      </c>
      <c r="G172" s="45">
        <v>0</v>
      </c>
      <c r="H172" s="25" t="e">
        <f t="shared" si="56"/>
        <v>#DIV/0!</v>
      </c>
      <c r="I172" s="45">
        <v>0</v>
      </c>
      <c r="J172" s="45">
        <v>0</v>
      </c>
      <c r="K172" s="25" t="e">
        <f t="shared" si="57"/>
        <v>#DIV/0!</v>
      </c>
      <c r="L172" s="45">
        <v>0</v>
      </c>
      <c r="M172" s="47">
        <v>0</v>
      </c>
      <c r="N172" s="25" t="e">
        <f t="shared" si="58"/>
        <v>#DIV/0!</v>
      </c>
      <c r="O172" s="47">
        <v>0</v>
      </c>
      <c r="P172" s="45">
        <v>0</v>
      </c>
      <c r="Q172" s="25" t="e">
        <f t="shared" si="59"/>
        <v>#DIV/0!</v>
      </c>
      <c r="R172" s="65">
        <v>0</v>
      </c>
      <c r="S172" s="45">
        <v>0</v>
      </c>
      <c r="T172" s="25" t="e">
        <f t="shared" si="60"/>
        <v>#DIV/0!</v>
      </c>
    </row>
    <row r="173" spans="1:20" ht="22.5" customHeight="1">
      <c r="A173" s="57">
        <v>7</v>
      </c>
      <c r="B173" s="3" t="s">
        <v>78</v>
      </c>
      <c r="C173" s="45">
        <v>44594</v>
      </c>
      <c r="D173" s="45">
        <v>46636</v>
      </c>
      <c r="E173" s="46">
        <f t="shared" si="55"/>
        <v>95.621408354061245</v>
      </c>
      <c r="F173" s="45">
        <v>0</v>
      </c>
      <c r="G173" s="45">
        <v>5490</v>
      </c>
      <c r="H173" s="46">
        <f t="shared" si="56"/>
        <v>0</v>
      </c>
      <c r="I173" s="45">
        <v>59157</v>
      </c>
      <c r="J173" s="45">
        <v>50222</v>
      </c>
      <c r="K173" s="46">
        <f t="shared" si="57"/>
        <v>117.79100792481383</v>
      </c>
      <c r="L173" s="45">
        <v>47279</v>
      </c>
      <c r="M173" s="47">
        <v>46936</v>
      </c>
      <c r="N173" s="25">
        <f t="shared" si="58"/>
        <v>100.7307823419124</v>
      </c>
      <c r="O173" s="47">
        <v>0</v>
      </c>
      <c r="P173" s="45">
        <v>0</v>
      </c>
      <c r="Q173" s="25" t="e">
        <f t="shared" si="59"/>
        <v>#DIV/0!</v>
      </c>
      <c r="R173" s="65">
        <v>47279</v>
      </c>
      <c r="S173" s="45">
        <v>46936</v>
      </c>
      <c r="T173" s="46">
        <f t="shared" si="60"/>
        <v>100.7307823419124</v>
      </c>
    </row>
    <row r="174" spans="1:20" s="23" customFormat="1" ht="19.5" customHeight="1">
      <c r="A174" s="57">
        <v>8</v>
      </c>
      <c r="B174" s="8" t="s">
        <v>80</v>
      </c>
      <c r="C174" s="45">
        <v>0</v>
      </c>
      <c r="D174" s="45">
        <v>9065</v>
      </c>
      <c r="E174" s="1">
        <f t="shared" si="55"/>
        <v>0</v>
      </c>
      <c r="F174" s="45">
        <v>0</v>
      </c>
      <c r="G174" s="45">
        <v>0</v>
      </c>
      <c r="H174" s="1" t="e">
        <f t="shared" si="56"/>
        <v>#DIV/0!</v>
      </c>
      <c r="I174" s="45">
        <v>0</v>
      </c>
      <c r="J174" s="45">
        <v>9065</v>
      </c>
      <c r="K174" s="1">
        <f t="shared" si="57"/>
        <v>0</v>
      </c>
      <c r="L174" s="45">
        <v>0</v>
      </c>
      <c r="M174" s="47">
        <v>9065</v>
      </c>
      <c r="N174" s="1">
        <f t="shared" si="58"/>
        <v>0</v>
      </c>
      <c r="O174" s="47">
        <v>0</v>
      </c>
      <c r="P174" s="45">
        <v>0</v>
      </c>
      <c r="Q174" s="1" t="e">
        <f t="shared" si="59"/>
        <v>#DIV/0!</v>
      </c>
      <c r="R174" s="65">
        <v>0</v>
      </c>
      <c r="S174" s="47">
        <v>9065</v>
      </c>
      <c r="T174" s="1">
        <f t="shared" si="60"/>
        <v>0</v>
      </c>
    </row>
    <row r="175" spans="1:20" ht="30" customHeight="1">
      <c r="A175" s="57">
        <v>9</v>
      </c>
      <c r="B175" s="3" t="s">
        <v>82</v>
      </c>
      <c r="C175" s="45">
        <v>2008925</v>
      </c>
      <c r="D175" s="45">
        <v>1760234</v>
      </c>
      <c r="E175" s="1">
        <f t="shared" si="55"/>
        <v>114.12829203390005</v>
      </c>
      <c r="F175" s="45">
        <v>112943</v>
      </c>
      <c r="G175" s="45">
        <v>223799</v>
      </c>
      <c r="H175" s="46">
        <f t="shared" si="56"/>
        <v>50.466266605302081</v>
      </c>
      <c r="I175" s="45">
        <v>2008925</v>
      </c>
      <c r="J175" s="45">
        <v>1760234</v>
      </c>
      <c r="K175" s="46">
        <f t="shared" si="57"/>
        <v>114.12829203390005</v>
      </c>
      <c r="L175" s="45">
        <v>2008925</v>
      </c>
      <c r="M175" s="47">
        <v>1760234</v>
      </c>
      <c r="N175" s="25">
        <f t="shared" si="58"/>
        <v>114.12829203390005</v>
      </c>
      <c r="O175" s="47">
        <v>61841</v>
      </c>
      <c r="P175" s="45">
        <v>19212</v>
      </c>
      <c r="Q175" s="25">
        <f t="shared" si="59"/>
        <v>321.88736206537578</v>
      </c>
      <c r="R175" s="65">
        <v>1947084</v>
      </c>
      <c r="S175" s="45">
        <v>1741022</v>
      </c>
      <c r="T175" s="46">
        <f t="shared" si="60"/>
        <v>111.83569190969442</v>
      </c>
    </row>
    <row r="176" spans="1:20" ht="22.5" customHeight="1">
      <c r="A176" s="58">
        <v>10</v>
      </c>
      <c r="B176" s="4" t="s">
        <v>90</v>
      </c>
      <c r="C176" s="45">
        <v>10975</v>
      </c>
      <c r="D176" s="45">
        <v>1708</v>
      </c>
      <c r="E176" s="25">
        <f t="shared" si="55"/>
        <v>642.5644028103045</v>
      </c>
      <c r="F176" s="45">
        <v>0</v>
      </c>
      <c r="G176" s="45">
        <v>545</v>
      </c>
      <c r="H176" s="25">
        <f t="shared" si="56"/>
        <v>0</v>
      </c>
      <c r="I176" s="45">
        <v>17980</v>
      </c>
      <c r="J176" s="45">
        <v>14321</v>
      </c>
      <c r="K176" s="25">
        <f t="shared" si="57"/>
        <v>125.54989176733469</v>
      </c>
      <c r="L176" s="45">
        <v>9293</v>
      </c>
      <c r="M176" s="47">
        <v>0</v>
      </c>
      <c r="N176" s="25" t="e">
        <f t="shared" si="58"/>
        <v>#DIV/0!</v>
      </c>
      <c r="O176" s="47">
        <v>9293</v>
      </c>
      <c r="P176" s="45">
        <v>0</v>
      </c>
      <c r="Q176" s="25" t="e">
        <f t="shared" si="59"/>
        <v>#DIV/0!</v>
      </c>
      <c r="R176" s="65">
        <v>0</v>
      </c>
      <c r="S176" s="49">
        <v>0</v>
      </c>
      <c r="T176" s="25" t="e">
        <f t="shared" si="60"/>
        <v>#DIV/0!</v>
      </c>
    </row>
    <row r="177" spans="1:20" s="24" customFormat="1" ht="18" customHeight="1">
      <c r="A177" s="58">
        <v>11</v>
      </c>
      <c r="B177" s="4" t="s">
        <v>91</v>
      </c>
      <c r="C177" s="45">
        <v>89649</v>
      </c>
      <c r="D177" s="45">
        <v>104683</v>
      </c>
      <c r="E177" s="25">
        <f t="shared" si="55"/>
        <v>85.638546850969121</v>
      </c>
      <c r="F177" s="45">
        <v>6881</v>
      </c>
      <c r="G177" s="45">
        <v>13657</v>
      </c>
      <c r="H177" s="25">
        <f t="shared" si="56"/>
        <v>50.3844182470528</v>
      </c>
      <c r="I177" s="45">
        <v>89649</v>
      </c>
      <c r="J177" s="45">
        <v>104683</v>
      </c>
      <c r="K177" s="25">
        <f t="shared" si="57"/>
        <v>85.638546850969121</v>
      </c>
      <c r="L177" s="45">
        <v>0</v>
      </c>
      <c r="M177" s="47">
        <v>0</v>
      </c>
      <c r="N177" s="25" t="e">
        <f t="shared" si="58"/>
        <v>#DIV/0!</v>
      </c>
      <c r="O177" s="47">
        <v>0</v>
      </c>
      <c r="P177" s="45">
        <v>0</v>
      </c>
      <c r="Q177" s="25" t="e">
        <f t="shared" si="59"/>
        <v>#DIV/0!</v>
      </c>
      <c r="R177" s="65">
        <v>0</v>
      </c>
      <c r="S177" s="49">
        <v>0</v>
      </c>
      <c r="T177" s="25" t="e">
        <f t="shared" si="60"/>
        <v>#DIV/0!</v>
      </c>
    </row>
    <row r="178" spans="1:20" s="24" customFormat="1" ht="17.25" customHeight="1">
      <c r="A178" s="58">
        <v>12</v>
      </c>
      <c r="B178" s="4" t="s">
        <v>247</v>
      </c>
      <c r="C178" s="45">
        <v>743205</v>
      </c>
      <c r="D178" s="45">
        <v>56811</v>
      </c>
      <c r="E178" s="46">
        <f t="shared" si="55"/>
        <v>1308.2061572582775</v>
      </c>
      <c r="F178" s="45">
        <v>82688</v>
      </c>
      <c r="G178" s="45">
        <v>3670</v>
      </c>
      <c r="H178" s="46">
        <f t="shared" si="56"/>
        <v>2253.0790190735693</v>
      </c>
      <c r="I178" s="45">
        <v>705086</v>
      </c>
      <c r="J178" s="45">
        <v>43014</v>
      </c>
      <c r="K178" s="46">
        <f t="shared" si="57"/>
        <v>1639.2011903101316</v>
      </c>
      <c r="L178" s="45">
        <v>705086</v>
      </c>
      <c r="M178" s="47">
        <v>43014</v>
      </c>
      <c r="N178" s="25">
        <f t="shared" si="58"/>
        <v>1639.2011903101316</v>
      </c>
      <c r="O178" s="47">
        <v>697040</v>
      </c>
      <c r="P178" s="45">
        <v>43014</v>
      </c>
      <c r="Q178" s="25">
        <f t="shared" si="59"/>
        <v>1620.4956525782304</v>
      </c>
      <c r="R178" s="65">
        <v>8046</v>
      </c>
      <c r="S178" s="47">
        <v>0</v>
      </c>
      <c r="T178" s="46" t="e">
        <f t="shared" si="60"/>
        <v>#DIV/0!</v>
      </c>
    </row>
    <row r="179" spans="1:20" s="24" customFormat="1" ht="17.25" customHeight="1">
      <c r="A179" s="58">
        <v>13</v>
      </c>
      <c r="B179" s="4" t="s">
        <v>229</v>
      </c>
      <c r="C179" s="45">
        <v>659358</v>
      </c>
      <c r="D179" s="45">
        <v>175502</v>
      </c>
      <c r="E179" s="25">
        <f t="shared" si="55"/>
        <v>375.6982826406537</v>
      </c>
      <c r="F179" s="45">
        <v>123187</v>
      </c>
      <c r="G179" s="45">
        <v>52973</v>
      </c>
      <c r="H179" s="25">
        <f t="shared" si="56"/>
        <v>232.5467691087913</v>
      </c>
      <c r="I179" s="45">
        <v>499093</v>
      </c>
      <c r="J179" s="45">
        <v>32777</v>
      </c>
      <c r="K179" s="25">
        <f t="shared" si="57"/>
        <v>1522.6927418616713</v>
      </c>
      <c r="L179" s="45">
        <v>377067</v>
      </c>
      <c r="M179" s="47">
        <v>0</v>
      </c>
      <c r="N179" s="25" t="e">
        <f t="shared" si="58"/>
        <v>#DIV/0!</v>
      </c>
      <c r="O179" s="47">
        <v>377067</v>
      </c>
      <c r="P179" s="45">
        <v>0</v>
      </c>
      <c r="Q179" s="25" t="e">
        <f t="shared" si="59"/>
        <v>#DIV/0!</v>
      </c>
      <c r="R179" s="65">
        <v>0</v>
      </c>
      <c r="S179" s="49">
        <v>0</v>
      </c>
      <c r="T179" s="25" t="e">
        <f t="shared" si="60"/>
        <v>#DIV/0!</v>
      </c>
    </row>
    <row r="180" spans="1:20" ht="27" customHeight="1">
      <c r="A180" s="56">
        <v>14</v>
      </c>
      <c r="B180" s="3" t="s">
        <v>223</v>
      </c>
      <c r="C180" s="45">
        <v>1009304</v>
      </c>
      <c r="D180" s="45">
        <v>1225938</v>
      </c>
      <c r="E180" s="46">
        <f t="shared" si="55"/>
        <v>82.329122679939772</v>
      </c>
      <c r="F180" s="45">
        <v>69117</v>
      </c>
      <c r="G180" s="45">
        <v>88995</v>
      </c>
      <c r="H180" s="46">
        <f t="shared" si="56"/>
        <v>77.663913703017016</v>
      </c>
      <c r="I180" s="45">
        <v>1039543</v>
      </c>
      <c r="J180" s="45">
        <v>1204964</v>
      </c>
      <c r="K180" s="46">
        <f t="shared" si="57"/>
        <v>86.271706042670161</v>
      </c>
      <c r="L180" s="45">
        <v>0</v>
      </c>
      <c r="M180" s="47">
        <v>0</v>
      </c>
      <c r="N180" s="25" t="e">
        <f t="shared" si="58"/>
        <v>#DIV/0!</v>
      </c>
      <c r="O180" s="47">
        <v>0</v>
      </c>
      <c r="P180" s="45">
        <v>0</v>
      </c>
      <c r="Q180" s="25" t="e">
        <f t="shared" si="59"/>
        <v>#DIV/0!</v>
      </c>
      <c r="R180" s="65">
        <v>0</v>
      </c>
      <c r="S180" s="45">
        <v>0</v>
      </c>
      <c r="T180" s="46" t="e">
        <f t="shared" si="60"/>
        <v>#DIV/0!</v>
      </c>
    </row>
    <row r="181" spans="1:20" s="23" customFormat="1" ht="17.25" customHeight="1">
      <c r="A181" s="385"/>
      <c r="B181" s="386"/>
      <c r="C181" s="386"/>
      <c r="D181" s="386"/>
      <c r="E181" s="386"/>
      <c r="F181" s="386"/>
      <c r="G181" s="386"/>
      <c r="H181" s="386"/>
      <c r="I181" s="386"/>
      <c r="J181" s="386"/>
      <c r="K181" s="386"/>
      <c r="L181" s="386"/>
      <c r="M181" s="386"/>
      <c r="N181" s="386"/>
      <c r="O181" s="386"/>
      <c r="P181" s="386"/>
      <c r="Q181" s="386"/>
      <c r="R181" s="386"/>
      <c r="S181" s="386"/>
      <c r="T181" s="387"/>
    </row>
    <row r="182" spans="1:20" s="23" customFormat="1" ht="57.75" customHeight="1">
      <c r="A182" s="383" t="s">
        <v>246</v>
      </c>
      <c r="B182" s="384"/>
      <c r="C182" s="42">
        <f>SUM(C183:C189)</f>
        <v>195118</v>
      </c>
      <c r="D182" s="42">
        <f>SUM(D183:D189)</f>
        <v>124604</v>
      </c>
      <c r="E182" s="51">
        <f t="shared" ref="E182:E189" si="61">C182/D182*100</f>
        <v>156.59047863631986</v>
      </c>
      <c r="F182" s="42">
        <f>SUM(F183:F189)</f>
        <v>24436</v>
      </c>
      <c r="G182" s="42">
        <f>SUM(G183:G189)</f>
        <v>15969</v>
      </c>
      <c r="H182" s="51">
        <f t="shared" ref="H182:H189" si="62">F182/G182*100</f>
        <v>153.02147911578683</v>
      </c>
      <c r="I182" s="42">
        <f>SUM(I183:I189)</f>
        <v>373220</v>
      </c>
      <c r="J182" s="42">
        <f>SUM(J183:J189)</f>
        <v>157191</v>
      </c>
      <c r="K182" s="51">
        <f t="shared" ref="K182:K189" si="63">I182/J182*100</f>
        <v>237.43089617090035</v>
      </c>
      <c r="L182" s="42">
        <f>SUM(L183:L189)</f>
        <v>120427</v>
      </c>
      <c r="M182" s="42">
        <f>SUM(M183:M189)</f>
        <v>29977</v>
      </c>
      <c r="N182" s="6">
        <f t="shared" ref="N182:N189" si="64">L182/M182*100</f>
        <v>401.73132735096908</v>
      </c>
      <c r="O182" s="42">
        <f>SUM(O183:O189)</f>
        <v>116393</v>
      </c>
      <c r="P182" s="42">
        <f>SUM(P183:P189)</f>
        <v>29977</v>
      </c>
      <c r="Q182" s="5">
        <f t="shared" ref="Q182:Q187" si="65">O182/P182*100</f>
        <v>388.27434366347535</v>
      </c>
      <c r="R182" s="42">
        <f>SUM(R183:R189)</f>
        <v>4034</v>
      </c>
      <c r="S182" s="42">
        <f>SUM(S183:S189)</f>
        <v>0</v>
      </c>
      <c r="T182" s="6" t="e">
        <f t="shared" ref="T182:T189" si="66">R182/S182*100</f>
        <v>#DIV/0!</v>
      </c>
    </row>
    <row r="183" spans="1:20" s="24" customFormat="1" ht="19.5" customHeight="1">
      <c r="A183" s="57">
        <v>1</v>
      </c>
      <c r="B183" s="8" t="s">
        <v>83</v>
      </c>
      <c r="C183" s="49">
        <v>0</v>
      </c>
      <c r="D183" s="49">
        <v>0</v>
      </c>
      <c r="E183" s="25" t="e">
        <f t="shared" si="61"/>
        <v>#DIV/0!</v>
      </c>
      <c r="F183" s="49">
        <v>0</v>
      </c>
      <c r="G183" s="49">
        <v>0</v>
      </c>
      <c r="H183" s="25" t="e">
        <f t="shared" si="62"/>
        <v>#DIV/0!</v>
      </c>
      <c r="I183" s="49">
        <v>0</v>
      </c>
      <c r="J183" s="49">
        <v>0</v>
      </c>
      <c r="K183" s="25" t="e">
        <f t="shared" si="63"/>
        <v>#DIV/0!</v>
      </c>
      <c r="L183" s="49">
        <f t="shared" ref="L183:M184" si="67">O183+R183</f>
        <v>0</v>
      </c>
      <c r="M183" s="35">
        <f t="shared" si="67"/>
        <v>0</v>
      </c>
      <c r="N183" s="25" t="e">
        <f t="shared" si="64"/>
        <v>#DIV/0!</v>
      </c>
      <c r="O183" s="49"/>
      <c r="P183" s="49">
        <v>0</v>
      </c>
      <c r="Q183" s="25" t="e">
        <f t="shared" si="65"/>
        <v>#DIV/0!</v>
      </c>
      <c r="R183" s="49"/>
      <c r="S183" s="49">
        <v>0</v>
      </c>
      <c r="T183" s="25" t="e">
        <f t="shared" si="66"/>
        <v>#DIV/0!</v>
      </c>
    </row>
    <row r="184" spans="1:20" ht="33.75" customHeight="1">
      <c r="A184" s="56">
        <v>2</v>
      </c>
      <c r="B184" s="3" t="s">
        <v>84</v>
      </c>
      <c r="C184" s="49">
        <v>0</v>
      </c>
      <c r="D184" s="49">
        <v>0</v>
      </c>
      <c r="E184" s="46" t="e">
        <f t="shared" si="61"/>
        <v>#DIV/0!</v>
      </c>
      <c r="F184" s="49">
        <v>0</v>
      </c>
      <c r="G184" s="49">
        <v>0</v>
      </c>
      <c r="H184" s="46" t="e">
        <f>E184</f>
        <v>#DIV/0!</v>
      </c>
      <c r="I184" s="49">
        <v>0</v>
      </c>
      <c r="J184" s="49">
        <v>0</v>
      </c>
      <c r="K184" s="46" t="e">
        <f t="shared" si="63"/>
        <v>#DIV/0!</v>
      </c>
      <c r="L184" s="49">
        <f t="shared" si="67"/>
        <v>0</v>
      </c>
      <c r="M184" s="35">
        <f t="shared" si="67"/>
        <v>0</v>
      </c>
      <c r="N184" s="25" t="e">
        <f t="shared" si="64"/>
        <v>#DIV/0!</v>
      </c>
      <c r="O184" s="49"/>
      <c r="P184" s="49">
        <v>0</v>
      </c>
      <c r="Q184" s="25" t="e">
        <f t="shared" si="65"/>
        <v>#DIV/0!</v>
      </c>
      <c r="R184" s="49"/>
      <c r="S184" s="49">
        <v>0</v>
      </c>
      <c r="T184" s="46" t="e">
        <f t="shared" si="66"/>
        <v>#DIV/0!</v>
      </c>
    </row>
    <row r="185" spans="1:20" ht="18.75" customHeight="1">
      <c r="A185" s="58">
        <v>3</v>
      </c>
      <c r="B185" s="3" t="s">
        <v>85</v>
      </c>
      <c r="C185" s="49">
        <v>27587</v>
      </c>
      <c r="D185" s="49">
        <v>29977</v>
      </c>
      <c r="E185" s="46">
        <f t="shared" si="61"/>
        <v>92.027220869333163</v>
      </c>
      <c r="F185" s="49">
        <v>4977</v>
      </c>
      <c r="G185" s="49">
        <v>2064</v>
      </c>
      <c r="H185" s="46">
        <f t="shared" si="62"/>
        <v>241.13372093023258</v>
      </c>
      <c r="I185" s="49">
        <v>27587</v>
      </c>
      <c r="J185" s="49">
        <v>32072</v>
      </c>
      <c r="K185" s="46">
        <f t="shared" si="63"/>
        <v>86.015839361436761</v>
      </c>
      <c r="L185" s="49">
        <v>27587</v>
      </c>
      <c r="M185" s="47">
        <v>29977</v>
      </c>
      <c r="N185" s="25">
        <f t="shared" si="64"/>
        <v>92.027220869333163</v>
      </c>
      <c r="O185" s="49">
        <v>27587</v>
      </c>
      <c r="P185" s="49">
        <v>29977</v>
      </c>
      <c r="Q185" s="25">
        <f t="shared" si="65"/>
        <v>92.027220869333163</v>
      </c>
      <c r="R185" s="49">
        <v>0</v>
      </c>
      <c r="S185" s="49">
        <v>0</v>
      </c>
      <c r="T185" s="46" t="e">
        <f t="shared" si="66"/>
        <v>#DIV/0!</v>
      </c>
    </row>
    <row r="186" spans="1:20" ht="24.75" customHeight="1">
      <c r="A186" s="56">
        <v>4</v>
      </c>
      <c r="B186" s="3" t="s">
        <v>86</v>
      </c>
      <c r="C186" s="49">
        <v>23204</v>
      </c>
      <c r="D186" s="49">
        <v>20520</v>
      </c>
      <c r="E186" s="46">
        <f t="shared" si="61"/>
        <v>113.07992202729045</v>
      </c>
      <c r="F186" s="49">
        <v>3240</v>
      </c>
      <c r="G186" s="49">
        <v>4000</v>
      </c>
      <c r="H186" s="46">
        <f t="shared" si="62"/>
        <v>81</v>
      </c>
      <c r="I186" s="49">
        <v>58988</v>
      </c>
      <c r="J186" s="49">
        <v>27895</v>
      </c>
      <c r="K186" s="46">
        <f t="shared" si="63"/>
        <v>211.46442014697976</v>
      </c>
      <c r="L186" s="49">
        <v>2632</v>
      </c>
      <c r="M186" s="47">
        <v>0</v>
      </c>
      <c r="N186" s="25" t="e">
        <f t="shared" si="64"/>
        <v>#DIV/0!</v>
      </c>
      <c r="O186" s="49">
        <v>772</v>
      </c>
      <c r="P186" s="45">
        <v>0</v>
      </c>
      <c r="Q186" s="25" t="e">
        <f t="shared" si="65"/>
        <v>#DIV/0!</v>
      </c>
      <c r="R186" s="49">
        <v>1860</v>
      </c>
      <c r="S186" s="49">
        <v>0</v>
      </c>
      <c r="T186" s="46" t="e">
        <f t="shared" si="66"/>
        <v>#DIV/0!</v>
      </c>
    </row>
    <row r="187" spans="1:20" ht="57" customHeight="1">
      <c r="A187" s="58">
        <v>5</v>
      </c>
      <c r="B187" s="4" t="s">
        <v>284</v>
      </c>
      <c r="C187" s="49">
        <v>144327</v>
      </c>
      <c r="D187" s="49">
        <v>74107</v>
      </c>
      <c r="E187" s="25">
        <f t="shared" si="61"/>
        <v>194.75488145519319</v>
      </c>
      <c r="F187" s="49">
        <v>16219</v>
      </c>
      <c r="G187" s="49">
        <v>9905</v>
      </c>
      <c r="H187" s="25">
        <f t="shared" si="62"/>
        <v>163.74558303886926</v>
      </c>
      <c r="I187" s="49">
        <v>286645</v>
      </c>
      <c r="J187" s="49">
        <v>97224</v>
      </c>
      <c r="K187" s="25">
        <f t="shared" si="63"/>
        <v>294.82946597547931</v>
      </c>
      <c r="L187" s="49">
        <v>90208</v>
      </c>
      <c r="M187" s="47">
        <v>0</v>
      </c>
      <c r="N187" s="25" t="e">
        <f t="shared" si="64"/>
        <v>#DIV/0!</v>
      </c>
      <c r="O187" s="49">
        <v>88034</v>
      </c>
      <c r="P187" s="49">
        <v>0</v>
      </c>
      <c r="Q187" s="25" t="e">
        <f t="shared" si="65"/>
        <v>#DIV/0!</v>
      </c>
      <c r="R187" s="49">
        <v>2174</v>
      </c>
      <c r="S187" s="49">
        <v>0</v>
      </c>
      <c r="T187" s="25" t="e">
        <f t="shared" si="66"/>
        <v>#DIV/0!</v>
      </c>
    </row>
    <row r="188" spans="1:20" ht="18.75" customHeight="1">
      <c r="A188" s="58">
        <v>6</v>
      </c>
      <c r="B188" s="4" t="s">
        <v>275</v>
      </c>
      <c r="C188" s="49">
        <v>0</v>
      </c>
      <c r="D188" s="49">
        <v>0</v>
      </c>
      <c r="E188" s="25" t="e">
        <f t="shared" si="61"/>
        <v>#DIV/0!</v>
      </c>
      <c r="F188" s="49">
        <v>0</v>
      </c>
      <c r="G188" s="49">
        <v>0</v>
      </c>
      <c r="H188" s="25" t="e">
        <f t="shared" si="62"/>
        <v>#DIV/0!</v>
      </c>
      <c r="I188" s="49">
        <v>0</v>
      </c>
      <c r="J188" s="49">
        <v>0</v>
      </c>
      <c r="K188" s="25" t="e">
        <f t="shared" si="63"/>
        <v>#DIV/0!</v>
      </c>
      <c r="L188" s="49">
        <f t="shared" ref="L188:M189" si="68">O188+R188</f>
        <v>0</v>
      </c>
      <c r="M188" s="35">
        <f t="shared" si="68"/>
        <v>0</v>
      </c>
      <c r="N188" s="25" t="e">
        <f t="shared" si="64"/>
        <v>#DIV/0!</v>
      </c>
      <c r="O188" s="49"/>
      <c r="P188" s="49">
        <v>0</v>
      </c>
      <c r="Q188" s="25" t="e">
        <f>O188/P188*100</f>
        <v>#DIV/0!</v>
      </c>
      <c r="R188" s="49"/>
      <c r="S188" s="49">
        <v>0</v>
      </c>
      <c r="T188" s="25" t="e">
        <f t="shared" si="66"/>
        <v>#DIV/0!</v>
      </c>
    </row>
    <row r="189" spans="1:20" s="23" customFormat="1" ht="21" customHeight="1">
      <c r="A189" s="57">
        <v>7</v>
      </c>
      <c r="B189" s="8" t="s">
        <v>77</v>
      </c>
      <c r="C189" s="49">
        <v>0</v>
      </c>
      <c r="D189" s="49">
        <v>0</v>
      </c>
      <c r="E189" s="1" t="e">
        <f t="shared" si="61"/>
        <v>#DIV/0!</v>
      </c>
      <c r="F189" s="49">
        <v>0</v>
      </c>
      <c r="G189" s="49">
        <v>0</v>
      </c>
      <c r="H189" s="1" t="e">
        <f t="shared" si="62"/>
        <v>#DIV/0!</v>
      </c>
      <c r="I189" s="49">
        <v>0</v>
      </c>
      <c r="J189" s="49">
        <v>0</v>
      </c>
      <c r="K189" s="1" t="e">
        <f t="shared" si="63"/>
        <v>#DIV/0!</v>
      </c>
      <c r="L189" s="49">
        <f t="shared" si="68"/>
        <v>0</v>
      </c>
      <c r="M189" s="35">
        <f t="shared" si="68"/>
        <v>0</v>
      </c>
      <c r="N189" s="1" t="e">
        <f t="shared" si="64"/>
        <v>#DIV/0!</v>
      </c>
      <c r="O189" s="49"/>
      <c r="P189" s="49">
        <v>0</v>
      </c>
      <c r="Q189" s="1" t="e">
        <f>O189/P189*100</f>
        <v>#DIV/0!</v>
      </c>
      <c r="R189" s="49"/>
      <c r="S189" s="49">
        <v>0</v>
      </c>
      <c r="T189" s="1" t="e">
        <f t="shared" si="66"/>
        <v>#DIV/0!</v>
      </c>
    </row>
    <row r="190" spans="1:20" s="23" customFormat="1" ht="17.25">
      <c r="A190" s="111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7"/>
    </row>
    <row r="191" spans="1:20" s="23" customFormat="1" ht="102" hidden="1" customHeight="1">
      <c r="A191" s="383" t="s">
        <v>248</v>
      </c>
      <c r="B191" s="384"/>
      <c r="C191" s="42">
        <f>SUM(C192:C198)</f>
        <v>0</v>
      </c>
      <c r="D191" s="42">
        <f>SUM(D192:D198)</f>
        <v>0</v>
      </c>
      <c r="E191" s="51" t="e">
        <f>C191/D191*100</f>
        <v>#DIV/0!</v>
      </c>
      <c r="F191" s="42">
        <f>SUM(F192:F198)</f>
        <v>0</v>
      </c>
      <c r="G191" s="42">
        <f>SUM(G192:G198)</f>
        <v>0</v>
      </c>
      <c r="H191" s="51" t="e">
        <f>F191/G191*100</f>
        <v>#DIV/0!</v>
      </c>
      <c r="I191" s="42">
        <f>SUM(I192:I198)</f>
        <v>0</v>
      </c>
      <c r="J191" s="42">
        <f>SUM(J192:J198)</f>
        <v>0</v>
      </c>
      <c r="K191" s="51" t="e">
        <f>I191/J191*100</f>
        <v>#DIV/0!</v>
      </c>
      <c r="L191" s="42">
        <f>SUM(L192:L198)</f>
        <v>0</v>
      </c>
      <c r="M191" s="42">
        <f>SUM(M192:M198)</f>
        <v>0</v>
      </c>
      <c r="N191" s="6" t="e">
        <f t="shared" ref="N191" si="69">L191/M191*100</f>
        <v>#DIV/0!</v>
      </c>
      <c r="O191" s="42">
        <f>SUM(O192:O198)</f>
        <v>0</v>
      </c>
      <c r="P191" s="42">
        <f>SUM(P192:P198)</f>
        <v>0</v>
      </c>
      <c r="Q191" s="5" t="e">
        <f t="shared" ref="Q191" si="70">O191/P191*100</f>
        <v>#DIV/0!</v>
      </c>
      <c r="R191" s="42">
        <f>SUM(R192:R198)</f>
        <v>0</v>
      </c>
      <c r="S191" s="42">
        <f>SUM(S192:S198)</f>
        <v>0</v>
      </c>
      <c r="T191" s="6" t="e">
        <f t="shared" ref="T191" si="71">R191/S191*100</f>
        <v>#DIV/0!</v>
      </c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>
      <c r="A194" s="64"/>
      <c r="B194" s="16"/>
      <c r="C194" s="47"/>
      <c r="D194" s="47"/>
      <c r="E194" s="1"/>
      <c r="F194" s="47"/>
      <c r="G194" s="47"/>
      <c r="H194" s="1"/>
      <c r="I194" s="47"/>
      <c r="J194" s="47"/>
      <c r="K194" s="1"/>
      <c r="L194" s="47"/>
      <c r="M194" s="47"/>
      <c r="N194" s="1"/>
      <c r="O194" s="47"/>
      <c r="P194" s="47"/>
      <c r="Q194" s="1"/>
      <c r="R194" s="47"/>
      <c r="S194" s="47"/>
      <c r="T194" s="1"/>
    </row>
    <row r="195" spans="1:20" s="23" customFormat="1" ht="17.25" hidden="1">
      <c r="A195" s="64"/>
      <c r="B195" s="16"/>
      <c r="C195" s="47"/>
      <c r="D195" s="47"/>
      <c r="E195" s="1"/>
      <c r="F195" s="47"/>
      <c r="G195" s="47"/>
      <c r="H195" s="1"/>
      <c r="I195" s="47"/>
      <c r="J195" s="47"/>
      <c r="K195" s="1"/>
      <c r="L195" s="47"/>
      <c r="M195" s="47"/>
      <c r="N195" s="1"/>
      <c r="O195" s="47"/>
      <c r="P195" s="47"/>
      <c r="Q195" s="1"/>
      <c r="R195" s="47"/>
      <c r="S195" s="47"/>
      <c r="T195" s="1"/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 customHeight="1">
      <c r="A199" s="390"/>
      <c r="B199" s="391"/>
      <c r="C199" s="391"/>
      <c r="D199" s="391"/>
      <c r="E199" s="391"/>
      <c r="F199" s="391"/>
      <c r="G199" s="391"/>
      <c r="H199" s="391"/>
      <c r="I199" s="391"/>
      <c r="J199" s="391"/>
      <c r="K199" s="391"/>
      <c r="L199" s="391"/>
      <c r="M199" s="391"/>
      <c r="N199" s="391"/>
      <c r="O199" s="391"/>
      <c r="P199" s="391"/>
      <c r="Q199" s="391"/>
      <c r="R199" s="391"/>
      <c r="S199" s="391"/>
      <c r="T199" s="392"/>
    </row>
    <row r="200" spans="1:20" s="23" customFormat="1" ht="118.5" hidden="1" customHeight="1">
      <c r="A200" s="383" t="s">
        <v>249</v>
      </c>
      <c r="B200" s="384"/>
      <c r="C200" s="42">
        <f>SUM(C201:C204)</f>
        <v>0</v>
      </c>
      <c r="D200" s="42">
        <f>SUM(D201:D204)</f>
        <v>0</v>
      </c>
      <c r="E200" s="51" t="e">
        <f>C200/D200*100</f>
        <v>#DIV/0!</v>
      </c>
      <c r="F200" s="42">
        <f>SUM(F201:F204)</f>
        <v>0</v>
      </c>
      <c r="G200" s="42">
        <f>SUM(G201:G204)</f>
        <v>0</v>
      </c>
      <c r="H200" s="51" t="e">
        <f>F200/G200*100</f>
        <v>#DIV/0!</v>
      </c>
      <c r="I200" s="42">
        <f>SUM(I201:I204)</f>
        <v>0</v>
      </c>
      <c r="J200" s="42">
        <f>SUM(J201:J204)</f>
        <v>0</v>
      </c>
      <c r="K200" s="51" t="e">
        <f>I200/J200*100</f>
        <v>#DIV/0!</v>
      </c>
      <c r="L200" s="42">
        <f>SUM(L201:L204)</f>
        <v>0</v>
      </c>
      <c r="M200" s="42">
        <f>SUM(M201:M204)</f>
        <v>0</v>
      </c>
      <c r="N200" s="6" t="e">
        <f t="shared" ref="N200" si="72">L200/M200*100</f>
        <v>#DIV/0!</v>
      </c>
      <c r="O200" s="42">
        <f>SUM(O201:O204)</f>
        <v>0</v>
      </c>
      <c r="P200" s="42">
        <f>SUM(P201:P204)</f>
        <v>0</v>
      </c>
      <c r="Q200" s="5" t="e">
        <f t="shared" ref="Q200" si="73">O200/P200*100</f>
        <v>#DIV/0!</v>
      </c>
      <c r="R200" s="42">
        <f>SUM(R201:R204)</f>
        <v>0</v>
      </c>
      <c r="S200" s="42">
        <f>SUM(S201:S204)</f>
        <v>0</v>
      </c>
      <c r="T200" s="6" t="e">
        <f t="shared" ref="T200" si="74">R200/S200*100</f>
        <v>#DIV/0!</v>
      </c>
    </row>
    <row r="201" spans="1:20" s="23" customFormat="1" ht="17.25" hidden="1">
      <c r="A201" s="64"/>
      <c r="B201" s="16"/>
      <c r="C201" s="47"/>
      <c r="D201" s="47"/>
      <c r="E201" s="1"/>
      <c r="F201" s="47"/>
      <c r="G201" s="47"/>
      <c r="H201" s="1"/>
      <c r="I201" s="47"/>
      <c r="J201" s="47"/>
      <c r="K201" s="1"/>
      <c r="L201" s="47"/>
      <c r="M201" s="47"/>
      <c r="N201" s="1"/>
      <c r="O201" s="47"/>
      <c r="P201" s="47"/>
      <c r="Q201" s="1"/>
      <c r="R201" s="47"/>
      <c r="S201" s="47"/>
      <c r="T201" s="1"/>
    </row>
    <row r="202" spans="1:20" s="23" customFormat="1" ht="17.25" hidden="1">
      <c r="A202" s="64"/>
      <c r="B202" s="16"/>
      <c r="C202" s="47"/>
      <c r="D202" s="47"/>
      <c r="E202" s="1"/>
      <c r="F202" s="47"/>
      <c r="G202" s="47"/>
      <c r="H202" s="1"/>
      <c r="I202" s="47"/>
      <c r="J202" s="47"/>
      <c r="K202" s="1"/>
      <c r="L202" s="47"/>
      <c r="M202" s="47"/>
      <c r="N202" s="1"/>
      <c r="O202" s="47"/>
      <c r="P202" s="47"/>
      <c r="Q202" s="1"/>
      <c r="R202" s="47"/>
      <c r="S202" s="47"/>
      <c r="T202" s="1"/>
    </row>
    <row r="203" spans="1:20" s="23" customFormat="1" ht="17.25" hidden="1">
      <c r="A203" s="64"/>
      <c r="B203" s="16"/>
      <c r="C203" s="47"/>
      <c r="D203" s="47"/>
      <c r="E203" s="1"/>
      <c r="F203" s="47"/>
      <c r="G203" s="47"/>
      <c r="H203" s="1"/>
      <c r="I203" s="47"/>
      <c r="J203" s="47"/>
      <c r="K203" s="1"/>
      <c r="L203" s="47"/>
      <c r="M203" s="47"/>
      <c r="N203" s="1"/>
      <c r="O203" s="47"/>
      <c r="P203" s="47"/>
      <c r="Q203" s="1"/>
      <c r="R203" s="47"/>
      <c r="S203" s="47"/>
      <c r="T203" s="1"/>
    </row>
    <row r="204" spans="1:20" s="23" customFormat="1" ht="17.25" hidden="1">
      <c r="A204" s="64"/>
      <c r="B204" s="16"/>
      <c r="C204" s="47"/>
      <c r="D204" s="47"/>
      <c r="E204" s="1"/>
      <c r="F204" s="47"/>
      <c r="G204" s="47"/>
      <c r="H204" s="1"/>
      <c r="I204" s="47"/>
      <c r="J204" s="47"/>
      <c r="K204" s="1"/>
      <c r="L204" s="47"/>
      <c r="M204" s="47"/>
      <c r="N204" s="1"/>
      <c r="O204" s="47"/>
      <c r="P204" s="47"/>
      <c r="Q204" s="1"/>
      <c r="R204" s="47"/>
      <c r="S204" s="47"/>
      <c r="T204" s="1"/>
    </row>
    <row r="205" spans="1:20" s="23" customFormat="1" ht="17.25" customHeight="1">
      <c r="A205" s="390"/>
      <c r="B205" s="391"/>
      <c r="C205" s="391"/>
      <c r="D205" s="391"/>
      <c r="E205" s="391"/>
      <c r="F205" s="391"/>
      <c r="G205" s="391"/>
      <c r="H205" s="391"/>
      <c r="I205" s="391"/>
      <c r="J205" s="391"/>
      <c r="K205" s="391"/>
      <c r="L205" s="391"/>
      <c r="M205" s="391"/>
      <c r="N205" s="391"/>
      <c r="O205" s="391"/>
      <c r="P205" s="391"/>
      <c r="Q205" s="391"/>
      <c r="R205" s="391"/>
      <c r="S205" s="391"/>
      <c r="T205" s="392"/>
    </row>
    <row r="206" spans="1:20" s="23" customFormat="1" ht="69" customHeight="1">
      <c r="A206" s="383" t="s">
        <v>250</v>
      </c>
      <c r="B206" s="384"/>
      <c r="C206" s="42">
        <f>SUM(C207:C212)</f>
        <v>882059</v>
      </c>
      <c r="D206" s="42">
        <f>SUM(D207:D212)</f>
        <v>845082</v>
      </c>
      <c r="E206" s="51">
        <f>C206/D206*100</f>
        <v>104.37555172160809</v>
      </c>
      <c r="F206" s="42">
        <f>SUM(F207:F212)</f>
        <v>47446</v>
      </c>
      <c r="G206" s="42">
        <f>SUM(G207:G212)</f>
        <v>39297</v>
      </c>
      <c r="H206" s="51">
        <f>F206/G206*100</f>
        <v>120.73695193017279</v>
      </c>
      <c r="I206" s="42">
        <f>SUM(I207:I212)</f>
        <v>937261</v>
      </c>
      <c r="J206" s="42">
        <f>SUM(J207:J212)</f>
        <v>945064</v>
      </c>
      <c r="K206" s="51">
        <f>I206/J206*100</f>
        <v>99.17434163188949</v>
      </c>
      <c r="L206" s="42">
        <f>SUM(L207:L212)</f>
        <v>0</v>
      </c>
      <c r="M206" s="42">
        <f>SUM(M207:M212)</f>
        <v>0</v>
      </c>
      <c r="N206" s="6" t="e">
        <f t="shared" ref="N206:N209" si="75">L206/M206*100</f>
        <v>#DIV/0!</v>
      </c>
      <c r="O206" s="42">
        <f>SUM(O207:O212)</f>
        <v>0</v>
      </c>
      <c r="P206" s="42">
        <f>SUM(P207:P212)</f>
        <v>0</v>
      </c>
      <c r="Q206" s="217"/>
      <c r="R206" s="42">
        <f>SUM(R207:R212)</f>
        <v>0</v>
      </c>
      <c r="S206" s="42">
        <f>SUM(S207:S212)</f>
        <v>0</v>
      </c>
      <c r="T206" s="6" t="e">
        <f t="shared" ref="T206:T210" si="76">R206/S206*100</f>
        <v>#DIV/0!</v>
      </c>
    </row>
    <row r="207" spans="1:20" s="23" customFormat="1" ht="17.25">
      <c r="A207" s="63">
        <v>1</v>
      </c>
      <c r="B207" s="10" t="s">
        <v>285</v>
      </c>
      <c r="C207" s="47">
        <v>553176</v>
      </c>
      <c r="D207" s="47">
        <v>576426</v>
      </c>
      <c r="E207" s="49">
        <f>C207/D207*100</f>
        <v>95.966524757731264</v>
      </c>
      <c r="F207" s="47">
        <v>12276</v>
      </c>
      <c r="G207" s="47">
        <v>10569</v>
      </c>
      <c r="H207" s="49">
        <f>F207/G207*100</f>
        <v>116.15100766392278</v>
      </c>
      <c r="I207" s="47">
        <v>608378</v>
      </c>
      <c r="J207" s="47">
        <v>676408</v>
      </c>
      <c r="K207" s="49">
        <f>I207/J207*100</f>
        <v>89.942460763326281</v>
      </c>
      <c r="L207" s="47">
        <v>0</v>
      </c>
      <c r="M207" s="47">
        <v>0</v>
      </c>
      <c r="N207" s="228" t="e">
        <f t="shared" si="75"/>
        <v>#DIV/0!</v>
      </c>
      <c r="O207" s="47">
        <v>0</v>
      </c>
      <c r="P207" s="47">
        <v>0</v>
      </c>
      <c r="Q207" s="229" t="e">
        <f>O206/P206*100</f>
        <v>#DIV/0!</v>
      </c>
      <c r="R207" s="47">
        <v>0</v>
      </c>
      <c r="S207" s="47">
        <v>0</v>
      </c>
      <c r="T207" s="1" t="e">
        <f t="shared" si="76"/>
        <v>#DIV/0!</v>
      </c>
    </row>
    <row r="208" spans="1:20" s="23" customFormat="1" ht="17.25">
      <c r="A208" s="64">
        <v>2</v>
      </c>
      <c r="B208" s="10" t="s">
        <v>286</v>
      </c>
      <c r="C208" s="47">
        <v>152665</v>
      </c>
      <c r="D208" s="47">
        <v>155750</v>
      </c>
      <c r="E208" s="49">
        <f t="shared" ref="E208:E209" si="77">C208/D208*100</f>
        <v>98.019261637239168</v>
      </c>
      <c r="F208" s="47">
        <v>15527</v>
      </c>
      <c r="G208" s="47">
        <v>12400</v>
      </c>
      <c r="H208" s="49">
        <f t="shared" ref="H208:H209" si="78">F208/G208*100</f>
        <v>125.21774193548387</v>
      </c>
      <c r="I208" s="47">
        <v>152665</v>
      </c>
      <c r="J208" s="47">
        <v>155750</v>
      </c>
      <c r="K208" s="49">
        <f t="shared" ref="K208:K209" si="79">I208/J208*100</f>
        <v>98.019261637239168</v>
      </c>
      <c r="L208" s="47">
        <v>0</v>
      </c>
      <c r="M208" s="47">
        <v>0</v>
      </c>
      <c r="N208" s="228" t="e">
        <f t="shared" si="75"/>
        <v>#DIV/0!</v>
      </c>
      <c r="O208" s="47">
        <v>0</v>
      </c>
      <c r="P208" s="47">
        <v>0</v>
      </c>
      <c r="Q208" s="229" t="e">
        <f>O207/P207*100</f>
        <v>#DIV/0!</v>
      </c>
      <c r="R208" s="47">
        <v>0</v>
      </c>
      <c r="S208" s="47">
        <v>0</v>
      </c>
      <c r="T208" s="1" t="e">
        <f t="shared" si="76"/>
        <v>#DIV/0!</v>
      </c>
    </row>
    <row r="209" spans="1:20" s="23" customFormat="1" ht="17.25">
      <c r="A209" s="63">
        <v>3</v>
      </c>
      <c r="B209" s="10" t="s">
        <v>287</v>
      </c>
      <c r="C209" s="47">
        <v>176218</v>
      </c>
      <c r="D209" s="47">
        <v>112906</v>
      </c>
      <c r="E209" s="49">
        <f t="shared" si="77"/>
        <v>156.07496501514535</v>
      </c>
      <c r="F209" s="47">
        <v>19643</v>
      </c>
      <c r="G209" s="47">
        <v>16328</v>
      </c>
      <c r="H209" s="49">
        <f t="shared" si="78"/>
        <v>120.30254777070064</v>
      </c>
      <c r="I209" s="47">
        <v>176218</v>
      </c>
      <c r="J209" s="47">
        <v>112906</v>
      </c>
      <c r="K209" s="49">
        <f t="shared" si="79"/>
        <v>156.07496501514535</v>
      </c>
      <c r="L209" s="47">
        <v>0</v>
      </c>
      <c r="M209" s="47">
        <v>0</v>
      </c>
      <c r="N209" s="228" t="e">
        <f t="shared" si="75"/>
        <v>#DIV/0!</v>
      </c>
      <c r="O209" s="47">
        <v>0</v>
      </c>
      <c r="P209" s="47">
        <v>0</v>
      </c>
      <c r="Q209" s="229" t="e">
        <f>O208/P208*100</f>
        <v>#DIV/0!</v>
      </c>
      <c r="R209" s="47">
        <v>0</v>
      </c>
      <c r="S209" s="47">
        <v>0</v>
      </c>
      <c r="T209" s="1" t="e">
        <f t="shared" si="76"/>
        <v>#DIV/0!</v>
      </c>
    </row>
    <row r="210" spans="1:20" s="23" customFormat="1" ht="17.25">
      <c r="A210" s="64"/>
      <c r="B210" s="16"/>
      <c r="C210" s="47"/>
      <c r="D210" s="47"/>
      <c r="E210" s="1"/>
      <c r="F210" s="47"/>
      <c r="G210" s="47"/>
      <c r="H210" s="1"/>
      <c r="I210" s="47"/>
      <c r="J210" s="47"/>
      <c r="K210" s="1"/>
      <c r="L210" s="47"/>
      <c r="M210" s="47"/>
      <c r="N210" s="1"/>
      <c r="O210" s="47"/>
      <c r="P210" s="47"/>
      <c r="Q210" s="1"/>
      <c r="R210" s="47"/>
      <c r="S210" s="47"/>
      <c r="T210" s="1" t="e">
        <f t="shared" si="76"/>
        <v>#DIV/0!</v>
      </c>
    </row>
    <row r="211" spans="1:20" s="23" customFormat="1" ht="17.25">
      <c r="A211" s="64"/>
      <c r="B211" s="16"/>
      <c r="C211" s="47"/>
      <c r="D211" s="47"/>
      <c r="E211" s="1"/>
      <c r="F211" s="47"/>
      <c r="G211" s="47"/>
      <c r="H211" s="1"/>
      <c r="I211" s="47"/>
      <c r="J211" s="47"/>
      <c r="K211" s="1"/>
      <c r="L211" s="47"/>
      <c r="M211" s="47"/>
      <c r="N211" s="1"/>
      <c r="O211" s="47"/>
      <c r="P211" s="47"/>
      <c r="Q211" s="1"/>
      <c r="R211" s="47"/>
      <c r="S211" s="47"/>
      <c r="T211" s="1"/>
    </row>
    <row r="212" spans="1:20" s="23" customFormat="1" ht="17.25">
      <c r="A212" s="64"/>
      <c r="B212" s="16"/>
      <c r="C212" s="47"/>
      <c r="D212" s="47"/>
      <c r="E212" s="1"/>
      <c r="F212" s="47"/>
      <c r="G212" s="47"/>
      <c r="H212" s="1"/>
      <c r="I212" s="47"/>
      <c r="J212" s="47"/>
      <c r="K212" s="1"/>
      <c r="L212" s="47"/>
      <c r="M212" s="47"/>
      <c r="N212" s="1"/>
      <c r="O212" s="47"/>
      <c r="P212" s="47"/>
      <c r="Q212" s="1"/>
      <c r="R212" s="47"/>
      <c r="S212" s="47"/>
      <c r="T212" s="1"/>
    </row>
    <row r="213" spans="1:20" s="23" customFormat="1" ht="17.25" customHeight="1">
      <c r="A213" s="385"/>
      <c r="B213" s="386"/>
      <c r="C213" s="386"/>
      <c r="D213" s="386"/>
      <c r="E213" s="386"/>
      <c r="F213" s="386"/>
      <c r="G213" s="386"/>
      <c r="H213" s="386"/>
      <c r="I213" s="386"/>
      <c r="J213" s="386"/>
      <c r="K213" s="386"/>
      <c r="L213" s="386"/>
      <c r="M213" s="386"/>
      <c r="N213" s="386"/>
      <c r="O213" s="386"/>
      <c r="P213" s="386"/>
      <c r="Q213" s="386"/>
      <c r="R213" s="386"/>
      <c r="S213" s="386"/>
      <c r="T213" s="387"/>
    </row>
    <row r="214" spans="1:20" s="23" customFormat="1" ht="75.75" customHeight="1">
      <c r="A214" s="383" t="s">
        <v>251</v>
      </c>
      <c r="B214" s="384"/>
      <c r="C214" s="42">
        <f>SUM(C215:C220)</f>
        <v>327432</v>
      </c>
      <c r="D214" s="42">
        <f>SUM(D215:D220)</f>
        <v>1035788</v>
      </c>
      <c r="E214" s="51">
        <f>C214/D214*100</f>
        <v>31.611874244536526</v>
      </c>
      <c r="F214" s="42">
        <f>SUM(F215:F220)</f>
        <v>900</v>
      </c>
      <c r="G214" s="42">
        <f>SUM(G215:G220)</f>
        <v>93051</v>
      </c>
      <c r="H214" s="51">
        <f>F214/G214*100</f>
        <v>0.96721152916142761</v>
      </c>
      <c r="I214" s="42">
        <f>SUM(I215:I220)</f>
        <v>327432</v>
      </c>
      <c r="J214" s="42">
        <f>SUM(J215:J220)</f>
        <v>1170986</v>
      </c>
      <c r="K214" s="51">
        <f>I214/J214*100</f>
        <v>27.962076403987751</v>
      </c>
      <c r="L214" s="42">
        <f>SUM(L215:L220)</f>
        <v>120769</v>
      </c>
      <c r="M214" s="42">
        <f>SUM(M215:M220)</f>
        <v>364315</v>
      </c>
      <c r="N214" s="6">
        <f t="shared" ref="N214:N220" si="80">L214/M214*100</f>
        <v>33.149609541193747</v>
      </c>
      <c r="O214" s="42">
        <f>SUM(O215:O220)</f>
        <v>0</v>
      </c>
      <c r="P214" s="42">
        <f>SUM(P215:P220)</f>
        <v>202105</v>
      </c>
      <c r="Q214" s="5">
        <f t="shared" ref="Q214:Q220" si="81">O214/P214*100</f>
        <v>0</v>
      </c>
      <c r="R214" s="42">
        <f>SUM(R215:R220)</f>
        <v>120769</v>
      </c>
      <c r="S214" s="42">
        <f>SUM(S215:S220)</f>
        <v>162210</v>
      </c>
      <c r="T214" s="6">
        <f t="shared" ref="T214:T220" si="82">R214/S214*100</f>
        <v>74.45225325195733</v>
      </c>
    </row>
    <row r="215" spans="1:20" s="23" customFormat="1" ht="17.25">
      <c r="A215" s="53">
        <v>1</v>
      </c>
      <c r="B215" s="3" t="s">
        <v>52</v>
      </c>
      <c r="C215" s="49">
        <v>0</v>
      </c>
      <c r="D215" s="49">
        <v>636</v>
      </c>
      <c r="E215" s="46">
        <f>C215/D215*100</f>
        <v>0</v>
      </c>
      <c r="F215" s="49">
        <v>0</v>
      </c>
      <c r="G215" s="49">
        <v>0</v>
      </c>
      <c r="H215" s="46" t="e">
        <f t="shared" ref="H215:H216" si="83">F215/G215*100</f>
        <v>#DIV/0!</v>
      </c>
      <c r="I215" s="49">
        <v>0</v>
      </c>
      <c r="J215" s="45">
        <v>636</v>
      </c>
      <c r="K215" s="46">
        <f t="shared" ref="K215:K216" si="84">I215/J215*100</f>
        <v>0</v>
      </c>
      <c r="L215" s="49">
        <v>0</v>
      </c>
      <c r="M215" s="95">
        <v>0</v>
      </c>
      <c r="N215" s="25" t="e">
        <f t="shared" si="80"/>
        <v>#DIV/0!</v>
      </c>
      <c r="O215" s="49">
        <v>0</v>
      </c>
      <c r="P215" s="49">
        <v>0</v>
      </c>
      <c r="Q215" s="25" t="e">
        <f t="shared" si="81"/>
        <v>#DIV/0!</v>
      </c>
      <c r="R215" s="49">
        <v>0</v>
      </c>
      <c r="S215" s="49">
        <v>0</v>
      </c>
      <c r="T215" s="45" t="e">
        <f t="shared" si="82"/>
        <v>#DIV/0!</v>
      </c>
    </row>
    <row r="216" spans="1:20" s="23" customFormat="1" ht="17.25">
      <c r="A216" s="71">
        <v>2</v>
      </c>
      <c r="B216" s="8" t="s">
        <v>53</v>
      </c>
      <c r="C216" s="49">
        <v>0</v>
      </c>
      <c r="D216" s="49">
        <v>33721</v>
      </c>
      <c r="E216" s="25">
        <f t="shared" ref="E216" si="85">C216/D216*100</f>
        <v>0</v>
      </c>
      <c r="F216" s="49">
        <v>0</v>
      </c>
      <c r="G216" s="49">
        <v>0</v>
      </c>
      <c r="H216" s="25" t="e">
        <f t="shared" si="83"/>
        <v>#DIV/0!</v>
      </c>
      <c r="I216" s="49">
        <v>0</v>
      </c>
      <c r="J216" s="49">
        <v>32678</v>
      </c>
      <c r="K216" s="25">
        <f t="shared" si="84"/>
        <v>0</v>
      </c>
      <c r="L216" s="49">
        <v>0</v>
      </c>
      <c r="M216" s="95">
        <v>0</v>
      </c>
      <c r="N216" s="25" t="e">
        <f t="shared" si="80"/>
        <v>#DIV/0!</v>
      </c>
      <c r="O216" s="49">
        <v>0</v>
      </c>
      <c r="P216" s="49">
        <v>0</v>
      </c>
      <c r="Q216" s="25" t="e">
        <f t="shared" si="81"/>
        <v>#DIV/0!</v>
      </c>
      <c r="R216" s="49">
        <v>0</v>
      </c>
      <c r="S216" s="49">
        <v>0</v>
      </c>
      <c r="T216" s="49" t="e">
        <f t="shared" si="82"/>
        <v>#DIV/0!</v>
      </c>
    </row>
    <row r="217" spans="1:20" s="23" customFormat="1" ht="17.25">
      <c r="A217" s="53">
        <v>3</v>
      </c>
      <c r="B217" s="4" t="s">
        <v>55</v>
      </c>
      <c r="C217" s="49">
        <v>70467</v>
      </c>
      <c r="D217" s="49">
        <v>80275</v>
      </c>
      <c r="E217" s="1">
        <f>C217/D217*100</f>
        <v>87.781999377141076</v>
      </c>
      <c r="F217" s="49">
        <v>900</v>
      </c>
      <c r="G217" s="47">
        <v>8893</v>
      </c>
      <c r="H217" s="1">
        <f>F217/G217*100</f>
        <v>10.120319352299562</v>
      </c>
      <c r="I217" s="49">
        <v>70467</v>
      </c>
      <c r="J217" s="47">
        <v>80215</v>
      </c>
      <c r="K217" s="1">
        <f>I217/J217*100</f>
        <v>87.847659415321317</v>
      </c>
      <c r="L217" s="49">
        <v>70467</v>
      </c>
      <c r="M217" s="95">
        <v>80275</v>
      </c>
      <c r="N217" s="1">
        <f t="shared" si="80"/>
        <v>87.781999377141076</v>
      </c>
      <c r="O217" s="49">
        <v>0</v>
      </c>
      <c r="P217" s="47">
        <v>21263</v>
      </c>
      <c r="Q217" s="1">
        <f t="shared" si="81"/>
        <v>0</v>
      </c>
      <c r="R217" s="49">
        <v>70467</v>
      </c>
      <c r="S217" s="47">
        <v>59012</v>
      </c>
      <c r="T217" s="47">
        <f t="shared" si="82"/>
        <v>119.41130617501526</v>
      </c>
    </row>
    <row r="218" spans="1:20" s="23" customFormat="1" ht="17.25">
      <c r="A218" s="63">
        <v>4</v>
      </c>
      <c r="B218" s="8" t="s">
        <v>56</v>
      </c>
      <c r="C218" s="49">
        <v>256965</v>
      </c>
      <c r="D218" s="49">
        <v>304971</v>
      </c>
      <c r="E218" s="1">
        <f t="shared" ref="E218:E220" si="86">C218/D218*100</f>
        <v>84.258831167553637</v>
      </c>
      <c r="F218" s="49">
        <v>0</v>
      </c>
      <c r="G218" s="47">
        <v>35714</v>
      </c>
      <c r="H218" s="1">
        <f t="shared" ref="H218:H220" si="87">F218/G218*100</f>
        <v>0</v>
      </c>
      <c r="I218" s="49">
        <v>256965</v>
      </c>
      <c r="J218" s="47">
        <v>296223</v>
      </c>
      <c r="K218" s="1">
        <f t="shared" ref="K218:K220" si="88">I218/J218*100</f>
        <v>86.747146575384079</v>
      </c>
      <c r="L218" s="49">
        <v>50302</v>
      </c>
      <c r="M218" s="95">
        <v>103198</v>
      </c>
      <c r="N218" s="1">
        <f t="shared" si="80"/>
        <v>48.743192697532898</v>
      </c>
      <c r="O218" s="49">
        <v>0</v>
      </c>
      <c r="P218" s="47">
        <v>0</v>
      </c>
      <c r="Q218" s="1" t="e">
        <f t="shared" si="81"/>
        <v>#DIV/0!</v>
      </c>
      <c r="R218" s="49">
        <v>50302</v>
      </c>
      <c r="S218" s="47">
        <v>103198</v>
      </c>
      <c r="T218" s="47">
        <f t="shared" si="82"/>
        <v>48.743192697532898</v>
      </c>
    </row>
    <row r="219" spans="1:20" s="23" customFormat="1" ht="17.25">
      <c r="A219" s="53">
        <v>5</v>
      </c>
      <c r="B219" s="8" t="s">
        <v>57</v>
      </c>
      <c r="C219" s="49">
        <v>0</v>
      </c>
      <c r="D219" s="49">
        <v>0</v>
      </c>
      <c r="E219" s="1" t="e">
        <f t="shared" si="86"/>
        <v>#DIV/0!</v>
      </c>
      <c r="F219" s="49">
        <v>0</v>
      </c>
      <c r="G219" s="47">
        <v>0</v>
      </c>
      <c r="H219" s="1" t="e">
        <f t="shared" si="87"/>
        <v>#DIV/0!</v>
      </c>
      <c r="I219" s="49">
        <v>0</v>
      </c>
      <c r="J219" s="47">
        <v>0</v>
      </c>
      <c r="K219" s="1" t="e">
        <f t="shared" si="88"/>
        <v>#DIV/0!</v>
      </c>
      <c r="L219" s="49">
        <f t="shared" ref="L219" si="89">O219+R219</f>
        <v>0</v>
      </c>
      <c r="M219" s="95">
        <v>0</v>
      </c>
      <c r="N219" s="1" t="e">
        <f t="shared" si="80"/>
        <v>#DIV/0!</v>
      </c>
      <c r="O219" s="49">
        <v>0</v>
      </c>
      <c r="P219" s="47">
        <v>0</v>
      </c>
      <c r="Q219" s="1" t="e">
        <f t="shared" si="81"/>
        <v>#DIV/0!</v>
      </c>
      <c r="R219" s="49">
        <v>0</v>
      </c>
      <c r="S219" s="47">
        <v>0</v>
      </c>
      <c r="T219" s="47" t="e">
        <f t="shared" si="82"/>
        <v>#DIV/0!</v>
      </c>
    </row>
    <row r="220" spans="1:20" s="23" customFormat="1" ht="17.25">
      <c r="A220" s="54">
        <v>6</v>
      </c>
      <c r="B220" s="4" t="s">
        <v>58</v>
      </c>
      <c r="C220" s="49"/>
      <c r="D220" s="49">
        <v>616185</v>
      </c>
      <c r="E220" s="25">
        <f t="shared" si="86"/>
        <v>0</v>
      </c>
      <c r="F220" s="49"/>
      <c r="G220" s="49">
        <v>48444</v>
      </c>
      <c r="H220" s="25">
        <f t="shared" si="87"/>
        <v>0</v>
      </c>
      <c r="I220" s="49"/>
      <c r="J220" s="49">
        <v>761234</v>
      </c>
      <c r="K220" s="25">
        <f t="shared" si="88"/>
        <v>0</v>
      </c>
      <c r="L220" s="49"/>
      <c r="M220" s="95">
        <v>180842</v>
      </c>
      <c r="N220" s="25">
        <f t="shared" si="80"/>
        <v>0</v>
      </c>
      <c r="O220" s="49"/>
      <c r="P220" s="49">
        <v>180842</v>
      </c>
      <c r="Q220" s="25">
        <f t="shared" si="81"/>
        <v>0</v>
      </c>
      <c r="R220" s="49">
        <v>0</v>
      </c>
      <c r="S220" s="49">
        <v>0</v>
      </c>
      <c r="T220" s="49" t="e">
        <f t="shared" si="82"/>
        <v>#DIV/0!</v>
      </c>
    </row>
    <row r="221" spans="1:20" s="23" customFormat="1" ht="17.25" customHeight="1">
      <c r="A221" s="385"/>
      <c r="B221" s="386"/>
      <c r="C221" s="386"/>
      <c r="D221" s="386"/>
      <c r="E221" s="386"/>
      <c r="F221" s="386"/>
      <c r="G221" s="386"/>
      <c r="H221" s="386"/>
      <c r="I221" s="386"/>
      <c r="J221" s="386"/>
      <c r="K221" s="386"/>
      <c r="L221" s="386"/>
      <c r="M221" s="386"/>
      <c r="N221" s="386"/>
      <c r="O221" s="386"/>
      <c r="P221" s="386"/>
      <c r="Q221" s="386"/>
      <c r="R221" s="386"/>
      <c r="S221" s="386"/>
      <c r="T221" s="387"/>
    </row>
    <row r="222" spans="1:20" s="23" customFormat="1" ht="36" customHeight="1">
      <c r="A222" s="383" t="s">
        <v>252</v>
      </c>
      <c r="B222" s="384"/>
      <c r="C222" s="42">
        <f>SUM(C223:C229)</f>
        <v>5112636</v>
      </c>
      <c r="D222" s="42">
        <f>SUM(D223:D229)</f>
        <v>5804201</v>
      </c>
      <c r="E222" s="51">
        <f t="shared" ref="E222:E229" si="90">C222/D222*100</f>
        <v>88.085095605751761</v>
      </c>
      <c r="F222" s="42">
        <f>SUM(F223:F229)</f>
        <v>685468</v>
      </c>
      <c r="G222" s="42">
        <f>SUM(G223:G229)</f>
        <v>534065</v>
      </c>
      <c r="H222" s="51">
        <f t="shared" ref="H222:H229" si="91">F222/G222*100</f>
        <v>128.34917098106035</v>
      </c>
      <c r="I222" s="42">
        <f>SUM(I223:I229)</f>
        <v>4889676</v>
      </c>
      <c r="J222" s="42">
        <f>SUM(J223:J229)</f>
        <v>5571422</v>
      </c>
      <c r="K222" s="51">
        <f t="shared" ref="K222:K229" si="92">I222/J222*100</f>
        <v>87.763518900560754</v>
      </c>
      <c r="L222" s="42">
        <f>SUM(L223:L229)</f>
        <v>3284313</v>
      </c>
      <c r="M222" s="42">
        <f>SUM(M223:M229)</f>
        <v>2447798</v>
      </c>
      <c r="N222" s="6">
        <f t="shared" ref="N222:N229" si="93">L222/M222*100</f>
        <v>134.17418430769206</v>
      </c>
      <c r="O222" s="42">
        <f>SUM(O223:O229)</f>
        <v>2090935</v>
      </c>
      <c r="P222" s="42">
        <f>SUM(P223:P229)</f>
        <v>1877423</v>
      </c>
      <c r="Q222" s="5">
        <f t="shared" ref="Q222:Q229" si="94">O222/P222*100</f>
        <v>111.37261022156434</v>
      </c>
      <c r="R222" s="42">
        <f>SUM(R223:R229)</f>
        <v>1193378</v>
      </c>
      <c r="S222" s="42">
        <f>SUM(S223:S229)</f>
        <v>1185375</v>
      </c>
      <c r="T222" s="6">
        <f t="shared" ref="T222:T229" si="95">R222/S222*100</f>
        <v>100.67514499630919</v>
      </c>
    </row>
    <row r="223" spans="1:20" s="23" customFormat="1" ht="17.25">
      <c r="A223" s="54">
        <v>1</v>
      </c>
      <c r="B223" s="4" t="s">
        <v>59</v>
      </c>
      <c r="C223" s="49">
        <v>2278834</v>
      </c>
      <c r="D223" s="49">
        <v>2316917</v>
      </c>
      <c r="E223" s="25">
        <f t="shared" si="90"/>
        <v>98.356307109836052</v>
      </c>
      <c r="F223" s="49">
        <v>338481</v>
      </c>
      <c r="G223" s="49">
        <v>216394</v>
      </c>
      <c r="H223" s="25">
        <f t="shared" si="91"/>
        <v>156.41884710296958</v>
      </c>
      <c r="I223" s="49">
        <v>2058582</v>
      </c>
      <c r="J223" s="49">
        <v>2050510</v>
      </c>
      <c r="K223" s="25">
        <f t="shared" si="92"/>
        <v>100.39365816309113</v>
      </c>
      <c r="L223" s="49">
        <v>1337969</v>
      </c>
      <c r="M223" s="95">
        <v>787956</v>
      </c>
      <c r="N223" s="25">
        <f t="shared" si="93"/>
        <v>169.80250166252938</v>
      </c>
      <c r="O223" s="49">
        <v>766707</v>
      </c>
      <c r="P223" s="49">
        <v>719030</v>
      </c>
      <c r="Q223" s="25">
        <f t="shared" si="94"/>
        <v>106.63073863399302</v>
      </c>
      <c r="R223" s="49">
        <v>571262</v>
      </c>
      <c r="S223" s="49">
        <v>683926</v>
      </c>
      <c r="T223" s="49">
        <f t="shared" si="95"/>
        <v>83.526872790331126</v>
      </c>
    </row>
    <row r="224" spans="1:20" s="23" customFormat="1" ht="17.25">
      <c r="A224" s="55">
        <v>2</v>
      </c>
      <c r="B224" s="4" t="s">
        <v>60</v>
      </c>
      <c r="C224" s="49">
        <v>1048888</v>
      </c>
      <c r="D224" s="49">
        <v>988276</v>
      </c>
      <c r="E224" s="25">
        <f t="shared" si="90"/>
        <v>106.13310451736156</v>
      </c>
      <c r="F224" s="49">
        <v>104898</v>
      </c>
      <c r="G224" s="49">
        <v>85190</v>
      </c>
      <c r="H224" s="25">
        <f t="shared" si="91"/>
        <v>123.13417067730954</v>
      </c>
      <c r="I224" s="49">
        <v>970453</v>
      </c>
      <c r="J224" s="49">
        <v>863668</v>
      </c>
      <c r="K224" s="25">
        <f t="shared" si="92"/>
        <v>112.36412602990964</v>
      </c>
      <c r="L224" s="49">
        <v>361928</v>
      </c>
      <c r="M224" s="95">
        <v>256549</v>
      </c>
      <c r="N224" s="1">
        <f t="shared" si="93"/>
        <v>141.07558400149679</v>
      </c>
      <c r="O224" s="49">
        <v>297934</v>
      </c>
      <c r="P224" s="49">
        <v>181590</v>
      </c>
      <c r="Q224" s="1">
        <f t="shared" si="94"/>
        <v>164.06960735723334</v>
      </c>
      <c r="R224" s="49">
        <v>63994</v>
      </c>
      <c r="S224" s="49">
        <v>74959</v>
      </c>
      <c r="T224" s="49">
        <f t="shared" si="95"/>
        <v>85.372003361837798</v>
      </c>
    </row>
    <row r="225" spans="1:20" s="23" customFormat="1" ht="17.25">
      <c r="A225" s="54">
        <v>3</v>
      </c>
      <c r="B225" s="4" t="s">
        <v>61</v>
      </c>
      <c r="C225" s="49">
        <v>0</v>
      </c>
      <c r="D225" s="49">
        <v>0</v>
      </c>
      <c r="E225" s="25" t="e">
        <f t="shared" si="90"/>
        <v>#DIV/0!</v>
      </c>
      <c r="F225" s="49">
        <v>0</v>
      </c>
      <c r="G225" s="49">
        <v>0</v>
      </c>
      <c r="H225" s="25" t="e">
        <f t="shared" si="91"/>
        <v>#DIV/0!</v>
      </c>
      <c r="I225" s="49">
        <v>0</v>
      </c>
      <c r="J225" s="49">
        <v>0</v>
      </c>
      <c r="K225" s="25" t="e">
        <f t="shared" si="92"/>
        <v>#DIV/0!</v>
      </c>
      <c r="L225" s="49">
        <f t="shared" ref="L225" si="96">O225+R225</f>
        <v>0</v>
      </c>
      <c r="M225" s="95">
        <v>0</v>
      </c>
      <c r="N225" s="25" t="e">
        <f t="shared" si="93"/>
        <v>#DIV/0!</v>
      </c>
      <c r="O225" s="49"/>
      <c r="P225" s="49">
        <v>0</v>
      </c>
      <c r="Q225" s="25" t="e">
        <f t="shared" si="94"/>
        <v>#DIV/0!</v>
      </c>
      <c r="R225" s="49"/>
      <c r="S225" s="49">
        <v>0</v>
      </c>
      <c r="T225" s="49" t="e">
        <f t="shared" si="95"/>
        <v>#DIV/0!</v>
      </c>
    </row>
    <row r="226" spans="1:20" s="23" customFormat="1" ht="17.25">
      <c r="A226" s="55">
        <v>4</v>
      </c>
      <c r="B226" s="4" t="s">
        <v>62</v>
      </c>
      <c r="C226" s="49">
        <v>1286640</v>
      </c>
      <c r="D226" s="49">
        <v>1072580</v>
      </c>
      <c r="E226" s="1">
        <f t="shared" si="90"/>
        <v>119.95748568871321</v>
      </c>
      <c r="F226" s="49">
        <v>98000</v>
      </c>
      <c r="G226" s="49">
        <v>113855</v>
      </c>
      <c r="H226" s="25">
        <f t="shared" si="91"/>
        <v>86.074392868121734</v>
      </c>
      <c r="I226" s="49">
        <v>1235385</v>
      </c>
      <c r="J226" s="49">
        <v>1072580</v>
      </c>
      <c r="K226" s="1">
        <f t="shared" si="92"/>
        <v>115.17882116019318</v>
      </c>
      <c r="L226" s="49">
        <v>558122</v>
      </c>
      <c r="M226" s="95">
        <v>426490</v>
      </c>
      <c r="N226" s="1">
        <f t="shared" si="93"/>
        <v>130.86402963727167</v>
      </c>
      <c r="O226" s="49">
        <v>0</v>
      </c>
      <c r="P226" s="49">
        <v>0</v>
      </c>
      <c r="Q226" s="1" t="e">
        <f t="shared" si="94"/>
        <v>#DIV/0!</v>
      </c>
      <c r="R226" s="49">
        <v>558122</v>
      </c>
      <c r="S226" s="49">
        <v>426490</v>
      </c>
      <c r="T226" s="47">
        <f t="shared" si="95"/>
        <v>130.86402963727167</v>
      </c>
    </row>
    <row r="227" spans="1:20" s="23" customFormat="1" ht="17.25">
      <c r="A227" s="54">
        <v>5</v>
      </c>
      <c r="B227" s="4" t="s">
        <v>63</v>
      </c>
      <c r="C227" s="49">
        <v>1159</v>
      </c>
      <c r="D227" s="49">
        <v>53084</v>
      </c>
      <c r="E227" s="1">
        <f t="shared" si="90"/>
        <v>2.1833320774621354</v>
      </c>
      <c r="F227" s="49">
        <v>372</v>
      </c>
      <c r="G227" s="49">
        <v>1005</v>
      </c>
      <c r="H227" s="1">
        <f t="shared" si="91"/>
        <v>37.014925373134325</v>
      </c>
      <c r="I227" s="49">
        <v>13022</v>
      </c>
      <c r="J227" s="49">
        <v>74803</v>
      </c>
      <c r="K227" s="1">
        <f t="shared" si="92"/>
        <v>17.408392711522268</v>
      </c>
      <c r="L227" s="49">
        <v>11697</v>
      </c>
      <c r="M227" s="95">
        <v>40456</v>
      </c>
      <c r="N227" s="25">
        <f t="shared" si="93"/>
        <v>28.912893019576824</v>
      </c>
      <c r="O227" s="49">
        <v>11697</v>
      </c>
      <c r="P227" s="49">
        <v>40456</v>
      </c>
      <c r="Q227" s="25">
        <f t="shared" si="94"/>
        <v>28.912893019576824</v>
      </c>
      <c r="R227" s="49">
        <v>0</v>
      </c>
      <c r="S227" s="49">
        <v>0</v>
      </c>
      <c r="T227" s="47" t="e">
        <f t="shared" si="95"/>
        <v>#DIV/0!</v>
      </c>
    </row>
    <row r="228" spans="1:20" s="23" customFormat="1" ht="17.25">
      <c r="A228" s="55">
        <v>6</v>
      </c>
      <c r="B228" s="4" t="s">
        <v>64</v>
      </c>
      <c r="C228" s="49">
        <v>301395</v>
      </c>
      <c r="D228" s="49">
        <v>141004</v>
      </c>
      <c r="E228" s="25">
        <f t="shared" si="90"/>
        <v>213.74925534027403</v>
      </c>
      <c r="F228" s="49">
        <v>37460</v>
      </c>
      <c r="G228" s="49">
        <v>14052</v>
      </c>
      <c r="H228" s="25">
        <f t="shared" si="91"/>
        <v>266.58126957016799</v>
      </c>
      <c r="I228" s="49">
        <v>453145</v>
      </c>
      <c r="J228" s="49">
        <v>241136</v>
      </c>
      <c r="K228" s="25">
        <f t="shared" si="92"/>
        <v>187.92092429168602</v>
      </c>
      <c r="L228" s="49">
        <v>218531</v>
      </c>
      <c r="M228" s="95">
        <v>3424</v>
      </c>
      <c r="N228" s="25">
        <f t="shared" si="93"/>
        <v>6382.330607476636</v>
      </c>
      <c r="O228" s="49">
        <v>218531</v>
      </c>
      <c r="P228" s="49">
        <v>3424</v>
      </c>
      <c r="Q228" s="25">
        <f t="shared" si="94"/>
        <v>6382.330607476636</v>
      </c>
      <c r="R228" s="49">
        <v>0</v>
      </c>
      <c r="S228" s="49">
        <v>0</v>
      </c>
      <c r="T228" s="49" t="e">
        <f t="shared" si="95"/>
        <v>#DIV/0!</v>
      </c>
    </row>
    <row r="229" spans="1:20" s="23" customFormat="1" ht="17.25">
      <c r="A229" s="54">
        <v>7</v>
      </c>
      <c r="B229" s="4" t="s">
        <v>65</v>
      </c>
      <c r="C229" s="49">
        <v>195720</v>
      </c>
      <c r="D229" s="49">
        <v>1232340</v>
      </c>
      <c r="E229" s="46">
        <f t="shared" si="90"/>
        <v>15.881980622230879</v>
      </c>
      <c r="F229" s="49">
        <v>106257</v>
      </c>
      <c r="G229" s="49">
        <v>103569</v>
      </c>
      <c r="H229" s="46">
        <f t="shared" si="91"/>
        <v>102.59537120180748</v>
      </c>
      <c r="I229" s="49">
        <v>159089</v>
      </c>
      <c r="J229" s="49">
        <v>1268725</v>
      </c>
      <c r="K229" s="46">
        <f t="shared" si="92"/>
        <v>12.539281562198271</v>
      </c>
      <c r="L229" s="49">
        <v>796066</v>
      </c>
      <c r="M229" s="95">
        <v>932923</v>
      </c>
      <c r="N229" s="25">
        <f t="shared" si="93"/>
        <v>85.330300571429802</v>
      </c>
      <c r="O229" s="49">
        <v>796066</v>
      </c>
      <c r="P229" s="49">
        <v>932923</v>
      </c>
      <c r="Q229" s="25">
        <f t="shared" si="94"/>
        <v>85.330300571429802</v>
      </c>
      <c r="R229" s="49">
        <v>0</v>
      </c>
      <c r="S229" s="49">
        <v>0</v>
      </c>
      <c r="T229" s="45" t="e">
        <f t="shared" si="95"/>
        <v>#DIV/0!</v>
      </c>
    </row>
    <row r="230" spans="1:20" s="23" customFormat="1" ht="17.25" customHeight="1">
      <c r="A230" s="385"/>
      <c r="B230" s="386"/>
      <c r="C230" s="386"/>
      <c r="D230" s="386"/>
      <c r="E230" s="386"/>
      <c r="F230" s="386"/>
      <c r="G230" s="386"/>
      <c r="H230" s="386"/>
      <c r="I230" s="386"/>
      <c r="J230" s="386"/>
      <c r="K230" s="386"/>
      <c r="L230" s="386"/>
      <c r="M230" s="386"/>
      <c r="N230" s="386"/>
      <c r="O230" s="386"/>
      <c r="P230" s="386"/>
      <c r="Q230" s="386"/>
      <c r="R230" s="386"/>
      <c r="S230" s="386"/>
      <c r="T230" s="387"/>
    </row>
    <row r="231" spans="1:20" s="23" customFormat="1" ht="54" customHeight="1">
      <c r="A231" s="383" t="s">
        <v>253</v>
      </c>
      <c r="B231" s="384"/>
      <c r="C231" s="42">
        <f>SUM(C232:C236)</f>
        <v>3429665</v>
      </c>
      <c r="D231" s="42">
        <f>SUM(D232:D236)</f>
        <v>2970343</v>
      </c>
      <c r="E231" s="51">
        <f>C231/D231*100</f>
        <v>115.46360134166322</v>
      </c>
      <c r="F231" s="42">
        <f>SUM(F232:F236)</f>
        <v>349141</v>
      </c>
      <c r="G231" s="42">
        <f>SUM(G232:G236)</f>
        <v>213345</v>
      </c>
      <c r="H231" s="51">
        <f>F231/G231*100</f>
        <v>163.65089409172936</v>
      </c>
      <c r="I231" s="42">
        <f>SUM(I232:I236)</f>
        <v>3636534</v>
      </c>
      <c r="J231" s="42">
        <f>SUM(J232:J236)</f>
        <v>3372807</v>
      </c>
      <c r="K231" s="51">
        <f>I231/J231*100</f>
        <v>107.81921408488537</v>
      </c>
      <c r="L231" s="42">
        <f>SUM(L232:L236)</f>
        <v>141767</v>
      </c>
      <c r="M231" s="42">
        <f>SUM(M232:M236)</f>
        <v>92791</v>
      </c>
      <c r="N231" s="6">
        <f t="shared" ref="N231:N235" si="97">L231/M231*100</f>
        <v>152.78098091409726</v>
      </c>
      <c r="O231" s="42">
        <f>SUM(O232:O236)</f>
        <v>0</v>
      </c>
      <c r="P231" s="42">
        <f>SUM(P232:P236)</f>
        <v>0</v>
      </c>
      <c r="Q231" s="5" t="e">
        <f t="shared" ref="Q231:Q235" si="98">O231/P231*100</f>
        <v>#DIV/0!</v>
      </c>
      <c r="R231" s="42">
        <f>SUM(R232:R236)</f>
        <v>141767</v>
      </c>
      <c r="S231" s="42">
        <f>SUM(S232:S236)</f>
        <v>92791</v>
      </c>
      <c r="T231" s="6">
        <f t="shared" ref="T231:T235" si="99">R231/S231*100</f>
        <v>152.78098091409726</v>
      </c>
    </row>
    <row r="232" spans="1:20" s="23" customFormat="1" ht="17.25">
      <c r="A232" s="57">
        <v>1</v>
      </c>
      <c r="B232" s="8" t="s">
        <v>87</v>
      </c>
      <c r="C232" s="49">
        <v>141328</v>
      </c>
      <c r="D232" s="47">
        <v>198224</v>
      </c>
      <c r="E232" s="1">
        <f t="shared" ref="E232:E235" si="100">C232/D232*100</f>
        <v>71.297118411494068</v>
      </c>
      <c r="F232" s="49">
        <v>11470</v>
      </c>
      <c r="G232" s="47">
        <v>16825</v>
      </c>
      <c r="H232" s="1">
        <f t="shared" ref="H232:H235" si="101">F232/G232*100</f>
        <v>68.172362555720653</v>
      </c>
      <c r="I232" s="49">
        <v>143818</v>
      </c>
      <c r="J232" s="47">
        <v>201968</v>
      </c>
      <c r="K232" s="1">
        <f t="shared" ref="K232:K235" si="102">I232/J232*100</f>
        <v>71.208310227362745</v>
      </c>
      <c r="L232" s="49">
        <v>0</v>
      </c>
      <c r="M232" s="95">
        <v>5476</v>
      </c>
      <c r="N232" s="1">
        <f t="shared" si="97"/>
        <v>0</v>
      </c>
      <c r="O232" s="47">
        <v>0</v>
      </c>
      <c r="P232" s="47">
        <v>0</v>
      </c>
      <c r="Q232" s="1" t="e">
        <f t="shared" si="98"/>
        <v>#DIV/0!</v>
      </c>
      <c r="R232" s="49">
        <v>0</v>
      </c>
      <c r="S232" s="95">
        <v>5476</v>
      </c>
      <c r="T232" s="1">
        <f t="shared" si="99"/>
        <v>0</v>
      </c>
    </row>
    <row r="233" spans="1:20" s="23" customFormat="1" ht="17.25">
      <c r="A233" s="63">
        <v>2</v>
      </c>
      <c r="B233" s="4" t="s">
        <v>54</v>
      </c>
      <c r="C233" s="49">
        <v>953310</v>
      </c>
      <c r="D233" s="49">
        <v>871924</v>
      </c>
      <c r="E233" s="25">
        <f t="shared" si="100"/>
        <v>109.33407040063126</v>
      </c>
      <c r="F233" s="49">
        <v>92295</v>
      </c>
      <c r="G233" s="49">
        <v>60653</v>
      </c>
      <c r="H233" s="25">
        <f t="shared" si="101"/>
        <v>152.16889519067482</v>
      </c>
      <c r="I233" s="49">
        <v>1203016</v>
      </c>
      <c r="J233" s="49">
        <v>1122191</v>
      </c>
      <c r="K233" s="25">
        <f t="shared" si="102"/>
        <v>107.20242810715823</v>
      </c>
      <c r="L233" s="49">
        <v>0</v>
      </c>
      <c r="M233" s="95">
        <v>15955</v>
      </c>
      <c r="N233" s="25">
        <f t="shared" si="97"/>
        <v>0</v>
      </c>
      <c r="O233" s="49">
        <v>0</v>
      </c>
      <c r="P233" s="49">
        <v>0</v>
      </c>
      <c r="Q233" s="25" t="e">
        <f t="shared" si="98"/>
        <v>#DIV/0!</v>
      </c>
      <c r="R233" s="49">
        <v>0</v>
      </c>
      <c r="S233" s="95">
        <v>15955</v>
      </c>
      <c r="T233" s="49">
        <f t="shared" si="99"/>
        <v>0</v>
      </c>
    </row>
    <row r="234" spans="1:20" s="23" customFormat="1" ht="17.25">
      <c r="A234" s="63">
        <v>3</v>
      </c>
      <c r="B234" s="10" t="s">
        <v>334</v>
      </c>
      <c r="C234" s="49">
        <v>65196</v>
      </c>
      <c r="D234" s="47">
        <v>80840</v>
      </c>
      <c r="E234" s="25">
        <f t="shared" si="100"/>
        <v>80.648193963384458</v>
      </c>
      <c r="F234" s="49">
        <v>4656</v>
      </c>
      <c r="G234" s="47">
        <v>7147</v>
      </c>
      <c r="H234" s="25">
        <f t="shared" si="101"/>
        <v>65.146215195186798</v>
      </c>
      <c r="I234" s="49">
        <v>65196</v>
      </c>
      <c r="J234" s="47">
        <v>80840</v>
      </c>
      <c r="K234" s="25">
        <f t="shared" si="102"/>
        <v>80.648193963384458</v>
      </c>
      <c r="L234" s="49">
        <v>0</v>
      </c>
      <c r="M234" s="35">
        <v>0</v>
      </c>
      <c r="N234" s="25" t="e">
        <f t="shared" si="97"/>
        <v>#DIV/0!</v>
      </c>
      <c r="O234" s="47">
        <v>0</v>
      </c>
      <c r="P234" s="47">
        <v>0</v>
      </c>
      <c r="Q234" s="25" t="e">
        <f t="shared" si="98"/>
        <v>#DIV/0!</v>
      </c>
      <c r="R234" s="49">
        <v>0</v>
      </c>
      <c r="S234" s="49">
        <v>0</v>
      </c>
      <c r="T234" s="49" t="e">
        <f t="shared" si="99"/>
        <v>#DIV/0!</v>
      </c>
    </row>
    <row r="235" spans="1:20" s="23" customFormat="1" ht="17.25">
      <c r="A235" s="63">
        <v>4</v>
      </c>
      <c r="B235" s="16" t="s">
        <v>399</v>
      </c>
      <c r="C235" s="47">
        <v>2269831</v>
      </c>
      <c r="D235" s="47">
        <v>1819355</v>
      </c>
      <c r="E235" s="25">
        <f t="shared" si="100"/>
        <v>124.76020347870535</v>
      </c>
      <c r="F235" s="47">
        <v>240720</v>
      </c>
      <c r="G235" s="47">
        <v>128720</v>
      </c>
      <c r="H235" s="25">
        <f t="shared" si="101"/>
        <v>187.01056556867618</v>
      </c>
      <c r="I235" s="47">
        <v>2224504</v>
      </c>
      <c r="J235" s="47">
        <v>1967808</v>
      </c>
      <c r="K235" s="25">
        <f t="shared" si="102"/>
        <v>113.04476859531012</v>
      </c>
      <c r="L235" s="49">
        <v>141767</v>
      </c>
      <c r="M235" s="35">
        <v>71360</v>
      </c>
      <c r="N235" s="25">
        <f t="shared" si="97"/>
        <v>198.66451793721973</v>
      </c>
      <c r="O235" s="47">
        <v>0</v>
      </c>
      <c r="P235" s="47">
        <v>0</v>
      </c>
      <c r="Q235" s="25" t="e">
        <f t="shared" si="98"/>
        <v>#DIV/0!</v>
      </c>
      <c r="R235" s="47">
        <v>141767</v>
      </c>
      <c r="S235" s="47">
        <v>71360</v>
      </c>
      <c r="T235" s="49">
        <f t="shared" si="99"/>
        <v>198.66451793721973</v>
      </c>
    </row>
    <row r="236" spans="1:20" s="23" customFormat="1" ht="17.25">
      <c r="A236" s="64"/>
      <c r="B236" s="16"/>
      <c r="C236" s="47"/>
      <c r="D236" s="47"/>
      <c r="E236" s="1"/>
      <c r="F236" s="47"/>
      <c r="G236" s="47"/>
      <c r="H236" s="1"/>
      <c r="I236" s="47"/>
      <c r="J236" s="47"/>
      <c r="K236" s="1"/>
      <c r="L236" s="49"/>
      <c r="M236" s="47"/>
      <c r="N236" s="1"/>
      <c r="O236" s="47"/>
      <c r="P236" s="47"/>
      <c r="Q236" s="1"/>
      <c r="R236" s="47"/>
      <c r="S236" s="47"/>
      <c r="T236" s="1"/>
    </row>
    <row r="237" spans="1:20" s="23" customFormat="1" ht="17.25" customHeight="1">
      <c r="A237" s="385"/>
      <c r="B237" s="386"/>
      <c r="C237" s="386"/>
      <c r="D237" s="386"/>
      <c r="E237" s="386"/>
      <c r="F237" s="386"/>
      <c r="G237" s="386"/>
      <c r="H237" s="386"/>
      <c r="I237" s="386"/>
      <c r="J237" s="386"/>
      <c r="K237" s="386"/>
      <c r="L237" s="386"/>
      <c r="M237" s="386"/>
      <c r="N237" s="386"/>
      <c r="O237" s="386"/>
      <c r="P237" s="386"/>
      <c r="Q237" s="386"/>
      <c r="R237" s="386"/>
      <c r="S237" s="386"/>
      <c r="T237" s="387"/>
    </row>
    <row r="238" spans="1:20" s="23" customFormat="1" ht="71.25" customHeight="1">
      <c r="A238" s="383" t="s">
        <v>254</v>
      </c>
      <c r="B238" s="384"/>
      <c r="C238" s="42">
        <f>SUM(C239:C248)</f>
        <v>18866020</v>
      </c>
      <c r="D238" s="42">
        <f>SUM(D239:D248)</f>
        <v>26210531</v>
      </c>
      <c r="E238" s="51">
        <f>C238/D238*100</f>
        <v>71.978778300981389</v>
      </c>
      <c r="F238" s="42">
        <f>SUM(F239:F248)</f>
        <v>1381690</v>
      </c>
      <c r="G238" s="42">
        <f>SUM(G239:G248)</f>
        <v>1937002</v>
      </c>
      <c r="H238" s="51">
        <f>F238/G238*100</f>
        <v>71.331366720323459</v>
      </c>
      <c r="I238" s="42">
        <f>SUM(I239:I248)</f>
        <v>18255084</v>
      </c>
      <c r="J238" s="42">
        <f>SUM(J239:J248)</f>
        <v>25200226</v>
      </c>
      <c r="K238" s="51">
        <f>I238/J238*100</f>
        <v>72.44015986205838</v>
      </c>
      <c r="L238" s="42">
        <f>SUM(L239:L248)</f>
        <v>7890872</v>
      </c>
      <c r="M238" s="42">
        <f>SUM(M239:M248)</f>
        <v>3345012</v>
      </c>
      <c r="N238" s="6">
        <f t="shared" ref="N238:N248" si="103">L238/M238*100</f>
        <v>235.89966194441155</v>
      </c>
      <c r="O238" s="42">
        <f>SUM(O239:O248)</f>
        <v>7867564</v>
      </c>
      <c r="P238" s="42">
        <f>SUM(P239:P248)</f>
        <v>3297421</v>
      </c>
      <c r="Q238" s="5">
        <f t="shared" ref="Q238:Q248" si="104">O238/P238*100</f>
        <v>238.59749786272363</v>
      </c>
      <c r="R238" s="42">
        <f>SUM(R239:R248)</f>
        <v>23308</v>
      </c>
      <c r="S238" s="42">
        <f>SUM(S239:S248)</f>
        <v>47591</v>
      </c>
      <c r="T238" s="6">
        <f t="shared" ref="T238:T248" si="105">R238/S238*100</f>
        <v>48.975646655880311</v>
      </c>
    </row>
    <row r="239" spans="1:20" s="24" customFormat="1" ht="18.75" customHeight="1">
      <c r="A239" s="63">
        <v>1</v>
      </c>
      <c r="B239" s="4" t="s">
        <v>104</v>
      </c>
      <c r="C239" s="49">
        <v>1125063</v>
      </c>
      <c r="D239" s="49">
        <v>2685598</v>
      </c>
      <c r="E239" s="25">
        <f>C239/D239*100</f>
        <v>41.892457471296893</v>
      </c>
      <c r="F239" s="49">
        <v>0</v>
      </c>
      <c r="G239" s="49">
        <v>0</v>
      </c>
      <c r="H239" s="25" t="e">
        <f>F239/G239*100</f>
        <v>#DIV/0!</v>
      </c>
      <c r="I239" s="49">
        <v>1132413</v>
      </c>
      <c r="J239" s="49">
        <v>3335711</v>
      </c>
      <c r="K239" s="25">
        <f>I239/J239*100</f>
        <v>33.948174766938742</v>
      </c>
      <c r="L239" s="49">
        <f t="shared" ref="L239" si="106">O239+R239</f>
        <v>0</v>
      </c>
      <c r="M239" s="49">
        <v>0</v>
      </c>
      <c r="N239" s="25" t="e">
        <f t="shared" si="103"/>
        <v>#DIV/0!</v>
      </c>
      <c r="O239" s="49">
        <v>0</v>
      </c>
      <c r="P239" s="49">
        <v>0</v>
      </c>
      <c r="Q239" s="25" t="e">
        <f t="shared" si="104"/>
        <v>#DIV/0!</v>
      </c>
      <c r="R239" s="49">
        <v>0</v>
      </c>
      <c r="S239" s="49">
        <v>0</v>
      </c>
      <c r="T239" s="25" t="e">
        <f t="shared" si="105"/>
        <v>#DIV/0!</v>
      </c>
    </row>
    <row r="240" spans="1:20" s="24" customFormat="1" ht="18.75" customHeight="1">
      <c r="A240" s="63">
        <v>2</v>
      </c>
      <c r="B240" s="4" t="s">
        <v>277</v>
      </c>
      <c r="C240" s="49">
        <v>614057</v>
      </c>
      <c r="D240" s="49">
        <v>537842</v>
      </c>
      <c r="E240" s="25">
        <f>C240/D240*100</f>
        <v>114.17051847940473</v>
      </c>
      <c r="F240" s="49">
        <v>38067</v>
      </c>
      <c r="G240" s="49">
        <v>31460</v>
      </c>
      <c r="H240" s="25">
        <f>F240/G240*100</f>
        <v>121.00127145581692</v>
      </c>
      <c r="I240" s="49">
        <v>612445</v>
      </c>
      <c r="J240" s="49">
        <v>585913</v>
      </c>
      <c r="K240" s="25">
        <f>I240/J240*100</f>
        <v>104.52831734404255</v>
      </c>
      <c r="L240" s="49">
        <v>204352</v>
      </c>
      <c r="M240" s="49">
        <v>318621</v>
      </c>
      <c r="N240" s="25">
        <f t="shared" si="103"/>
        <v>64.13638774594267</v>
      </c>
      <c r="O240" s="49">
        <v>189736</v>
      </c>
      <c r="P240" s="49">
        <v>298665</v>
      </c>
      <c r="Q240" s="25">
        <f t="shared" si="104"/>
        <v>63.528033080541746</v>
      </c>
      <c r="R240" s="49">
        <v>14616</v>
      </c>
      <c r="S240" s="49">
        <v>19956</v>
      </c>
      <c r="T240" s="25">
        <f t="shared" si="105"/>
        <v>73.241130487071558</v>
      </c>
    </row>
    <row r="241" spans="1:20" s="24" customFormat="1" ht="18.75" customHeight="1">
      <c r="A241" s="63">
        <v>3</v>
      </c>
      <c r="B241" s="4" t="s">
        <v>234</v>
      </c>
      <c r="C241" s="49">
        <v>9609287</v>
      </c>
      <c r="D241" s="47">
        <v>13037315</v>
      </c>
      <c r="E241" s="25">
        <f>C241/D241*100</f>
        <v>73.706027659836408</v>
      </c>
      <c r="F241" s="49">
        <v>733292</v>
      </c>
      <c r="G241" s="47">
        <v>1173965</v>
      </c>
      <c r="H241" s="25">
        <f>F241/G241*100</f>
        <v>62.46285025533129</v>
      </c>
      <c r="I241" s="49">
        <v>9769888</v>
      </c>
      <c r="J241" s="47">
        <v>12717388</v>
      </c>
      <c r="K241" s="25">
        <f>I241/J241*100</f>
        <v>76.823070901037227</v>
      </c>
      <c r="L241" s="49">
        <v>4932376</v>
      </c>
      <c r="M241" s="47">
        <v>109644</v>
      </c>
      <c r="N241" s="25">
        <f t="shared" si="103"/>
        <v>4498.5370836525481</v>
      </c>
      <c r="O241" s="49">
        <v>4932376</v>
      </c>
      <c r="P241" s="47">
        <v>109644</v>
      </c>
      <c r="Q241" s="25">
        <f t="shared" si="104"/>
        <v>4498.5370836525481</v>
      </c>
      <c r="R241" s="49">
        <v>0</v>
      </c>
      <c r="S241" s="47">
        <v>0</v>
      </c>
      <c r="T241" s="25" t="e">
        <f t="shared" si="105"/>
        <v>#DIV/0!</v>
      </c>
    </row>
    <row r="242" spans="1:20" s="23" customFormat="1" ht="17.25">
      <c r="A242" s="64">
        <v>4</v>
      </c>
      <c r="B242" s="9" t="s">
        <v>115</v>
      </c>
      <c r="C242" s="49">
        <v>5193777</v>
      </c>
      <c r="D242" s="47">
        <v>6846621</v>
      </c>
      <c r="E242" s="1">
        <f t="shared" ref="E242:E243" si="107">C242/D242*100</f>
        <v>75.858982116871957</v>
      </c>
      <c r="F242" s="49">
        <v>552208</v>
      </c>
      <c r="G242" s="47">
        <v>529930</v>
      </c>
      <c r="H242" s="1">
        <f t="shared" ref="H242:H243" si="108">F242/G242*100</f>
        <v>104.20395146528787</v>
      </c>
      <c r="I242" s="49">
        <v>5172209</v>
      </c>
      <c r="J242" s="47">
        <v>5798884</v>
      </c>
      <c r="K242" s="1">
        <f t="shared" ref="K242:K243" si="109">I242/J242*100</f>
        <v>89.193179239315697</v>
      </c>
      <c r="L242" s="49">
        <v>2362025</v>
      </c>
      <c r="M242" s="95">
        <v>2698564</v>
      </c>
      <c r="N242" s="1">
        <f t="shared" si="103"/>
        <v>87.528959846792588</v>
      </c>
      <c r="O242" s="49">
        <v>2362025</v>
      </c>
      <c r="P242" s="95">
        <v>2698564</v>
      </c>
      <c r="Q242" s="1">
        <f t="shared" si="104"/>
        <v>87.528959846792588</v>
      </c>
      <c r="R242" s="49">
        <v>0</v>
      </c>
      <c r="S242" s="47">
        <v>0</v>
      </c>
      <c r="T242" s="1" t="e">
        <f t="shared" si="105"/>
        <v>#DIV/0!</v>
      </c>
    </row>
    <row r="243" spans="1:20" s="23" customFormat="1" ht="34.5">
      <c r="A243" s="63">
        <v>5</v>
      </c>
      <c r="B243" s="10" t="s">
        <v>116</v>
      </c>
      <c r="C243" s="49">
        <v>0</v>
      </c>
      <c r="D243" s="47">
        <v>863577</v>
      </c>
      <c r="E243" s="1">
        <f t="shared" si="107"/>
        <v>0</v>
      </c>
      <c r="F243" s="49">
        <v>0</v>
      </c>
      <c r="G243" s="47">
        <v>0</v>
      </c>
      <c r="H243" s="1" t="e">
        <f t="shared" si="108"/>
        <v>#DIV/0!</v>
      </c>
      <c r="I243" s="49">
        <v>0</v>
      </c>
      <c r="J243" s="47">
        <v>478557</v>
      </c>
      <c r="K243" s="1">
        <f t="shared" si="109"/>
        <v>0</v>
      </c>
      <c r="L243" s="49">
        <v>0</v>
      </c>
      <c r="M243" s="95">
        <v>10597</v>
      </c>
      <c r="N243" s="1">
        <f t="shared" si="103"/>
        <v>0</v>
      </c>
      <c r="O243" s="49">
        <v>0</v>
      </c>
      <c r="P243" s="47">
        <v>0</v>
      </c>
      <c r="Q243" s="1" t="e">
        <f t="shared" si="104"/>
        <v>#DIV/0!</v>
      </c>
      <c r="R243" s="49">
        <v>0</v>
      </c>
      <c r="S243" s="47">
        <v>10597</v>
      </c>
      <c r="T243" s="1">
        <f t="shared" si="105"/>
        <v>0</v>
      </c>
    </row>
    <row r="244" spans="1:20" s="23" customFormat="1" ht="18.75" customHeight="1">
      <c r="A244" s="64">
        <v>6</v>
      </c>
      <c r="B244" s="158" t="s">
        <v>114</v>
      </c>
      <c r="C244" s="49">
        <v>1913823</v>
      </c>
      <c r="D244" s="47">
        <v>2115641</v>
      </c>
      <c r="E244" s="1">
        <f>C244/D244*100</f>
        <v>90.46066889420274</v>
      </c>
      <c r="F244" s="49">
        <v>33435</v>
      </c>
      <c r="G244" s="47">
        <v>197710</v>
      </c>
      <c r="H244" s="1">
        <f>F244/G244*100</f>
        <v>16.91113246674422</v>
      </c>
      <c r="I244" s="49">
        <v>1154862</v>
      </c>
      <c r="J244" s="47">
        <v>2159836</v>
      </c>
      <c r="K244" s="1">
        <f>I244/J244*100</f>
        <v>53.469893084474926</v>
      </c>
      <c r="L244" s="49">
        <v>26944</v>
      </c>
      <c r="M244" s="95">
        <v>83649</v>
      </c>
      <c r="N244" s="1">
        <f t="shared" si="103"/>
        <v>32.210785544357975</v>
      </c>
      <c r="O244" s="49">
        <v>18252</v>
      </c>
      <c r="P244" s="47">
        <v>66611</v>
      </c>
      <c r="Q244" s="1">
        <f t="shared" si="104"/>
        <v>27.400879734578371</v>
      </c>
      <c r="R244" s="49">
        <v>8692</v>
      </c>
      <c r="S244" s="47">
        <v>17038</v>
      </c>
      <c r="T244" s="1">
        <f t="shared" si="105"/>
        <v>51.015377391712647</v>
      </c>
    </row>
    <row r="245" spans="1:20" s="23" customFormat="1" ht="17.25">
      <c r="A245" s="64">
        <v>7</v>
      </c>
      <c r="B245" s="16" t="s">
        <v>280</v>
      </c>
      <c r="C245" s="49">
        <v>52865</v>
      </c>
      <c r="D245" s="47"/>
      <c r="E245" s="1" t="e">
        <f>C245/D245*100</f>
        <v>#DIV/0!</v>
      </c>
      <c r="F245" s="49">
        <v>6380</v>
      </c>
      <c r="G245" s="47"/>
      <c r="H245" s="1" t="e">
        <f>F245/G245*100</f>
        <v>#DIV/0!</v>
      </c>
      <c r="I245" s="49">
        <v>56119</v>
      </c>
      <c r="J245" s="47"/>
      <c r="K245" s="1" t="e">
        <f>I245/J245*100</f>
        <v>#DIV/0!</v>
      </c>
      <c r="L245" s="49">
        <v>8027</v>
      </c>
      <c r="M245" s="47"/>
      <c r="N245" s="1" t="e">
        <f t="shared" si="103"/>
        <v>#DIV/0!</v>
      </c>
      <c r="O245" s="49">
        <v>8027</v>
      </c>
      <c r="P245" s="47"/>
      <c r="Q245" s="1" t="e">
        <f t="shared" si="104"/>
        <v>#DIV/0!</v>
      </c>
      <c r="R245" s="49">
        <v>0</v>
      </c>
      <c r="S245" s="47">
        <v>0</v>
      </c>
      <c r="T245" s="1" t="e">
        <f t="shared" si="105"/>
        <v>#DIV/0!</v>
      </c>
    </row>
    <row r="246" spans="1:20" s="23" customFormat="1" ht="17.25">
      <c r="A246" s="63">
        <v>8</v>
      </c>
      <c r="B246" s="10" t="s">
        <v>281</v>
      </c>
      <c r="C246" s="49">
        <v>0</v>
      </c>
      <c r="D246" s="47">
        <v>0</v>
      </c>
      <c r="E246" s="1" t="e">
        <f>C246/D246*100</f>
        <v>#DIV/0!</v>
      </c>
      <c r="F246" s="49">
        <v>0</v>
      </c>
      <c r="G246" s="47">
        <v>0</v>
      </c>
      <c r="H246" s="1">
        <v>0</v>
      </c>
      <c r="I246" s="49">
        <v>0</v>
      </c>
      <c r="J246" s="47">
        <v>0</v>
      </c>
      <c r="K246" s="1" t="e">
        <f>I246/J246*100</f>
        <v>#DIV/0!</v>
      </c>
      <c r="L246" s="49">
        <v>0</v>
      </c>
      <c r="M246" s="47">
        <v>0</v>
      </c>
      <c r="N246" s="1" t="e">
        <f t="shared" si="103"/>
        <v>#DIV/0!</v>
      </c>
      <c r="O246" s="49">
        <v>0</v>
      </c>
      <c r="P246" s="47">
        <v>0</v>
      </c>
      <c r="Q246" s="1" t="e">
        <f t="shared" si="104"/>
        <v>#DIV/0!</v>
      </c>
      <c r="R246" s="49">
        <v>0</v>
      </c>
      <c r="S246" s="47">
        <v>0</v>
      </c>
      <c r="T246" s="1" t="e">
        <f t="shared" si="105"/>
        <v>#DIV/0!</v>
      </c>
    </row>
    <row r="247" spans="1:20" s="23" customFormat="1" ht="17.25">
      <c r="A247" s="63">
        <v>9</v>
      </c>
      <c r="B247" s="10" t="s">
        <v>290</v>
      </c>
      <c r="C247" s="49">
        <v>0</v>
      </c>
      <c r="D247" s="49">
        <v>0</v>
      </c>
      <c r="E247" s="1" t="e">
        <f>C247/D247*100</f>
        <v>#DIV/0!</v>
      </c>
      <c r="F247" s="49">
        <v>0</v>
      </c>
      <c r="G247" s="49">
        <v>0</v>
      </c>
      <c r="H247" s="1" t="e">
        <f>F247/G247*100</f>
        <v>#DIV/0!</v>
      </c>
      <c r="I247" s="49">
        <v>0</v>
      </c>
      <c r="J247" s="49">
        <v>0</v>
      </c>
      <c r="K247" s="1" t="e">
        <f>I247/J247*100</f>
        <v>#DIV/0!</v>
      </c>
      <c r="L247" s="49">
        <v>0</v>
      </c>
      <c r="M247" s="49">
        <v>0</v>
      </c>
      <c r="N247" s="1" t="e">
        <f t="shared" si="103"/>
        <v>#DIV/0!</v>
      </c>
      <c r="O247" s="49">
        <v>0</v>
      </c>
      <c r="P247" s="49">
        <v>0</v>
      </c>
      <c r="Q247" s="1" t="e">
        <f t="shared" si="104"/>
        <v>#DIV/0!</v>
      </c>
      <c r="R247" s="49">
        <v>0</v>
      </c>
      <c r="S247" s="49">
        <v>0</v>
      </c>
      <c r="T247" s="1" t="e">
        <f t="shared" si="105"/>
        <v>#DIV/0!</v>
      </c>
    </row>
    <row r="248" spans="1:20" s="23" customFormat="1" ht="17.25">
      <c r="A248" s="63">
        <v>10</v>
      </c>
      <c r="B248" s="10" t="s">
        <v>282</v>
      </c>
      <c r="C248" s="49">
        <v>357148</v>
      </c>
      <c r="D248" s="47">
        <v>123937</v>
      </c>
      <c r="E248" s="1">
        <f>C248/D248*100</f>
        <v>288.16898908316324</v>
      </c>
      <c r="F248" s="49">
        <v>18308</v>
      </c>
      <c r="G248" s="47">
        <v>3937</v>
      </c>
      <c r="H248" s="1">
        <f>F248/G248*100</f>
        <v>465.02413004826008</v>
      </c>
      <c r="I248" s="49">
        <v>357148</v>
      </c>
      <c r="J248" s="47">
        <v>123937</v>
      </c>
      <c r="K248" s="1">
        <f>I248/J248*100</f>
        <v>288.16898908316324</v>
      </c>
      <c r="L248" s="49">
        <v>357148</v>
      </c>
      <c r="M248" s="47">
        <v>123937</v>
      </c>
      <c r="N248" s="1">
        <f t="shared" si="103"/>
        <v>288.16898908316324</v>
      </c>
      <c r="O248" s="49">
        <v>357148</v>
      </c>
      <c r="P248" s="47">
        <v>123937</v>
      </c>
      <c r="Q248" s="1">
        <f t="shared" si="104"/>
        <v>288.16898908316324</v>
      </c>
      <c r="R248" s="49">
        <v>0</v>
      </c>
      <c r="S248" s="49">
        <v>0</v>
      </c>
      <c r="T248" s="1" t="e">
        <f t="shared" si="105"/>
        <v>#DIV/0!</v>
      </c>
    </row>
    <row r="249" spans="1:20" s="23" customFormat="1" ht="17.25" customHeight="1">
      <c r="A249" s="385"/>
      <c r="B249" s="386"/>
      <c r="C249" s="386"/>
      <c r="D249" s="386"/>
      <c r="E249" s="386"/>
      <c r="F249" s="386"/>
      <c r="G249" s="386"/>
      <c r="H249" s="386"/>
      <c r="I249" s="386"/>
      <c r="J249" s="386"/>
      <c r="K249" s="386"/>
      <c r="L249" s="386"/>
      <c r="M249" s="386"/>
      <c r="N249" s="386"/>
      <c r="O249" s="386"/>
      <c r="P249" s="386"/>
      <c r="Q249" s="386"/>
      <c r="R249" s="386"/>
      <c r="S249" s="386"/>
      <c r="T249" s="387"/>
    </row>
    <row r="250" spans="1:20" s="23" customFormat="1" ht="52.5" customHeight="1">
      <c r="A250" s="383" t="s">
        <v>255</v>
      </c>
      <c r="B250" s="384"/>
      <c r="C250" s="42">
        <f>SUM(C251:C257)</f>
        <v>137101838</v>
      </c>
      <c r="D250" s="42">
        <f>SUM(D251:D257)</f>
        <v>141113642</v>
      </c>
      <c r="E250" s="51">
        <f>C250/D250*100</f>
        <v>97.157040281052346</v>
      </c>
      <c r="F250" s="42">
        <f>SUM(F251:F257)</f>
        <v>14280076</v>
      </c>
      <c r="G250" s="42">
        <f>SUM(G251:G257)</f>
        <v>11416293</v>
      </c>
      <c r="H250" s="51">
        <f>F250/G250*100</f>
        <v>125.08505168884506</v>
      </c>
      <c r="I250" s="42">
        <f>SUM(I251:I257)</f>
        <v>132893228</v>
      </c>
      <c r="J250" s="42">
        <f>SUM(J251:J257)</f>
        <v>134347035</v>
      </c>
      <c r="K250" s="51">
        <f>I250/J250*100</f>
        <v>98.91787191284125</v>
      </c>
      <c r="L250" s="36">
        <f>SUM(L251:L257)</f>
        <v>117065510</v>
      </c>
      <c r="M250" s="36">
        <f>SUM(M251:M257)</f>
        <v>119834185</v>
      </c>
      <c r="N250" s="6">
        <f t="shared" ref="N250:N257" si="110">L250/M250*100</f>
        <v>97.689578311898231</v>
      </c>
      <c r="O250" s="5">
        <f>SUM(O251:O257)</f>
        <v>0</v>
      </c>
      <c r="P250" s="5">
        <f>SUM(P251:P257)</f>
        <v>21510</v>
      </c>
      <c r="Q250" s="5">
        <f t="shared" ref="Q250:Q257" si="111">O250/P250*100</f>
        <v>0</v>
      </c>
      <c r="R250" s="5">
        <f>SUM(R251:R257)</f>
        <v>117065510</v>
      </c>
      <c r="S250" s="5">
        <f>SUM(S251:S257)</f>
        <v>119812675</v>
      </c>
      <c r="T250" s="6">
        <f t="shared" ref="T250:T257" si="112">R250/S250*100</f>
        <v>97.707116546725956</v>
      </c>
    </row>
    <row r="251" spans="1:20" s="23" customFormat="1" ht="19.5" customHeight="1">
      <c r="A251" s="64">
        <v>1</v>
      </c>
      <c r="B251" s="8" t="s">
        <v>106</v>
      </c>
      <c r="C251" s="45">
        <v>4780966</v>
      </c>
      <c r="D251" s="45">
        <v>8456321</v>
      </c>
      <c r="E251" s="46">
        <f t="shared" ref="E251:E257" si="113">C251/D251*100</f>
        <v>56.537186797899466</v>
      </c>
      <c r="F251" s="45">
        <v>365796</v>
      </c>
      <c r="G251" s="45">
        <v>348710</v>
      </c>
      <c r="H251" s="46">
        <f t="shared" ref="H251:H257" si="114">F251/G251*100</f>
        <v>104.89977345071837</v>
      </c>
      <c r="I251" s="45">
        <v>4780966</v>
      </c>
      <c r="J251" s="45">
        <v>7457677</v>
      </c>
      <c r="K251" s="46">
        <f t="shared" ref="K251:K257" si="115">I251/J251*100</f>
        <v>64.107978932313642</v>
      </c>
      <c r="L251" s="95">
        <v>0</v>
      </c>
      <c r="M251" s="95">
        <v>4978741</v>
      </c>
      <c r="N251" s="25">
        <f t="shared" si="110"/>
        <v>0</v>
      </c>
      <c r="O251" s="45">
        <v>0</v>
      </c>
      <c r="P251" s="45">
        <v>0</v>
      </c>
      <c r="Q251" s="25">
        <f>O251/S251*100</f>
        <v>0</v>
      </c>
      <c r="R251" s="65">
        <v>0</v>
      </c>
      <c r="S251" s="65">
        <v>4978741</v>
      </c>
      <c r="T251" s="46">
        <f t="shared" si="112"/>
        <v>0</v>
      </c>
    </row>
    <row r="252" spans="1:20" s="23" customFormat="1" ht="34.5">
      <c r="A252" s="63">
        <v>2</v>
      </c>
      <c r="B252" s="4" t="s">
        <v>107</v>
      </c>
      <c r="C252" s="45">
        <v>26996921</v>
      </c>
      <c r="D252" s="45">
        <v>28043283</v>
      </c>
      <c r="E252" s="46">
        <f t="shared" si="113"/>
        <v>96.268760686828287</v>
      </c>
      <c r="F252" s="45">
        <v>3268874</v>
      </c>
      <c r="G252" s="45">
        <v>2735742</v>
      </c>
      <c r="H252" s="46">
        <f t="shared" si="114"/>
        <v>119.48765636525667</v>
      </c>
      <c r="I252" s="45">
        <v>26675792</v>
      </c>
      <c r="J252" s="45">
        <v>27422040</v>
      </c>
      <c r="K252" s="46">
        <f t="shared" si="115"/>
        <v>97.278656146661589</v>
      </c>
      <c r="L252" s="45">
        <v>26668552</v>
      </c>
      <c r="M252" s="95">
        <v>27346443</v>
      </c>
      <c r="N252" s="25">
        <f t="shared" si="110"/>
        <v>97.521099910507559</v>
      </c>
      <c r="O252" s="45">
        <v>0</v>
      </c>
      <c r="P252" s="45">
        <v>0</v>
      </c>
      <c r="Q252" s="25" t="e">
        <f t="shared" si="111"/>
        <v>#DIV/0!</v>
      </c>
      <c r="R252" s="45">
        <v>26668552</v>
      </c>
      <c r="S252" s="45">
        <v>27346443</v>
      </c>
      <c r="T252" s="46">
        <f t="shared" si="112"/>
        <v>97.521099910507559</v>
      </c>
    </row>
    <row r="253" spans="1:20" s="23" customFormat="1" ht="18" customHeight="1">
      <c r="A253" s="63">
        <v>3</v>
      </c>
      <c r="B253" s="8" t="s">
        <v>108</v>
      </c>
      <c r="C253" s="45">
        <v>7856514</v>
      </c>
      <c r="D253" s="45">
        <v>14382038</v>
      </c>
      <c r="E253" s="46">
        <f t="shared" si="113"/>
        <v>54.627264925874897</v>
      </c>
      <c r="F253" s="45">
        <v>885587</v>
      </c>
      <c r="G253" s="45">
        <v>563075</v>
      </c>
      <c r="H253" s="46">
        <f t="shared" si="114"/>
        <v>157.27691692936111</v>
      </c>
      <c r="I253" s="45">
        <v>5906190</v>
      </c>
      <c r="J253" s="45">
        <v>12426713</v>
      </c>
      <c r="K253" s="46">
        <f t="shared" si="115"/>
        <v>47.528175793550552</v>
      </c>
      <c r="L253" s="95">
        <v>0</v>
      </c>
      <c r="M253" s="95">
        <v>9029105</v>
      </c>
      <c r="N253" s="25">
        <f t="shared" si="110"/>
        <v>0</v>
      </c>
      <c r="O253" s="45">
        <v>0</v>
      </c>
      <c r="P253" s="45">
        <v>0</v>
      </c>
      <c r="Q253" s="25" t="e">
        <f t="shared" si="111"/>
        <v>#DIV/0!</v>
      </c>
      <c r="R253" s="65">
        <v>0</v>
      </c>
      <c r="S253" s="45">
        <v>9029105</v>
      </c>
      <c r="T253" s="46">
        <f t="shared" si="112"/>
        <v>0</v>
      </c>
    </row>
    <row r="254" spans="1:20" s="23" customFormat="1" ht="17.25" customHeight="1">
      <c r="A254" s="63">
        <v>4</v>
      </c>
      <c r="B254" s="4" t="s">
        <v>109</v>
      </c>
      <c r="C254" s="45">
        <v>2041165</v>
      </c>
      <c r="D254" s="45">
        <v>4237743</v>
      </c>
      <c r="E254" s="25">
        <f t="shared" si="113"/>
        <v>48.166323441511203</v>
      </c>
      <c r="F254" s="45">
        <v>48084</v>
      </c>
      <c r="G254" s="45">
        <v>390017</v>
      </c>
      <c r="H254" s="25">
        <f t="shared" si="114"/>
        <v>12.328693364648208</v>
      </c>
      <c r="I254" s="45">
        <v>2386320</v>
      </c>
      <c r="J254" s="45">
        <v>5152049</v>
      </c>
      <c r="K254" s="25">
        <f t="shared" si="115"/>
        <v>46.317882458027867</v>
      </c>
      <c r="L254" s="95">
        <v>0</v>
      </c>
      <c r="M254" s="95">
        <v>0</v>
      </c>
      <c r="N254" s="25" t="e">
        <f t="shared" si="110"/>
        <v>#DIV/0!</v>
      </c>
      <c r="O254" s="45">
        <v>0</v>
      </c>
      <c r="P254" s="49">
        <v>0</v>
      </c>
      <c r="Q254" s="25" t="e">
        <f t="shared" si="111"/>
        <v>#DIV/0!</v>
      </c>
      <c r="R254" s="65">
        <v>0</v>
      </c>
      <c r="S254" s="49">
        <v>0</v>
      </c>
      <c r="T254" s="25" t="e">
        <f t="shared" si="112"/>
        <v>#DIV/0!</v>
      </c>
    </row>
    <row r="255" spans="1:20" s="23" customFormat="1" ht="17.25" customHeight="1">
      <c r="A255" s="63">
        <v>5</v>
      </c>
      <c r="B255" s="4" t="s">
        <v>110</v>
      </c>
      <c r="C255" s="45">
        <v>58986131</v>
      </c>
      <c r="D255" s="45">
        <v>45751943</v>
      </c>
      <c r="E255" s="46">
        <f t="shared" si="113"/>
        <v>128.92595840137324</v>
      </c>
      <c r="F255" s="45">
        <v>6094256</v>
      </c>
      <c r="G255" s="45">
        <v>4012766</v>
      </c>
      <c r="H255" s="46">
        <f t="shared" si="114"/>
        <v>151.87170146477519</v>
      </c>
      <c r="I255" s="45">
        <v>57080430</v>
      </c>
      <c r="J255" s="45">
        <v>42894374</v>
      </c>
      <c r="K255" s="46">
        <f t="shared" si="115"/>
        <v>133.0720667470284</v>
      </c>
      <c r="L255" s="45">
        <v>57080430</v>
      </c>
      <c r="M255" s="95">
        <v>42894374</v>
      </c>
      <c r="N255" s="25">
        <f t="shared" si="110"/>
        <v>133.0720667470284</v>
      </c>
      <c r="O255" s="45">
        <v>0</v>
      </c>
      <c r="P255" s="45">
        <v>0</v>
      </c>
      <c r="Q255" s="25" t="e">
        <f t="shared" si="111"/>
        <v>#DIV/0!</v>
      </c>
      <c r="R255" s="45">
        <v>57080430</v>
      </c>
      <c r="S255" s="65">
        <v>42894374</v>
      </c>
      <c r="T255" s="46">
        <f t="shared" si="112"/>
        <v>133.0720667470284</v>
      </c>
    </row>
    <row r="256" spans="1:20" s="23" customFormat="1" ht="15" customHeight="1">
      <c r="A256" s="64">
        <v>6</v>
      </c>
      <c r="B256" s="8" t="s">
        <v>111</v>
      </c>
      <c r="C256" s="45">
        <v>33964841</v>
      </c>
      <c r="D256" s="45">
        <v>36813269</v>
      </c>
      <c r="E256" s="1">
        <f t="shared" si="113"/>
        <v>92.262496438444515</v>
      </c>
      <c r="F256" s="45">
        <v>3144082</v>
      </c>
      <c r="G256" s="45">
        <v>3116198</v>
      </c>
      <c r="H256" s="1">
        <f t="shared" si="114"/>
        <v>100.89480835299941</v>
      </c>
      <c r="I256" s="45">
        <v>33328340</v>
      </c>
      <c r="J256" s="45">
        <v>35617203</v>
      </c>
      <c r="K256" s="1">
        <f t="shared" si="115"/>
        <v>93.573714926464049</v>
      </c>
      <c r="L256" s="95">
        <v>33311622</v>
      </c>
      <c r="M256" s="95">
        <v>35585522</v>
      </c>
      <c r="N256" s="1">
        <f t="shared" si="110"/>
        <v>93.610041746753083</v>
      </c>
      <c r="O256" s="45">
        <v>0</v>
      </c>
      <c r="P256" s="47">
        <v>21510</v>
      </c>
      <c r="Q256" s="1">
        <f t="shared" si="111"/>
        <v>0</v>
      </c>
      <c r="R256" s="65">
        <v>33311622</v>
      </c>
      <c r="S256" s="47">
        <v>35564012</v>
      </c>
      <c r="T256" s="1">
        <f t="shared" si="112"/>
        <v>93.666659430887606</v>
      </c>
    </row>
    <row r="257" spans="1:20" s="23" customFormat="1" ht="19.5" customHeight="1">
      <c r="A257" s="64">
        <v>7</v>
      </c>
      <c r="B257" s="3" t="s">
        <v>112</v>
      </c>
      <c r="C257" s="45">
        <v>2475300</v>
      </c>
      <c r="D257" s="45">
        <v>3429045</v>
      </c>
      <c r="E257" s="46">
        <f t="shared" si="113"/>
        <v>72.186279270175802</v>
      </c>
      <c r="F257" s="45">
        <v>473397</v>
      </c>
      <c r="G257" s="45">
        <v>249785</v>
      </c>
      <c r="H257" s="46">
        <f t="shared" si="114"/>
        <v>189.52178873831497</v>
      </c>
      <c r="I257" s="45">
        <v>2735190</v>
      </c>
      <c r="J257" s="45">
        <v>3376979</v>
      </c>
      <c r="K257" s="46">
        <f t="shared" si="115"/>
        <v>80.995173496785142</v>
      </c>
      <c r="L257" s="95">
        <v>4906</v>
      </c>
      <c r="M257" s="95">
        <v>0</v>
      </c>
      <c r="N257" s="25" t="e">
        <f t="shared" si="110"/>
        <v>#DIV/0!</v>
      </c>
      <c r="O257" s="45">
        <v>0</v>
      </c>
      <c r="P257" s="45">
        <v>0</v>
      </c>
      <c r="Q257" s="25" t="e">
        <f t="shared" si="111"/>
        <v>#DIV/0!</v>
      </c>
      <c r="R257" s="65">
        <v>4906</v>
      </c>
      <c r="S257" s="45">
        <v>0</v>
      </c>
      <c r="T257" s="46" t="e">
        <f t="shared" si="112"/>
        <v>#DIV/0!</v>
      </c>
    </row>
    <row r="258" spans="1:20" s="23" customFormat="1" ht="17.25" customHeight="1">
      <c r="A258" s="385"/>
      <c r="B258" s="386"/>
      <c r="C258" s="386"/>
      <c r="D258" s="386"/>
      <c r="E258" s="386"/>
      <c r="F258" s="386"/>
      <c r="G258" s="386"/>
      <c r="H258" s="386"/>
      <c r="I258" s="386"/>
      <c r="J258" s="386"/>
      <c r="K258" s="386"/>
      <c r="L258" s="386"/>
      <c r="M258" s="386"/>
      <c r="N258" s="386"/>
      <c r="O258" s="386"/>
      <c r="P258" s="386"/>
      <c r="Q258" s="386"/>
      <c r="R258" s="386"/>
      <c r="S258" s="386"/>
      <c r="T258" s="387"/>
    </row>
    <row r="259" spans="1:20" s="23" customFormat="1" ht="91.5" customHeight="1">
      <c r="A259" s="383" t="s">
        <v>256</v>
      </c>
      <c r="B259" s="384"/>
      <c r="C259" s="42">
        <f>SUM(C260:C263)</f>
        <v>5525141</v>
      </c>
      <c r="D259" s="42">
        <f>SUM(D260:D263)</f>
        <v>5045941</v>
      </c>
      <c r="E259" s="51">
        <f>C259/D259*100</f>
        <v>109.49674203483552</v>
      </c>
      <c r="F259" s="42">
        <f>SUM(F260:F263)</f>
        <v>466324</v>
      </c>
      <c r="G259" s="42">
        <f>SUM(G260:G263)</f>
        <v>515409</v>
      </c>
      <c r="H259" s="51">
        <f>F259/G259*100</f>
        <v>90.476495365816277</v>
      </c>
      <c r="I259" s="42">
        <f>SUM(I260:I263)</f>
        <v>6467092</v>
      </c>
      <c r="J259" s="42">
        <f>SUM(J260:J263)</f>
        <v>5035639</v>
      </c>
      <c r="K259" s="51">
        <f>I259/J259*100</f>
        <v>128.4264420066649</v>
      </c>
      <c r="L259" s="42">
        <f>SUM(L260:L263)</f>
        <v>0</v>
      </c>
      <c r="M259" s="42">
        <f>SUM(M260:M263)</f>
        <v>0</v>
      </c>
      <c r="N259" s="6" t="e">
        <f t="shared" ref="N259:N261" si="116">L259/M259*100</f>
        <v>#DIV/0!</v>
      </c>
      <c r="O259" s="42">
        <f>SUM(O260:O263)</f>
        <v>0</v>
      </c>
      <c r="P259" s="42">
        <f>SUM(P260:P263)</f>
        <v>0</v>
      </c>
      <c r="Q259" s="5" t="e">
        <f t="shared" ref="Q259:Q261" si="117">O259/P259*100</f>
        <v>#DIV/0!</v>
      </c>
      <c r="R259" s="42">
        <f>SUM(R260:R263)</f>
        <v>0</v>
      </c>
      <c r="S259" s="42">
        <f>SUM(S260:S263)</f>
        <v>0</v>
      </c>
      <c r="T259" s="6" t="e">
        <f t="shared" ref="T259:T261" si="118">R259/S259*100</f>
        <v>#DIV/0!</v>
      </c>
    </row>
    <row r="260" spans="1:20" s="23" customFormat="1" ht="42" customHeight="1">
      <c r="A260" s="57">
        <v>1</v>
      </c>
      <c r="B260" s="8" t="s">
        <v>89</v>
      </c>
      <c r="C260" s="47">
        <v>16582</v>
      </c>
      <c r="D260" s="47">
        <v>41307</v>
      </c>
      <c r="E260" s="1">
        <f t="shared" ref="E260:E261" si="119">C260/D260*100</f>
        <v>40.143317113322198</v>
      </c>
      <c r="F260" s="47">
        <v>1750</v>
      </c>
      <c r="G260" s="47">
        <v>1583</v>
      </c>
      <c r="H260" s="1">
        <f t="shared" ref="H260:H261" si="120">F260/G260*100</f>
        <v>110.54958938723942</v>
      </c>
      <c r="I260" s="47">
        <v>15675</v>
      </c>
      <c r="J260" s="47">
        <v>41772</v>
      </c>
      <c r="K260" s="1">
        <f t="shared" ref="K260:K261" si="121">I260/J260*100</f>
        <v>37.525136455041654</v>
      </c>
      <c r="L260" s="95">
        <f>O260+R260</f>
        <v>0</v>
      </c>
      <c r="M260" s="95">
        <f>P260+S260</f>
        <v>0</v>
      </c>
      <c r="N260" s="1" t="e">
        <f t="shared" si="116"/>
        <v>#DIV/0!</v>
      </c>
      <c r="O260" s="47">
        <v>0</v>
      </c>
      <c r="P260" s="47">
        <v>0</v>
      </c>
      <c r="Q260" s="1" t="e">
        <f t="shared" si="117"/>
        <v>#DIV/0!</v>
      </c>
      <c r="R260" s="47">
        <v>0</v>
      </c>
      <c r="S260" s="47">
        <v>0</v>
      </c>
      <c r="T260" s="1" t="e">
        <f t="shared" si="118"/>
        <v>#DIV/0!</v>
      </c>
    </row>
    <row r="261" spans="1:20" s="23" customFormat="1" ht="17.25">
      <c r="A261" s="63">
        <v>2</v>
      </c>
      <c r="B261" s="4" t="s">
        <v>113</v>
      </c>
      <c r="C261" s="47">
        <v>5508559</v>
      </c>
      <c r="D261" s="45">
        <v>5004634</v>
      </c>
      <c r="E261" s="25">
        <f t="shared" si="119"/>
        <v>110.06916789519474</v>
      </c>
      <c r="F261" s="47">
        <v>464574</v>
      </c>
      <c r="G261" s="45">
        <v>513826</v>
      </c>
      <c r="H261" s="25">
        <f t="shared" si="120"/>
        <v>90.414653987925874</v>
      </c>
      <c r="I261" s="47">
        <v>6451417</v>
      </c>
      <c r="J261" s="45">
        <v>4993867</v>
      </c>
      <c r="K261" s="25">
        <f t="shared" si="121"/>
        <v>129.18680052952951</v>
      </c>
      <c r="L261" s="95">
        <f>O261+R261</f>
        <v>0</v>
      </c>
      <c r="M261" s="95">
        <f>P261+S261</f>
        <v>0</v>
      </c>
      <c r="N261" s="25" t="e">
        <f t="shared" si="116"/>
        <v>#DIV/0!</v>
      </c>
      <c r="O261" s="49">
        <v>0</v>
      </c>
      <c r="P261" s="49">
        <v>0</v>
      </c>
      <c r="Q261" s="25" t="e">
        <f t="shared" si="117"/>
        <v>#DIV/0!</v>
      </c>
      <c r="R261" s="49">
        <v>0</v>
      </c>
      <c r="S261" s="49">
        <v>0</v>
      </c>
      <c r="T261" s="25" t="e">
        <f t="shared" si="118"/>
        <v>#DIV/0!</v>
      </c>
    </row>
    <row r="262" spans="1:20" s="23" customFormat="1" ht="17.25">
      <c r="A262" s="63"/>
      <c r="B262" s="4"/>
      <c r="C262" s="49"/>
      <c r="D262" s="49"/>
      <c r="E262" s="25"/>
      <c r="F262" s="49"/>
      <c r="G262" s="49"/>
      <c r="H262" s="25"/>
      <c r="I262" s="49"/>
      <c r="J262" s="49"/>
      <c r="K262" s="25"/>
      <c r="L262" s="95"/>
      <c r="M262" s="47"/>
      <c r="N262" s="25"/>
      <c r="O262" s="49"/>
      <c r="P262" s="49"/>
      <c r="Q262" s="25"/>
      <c r="R262" s="49"/>
      <c r="S262" s="49"/>
      <c r="T262" s="25"/>
    </row>
    <row r="263" spans="1:20" s="23" customFormat="1" ht="17.25">
      <c r="A263" s="64"/>
      <c r="B263" s="16"/>
      <c r="C263" s="47"/>
      <c r="D263" s="47"/>
      <c r="E263" s="1"/>
      <c r="F263" s="47"/>
      <c r="G263" s="47"/>
      <c r="H263" s="1"/>
      <c r="I263" s="47"/>
      <c r="J263" s="47"/>
      <c r="K263" s="1"/>
      <c r="L263" s="47"/>
      <c r="M263" s="47"/>
      <c r="N263" s="1"/>
      <c r="O263" s="47"/>
      <c r="P263" s="47"/>
      <c r="Q263" s="1"/>
      <c r="R263" s="47"/>
      <c r="S263" s="47"/>
      <c r="T263" s="1"/>
    </row>
    <row r="264" spans="1:20" s="23" customFormat="1" ht="17.25" customHeight="1">
      <c r="A264" s="385"/>
      <c r="B264" s="386"/>
      <c r="C264" s="386"/>
      <c r="D264" s="386"/>
      <c r="E264" s="386"/>
      <c r="F264" s="386"/>
      <c r="G264" s="386"/>
      <c r="H264" s="386"/>
      <c r="I264" s="386"/>
      <c r="J264" s="386"/>
      <c r="K264" s="386"/>
      <c r="L264" s="386"/>
      <c r="M264" s="386"/>
      <c r="N264" s="386"/>
      <c r="O264" s="386"/>
      <c r="P264" s="386"/>
      <c r="Q264" s="386"/>
      <c r="R264" s="386"/>
      <c r="S264" s="386"/>
      <c r="T264" s="387"/>
    </row>
    <row r="265" spans="1:20" s="23" customFormat="1" ht="72.75" customHeight="1">
      <c r="A265" s="383" t="s">
        <v>257</v>
      </c>
      <c r="B265" s="384"/>
      <c r="C265" s="42">
        <f>SUM(C266:C277)</f>
        <v>2760816</v>
      </c>
      <c r="D265" s="42">
        <f>SUM(D266:D277)</f>
        <v>2588050</v>
      </c>
      <c r="E265" s="51">
        <f>C265/D265*100</f>
        <v>106.67552790711153</v>
      </c>
      <c r="F265" s="42">
        <f>SUM(F266:F277)</f>
        <v>279310</v>
      </c>
      <c r="G265" s="42">
        <f>SUM(G266:G277)</f>
        <v>246887</v>
      </c>
      <c r="H265" s="51">
        <f>F265/G265*100</f>
        <v>113.13272873824867</v>
      </c>
      <c r="I265" s="42">
        <f>SUM(I266:I277)</f>
        <v>2925583</v>
      </c>
      <c r="J265" s="42">
        <f>SUM(J266:J277)</f>
        <v>2663534</v>
      </c>
      <c r="K265" s="51">
        <f>I265/J265*100</f>
        <v>109.838395154708</v>
      </c>
      <c r="L265" s="42">
        <f>SUM(L266:L277)</f>
        <v>1014935</v>
      </c>
      <c r="M265" s="42">
        <f>SUM(M266:M277)</f>
        <v>745031</v>
      </c>
      <c r="N265" s="6">
        <f t="shared" ref="N265:N277" si="122">L265/M265*100</f>
        <v>136.22721739095419</v>
      </c>
      <c r="O265" s="42">
        <f>SUM(O266:O277)</f>
        <v>882725</v>
      </c>
      <c r="P265" s="42">
        <f>SUM(P266:P277)</f>
        <v>546919</v>
      </c>
      <c r="Q265" s="5">
        <f t="shared" ref="Q265:Q277" si="123">O265/P265*100</f>
        <v>161.39958567904938</v>
      </c>
      <c r="R265" s="42">
        <f>SUM(R266:R277)</f>
        <v>132210</v>
      </c>
      <c r="S265" s="42">
        <f>SUM(S266:S277)</f>
        <v>198112</v>
      </c>
      <c r="T265" s="6">
        <f t="shared" ref="T265:T277" si="124">R265/S265*100</f>
        <v>66.734978194152802</v>
      </c>
    </row>
    <row r="266" spans="1:20" s="23" customFormat="1" ht="17.25">
      <c r="A266" s="50">
        <v>1</v>
      </c>
      <c r="B266" s="3" t="s">
        <v>32</v>
      </c>
      <c r="C266" s="45">
        <v>72226</v>
      </c>
      <c r="D266" s="45">
        <v>156940</v>
      </c>
      <c r="E266" s="46">
        <f t="shared" ref="E266:E274" si="125">C266/D266*100</f>
        <v>46.021409455842999</v>
      </c>
      <c r="F266" s="45">
        <v>14289</v>
      </c>
      <c r="G266" s="45">
        <v>10510</v>
      </c>
      <c r="H266" s="46">
        <f t="shared" ref="H266:H277" si="126">F266/G266*100</f>
        <v>135.95623215984776</v>
      </c>
      <c r="I266" s="45">
        <v>79033</v>
      </c>
      <c r="J266" s="45">
        <v>191424</v>
      </c>
      <c r="K266" s="46">
        <f t="shared" ref="K266:K277" si="127">I266/J266*100</f>
        <v>41.286881477766634</v>
      </c>
      <c r="L266" s="95">
        <v>63287</v>
      </c>
      <c r="M266" s="95">
        <v>191424</v>
      </c>
      <c r="N266" s="25">
        <f t="shared" si="122"/>
        <v>33.061162654630557</v>
      </c>
      <c r="O266" s="45">
        <v>55741</v>
      </c>
      <c r="P266" s="45">
        <v>191424</v>
      </c>
      <c r="Q266" s="25">
        <f t="shared" si="123"/>
        <v>29.119128217987296</v>
      </c>
      <c r="R266" s="45">
        <v>7546</v>
      </c>
      <c r="S266" s="45">
        <v>0</v>
      </c>
      <c r="T266" s="45" t="e">
        <f t="shared" si="124"/>
        <v>#DIV/0!</v>
      </c>
    </row>
    <row r="267" spans="1:20" s="23" customFormat="1" ht="17.25">
      <c r="A267" s="52">
        <v>2</v>
      </c>
      <c r="B267" s="8" t="s">
        <v>33</v>
      </c>
      <c r="C267" s="45">
        <v>29322</v>
      </c>
      <c r="D267" s="45">
        <v>52683</v>
      </c>
      <c r="E267" s="1">
        <f t="shared" si="125"/>
        <v>55.657422698024028</v>
      </c>
      <c r="F267" s="45">
        <v>138</v>
      </c>
      <c r="G267" s="45">
        <v>554</v>
      </c>
      <c r="H267" s="1">
        <f t="shared" si="126"/>
        <v>24.909747292418771</v>
      </c>
      <c r="I267" s="45">
        <v>29559</v>
      </c>
      <c r="J267" s="45">
        <v>66050</v>
      </c>
      <c r="K267" s="1">
        <f t="shared" si="127"/>
        <v>44.752460257380768</v>
      </c>
      <c r="L267" s="95">
        <v>0</v>
      </c>
      <c r="M267" s="95">
        <v>0</v>
      </c>
      <c r="N267" s="25" t="e">
        <f t="shared" si="122"/>
        <v>#DIV/0!</v>
      </c>
      <c r="O267" s="45">
        <v>0</v>
      </c>
      <c r="P267" s="45">
        <v>0</v>
      </c>
      <c r="Q267" s="25" t="e">
        <f t="shared" si="123"/>
        <v>#DIV/0!</v>
      </c>
      <c r="R267" s="45">
        <v>0</v>
      </c>
      <c r="S267" s="47">
        <v>0</v>
      </c>
      <c r="T267" s="47" t="e">
        <f t="shared" si="124"/>
        <v>#DIV/0!</v>
      </c>
    </row>
    <row r="268" spans="1:20" s="23" customFormat="1" ht="17.25">
      <c r="A268" s="44">
        <v>3</v>
      </c>
      <c r="B268" s="3" t="s">
        <v>34</v>
      </c>
      <c r="C268" s="45">
        <v>241606</v>
      </c>
      <c r="D268" s="45">
        <v>396251</v>
      </c>
      <c r="E268" s="46">
        <f t="shared" si="125"/>
        <v>60.972969153390146</v>
      </c>
      <c r="F268" s="45">
        <v>10584</v>
      </c>
      <c r="G268" s="45">
        <v>28300</v>
      </c>
      <c r="H268" s="46">
        <f t="shared" si="126"/>
        <v>37.399293286219084</v>
      </c>
      <c r="I268" s="45">
        <v>241606</v>
      </c>
      <c r="J268" s="45">
        <v>396251</v>
      </c>
      <c r="K268" s="46">
        <f t="shared" si="127"/>
        <v>60.972969153390146</v>
      </c>
      <c r="L268" s="95">
        <v>0</v>
      </c>
      <c r="M268" s="95">
        <v>0</v>
      </c>
      <c r="N268" s="25" t="e">
        <f t="shared" si="122"/>
        <v>#DIV/0!</v>
      </c>
      <c r="O268" s="45">
        <v>0</v>
      </c>
      <c r="P268" s="45">
        <v>0</v>
      </c>
      <c r="Q268" s="25" t="e">
        <f t="shared" si="123"/>
        <v>#DIV/0!</v>
      </c>
      <c r="R268" s="45">
        <v>0</v>
      </c>
      <c r="S268" s="45">
        <v>0</v>
      </c>
      <c r="T268" s="45" t="e">
        <f t="shared" si="124"/>
        <v>#DIV/0!</v>
      </c>
    </row>
    <row r="269" spans="1:20" s="23" customFormat="1" ht="17.25">
      <c r="A269" s="44">
        <v>4</v>
      </c>
      <c r="B269" s="3" t="s">
        <v>35</v>
      </c>
      <c r="C269" s="45">
        <v>462297</v>
      </c>
      <c r="D269" s="45">
        <v>267714</v>
      </c>
      <c r="E269" s="46">
        <f t="shared" si="125"/>
        <v>172.68316188170957</v>
      </c>
      <c r="F269" s="45">
        <v>53078</v>
      </c>
      <c r="G269" s="45">
        <v>16202</v>
      </c>
      <c r="H269" s="46">
        <f t="shared" si="126"/>
        <v>327.60153067522526</v>
      </c>
      <c r="I269" s="45">
        <v>463546</v>
      </c>
      <c r="J269" s="45">
        <v>268717</v>
      </c>
      <c r="K269" s="46">
        <f t="shared" si="127"/>
        <v>172.50341437274159</v>
      </c>
      <c r="L269" s="95">
        <v>180768</v>
      </c>
      <c r="M269" s="95">
        <v>59645</v>
      </c>
      <c r="N269" s="25">
        <f t="shared" si="122"/>
        <v>303.07318299941318</v>
      </c>
      <c r="O269" s="45">
        <v>174188</v>
      </c>
      <c r="P269" s="45">
        <v>53506</v>
      </c>
      <c r="Q269" s="25">
        <f t="shared" si="123"/>
        <v>325.54853661271636</v>
      </c>
      <c r="R269" s="45">
        <v>6580</v>
      </c>
      <c r="S269" s="45">
        <v>6139</v>
      </c>
      <c r="T269" s="45">
        <f t="shared" si="124"/>
        <v>107.1835803876853</v>
      </c>
    </row>
    <row r="270" spans="1:20" s="23" customFormat="1" ht="17.25">
      <c r="A270" s="44">
        <v>5</v>
      </c>
      <c r="B270" s="3" t="s">
        <v>36</v>
      </c>
      <c r="C270" s="45">
        <v>0</v>
      </c>
      <c r="D270" s="45">
        <v>0</v>
      </c>
      <c r="E270" s="46" t="e">
        <f>C273/D270*100</f>
        <v>#DIV/0!</v>
      </c>
      <c r="F270" s="45">
        <v>0</v>
      </c>
      <c r="G270" s="45">
        <v>0</v>
      </c>
      <c r="H270" s="46" t="e">
        <f>F273/G270*100</f>
        <v>#DIV/0!</v>
      </c>
      <c r="I270" s="45">
        <v>0</v>
      </c>
      <c r="J270" s="45">
        <v>0</v>
      </c>
      <c r="K270" s="46" t="e">
        <f>I273/J270*100</f>
        <v>#DIV/0!</v>
      </c>
      <c r="L270" s="95">
        <v>0</v>
      </c>
      <c r="M270" s="95">
        <v>0</v>
      </c>
      <c r="N270" s="25" t="e">
        <f>L273/M270*100</f>
        <v>#DIV/0!</v>
      </c>
      <c r="O270" s="45">
        <v>0</v>
      </c>
      <c r="P270" s="45">
        <v>0</v>
      </c>
      <c r="Q270" s="25" t="e">
        <f>O273/P270*100</f>
        <v>#DIV/0!</v>
      </c>
      <c r="R270" s="45">
        <v>0</v>
      </c>
      <c r="S270" s="45">
        <v>0</v>
      </c>
      <c r="T270" s="45" t="e">
        <f t="shared" si="124"/>
        <v>#DIV/0!</v>
      </c>
    </row>
    <row r="271" spans="1:20" s="23" customFormat="1" ht="17.25">
      <c r="A271" s="50">
        <v>6</v>
      </c>
      <c r="B271" s="4" t="s">
        <v>37</v>
      </c>
      <c r="C271" s="45">
        <v>45625</v>
      </c>
      <c r="D271" s="45">
        <v>55952</v>
      </c>
      <c r="E271" s="46">
        <f t="shared" si="125"/>
        <v>81.543108378610242</v>
      </c>
      <c r="F271" s="45">
        <v>3949</v>
      </c>
      <c r="G271" s="45">
        <v>8710</v>
      </c>
      <c r="H271" s="46">
        <f t="shared" si="126"/>
        <v>45.338691159586681</v>
      </c>
      <c r="I271" s="45">
        <v>38788</v>
      </c>
      <c r="J271" s="45">
        <v>56817</v>
      </c>
      <c r="K271" s="46">
        <f t="shared" si="127"/>
        <v>68.268299980639597</v>
      </c>
      <c r="L271" s="95">
        <v>38788</v>
      </c>
      <c r="M271" s="95">
        <v>56817</v>
      </c>
      <c r="N271" s="25">
        <f t="shared" si="122"/>
        <v>68.268299980639597</v>
      </c>
      <c r="O271" s="45">
        <v>38788</v>
      </c>
      <c r="P271" s="45">
        <v>56817</v>
      </c>
      <c r="Q271" s="25">
        <f t="shared" si="123"/>
        <v>68.268299980639597</v>
      </c>
      <c r="R271" s="45">
        <v>0</v>
      </c>
      <c r="S271" s="45">
        <v>0</v>
      </c>
      <c r="T271" s="45" t="e">
        <f t="shared" si="124"/>
        <v>#DIV/0!</v>
      </c>
    </row>
    <row r="272" spans="1:20" s="23" customFormat="1" ht="17.25">
      <c r="A272" s="50">
        <v>7</v>
      </c>
      <c r="B272" s="4" t="s">
        <v>38</v>
      </c>
      <c r="C272" s="45">
        <v>94293</v>
      </c>
      <c r="D272" s="45">
        <v>122730</v>
      </c>
      <c r="E272" s="46">
        <f t="shared" si="125"/>
        <v>76.829626008310925</v>
      </c>
      <c r="F272" s="45">
        <v>0</v>
      </c>
      <c r="G272" s="45">
        <v>0</v>
      </c>
      <c r="H272" s="46" t="e">
        <f t="shared" si="126"/>
        <v>#DIV/0!</v>
      </c>
      <c r="I272" s="45">
        <v>102959</v>
      </c>
      <c r="J272" s="45">
        <v>123895</v>
      </c>
      <c r="K272" s="46">
        <f t="shared" si="127"/>
        <v>83.101820089591996</v>
      </c>
      <c r="L272" s="95"/>
      <c r="M272" s="95">
        <v>123895</v>
      </c>
      <c r="N272" s="25">
        <f t="shared" si="122"/>
        <v>0</v>
      </c>
      <c r="O272" s="45">
        <v>0</v>
      </c>
      <c r="P272" s="45">
        <v>123895</v>
      </c>
      <c r="Q272" s="25">
        <f t="shared" si="123"/>
        <v>0</v>
      </c>
      <c r="R272" s="45">
        <v>0</v>
      </c>
      <c r="S272" s="45">
        <v>0</v>
      </c>
      <c r="T272" s="45" t="e">
        <f t="shared" si="124"/>
        <v>#DIV/0!</v>
      </c>
    </row>
    <row r="273" spans="1:20" s="23" customFormat="1" ht="17.25">
      <c r="A273" s="44">
        <v>8</v>
      </c>
      <c r="B273" s="3" t="s">
        <v>39</v>
      </c>
      <c r="C273" s="45">
        <v>347000</v>
      </c>
      <c r="D273" s="45">
        <v>271700</v>
      </c>
      <c r="E273" s="46">
        <f t="shared" si="125"/>
        <v>127.71439087228561</v>
      </c>
      <c r="F273" s="45">
        <v>1700</v>
      </c>
      <c r="G273" s="45">
        <v>50700</v>
      </c>
      <c r="H273" s="46">
        <f t="shared" si="126"/>
        <v>3.3530571992110452</v>
      </c>
      <c r="I273" s="45">
        <v>500695</v>
      </c>
      <c r="J273" s="45">
        <v>107936</v>
      </c>
      <c r="K273" s="46">
        <f t="shared" si="127"/>
        <v>463.88137414764304</v>
      </c>
      <c r="L273" s="95">
        <v>500695</v>
      </c>
      <c r="M273" s="95">
        <v>107936</v>
      </c>
      <c r="N273" s="25">
        <f t="shared" si="122"/>
        <v>463.88137414764304</v>
      </c>
      <c r="O273" s="45">
        <v>500695</v>
      </c>
      <c r="P273" s="45">
        <v>107936</v>
      </c>
      <c r="Q273" s="25">
        <f t="shared" si="123"/>
        <v>463.88137414764304</v>
      </c>
      <c r="R273" s="45">
        <v>0</v>
      </c>
      <c r="S273" s="45">
        <v>0</v>
      </c>
      <c r="T273" s="45" t="e">
        <f t="shared" si="124"/>
        <v>#DIV/0!</v>
      </c>
    </row>
    <row r="274" spans="1:20" s="23" customFormat="1" ht="17.25">
      <c r="A274" s="44">
        <v>9</v>
      </c>
      <c r="B274" s="3" t="s">
        <v>40</v>
      </c>
      <c r="C274" s="45">
        <v>0</v>
      </c>
      <c r="D274" s="45">
        <v>0</v>
      </c>
      <c r="E274" s="46" t="e">
        <f t="shared" si="125"/>
        <v>#DIV/0!</v>
      </c>
      <c r="F274" s="45">
        <v>0</v>
      </c>
      <c r="G274" s="45">
        <v>0</v>
      </c>
      <c r="H274" s="46" t="e">
        <f t="shared" si="126"/>
        <v>#DIV/0!</v>
      </c>
      <c r="I274" s="45">
        <v>0</v>
      </c>
      <c r="J274" s="45">
        <v>0</v>
      </c>
      <c r="K274" s="46" t="e">
        <f t="shared" si="127"/>
        <v>#DIV/0!</v>
      </c>
      <c r="L274" s="95">
        <f t="shared" ref="L274" si="128">O274+R274</f>
        <v>0</v>
      </c>
      <c r="M274" s="95">
        <v>0</v>
      </c>
      <c r="N274" s="25" t="e">
        <f t="shared" si="122"/>
        <v>#DIV/0!</v>
      </c>
      <c r="O274" s="45"/>
      <c r="P274" s="45">
        <v>0</v>
      </c>
      <c r="Q274" s="25" t="e">
        <f t="shared" si="123"/>
        <v>#DIV/0!</v>
      </c>
      <c r="R274" s="45"/>
      <c r="S274" s="45">
        <v>0</v>
      </c>
      <c r="T274" s="45" t="e">
        <f t="shared" si="124"/>
        <v>#DIV/0!</v>
      </c>
    </row>
    <row r="275" spans="1:20" s="23" customFormat="1" ht="17.25">
      <c r="A275" s="50">
        <v>10</v>
      </c>
      <c r="B275" s="4" t="s">
        <v>41</v>
      </c>
      <c r="C275" s="45">
        <v>1213143</v>
      </c>
      <c r="D275" s="45">
        <v>1017993</v>
      </c>
      <c r="E275" s="46">
        <f>C275/D275*100</f>
        <v>119.17007287869366</v>
      </c>
      <c r="F275" s="45">
        <v>170364</v>
      </c>
      <c r="G275" s="45">
        <v>125996</v>
      </c>
      <c r="H275" s="46">
        <f t="shared" si="126"/>
        <v>135.21381631162893</v>
      </c>
      <c r="I275" s="45">
        <v>1214093</v>
      </c>
      <c r="J275" s="45">
        <v>1206357</v>
      </c>
      <c r="K275" s="46">
        <f t="shared" si="127"/>
        <v>100.64126954127177</v>
      </c>
      <c r="L275" s="95">
        <v>18150</v>
      </c>
      <c r="M275" s="95">
        <v>3307</v>
      </c>
      <c r="N275" s="25">
        <f t="shared" si="122"/>
        <v>548.83580284245545</v>
      </c>
      <c r="O275" s="45">
        <v>18150</v>
      </c>
      <c r="P275" s="45">
        <v>3307</v>
      </c>
      <c r="Q275" s="25">
        <f t="shared" si="123"/>
        <v>548.83580284245545</v>
      </c>
      <c r="R275" s="45">
        <v>0</v>
      </c>
      <c r="S275" s="45">
        <v>0</v>
      </c>
      <c r="T275" s="45" t="e">
        <f t="shared" si="124"/>
        <v>#DIV/0!</v>
      </c>
    </row>
    <row r="276" spans="1:20" s="23" customFormat="1" ht="17.25">
      <c r="A276" s="50">
        <v>11</v>
      </c>
      <c r="B276" s="4" t="s">
        <v>42</v>
      </c>
      <c r="C276" s="45">
        <v>205432</v>
      </c>
      <c r="D276" s="45">
        <v>72020</v>
      </c>
      <c r="E276" s="25">
        <f>C276/D276*100</f>
        <v>285.24298805887253</v>
      </c>
      <c r="F276" s="45">
        <v>15118</v>
      </c>
      <c r="G276" s="45">
        <v>5261</v>
      </c>
      <c r="H276" s="25">
        <f t="shared" si="126"/>
        <v>287.35981752518535</v>
      </c>
      <c r="I276" s="45">
        <v>205432</v>
      </c>
      <c r="J276" s="45">
        <v>72020</v>
      </c>
      <c r="K276" s="25">
        <f t="shared" si="127"/>
        <v>285.24298805887253</v>
      </c>
      <c r="L276" s="95">
        <v>205432</v>
      </c>
      <c r="M276" s="95">
        <v>72020</v>
      </c>
      <c r="N276" s="25">
        <f t="shared" si="122"/>
        <v>285.24298805887253</v>
      </c>
      <c r="O276" s="45">
        <v>95163</v>
      </c>
      <c r="P276" s="45">
        <v>10034</v>
      </c>
      <c r="Q276" s="25">
        <f t="shared" si="123"/>
        <v>948.40542156667334</v>
      </c>
      <c r="R276" s="45">
        <v>110269</v>
      </c>
      <c r="S276" s="49">
        <v>61986</v>
      </c>
      <c r="T276" s="49">
        <f t="shared" si="124"/>
        <v>177.89339528280578</v>
      </c>
    </row>
    <row r="277" spans="1:20" s="23" customFormat="1" ht="34.5">
      <c r="A277" s="52">
        <v>12</v>
      </c>
      <c r="B277" s="8" t="s">
        <v>43</v>
      </c>
      <c r="C277" s="45">
        <v>49872</v>
      </c>
      <c r="D277" s="45">
        <v>174067</v>
      </c>
      <c r="E277" s="1">
        <f>C277/D277*100</f>
        <v>28.65103666978807</v>
      </c>
      <c r="F277" s="45">
        <v>10090</v>
      </c>
      <c r="G277" s="45">
        <v>654</v>
      </c>
      <c r="H277" s="1">
        <f t="shared" si="126"/>
        <v>1542.8134556574923</v>
      </c>
      <c r="I277" s="45">
        <v>49872</v>
      </c>
      <c r="J277" s="45">
        <v>174067</v>
      </c>
      <c r="K277" s="1">
        <f t="shared" si="127"/>
        <v>28.65103666978807</v>
      </c>
      <c r="L277" s="95">
        <v>7815</v>
      </c>
      <c r="M277" s="95">
        <v>129987</v>
      </c>
      <c r="N277" s="1">
        <f t="shared" si="122"/>
        <v>6.0121396755060115</v>
      </c>
      <c r="O277" s="45">
        <v>0</v>
      </c>
      <c r="P277" s="45">
        <v>0</v>
      </c>
      <c r="Q277" s="1" t="e">
        <f t="shared" si="123"/>
        <v>#DIV/0!</v>
      </c>
      <c r="R277" s="45">
        <v>7815</v>
      </c>
      <c r="S277" s="47">
        <v>129987</v>
      </c>
      <c r="T277" s="47">
        <f t="shared" si="124"/>
        <v>6.0121396755060115</v>
      </c>
    </row>
    <row r="278" spans="1:20" s="23" customFormat="1" ht="17.25" customHeight="1">
      <c r="A278" s="385"/>
      <c r="B278" s="386"/>
      <c r="C278" s="386"/>
      <c r="D278" s="386"/>
      <c r="E278" s="386"/>
      <c r="F278" s="386"/>
      <c r="G278" s="386"/>
      <c r="H278" s="386"/>
      <c r="I278" s="386"/>
      <c r="J278" s="386"/>
      <c r="K278" s="386"/>
      <c r="L278" s="386"/>
      <c r="M278" s="386"/>
      <c r="N278" s="386"/>
      <c r="O278" s="386"/>
      <c r="P278" s="386"/>
      <c r="Q278" s="386"/>
      <c r="R278" s="386"/>
      <c r="S278" s="386"/>
      <c r="T278" s="387"/>
    </row>
    <row r="279" spans="1:20" s="23" customFormat="1" ht="58.5" customHeight="1">
      <c r="A279" s="383" t="s">
        <v>258</v>
      </c>
      <c r="B279" s="384"/>
      <c r="C279" s="42">
        <f>SUM(C280:C287)</f>
        <v>740940</v>
      </c>
      <c r="D279" s="42">
        <f>SUM(D280:D287)</f>
        <v>1032156</v>
      </c>
      <c r="E279" s="51">
        <f>C279/D279*100</f>
        <v>71.785660307162871</v>
      </c>
      <c r="F279" s="42">
        <f>SUM(F280:F287)</f>
        <v>72555</v>
      </c>
      <c r="G279" s="42">
        <f>SUM(G280:G287)</f>
        <v>118317</v>
      </c>
      <c r="H279" s="51">
        <f>F279/G279*100</f>
        <v>61.322548746164962</v>
      </c>
      <c r="I279" s="42">
        <f>SUM(I280:I287)</f>
        <v>839712</v>
      </c>
      <c r="J279" s="42">
        <f>SUM(J280:J287)</f>
        <v>997060</v>
      </c>
      <c r="K279" s="51">
        <f>I279/J279*100</f>
        <v>84.21880328164805</v>
      </c>
      <c r="L279" s="34">
        <f>SUM(L280:L287)</f>
        <v>252310</v>
      </c>
      <c r="M279" s="34">
        <f>SUM(M280:M287)</f>
        <v>363668</v>
      </c>
      <c r="N279" s="6">
        <f t="shared" ref="N279:N287" si="129">L279/M279*100</f>
        <v>69.379214008381268</v>
      </c>
      <c r="O279" s="5">
        <f>SUM(O280:O287)</f>
        <v>232859</v>
      </c>
      <c r="P279" s="5">
        <f>SUM(P280:P287)</f>
        <v>178942</v>
      </c>
      <c r="Q279" s="5">
        <f t="shared" ref="Q279:Q282" si="130">O279/P279*100</f>
        <v>130.13099216505907</v>
      </c>
      <c r="R279" s="5">
        <f>SUM(R280:R287)</f>
        <v>19451</v>
      </c>
      <c r="S279" s="5">
        <f>SUM(S280:S287)</f>
        <v>184726</v>
      </c>
      <c r="T279" s="6">
        <f>R279/S279*100</f>
        <v>10.529649318450028</v>
      </c>
    </row>
    <row r="280" spans="1:20" s="23" customFormat="1" ht="17.25">
      <c r="A280" s="44">
        <v>1</v>
      </c>
      <c r="B280" s="4" t="s">
        <v>44</v>
      </c>
      <c r="C280" s="45">
        <v>44123</v>
      </c>
      <c r="D280" s="45">
        <v>6079</v>
      </c>
      <c r="E280" s="45">
        <f t="shared" ref="E280:E287" si="131">C280/D280*100</f>
        <v>725.82661621977297</v>
      </c>
      <c r="F280" s="45">
        <v>10289</v>
      </c>
      <c r="G280" s="45">
        <v>242</v>
      </c>
      <c r="H280" s="45">
        <f t="shared" ref="H280:H287" si="132">F280/G280*100</f>
        <v>4251.6528925619841</v>
      </c>
      <c r="I280" s="45">
        <v>107550</v>
      </c>
      <c r="J280" s="45">
        <v>14079</v>
      </c>
      <c r="K280" s="45">
        <f t="shared" ref="K280:K287" si="133">I280/J280*100</f>
        <v>763.9036863413595</v>
      </c>
      <c r="L280" s="45">
        <v>10059</v>
      </c>
      <c r="M280" s="45">
        <v>0</v>
      </c>
      <c r="N280" s="45" t="e">
        <f t="shared" si="129"/>
        <v>#DIV/0!</v>
      </c>
      <c r="O280" s="45">
        <v>10059</v>
      </c>
      <c r="P280" s="45">
        <v>0</v>
      </c>
      <c r="Q280" s="45" t="e">
        <f t="shared" si="130"/>
        <v>#DIV/0!</v>
      </c>
      <c r="R280" s="45">
        <v>0</v>
      </c>
      <c r="S280" s="45">
        <v>0</v>
      </c>
      <c r="T280" s="45" t="e">
        <f t="shared" ref="T280:T287" si="134">R280/S280*100</f>
        <v>#DIV/0!</v>
      </c>
    </row>
    <row r="281" spans="1:20" s="23" customFormat="1" ht="17.25">
      <c r="A281" s="50">
        <v>2</v>
      </c>
      <c r="B281" s="4" t="s">
        <v>45</v>
      </c>
      <c r="C281" s="45">
        <v>2706</v>
      </c>
      <c r="D281" s="45">
        <v>2168</v>
      </c>
      <c r="E281" s="45">
        <f t="shared" si="131"/>
        <v>124.81549815498154</v>
      </c>
      <c r="F281" s="45">
        <v>0</v>
      </c>
      <c r="G281" s="45">
        <v>1368</v>
      </c>
      <c r="H281" s="45">
        <f t="shared" si="132"/>
        <v>0</v>
      </c>
      <c r="I281" s="45">
        <v>2746</v>
      </c>
      <c r="J281" s="45">
        <v>1707</v>
      </c>
      <c r="K281" s="45">
        <f t="shared" si="133"/>
        <v>160.86701816051553</v>
      </c>
      <c r="L281" s="45">
        <v>2746</v>
      </c>
      <c r="M281" s="45">
        <v>1707</v>
      </c>
      <c r="N281" s="45">
        <f t="shared" si="129"/>
        <v>160.86701816051553</v>
      </c>
      <c r="O281" s="45">
        <v>0</v>
      </c>
      <c r="P281" s="45">
        <v>0</v>
      </c>
      <c r="Q281" s="45" t="e">
        <f t="shared" si="130"/>
        <v>#DIV/0!</v>
      </c>
      <c r="R281" s="45">
        <v>2746</v>
      </c>
      <c r="S281" s="45">
        <v>1707</v>
      </c>
      <c r="T281" s="45">
        <f t="shared" si="134"/>
        <v>160.86701816051553</v>
      </c>
    </row>
    <row r="282" spans="1:20" s="23" customFormat="1" ht="17.25">
      <c r="A282" s="50">
        <v>3</v>
      </c>
      <c r="B282" s="4" t="s">
        <v>46</v>
      </c>
      <c r="C282" s="45">
        <v>11402</v>
      </c>
      <c r="D282" s="45">
        <v>719</v>
      </c>
      <c r="E282" s="45">
        <f t="shared" si="131"/>
        <v>1585.8136300417248</v>
      </c>
      <c r="F282" s="45">
        <v>642</v>
      </c>
      <c r="G282" s="45">
        <v>0</v>
      </c>
      <c r="H282" s="45" t="e">
        <f t="shared" si="132"/>
        <v>#DIV/0!</v>
      </c>
      <c r="I282" s="45">
        <v>11451</v>
      </c>
      <c r="J282" s="45">
        <v>924</v>
      </c>
      <c r="K282" s="45">
        <f t="shared" si="133"/>
        <v>1239.2857142857142</v>
      </c>
      <c r="L282" s="45">
        <f t="shared" ref="L282:L283" si="135">O282+R282</f>
        <v>0</v>
      </c>
      <c r="M282" s="45">
        <v>0</v>
      </c>
      <c r="N282" s="45" t="e">
        <f t="shared" si="129"/>
        <v>#DIV/0!</v>
      </c>
      <c r="O282" s="45">
        <v>0</v>
      </c>
      <c r="P282" s="45">
        <v>0</v>
      </c>
      <c r="Q282" s="45" t="e">
        <f t="shared" si="130"/>
        <v>#DIV/0!</v>
      </c>
      <c r="R282" s="45">
        <v>0</v>
      </c>
      <c r="S282" s="45">
        <v>0</v>
      </c>
      <c r="T282" s="45" t="e">
        <f t="shared" si="134"/>
        <v>#DIV/0!</v>
      </c>
    </row>
    <row r="283" spans="1:20" s="23" customFormat="1" ht="17.25">
      <c r="A283" s="50">
        <v>4</v>
      </c>
      <c r="B283" s="4" t="s">
        <v>47</v>
      </c>
      <c r="C283" s="45"/>
      <c r="D283" s="45"/>
      <c r="E283" s="45" t="e">
        <f t="shared" si="131"/>
        <v>#DIV/0!</v>
      </c>
      <c r="F283" s="45"/>
      <c r="G283" s="45"/>
      <c r="H283" s="45" t="e">
        <f t="shared" si="132"/>
        <v>#DIV/0!</v>
      </c>
      <c r="I283" s="45"/>
      <c r="J283" s="45"/>
      <c r="K283" s="45" t="e">
        <f t="shared" si="133"/>
        <v>#DIV/0!</v>
      </c>
      <c r="L283" s="45">
        <f t="shared" si="135"/>
        <v>0</v>
      </c>
      <c r="M283" s="45"/>
      <c r="N283" s="45" t="e">
        <f t="shared" si="129"/>
        <v>#DIV/0!</v>
      </c>
      <c r="O283" s="45">
        <v>0</v>
      </c>
      <c r="P283" s="45"/>
      <c r="Q283" s="45" t="e">
        <f>O283/P283*100</f>
        <v>#DIV/0!</v>
      </c>
      <c r="R283" s="45">
        <v>0</v>
      </c>
      <c r="S283" s="45"/>
      <c r="T283" s="45" t="e">
        <f t="shared" si="134"/>
        <v>#DIV/0!</v>
      </c>
    </row>
    <row r="284" spans="1:20" s="23" customFormat="1" ht="17.25">
      <c r="A284" s="50">
        <v>5</v>
      </c>
      <c r="B284" s="4" t="s">
        <v>48</v>
      </c>
      <c r="C284" s="45">
        <v>224536</v>
      </c>
      <c r="D284" s="45">
        <v>188506</v>
      </c>
      <c r="E284" s="45">
        <f t="shared" si="131"/>
        <v>119.11344996976223</v>
      </c>
      <c r="F284" s="45">
        <v>243</v>
      </c>
      <c r="G284" s="45">
        <v>243</v>
      </c>
      <c r="H284" s="45">
        <f t="shared" si="132"/>
        <v>100</v>
      </c>
      <c r="I284" s="45">
        <v>224536</v>
      </c>
      <c r="J284" s="45">
        <v>188506</v>
      </c>
      <c r="K284" s="45">
        <f t="shared" si="133"/>
        <v>119.11344996976223</v>
      </c>
      <c r="L284" s="45">
        <v>221835</v>
      </c>
      <c r="M284" s="45">
        <v>178942</v>
      </c>
      <c r="N284" s="45">
        <f t="shared" si="129"/>
        <v>123.97033675716153</v>
      </c>
      <c r="O284" s="45">
        <v>221835</v>
      </c>
      <c r="P284" s="45">
        <v>178942</v>
      </c>
      <c r="Q284" s="45">
        <f t="shared" ref="Q284:Q287" si="136">O284/P284*100</f>
        <v>123.97033675716153</v>
      </c>
      <c r="R284" s="45">
        <v>0</v>
      </c>
      <c r="S284" s="45">
        <v>0</v>
      </c>
      <c r="T284" s="45" t="e">
        <f t="shared" si="134"/>
        <v>#DIV/0!</v>
      </c>
    </row>
    <row r="285" spans="1:20" s="23" customFormat="1" ht="17.25">
      <c r="A285" s="48">
        <v>6</v>
      </c>
      <c r="B285" s="4" t="s">
        <v>49</v>
      </c>
      <c r="C285" s="45">
        <v>996</v>
      </c>
      <c r="D285" s="45">
        <v>36</v>
      </c>
      <c r="E285" s="45">
        <f t="shared" si="131"/>
        <v>2766.666666666667</v>
      </c>
      <c r="F285" s="45">
        <v>30</v>
      </c>
      <c r="G285" s="45">
        <v>36</v>
      </c>
      <c r="H285" s="45">
        <f t="shared" si="132"/>
        <v>83.333333333333343</v>
      </c>
      <c r="I285" s="45">
        <v>1194</v>
      </c>
      <c r="J285" s="45">
        <v>801</v>
      </c>
      <c r="K285" s="45">
        <f t="shared" si="133"/>
        <v>149.06367041198502</v>
      </c>
      <c r="L285" s="45">
        <v>965</v>
      </c>
      <c r="M285" s="45">
        <v>0</v>
      </c>
      <c r="N285" s="45" t="e">
        <f t="shared" si="129"/>
        <v>#DIV/0!</v>
      </c>
      <c r="O285" s="45">
        <v>965</v>
      </c>
      <c r="P285" s="45">
        <v>0</v>
      </c>
      <c r="Q285" s="45" t="e">
        <f t="shared" si="136"/>
        <v>#DIV/0!</v>
      </c>
      <c r="R285" s="45">
        <v>0</v>
      </c>
      <c r="S285" s="45">
        <v>0</v>
      </c>
      <c r="T285" s="45" t="e">
        <f t="shared" si="134"/>
        <v>#DIV/0!</v>
      </c>
    </row>
    <row r="286" spans="1:20" s="23" customFormat="1" ht="17.25">
      <c r="A286" s="52">
        <v>7</v>
      </c>
      <c r="B286" s="4" t="s">
        <v>50</v>
      </c>
      <c r="C286" s="45">
        <v>450869</v>
      </c>
      <c r="D286" s="47">
        <v>705738</v>
      </c>
      <c r="E286" s="45">
        <f t="shared" si="131"/>
        <v>63.886173055723226</v>
      </c>
      <c r="F286" s="45">
        <v>61351</v>
      </c>
      <c r="G286" s="47">
        <v>103036</v>
      </c>
      <c r="H286" s="45">
        <f t="shared" si="132"/>
        <v>59.543266431150279</v>
      </c>
      <c r="I286" s="45">
        <v>485927</v>
      </c>
      <c r="J286" s="47">
        <v>662133</v>
      </c>
      <c r="K286" s="45">
        <f t="shared" si="133"/>
        <v>73.388125950526558</v>
      </c>
      <c r="L286" s="45">
        <v>16705</v>
      </c>
      <c r="M286" s="47">
        <v>183019</v>
      </c>
      <c r="N286" s="45">
        <f t="shared" si="129"/>
        <v>9.1274676399718064</v>
      </c>
      <c r="O286" s="45">
        <v>0</v>
      </c>
      <c r="P286" s="47">
        <v>0</v>
      </c>
      <c r="Q286" s="45" t="e">
        <f t="shared" si="136"/>
        <v>#DIV/0!</v>
      </c>
      <c r="R286" s="45">
        <v>16705</v>
      </c>
      <c r="S286" s="47">
        <v>183019</v>
      </c>
      <c r="T286" s="45">
        <f t="shared" si="134"/>
        <v>9.1274676399718064</v>
      </c>
    </row>
    <row r="287" spans="1:20" s="23" customFormat="1" ht="34.5">
      <c r="A287" s="44">
        <v>8</v>
      </c>
      <c r="B287" s="4" t="s">
        <v>51</v>
      </c>
      <c r="C287" s="45">
        <v>6308</v>
      </c>
      <c r="D287" s="45">
        <v>128910</v>
      </c>
      <c r="E287" s="45">
        <f t="shared" si="131"/>
        <v>4.8933364362733691</v>
      </c>
      <c r="F287" s="45">
        <v>0</v>
      </c>
      <c r="G287" s="45">
        <v>13392</v>
      </c>
      <c r="H287" s="45">
        <f t="shared" si="132"/>
        <v>0</v>
      </c>
      <c r="I287" s="45">
        <v>6308</v>
      </c>
      <c r="J287" s="45">
        <v>128910</v>
      </c>
      <c r="K287" s="45">
        <f t="shared" si="133"/>
        <v>4.8933364362733691</v>
      </c>
      <c r="L287" s="45">
        <f t="shared" ref="L287" si="137">O287+R287</f>
        <v>0</v>
      </c>
      <c r="M287" s="45">
        <v>0</v>
      </c>
      <c r="N287" s="45" t="e">
        <f t="shared" si="129"/>
        <v>#DIV/0!</v>
      </c>
      <c r="O287" s="45">
        <v>0</v>
      </c>
      <c r="P287" s="45">
        <v>0</v>
      </c>
      <c r="Q287" s="45" t="e">
        <f t="shared" si="136"/>
        <v>#DIV/0!</v>
      </c>
      <c r="R287" s="45">
        <v>0</v>
      </c>
      <c r="S287" s="45">
        <v>0</v>
      </c>
      <c r="T287" s="45" t="e">
        <f t="shared" si="134"/>
        <v>#DIV/0!</v>
      </c>
    </row>
    <row r="288" spans="1:20" s="23" customFormat="1">
      <c r="A288" s="111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</row>
    <row r="289" spans="1:20" s="23" customFormat="1" ht="70.5" customHeight="1">
      <c r="A289" s="383" t="s">
        <v>259</v>
      </c>
      <c r="B289" s="384"/>
      <c r="C289" s="42">
        <f>SUM(C290:C309)</f>
        <v>1608088</v>
      </c>
      <c r="D289" s="42">
        <f>SUM(D290:D309)</f>
        <v>1242338</v>
      </c>
      <c r="E289" s="43">
        <f>C289/D289*100</f>
        <v>129.44045823278367</v>
      </c>
      <c r="F289" s="42">
        <f>SUM(F290:F309)</f>
        <v>213205</v>
      </c>
      <c r="G289" s="42">
        <f>SUM(G290:G309)</f>
        <v>104009</v>
      </c>
      <c r="H289" s="42">
        <f>F289/G289*100</f>
        <v>204.98706842677078</v>
      </c>
      <c r="I289" s="42">
        <f>SUM(I290:I309)</f>
        <v>1559845</v>
      </c>
      <c r="J289" s="42">
        <f>SUM(J290:J309)</f>
        <v>1219326</v>
      </c>
      <c r="K289" s="42">
        <f>I289/J289*100</f>
        <v>127.92682186716269</v>
      </c>
      <c r="L289" s="33">
        <f>SUM(L290:L309)</f>
        <v>595892</v>
      </c>
      <c r="M289" s="33">
        <f>SUM(M290:M309)</f>
        <v>524910</v>
      </c>
      <c r="N289" s="5">
        <f t="shared" ref="N289:N309" si="138">L289/M289*100</f>
        <v>113.52269912937456</v>
      </c>
      <c r="O289" s="5">
        <f>SUM(O290:O309)</f>
        <v>489811</v>
      </c>
      <c r="P289" s="5">
        <f>SUM(P290:P309)</f>
        <v>476342</v>
      </c>
      <c r="Q289" s="6" t="e">
        <f>A291O291/P289*100</f>
        <v>#NAME?</v>
      </c>
      <c r="R289" s="5">
        <f>SUM(R290:R309)</f>
        <v>106081</v>
      </c>
      <c r="S289" s="5">
        <f>SUM(S290:S309)</f>
        <v>48568</v>
      </c>
      <c r="T289" s="5">
        <f t="shared" ref="T289:T308" si="139">R289/S289*100</f>
        <v>218.4174765277549</v>
      </c>
    </row>
    <row r="290" spans="1:20" s="23" customFormat="1" ht="19.5" customHeight="1">
      <c r="A290" s="44">
        <v>1</v>
      </c>
      <c r="B290" s="4" t="s">
        <v>14</v>
      </c>
      <c r="C290" s="47">
        <v>93586</v>
      </c>
      <c r="D290" s="47">
        <v>122279</v>
      </c>
      <c r="E290" s="46">
        <f>C290/D290*100</f>
        <v>76.534809738385164</v>
      </c>
      <c r="F290" s="47">
        <v>9819</v>
      </c>
      <c r="G290" s="47">
        <v>8892</v>
      </c>
      <c r="H290" s="46">
        <f>F290/G290*100</f>
        <v>110.42510121457489</v>
      </c>
      <c r="I290" s="47">
        <v>104960</v>
      </c>
      <c r="J290" s="47">
        <v>0</v>
      </c>
      <c r="K290" s="46" t="e">
        <f>I290/J290*100</f>
        <v>#DIV/0!</v>
      </c>
      <c r="L290" s="47">
        <v>11160</v>
      </c>
      <c r="M290" s="47">
        <v>0</v>
      </c>
      <c r="N290" s="25" t="e">
        <f t="shared" si="138"/>
        <v>#DIV/0!</v>
      </c>
      <c r="O290" s="47">
        <v>11160</v>
      </c>
      <c r="P290" s="47">
        <v>0</v>
      </c>
      <c r="Q290" s="25" t="e">
        <f t="shared" ref="Q290:Q309" si="140">O290/P290*100</f>
        <v>#DIV/0!</v>
      </c>
      <c r="R290" s="47">
        <v>0</v>
      </c>
      <c r="S290" s="47">
        <v>0</v>
      </c>
      <c r="T290" s="46" t="e">
        <f t="shared" si="139"/>
        <v>#DIV/0!</v>
      </c>
    </row>
    <row r="291" spans="1:20" s="23" customFormat="1" ht="34.5">
      <c r="A291" s="48">
        <v>2</v>
      </c>
      <c r="B291" s="4" t="s">
        <v>467</v>
      </c>
      <c r="C291" s="47">
        <v>213772</v>
      </c>
      <c r="D291" s="47">
        <v>103764</v>
      </c>
      <c r="E291" s="46">
        <f t="shared" ref="E291:E309" si="141">C291/D291*100</f>
        <v>206.017501252843</v>
      </c>
      <c r="F291" s="47">
        <v>572</v>
      </c>
      <c r="G291" s="47">
        <v>11560</v>
      </c>
      <c r="H291" s="25">
        <f t="shared" ref="H291:H300" si="142">F291/G291*100</f>
        <v>4.9480968858131487</v>
      </c>
      <c r="I291" s="47">
        <v>213772</v>
      </c>
      <c r="J291" s="47">
        <v>103764</v>
      </c>
      <c r="K291" s="25">
        <f t="shared" ref="K291:K309" si="143">I291/J291*100</f>
        <v>206.017501252843</v>
      </c>
      <c r="L291" s="47">
        <v>142648</v>
      </c>
      <c r="M291" s="47">
        <v>38558</v>
      </c>
      <c r="N291" s="25">
        <f t="shared" si="138"/>
        <v>369.95694797448004</v>
      </c>
      <c r="O291" s="47">
        <v>38744</v>
      </c>
      <c r="P291" s="47">
        <v>38558</v>
      </c>
      <c r="Q291" s="25">
        <f t="shared" si="140"/>
        <v>100.48239016546501</v>
      </c>
      <c r="R291" s="47">
        <v>103904</v>
      </c>
      <c r="S291" s="47">
        <v>0</v>
      </c>
      <c r="T291" s="25" t="e">
        <f t="shared" si="139"/>
        <v>#DIV/0!</v>
      </c>
    </row>
    <row r="292" spans="1:20" s="23" customFormat="1" ht="17.25">
      <c r="A292" s="44">
        <v>3</v>
      </c>
      <c r="B292" s="3" t="s">
        <v>16</v>
      </c>
      <c r="C292" s="47">
        <v>33583</v>
      </c>
      <c r="D292" s="47">
        <v>54721</v>
      </c>
      <c r="E292" s="46">
        <f t="shared" si="141"/>
        <v>61.371319968567825</v>
      </c>
      <c r="F292" s="47">
        <v>12690</v>
      </c>
      <c r="G292" s="47">
        <v>2750</v>
      </c>
      <c r="H292" s="46">
        <f t="shared" si="142"/>
        <v>461.45454545454544</v>
      </c>
      <c r="I292" s="47">
        <v>41446</v>
      </c>
      <c r="J292" s="47">
        <v>37836</v>
      </c>
      <c r="K292" s="46">
        <f t="shared" si="143"/>
        <v>109.54117771434613</v>
      </c>
      <c r="L292" s="47">
        <v>0</v>
      </c>
      <c r="M292" s="47">
        <v>0</v>
      </c>
      <c r="N292" s="25" t="e">
        <f t="shared" si="138"/>
        <v>#DIV/0!</v>
      </c>
      <c r="O292" s="47">
        <v>0</v>
      </c>
      <c r="P292" s="47">
        <v>0</v>
      </c>
      <c r="Q292" s="25" t="e">
        <f t="shared" si="140"/>
        <v>#DIV/0!</v>
      </c>
      <c r="R292" s="47">
        <v>0</v>
      </c>
      <c r="S292" s="47">
        <v>0</v>
      </c>
      <c r="T292" s="46" t="e">
        <f t="shared" si="139"/>
        <v>#DIV/0!</v>
      </c>
    </row>
    <row r="293" spans="1:20" s="23" customFormat="1" ht="34.5">
      <c r="A293" s="48">
        <v>4</v>
      </c>
      <c r="B293" s="3" t="s">
        <v>17</v>
      </c>
      <c r="C293" s="47">
        <v>8400</v>
      </c>
      <c r="D293" s="47">
        <v>16435</v>
      </c>
      <c r="E293" s="46">
        <f t="shared" si="141"/>
        <v>51.110435047155455</v>
      </c>
      <c r="F293" s="47">
        <v>1200</v>
      </c>
      <c r="G293" s="47">
        <v>1125</v>
      </c>
      <c r="H293" s="46">
        <f t="shared" si="142"/>
        <v>106.66666666666667</v>
      </c>
      <c r="I293" s="47">
        <v>14506</v>
      </c>
      <c r="J293" s="47">
        <v>18835</v>
      </c>
      <c r="K293" s="46">
        <f t="shared" si="143"/>
        <v>77.01619325723388</v>
      </c>
      <c r="L293" s="47">
        <v>14506</v>
      </c>
      <c r="M293" s="47">
        <v>18835</v>
      </c>
      <c r="N293" s="25">
        <f t="shared" si="138"/>
        <v>77.01619325723388</v>
      </c>
      <c r="O293" s="47">
        <v>14506</v>
      </c>
      <c r="P293" s="47">
        <v>18835</v>
      </c>
      <c r="Q293" s="25">
        <f t="shared" si="140"/>
        <v>77.01619325723388</v>
      </c>
      <c r="R293" s="47">
        <v>0</v>
      </c>
      <c r="S293" s="47">
        <v>0</v>
      </c>
      <c r="T293" s="46" t="e">
        <f t="shared" si="139"/>
        <v>#DIV/0!</v>
      </c>
    </row>
    <row r="294" spans="1:20" s="47" customFormat="1" ht="33" customHeight="1">
      <c r="A294" s="49">
        <v>5</v>
      </c>
      <c r="B294" s="4" t="s">
        <v>18</v>
      </c>
      <c r="C294" s="47">
        <v>39096</v>
      </c>
      <c r="D294" s="47">
        <v>41713</v>
      </c>
      <c r="E294" s="46">
        <f t="shared" si="141"/>
        <v>93.726176491741185</v>
      </c>
      <c r="F294" s="47">
        <v>3312</v>
      </c>
      <c r="G294" s="47">
        <v>2582</v>
      </c>
      <c r="H294" s="47">
        <f t="shared" si="142"/>
        <v>128.27265685515104</v>
      </c>
      <c r="I294" s="47">
        <v>47214</v>
      </c>
      <c r="J294" s="47">
        <v>52088</v>
      </c>
      <c r="K294" s="47">
        <f t="shared" si="143"/>
        <v>90.642758408846575</v>
      </c>
      <c r="L294" s="47">
        <v>5638</v>
      </c>
      <c r="M294" s="47">
        <v>4510</v>
      </c>
      <c r="N294" s="47">
        <f t="shared" si="138"/>
        <v>125.0110864745011</v>
      </c>
      <c r="O294" s="47">
        <v>4140</v>
      </c>
      <c r="P294" s="47">
        <v>902</v>
      </c>
      <c r="Q294" s="47">
        <f t="shared" si="140"/>
        <v>458.98004434589802</v>
      </c>
      <c r="R294" s="47">
        <v>1498</v>
      </c>
      <c r="S294" s="47">
        <v>3608</v>
      </c>
      <c r="T294" s="47">
        <f t="shared" si="139"/>
        <v>41.518847006651882</v>
      </c>
    </row>
    <row r="295" spans="1:20" s="235" customFormat="1" ht="33" customHeight="1">
      <c r="A295" s="49">
        <v>6</v>
      </c>
      <c r="B295" s="4" t="s">
        <v>335</v>
      </c>
      <c r="C295" s="47">
        <v>470966</v>
      </c>
      <c r="D295" s="47">
        <v>0</v>
      </c>
      <c r="E295" s="46" t="e">
        <f t="shared" si="141"/>
        <v>#DIV/0!</v>
      </c>
      <c r="F295" s="47">
        <v>85199</v>
      </c>
      <c r="G295" s="47">
        <v>0</v>
      </c>
      <c r="H295" s="47" t="e">
        <f t="shared" si="142"/>
        <v>#DIV/0!</v>
      </c>
      <c r="I295" s="47">
        <v>402855</v>
      </c>
      <c r="J295" s="47">
        <v>0</v>
      </c>
      <c r="K295" s="47" t="e">
        <f t="shared" si="143"/>
        <v>#DIV/0!</v>
      </c>
      <c r="L295" s="47">
        <v>679</v>
      </c>
      <c r="M295" s="266">
        <v>0</v>
      </c>
      <c r="N295" s="47" t="e">
        <f t="shared" si="138"/>
        <v>#DIV/0!</v>
      </c>
      <c r="O295" s="47">
        <v>0</v>
      </c>
      <c r="P295" s="47">
        <v>0</v>
      </c>
      <c r="Q295" s="47" t="e">
        <f t="shared" si="140"/>
        <v>#DIV/0!</v>
      </c>
      <c r="R295" s="47">
        <v>679</v>
      </c>
      <c r="S295" s="47">
        <v>0</v>
      </c>
      <c r="T295" s="47" t="e">
        <f t="shared" si="139"/>
        <v>#DIV/0!</v>
      </c>
    </row>
    <row r="296" spans="1:20" s="23" customFormat="1" ht="17.25">
      <c r="A296" s="48">
        <v>7</v>
      </c>
      <c r="B296" s="4" t="s">
        <v>371</v>
      </c>
      <c r="C296" s="47">
        <v>75500</v>
      </c>
      <c r="D296" s="47">
        <v>90304</v>
      </c>
      <c r="E296" s="46">
        <f t="shared" si="141"/>
        <v>83.60648476257974</v>
      </c>
      <c r="F296" s="47">
        <v>7100</v>
      </c>
      <c r="G296" s="47">
        <v>6144</v>
      </c>
      <c r="H296" s="46">
        <f t="shared" si="142"/>
        <v>115.55989583333333</v>
      </c>
      <c r="I296" s="47">
        <v>64152</v>
      </c>
      <c r="J296" s="47">
        <v>96773</v>
      </c>
      <c r="K296" s="46">
        <f t="shared" si="143"/>
        <v>66.291217591683633</v>
      </c>
      <c r="L296" s="47">
        <v>0</v>
      </c>
      <c r="M296" s="47">
        <v>42195</v>
      </c>
      <c r="N296" s="25">
        <f t="shared" si="138"/>
        <v>0</v>
      </c>
      <c r="O296" s="47">
        <v>0</v>
      </c>
      <c r="P296" s="47">
        <v>135</v>
      </c>
      <c r="Q296" s="25">
        <f t="shared" si="140"/>
        <v>0</v>
      </c>
      <c r="R296" s="47">
        <v>0</v>
      </c>
      <c r="S296" s="47">
        <v>42060</v>
      </c>
      <c r="T296" s="46">
        <f t="shared" si="139"/>
        <v>0</v>
      </c>
    </row>
    <row r="297" spans="1:20" s="23" customFormat="1" ht="22.5" customHeight="1">
      <c r="A297" s="44">
        <v>8</v>
      </c>
      <c r="B297" s="3" t="s">
        <v>20</v>
      </c>
      <c r="C297" s="47">
        <v>0</v>
      </c>
      <c r="D297" s="47">
        <v>0</v>
      </c>
      <c r="E297" s="46" t="e">
        <f t="shared" si="141"/>
        <v>#DIV/0!</v>
      </c>
      <c r="F297" s="47">
        <v>0</v>
      </c>
      <c r="G297" s="47">
        <v>0</v>
      </c>
      <c r="H297" s="46" t="e">
        <f t="shared" si="142"/>
        <v>#DIV/0!</v>
      </c>
      <c r="I297" s="47">
        <v>0</v>
      </c>
      <c r="J297" s="47">
        <v>0</v>
      </c>
      <c r="K297" s="46" t="e">
        <f t="shared" si="143"/>
        <v>#DIV/0!</v>
      </c>
      <c r="L297" s="47">
        <f t="shared" ref="L297:L299" si="144">O297+R297</f>
        <v>0</v>
      </c>
      <c r="M297" s="47">
        <v>0</v>
      </c>
      <c r="N297" s="25" t="e">
        <f t="shared" si="138"/>
        <v>#DIV/0!</v>
      </c>
      <c r="O297" s="47">
        <v>0</v>
      </c>
      <c r="P297" s="47">
        <v>0</v>
      </c>
      <c r="Q297" s="25" t="e">
        <f t="shared" si="140"/>
        <v>#DIV/0!</v>
      </c>
      <c r="R297" s="47">
        <v>0</v>
      </c>
      <c r="S297" s="47">
        <v>0</v>
      </c>
      <c r="T297" s="46" t="e">
        <f t="shared" si="139"/>
        <v>#DIV/0!</v>
      </c>
    </row>
    <row r="298" spans="1:20" s="23" customFormat="1" ht="51.75">
      <c r="A298" s="48">
        <v>9</v>
      </c>
      <c r="B298" s="3" t="s">
        <v>21</v>
      </c>
      <c r="C298" s="47">
        <v>111742</v>
      </c>
      <c r="D298" s="47">
        <v>119196</v>
      </c>
      <c r="E298" s="46">
        <f t="shared" si="141"/>
        <v>93.746434444108857</v>
      </c>
      <c r="F298" s="47">
        <v>11508</v>
      </c>
      <c r="G298" s="47">
        <v>8074</v>
      </c>
      <c r="H298" s="46">
        <f t="shared" si="142"/>
        <v>142.53158285855832</v>
      </c>
      <c r="I298" s="47">
        <v>111742</v>
      </c>
      <c r="J298" s="47">
        <v>119196</v>
      </c>
      <c r="K298" s="46">
        <f t="shared" si="143"/>
        <v>93.746434444108857</v>
      </c>
      <c r="L298" s="47">
        <f t="shared" si="144"/>
        <v>0</v>
      </c>
      <c r="M298" s="47">
        <v>0</v>
      </c>
      <c r="N298" s="25" t="e">
        <f t="shared" si="138"/>
        <v>#DIV/0!</v>
      </c>
      <c r="O298" s="47">
        <v>0</v>
      </c>
      <c r="P298" s="47">
        <v>0</v>
      </c>
      <c r="Q298" s="25" t="e">
        <f t="shared" si="140"/>
        <v>#DIV/0!</v>
      </c>
      <c r="R298" s="47">
        <v>0</v>
      </c>
      <c r="S298" s="47">
        <v>0</v>
      </c>
      <c r="T298" s="46" t="e">
        <f t="shared" si="139"/>
        <v>#DIV/0!</v>
      </c>
    </row>
    <row r="299" spans="1:20" s="23" customFormat="1" ht="17.25">
      <c r="A299" s="44">
        <v>10</v>
      </c>
      <c r="B299" s="3" t="s">
        <v>22</v>
      </c>
      <c r="C299" s="47">
        <v>88247</v>
      </c>
      <c r="D299" s="47">
        <v>154405</v>
      </c>
      <c r="E299" s="46">
        <f t="shared" si="141"/>
        <v>57.15294193840873</v>
      </c>
      <c r="F299" s="47">
        <v>8986</v>
      </c>
      <c r="G299" s="47">
        <v>10695</v>
      </c>
      <c r="H299" s="46">
        <f t="shared" si="142"/>
        <v>84.020570359981292</v>
      </c>
      <c r="I299" s="47">
        <v>89779</v>
      </c>
      <c r="J299" s="47">
        <v>159381</v>
      </c>
      <c r="K299" s="46">
        <f t="shared" si="143"/>
        <v>56.329800917298797</v>
      </c>
      <c r="L299" s="47">
        <f t="shared" si="144"/>
        <v>0</v>
      </c>
      <c r="M299" s="47">
        <v>0</v>
      </c>
      <c r="N299" s="25" t="e">
        <f t="shared" si="138"/>
        <v>#DIV/0!</v>
      </c>
      <c r="O299" s="47">
        <v>0</v>
      </c>
      <c r="P299" s="47">
        <v>0</v>
      </c>
      <c r="Q299" s="25" t="e">
        <f t="shared" si="140"/>
        <v>#DIV/0!</v>
      </c>
      <c r="R299" s="47">
        <v>0</v>
      </c>
      <c r="S299" s="47">
        <v>0</v>
      </c>
      <c r="T299" s="46" t="e">
        <f t="shared" si="139"/>
        <v>#DIV/0!</v>
      </c>
    </row>
    <row r="300" spans="1:20" s="23" customFormat="1" ht="17.25">
      <c r="A300" s="48">
        <v>11</v>
      </c>
      <c r="B300" s="3" t="s">
        <v>23</v>
      </c>
      <c r="C300" s="47">
        <v>426982</v>
      </c>
      <c r="D300" s="47">
        <v>305494</v>
      </c>
      <c r="E300" s="46">
        <f t="shared" si="141"/>
        <v>139.76772047896196</v>
      </c>
      <c r="F300" s="47">
        <v>71229</v>
      </c>
      <c r="G300" s="47">
        <v>28457</v>
      </c>
      <c r="H300" s="46">
        <f t="shared" si="142"/>
        <v>250.30396738939453</v>
      </c>
      <c r="I300" s="47">
        <v>423205</v>
      </c>
      <c r="J300" s="47">
        <v>395233</v>
      </c>
      <c r="K300" s="46">
        <f t="shared" si="143"/>
        <v>107.07734425010058</v>
      </c>
      <c r="L300" s="47">
        <v>421261</v>
      </c>
      <c r="M300" s="47">
        <v>394020</v>
      </c>
      <c r="N300" s="25">
        <f t="shared" si="138"/>
        <v>106.91360844627175</v>
      </c>
      <c r="O300" s="47">
        <v>421261</v>
      </c>
      <c r="P300" s="47">
        <v>394020</v>
      </c>
      <c r="Q300" s="25">
        <f t="shared" si="140"/>
        <v>106.91360844627175</v>
      </c>
      <c r="R300" s="47">
        <v>0</v>
      </c>
      <c r="S300" s="47">
        <v>0</v>
      </c>
      <c r="T300" s="46" t="e">
        <f t="shared" si="139"/>
        <v>#DIV/0!</v>
      </c>
    </row>
    <row r="301" spans="1:20" s="23" customFormat="1" ht="17.25">
      <c r="A301" s="50">
        <v>12</v>
      </c>
      <c r="B301" s="4" t="s">
        <v>24</v>
      </c>
      <c r="C301" s="47">
        <v>0</v>
      </c>
      <c r="D301" s="47"/>
      <c r="E301" s="46" t="e">
        <f t="shared" si="141"/>
        <v>#DIV/0!</v>
      </c>
      <c r="F301" s="47">
        <v>0</v>
      </c>
      <c r="G301" s="47"/>
      <c r="H301" s="46" t="e">
        <f>F301/G301*100</f>
        <v>#DIV/0!</v>
      </c>
      <c r="I301" s="47">
        <v>0</v>
      </c>
      <c r="J301" s="47"/>
      <c r="K301" s="46" t="e">
        <f t="shared" si="143"/>
        <v>#DIV/0!</v>
      </c>
      <c r="L301" s="47">
        <f t="shared" ref="L301:M309" si="145">O301+R301</f>
        <v>0</v>
      </c>
      <c r="M301" s="47"/>
      <c r="N301" s="25" t="e">
        <f t="shared" si="138"/>
        <v>#DIV/0!</v>
      </c>
      <c r="O301" s="47">
        <v>0</v>
      </c>
      <c r="P301" s="47"/>
      <c r="Q301" s="25" t="e">
        <f t="shared" si="140"/>
        <v>#DIV/0!</v>
      </c>
      <c r="R301" s="47">
        <v>0</v>
      </c>
      <c r="S301" s="47">
        <v>0</v>
      </c>
      <c r="T301" s="46" t="e">
        <f t="shared" si="139"/>
        <v>#DIV/0!</v>
      </c>
    </row>
    <row r="302" spans="1:20" s="23" customFormat="1" ht="17.25">
      <c r="A302" s="48">
        <v>13</v>
      </c>
      <c r="B302" s="4" t="s">
        <v>25</v>
      </c>
      <c r="C302" s="47">
        <v>0</v>
      </c>
      <c r="D302" s="47">
        <v>32969</v>
      </c>
      <c r="E302" s="46">
        <f t="shared" si="141"/>
        <v>0</v>
      </c>
      <c r="F302" s="47">
        <v>0</v>
      </c>
      <c r="G302" s="47">
        <v>5040</v>
      </c>
      <c r="H302" s="46">
        <f>F302/G302*100</f>
        <v>0</v>
      </c>
      <c r="I302" s="47">
        <v>0</v>
      </c>
      <c r="J302" s="47">
        <v>32969</v>
      </c>
      <c r="K302" s="46">
        <f t="shared" si="143"/>
        <v>0</v>
      </c>
      <c r="L302" s="47">
        <v>0</v>
      </c>
      <c r="M302" s="47">
        <v>23892</v>
      </c>
      <c r="N302" s="25">
        <f t="shared" si="138"/>
        <v>0</v>
      </c>
      <c r="O302" s="47">
        <v>0</v>
      </c>
      <c r="P302" s="47">
        <v>23892</v>
      </c>
      <c r="Q302" s="25">
        <f t="shared" si="140"/>
        <v>0</v>
      </c>
      <c r="R302" s="47">
        <v>0</v>
      </c>
      <c r="S302" s="47">
        <v>0</v>
      </c>
      <c r="T302" s="46" t="e">
        <f t="shared" si="139"/>
        <v>#DIV/0!</v>
      </c>
    </row>
    <row r="303" spans="1:20" s="23" customFormat="1" ht="31.5" customHeight="1">
      <c r="A303" s="44">
        <v>14</v>
      </c>
      <c r="B303" s="4" t="s">
        <v>26</v>
      </c>
      <c r="C303" s="47">
        <v>0</v>
      </c>
      <c r="D303" s="47">
        <v>176830</v>
      </c>
      <c r="E303" s="46">
        <f t="shared" si="141"/>
        <v>0</v>
      </c>
      <c r="F303" s="47">
        <v>0</v>
      </c>
      <c r="G303" s="47">
        <v>16862</v>
      </c>
      <c r="H303" s="25">
        <f>F303/G303*100</f>
        <v>0</v>
      </c>
      <c r="I303" s="47">
        <v>0</v>
      </c>
      <c r="J303" s="47">
        <v>179917</v>
      </c>
      <c r="K303" s="25">
        <f t="shared" si="143"/>
        <v>0</v>
      </c>
      <c r="L303" s="47">
        <v>0</v>
      </c>
      <c r="M303" s="47">
        <v>0</v>
      </c>
      <c r="N303" s="25" t="e">
        <f t="shared" si="138"/>
        <v>#DIV/0!</v>
      </c>
      <c r="O303" s="47">
        <v>0</v>
      </c>
      <c r="P303" s="47">
        <v>0</v>
      </c>
      <c r="Q303" s="25" t="e">
        <f t="shared" si="140"/>
        <v>#DIV/0!</v>
      </c>
      <c r="R303" s="47">
        <v>0</v>
      </c>
      <c r="S303" s="47">
        <v>0</v>
      </c>
      <c r="T303" s="25" t="e">
        <f t="shared" si="139"/>
        <v>#DIV/0!</v>
      </c>
    </row>
    <row r="304" spans="1:20" s="23" customFormat="1" ht="17.25">
      <c r="A304" s="48">
        <v>15</v>
      </c>
      <c r="B304" s="4" t="s">
        <v>27</v>
      </c>
      <c r="C304" s="47">
        <v>0</v>
      </c>
      <c r="D304" s="47">
        <v>13835</v>
      </c>
      <c r="E304" s="46">
        <f t="shared" si="141"/>
        <v>0</v>
      </c>
      <c r="F304" s="47">
        <v>0</v>
      </c>
      <c r="G304" s="47">
        <v>1828</v>
      </c>
      <c r="H304" s="1">
        <f t="shared" ref="H304:H309" si="146">F304/G304*100</f>
        <v>0</v>
      </c>
      <c r="I304" s="47">
        <v>0</v>
      </c>
      <c r="J304" s="47">
        <v>12941</v>
      </c>
      <c r="K304" s="1">
        <f t="shared" si="143"/>
        <v>0</v>
      </c>
      <c r="L304" s="47">
        <v>0</v>
      </c>
      <c r="M304" s="47">
        <v>2900</v>
      </c>
      <c r="N304" s="1">
        <f t="shared" si="138"/>
        <v>0</v>
      </c>
      <c r="O304" s="47">
        <v>0</v>
      </c>
      <c r="P304" s="47">
        <v>0</v>
      </c>
      <c r="Q304" s="1" t="e">
        <f t="shared" si="140"/>
        <v>#DIV/0!</v>
      </c>
      <c r="R304" s="47">
        <v>0</v>
      </c>
      <c r="S304" s="47">
        <v>2900</v>
      </c>
      <c r="T304" s="1">
        <f t="shared" si="139"/>
        <v>0</v>
      </c>
    </row>
    <row r="305" spans="1:20" s="23" customFormat="1" ht="17.25">
      <c r="A305" s="50">
        <v>16</v>
      </c>
      <c r="B305" s="4" t="s">
        <v>28</v>
      </c>
      <c r="C305" s="47">
        <v>0</v>
      </c>
      <c r="D305" s="47">
        <v>0</v>
      </c>
      <c r="E305" s="46" t="e">
        <f t="shared" si="141"/>
        <v>#DIV/0!</v>
      </c>
      <c r="F305" s="47">
        <v>0</v>
      </c>
      <c r="G305" s="47">
        <v>0</v>
      </c>
      <c r="H305" s="46" t="e">
        <f t="shared" si="146"/>
        <v>#DIV/0!</v>
      </c>
      <c r="I305" s="47">
        <v>0</v>
      </c>
      <c r="J305" s="47">
        <v>0</v>
      </c>
      <c r="K305" s="46" t="e">
        <f t="shared" si="143"/>
        <v>#DIV/0!</v>
      </c>
      <c r="L305" s="47">
        <f t="shared" si="145"/>
        <v>0</v>
      </c>
      <c r="M305" s="47">
        <v>0</v>
      </c>
      <c r="N305" s="25" t="e">
        <f t="shared" si="138"/>
        <v>#DIV/0!</v>
      </c>
      <c r="O305" s="47">
        <v>0</v>
      </c>
      <c r="P305" s="47">
        <v>0</v>
      </c>
      <c r="Q305" s="25" t="e">
        <f t="shared" si="140"/>
        <v>#DIV/0!</v>
      </c>
      <c r="R305" s="47">
        <v>0</v>
      </c>
      <c r="S305" s="47">
        <v>0</v>
      </c>
      <c r="T305" s="46" t="e">
        <f t="shared" si="139"/>
        <v>#DIV/0!</v>
      </c>
    </row>
    <row r="306" spans="1:20" s="23" customFormat="1" ht="17.25">
      <c r="A306" s="48">
        <v>17</v>
      </c>
      <c r="B306" s="4" t="s">
        <v>29</v>
      </c>
      <c r="C306" s="47">
        <v>0</v>
      </c>
      <c r="D306" s="47">
        <v>0</v>
      </c>
      <c r="E306" s="46" t="e">
        <f t="shared" si="141"/>
        <v>#DIV/0!</v>
      </c>
      <c r="F306" s="47">
        <v>0</v>
      </c>
      <c r="G306" s="47">
        <v>0</v>
      </c>
      <c r="H306" s="46" t="e">
        <f t="shared" si="146"/>
        <v>#DIV/0!</v>
      </c>
      <c r="I306" s="47">
        <v>0</v>
      </c>
      <c r="J306" s="47">
        <v>0</v>
      </c>
      <c r="K306" s="46" t="e">
        <f t="shared" si="143"/>
        <v>#DIV/0!</v>
      </c>
      <c r="L306" s="47">
        <f t="shared" si="145"/>
        <v>0</v>
      </c>
      <c r="M306" s="47">
        <v>0</v>
      </c>
      <c r="N306" s="25" t="e">
        <f t="shared" si="138"/>
        <v>#DIV/0!</v>
      </c>
      <c r="O306" s="47">
        <v>0</v>
      </c>
      <c r="P306" s="47">
        <v>0</v>
      </c>
      <c r="Q306" s="25" t="e">
        <f t="shared" si="140"/>
        <v>#DIV/0!</v>
      </c>
      <c r="R306" s="47">
        <v>0</v>
      </c>
      <c r="S306" s="47">
        <v>0</v>
      </c>
      <c r="T306" s="46" t="e">
        <f t="shared" si="139"/>
        <v>#DIV/0!</v>
      </c>
    </row>
    <row r="307" spans="1:20" s="23" customFormat="1" ht="17.25">
      <c r="A307" s="44">
        <v>18</v>
      </c>
      <c r="B307" s="3" t="s">
        <v>30</v>
      </c>
      <c r="C307" s="47">
        <v>11105</v>
      </c>
      <c r="D307" s="47">
        <v>10393</v>
      </c>
      <c r="E307" s="46">
        <f t="shared" si="141"/>
        <v>106.85076493793899</v>
      </c>
      <c r="F307" s="47">
        <v>363</v>
      </c>
      <c r="G307" s="47">
        <v>0</v>
      </c>
      <c r="H307" s="46" t="e">
        <f t="shared" si="146"/>
        <v>#DIV/0!</v>
      </c>
      <c r="I307" s="47">
        <v>11105</v>
      </c>
      <c r="J307" s="47">
        <v>10393</v>
      </c>
      <c r="K307" s="46">
        <f t="shared" si="143"/>
        <v>106.85076493793899</v>
      </c>
      <c r="L307" s="47">
        <f t="shared" si="145"/>
        <v>0</v>
      </c>
      <c r="M307" s="47">
        <v>0</v>
      </c>
      <c r="N307" s="25" t="e">
        <f t="shared" si="138"/>
        <v>#DIV/0!</v>
      </c>
      <c r="O307" s="47">
        <v>0</v>
      </c>
      <c r="P307" s="47">
        <v>0</v>
      </c>
      <c r="Q307" s="25" t="e">
        <f t="shared" si="140"/>
        <v>#DIV/0!</v>
      </c>
      <c r="R307" s="47">
        <v>0</v>
      </c>
      <c r="S307" s="47">
        <v>0</v>
      </c>
      <c r="T307" s="46" t="e">
        <f t="shared" si="139"/>
        <v>#DIV/0!</v>
      </c>
    </row>
    <row r="308" spans="1:20" s="23" customFormat="1" ht="17.25">
      <c r="A308" s="50">
        <v>19</v>
      </c>
      <c r="B308" s="4" t="s">
        <v>31</v>
      </c>
      <c r="C308" s="47">
        <v>0</v>
      </c>
      <c r="D308" s="47">
        <v>0</v>
      </c>
      <c r="E308" s="46" t="e">
        <f t="shared" si="141"/>
        <v>#DIV/0!</v>
      </c>
      <c r="F308" s="47">
        <v>0</v>
      </c>
      <c r="G308" s="47">
        <v>0</v>
      </c>
      <c r="H308" s="46" t="e">
        <f t="shared" si="146"/>
        <v>#DIV/0!</v>
      </c>
      <c r="I308" s="47">
        <v>0</v>
      </c>
      <c r="J308" s="47">
        <v>0</v>
      </c>
      <c r="K308" s="46" t="e">
        <f t="shared" si="143"/>
        <v>#DIV/0!</v>
      </c>
      <c r="L308" s="47">
        <f t="shared" si="145"/>
        <v>0</v>
      </c>
      <c r="M308" s="47">
        <v>0</v>
      </c>
      <c r="N308" s="25" t="e">
        <f t="shared" si="138"/>
        <v>#DIV/0!</v>
      </c>
      <c r="O308" s="47">
        <v>0</v>
      </c>
      <c r="P308" s="47">
        <v>0</v>
      </c>
      <c r="Q308" s="25" t="e">
        <f t="shared" si="140"/>
        <v>#DIV/0!</v>
      </c>
      <c r="R308" s="47">
        <v>0</v>
      </c>
      <c r="S308" s="47">
        <v>0</v>
      </c>
      <c r="T308" s="46" t="e">
        <f t="shared" si="139"/>
        <v>#DIV/0!</v>
      </c>
    </row>
    <row r="309" spans="1:20" s="23" customFormat="1" ht="17.25">
      <c r="A309" s="48">
        <v>20</v>
      </c>
      <c r="B309" s="3" t="s">
        <v>398</v>
      </c>
      <c r="C309" s="47">
        <v>35109</v>
      </c>
      <c r="D309" s="49">
        <v>0</v>
      </c>
      <c r="E309" s="46" t="e">
        <f t="shared" si="141"/>
        <v>#DIV/0!</v>
      </c>
      <c r="F309" s="47">
        <v>1227</v>
      </c>
      <c r="G309" s="49">
        <v>0</v>
      </c>
      <c r="H309" s="25" t="e">
        <f t="shared" si="146"/>
        <v>#DIV/0!</v>
      </c>
      <c r="I309" s="47">
        <v>35109</v>
      </c>
      <c r="J309" s="49">
        <v>0</v>
      </c>
      <c r="K309" s="25" t="e">
        <f t="shared" si="143"/>
        <v>#DIV/0!</v>
      </c>
      <c r="L309" s="47">
        <f t="shared" si="145"/>
        <v>0</v>
      </c>
      <c r="M309" s="266">
        <f t="shared" si="145"/>
        <v>0</v>
      </c>
      <c r="N309" s="25" t="e">
        <f t="shared" si="138"/>
        <v>#DIV/0!</v>
      </c>
      <c r="O309" s="47">
        <v>0</v>
      </c>
      <c r="P309" s="249">
        <v>0</v>
      </c>
      <c r="Q309" s="25" t="e">
        <f t="shared" si="140"/>
        <v>#DIV/0!</v>
      </c>
      <c r="R309" s="47">
        <v>0</v>
      </c>
      <c r="S309" s="249">
        <v>0</v>
      </c>
      <c r="T309" s="25" t="e">
        <f>R309/S309*100</f>
        <v>#DIV/0!</v>
      </c>
    </row>
    <row r="310" spans="1:20" s="23" customFormat="1" ht="15.75" customHeight="1">
      <c r="A310" s="385"/>
      <c r="B310" s="386"/>
      <c r="C310" s="386"/>
      <c r="D310" s="386"/>
      <c r="E310" s="386"/>
      <c r="F310" s="386"/>
      <c r="G310" s="386"/>
      <c r="H310" s="386"/>
      <c r="I310" s="386"/>
      <c r="J310" s="386"/>
      <c r="K310" s="386"/>
      <c r="L310" s="386"/>
      <c r="M310" s="386"/>
      <c r="N310" s="386"/>
      <c r="O310" s="386"/>
      <c r="P310" s="386"/>
      <c r="Q310" s="386"/>
      <c r="R310" s="386"/>
      <c r="S310" s="386"/>
      <c r="T310" s="387"/>
    </row>
    <row r="311" spans="1:20" s="23" customFormat="1" ht="57.75" hidden="1" customHeight="1">
      <c r="A311" s="383" t="s">
        <v>260</v>
      </c>
      <c r="B311" s="384"/>
      <c r="C311" s="42">
        <f>SUM(C312:C317)</f>
        <v>0</v>
      </c>
      <c r="D311" s="42">
        <f>SUM(D312:D317)</f>
        <v>0</v>
      </c>
      <c r="E311" s="43" t="e">
        <f>C311/D311*100</f>
        <v>#DIV/0!</v>
      </c>
      <c r="F311" s="42">
        <f>SUM(F312:F317)</f>
        <v>0</v>
      </c>
      <c r="G311" s="42">
        <f>SUM(G312:G317)</f>
        <v>0</v>
      </c>
      <c r="H311" s="42" t="e">
        <f>F311/G311*100</f>
        <v>#DIV/0!</v>
      </c>
      <c r="I311" s="42">
        <f>SUM(I312:I317)</f>
        <v>0</v>
      </c>
      <c r="J311" s="42">
        <f>SUM(J312:J317)</f>
        <v>0</v>
      </c>
      <c r="K311" s="42" t="e">
        <f>I311/J311*100</f>
        <v>#DIV/0!</v>
      </c>
      <c r="L311" s="42">
        <f>SUM(L312:L317)</f>
        <v>0</v>
      </c>
      <c r="M311" s="42">
        <f>SUM(M312:M317)</f>
        <v>0</v>
      </c>
      <c r="N311" s="5" t="e">
        <f t="shared" ref="N311" si="147">L311/M311*100</f>
        <v>#DIV/0!</v>
      </c>
      <c r="O311" s="42">
        <f>SUM(O312:O317)</f>
        <v>0</v>
      </c>
      <c r="P311" s="42">
        <f>SUM(P312:P317)</f>
        <v>0</v>
      </c>
      <c r="Q311" s="6" t="e">
        <f>A291O291/P311*100</f>
        <v>#NAME?</v>
      </c>
      <c r="R311" s="42">
        <f>SUM(R312:R317)</f>
        <v>0</v>
      </c>
      <c r="S311" s="42">
        <f>SUM(S312:S317)</f>
        <v>0</v>
      </c>
      <c r="T311" s="5" t="e">
        <f t="shared" ref="T311" si="148">R311/S311*100</f>
        <v>#DIV/0!</v>
      </c>
    </row>
    <row r="312" spans="1:20" s="23" customFormat="1" hidden="1">
      <c r="A312" s="64">
        <v>1</v>
      </c>
      <c r="C312" s="47"/>
      <c r="D312" s="47"/>
      <c r="E312" s="25"/>
      <c r="F312" s="47"/>
      <c r="G312" s="47"/>
      <c r="H312" s="25"/>
      <c r="I312" s="47"/>
      <c r="J312" s="47"/>
      <c r="K312" s="25"/>
      <c r="L312" s="47"/>
      <c r="M312" s="47"/>
      <c r="N312" s="25"/>
      <c r="O312" s="47"/>
      <c r="P312" s="47"/>
      <c r="Q312" s="25"/>
      <c r="R312" s="47"/>
      <c r="S312" s="47"/>
      <c r="T312" s="25"/>
    </row>
    <row r="313" spans="1:20" s="23" customFormat="1" ht="17.25" hidden="1">
      <c r="A313" s="64">
        <v>2</v>
      </c>
      <c r="B313" s="4"/>
      <c r="C313" s="47"/>
      <c r="D313" s="47"/>
      <c r="E313" s="25"/>
      <c r="F313" s="47"/>
      <c r="G313" s="47"/>
      <c r="H313" s="25"/>
      <c r="I313" s="47"/>
      <c r="J313" s="47"/>
      <c r="K313" s="25"/>
      <c r="L313" s="47"/>
      <c r="M313" s="47"/>
      <c r="N313" s="25"/>
      <c r="O313" s="47"/>
      <c r="P313" s="47"/>
      <c r="Q313" s="25"/>
      <c r="R313" s="47"/>
      <c r="S313" s="47"/>
      <c r="T313" s="25"/>
    </row>
    <row r="314" spans="1:20" s="23" customFormat="1" ht="17.25" hidden="1">
      <c r="A314" s="64">
        <v>3</v>
      </c>
      <c r="B314" s="4"/>
      <c r="C314" s="47"/>
      <c r="D314" s="47"/>
      <c r="E314" s="25"/>
      <c r="F314" s="47"/>
      <c r="G314" s="47"/>
      <c r="H314" s="25"/>
      <c r="I314" s="47"/>
      <c r="J314" s="47"/>
      <c r="K314" s="25"/>
      <c r="L314" s="47"/>
      <c r="M314" s="47"/>
      <c r="N314" s="25"/>
      <c r="O314" s="47"/>
      <c r="P314" s="47"/>
      <c r="Q314" s="25"/>
      <c r="R314" s="47"/>
      <c r="S314" s="47"/>
      <c r="T314" s="25"/>
    </row>
    <row r="315" spans="1:20" s="23" customFormat="1" ht="17.25" hidden="1">
      <c r="A315" s="64">
        <v>4</v>
      </c>
      <c r="B315" s="4"/>
      <c r="C315" s="47"/>
      <c r="D315" s="47"/>
      <c r="E315" s="25"/>
      <c r="F315" s="47"/>
      <c r="G315" s="47"/>
      <c r="H315" s="25"/>
      <c r="I315" s="47"/>
      <c r="J315" s="47"/>
      <c r="K315" s="25"/>
      <c r="L315" s="47"/>
      <c r="M315" s="47"/>
      <c r="N315" s="25"/>
      <c r="O315" s="47"/>
      <c r="P315" s="47"/>
      <c r="Q315" s="25"/>
      <c r="R315" s="47"/>
      <c r="S315" s="47"/>
      <c r="T315" s="25"/>
    </row>
    <row r="316" spans="1:20" s="23" customFormat="1" ht="17.25" hidden="1">
      <c r="A316" s="64"/>
      <c r="B316" s="16"/>
      <c r="C316" s="47"/>
      <c r="D316" s="47"/>
      <c r="E316" s="25"/>
      <c r="F316" s="47"/>
      <c r="G316" s="47"/>
      <c r="H316" s="1"/>
      <c r="I316" s="47"/>
      <c r="J316" s="47"/>
      <c r="K316" s="1"/>
      <c r="L316" s="47"/>
      <c r="M316" s="47"/>
      <c r="N316" s="1"/>
      <c r="O316" s="47"/>
      <c r="P316" s="47"/>
      <c r="Q316" s="1"/>
      <c r="R316" s="47"/>
      <c r="S316" s="47"/>
      <c r="T316" s="1"/>
    </row>
    <row r="317" spans="1:20" s="23" customFormat="1" ht="17.25" hidden="1">
      <c r="A317" s="64"/>
      <c r="B317" s="16"/>
      <c r="C317" s="47"/>
      <c r="D317" s="47"/>
      <c r="E317" s="25"/>
      <c r="F317" s="47"/>
      <c r="G317" s="47"/>
      <c r="H317" s="1"/>
      <c r="I317" s="47"/>
      <c r="J317" s="47"/>
      <c r="K317" s="1"/>
      <c r="L317" s="47"/>
      <c r="M317" s="47"/>
      <c r="N317" s="1"/>
      <c r="O317" s="47"/>
      <c r="P317" s="47"/>
      <c r="Q317" s="1"/>
      <c r="R317" s="47"/>
      <c r="S317" s="47"/>
      <c r="T317" s="1"/>
    </row>
    <row r="318" spans="1:20" s="23" customFormat="1" hidden="1">
      <c r="A318" s="385"/>
      <c r="B318" s="386"/>
      <c r="C318" s="386"/>
      <c r="D318" s="386"/>
      <c r="E318" s="386"/>
      <c r="F318" s="386"/>
      <c r="G318" s="386"/>
      <c r="H318" s="386"/>
      <c r="I318" s="386"/>
      <c r="J318" s="386"/>
      <c r="K318" s="386"/>
      <c r="L318" s="386"/>
      <c r="M318" s="386"/>
      <c r="N318" s="386"/>
      <c r="O318" s="386"/>
      <c r="P318" s="386"/>
      <c r="Q318" s="386"/>
      <c r="R318" s="386"/>
      <c r="S318" s="386"/>
      <c r="T318" s="387"/>
    </row>
    <row r="319" spans="1:20" s="23" customFormat="1" ht="17.25">
      <c r="A319" s="383" t="s">
        <v>261</v>
      </c>
      <c r="B319" s="384"/>
      <c r="C319" s="59">
        <f>SUM(C320:C325)</f>
        <v>283390</v>
      </c>
      <c r="D319" s="60">
        <f>SUM(D320:D325)</f>
        <v>160774</v>
      </c>
      <c r="E319" s="51">
        <f>C319/D319*100</f>
        <v>176.26606292062149</v>
      </c>
      <c r="F319" s="60">
        <f>SUM(F320:F325)</f>
        <v>87525</v>
      </c>
      <c r="G319" s="60">
        <f>SUM(G320:G325)</f>
        <v>1780</v>
      </c>
      <c r="H319" s="51">
        <f>F319/G319*100</f>
        <v>4917.1348314606739</v>
      </c>
      <c r="I319" s="60">
        <f>SUM(I320:I325)</f>
        <v>283515</v>
      </c>
      <c r="J319" s="60">
        <f>SUM(J320:J325)</f>
        <v>158177</v>
      </c>
      <c r="K319" s="51">
        <f>I319/J319*100</f>
        <v>179.23908027083584</v>
      </c>
      <c r="L319" s="36">
        <f>SUM(L320:L325)</f>
        <v>8653</v>
      </c>
      <c r="M319" s="36">
        <f>SUM(M320:M325)</f>
        <v>38666</v>
      </c>
      <c r="N319" s="6">
        <f t="shared" ref="N319:N325" si="149">L319/M319*100</f>
        <v>22.378834117829619</v>
      </c>
      <c r="O319" s="7">
        <f>SUM(O320:O325)</f>
        <v>8653</v>
      </c>
      <c r="P319" s="7">
        <f>SUM(P320:P325)</f>
        <v>38666</v>
      </c>
      <c r="Q319" s="7">
        <f t="shared" ref="Q319:Q325" si="150">O319/P319*100</f>
        <v>22.378834117829619</v>
      </c>
      <c r="R319" s="7">
        <f>SUM(R320:R325)</f>
        <v>0</v>
      </c>
      <c r="S319" s="7">
        <f>SUM(S320:S325)</f>
        <v>0</v>
      </c>
      <c r="T319" s="6" t="e">
        <f t="shared" ref="T319:T325" si="151">R319/S319*100</f>
        <v>#DIV/0!</v>
      </c>
    </row>
    <row r="320" spans="1:20" s="23" customFormat="1" ht="17.25">
      <c r="A320" s="61">
        <v>1</v>
      </c>
      <c r="B320" s="8" t="s">
        <v>92</v>
      </c>
      <c r="C320" s="47">
        <v>275014</v>
      </c>
      <c r="D320" s="47">
        <v>155787</v>
      </c>
      <c r="E320" s="1">
        <f t="shared" ref="E320:E325" si="152">C320/D320*100</f>
        <v>176.53205979959816</v>
      </c>
      <c r="F320" s="47">
        <v>86796</v>
      </c>
      <c r="G320" s="47">
        <v>613</v>
      </c>
      <c r="H320" s="1">
        <f t="shared" ref="H320:H325" si="153">F320/G320*100</f>
        <v>14159.216965742251</v>
      </c>
      <c r="I320" s="45">
        <v>275014</v>
      </c>
      <c r="J320" s="45">
        <v>150287</v>
      </c>
      <c r="K320" s="1">
        <f t="shared" ref="K320:K325" si="154">I320/J320*100</f>
        <v>182.99254093833798</v>
      </c>
      <c r="L320" s="49">
        <v>8653</v>
      </c>
      <c r="M320" s="49">
        <v>38666</v>
      </c>
      <c r="N320" s="1">
        <f t="shared" si="149"/>
        <v>22.378834117829619</v>
      </c>
      <c r="O320" s="49">
        <v>8653</v>
      </c>
      <c r="P320" s="49">
        <v>38666</v>
      </c>
      <c r="Q320" s="1">
        <f t="shared" si="150"/>
        <v>22.378834117829619</v>
      </c>
      <c r="R320" s="49">
        <v>0</v>
      </c>
      <c r="S320" s="49">
        <v>0</v>
      </c>
      <c r="T320" s="1" t="e">
        <f t="shared" si="151"/>
        <v>#DIV/0!</v>
      </c>
    </row>
    <row r="321" spans="1:20" s="23" customFormat="1" ht="17.25">
      <c r="A321" s="62">
        <v>2</v>
      </c>
      <c r="B321" s="3" t="s">
        <v>93</v>
      </c>
      <c r="C321" s="47">
        <v>0</v>
      </c>
      <c r="D321" s="47">
        <v>0</v>
      </c>
      <c r="E321" s="46" t="e">
        <f t="shared" si="152"/>
        <v>#DIV/0!</v>
      </c>
      <c r="F321" s="47">
        <v>0</v>
      </c>
      <c r="G321" s="47">
        <v>0</v>
      </c>
      <c r="H321" s="46" t="e">
        <f t="shared" si="153"/>
        <v>#DIV/0!</v>
      </c>
      <c r="I321" s="45">
        <v>0</v>
      </c>
      <c r="J321" s="45">
        <v>0</v>
      </c>
      <c r="K321" s="46" t="e">
        <f t="shared" si="154"/>
        <v>#DIV/0!</v>
      </c>
      <c r="L321" s="49">
        <f t="shared" ref="L321:L325" si="155">O321+R321</f>
        <v>0</v>
      </c>
      <c r="M321" s="49">
        <v>0</v>
      </c>
      <c r="N321" s="25" t="e">
        <f t="shared" si="149"/>
        <v>#DIV/0!</v>
      </c>
      <c r="O321" s="49">
        <v>0</v>
      </c>
      <c r="P321" s="49">
        <v>0</v>
      </c>
      <c r="Q321" s="25" t="e">
        <f t="shared" si="150"/>
        <v>#DIV/0!</v>
      </c>
      <c r="R321" s="49">
        <v>0</v>
      </c>
      <c r="S321" s="49">
        <v>0</v>
      </c>
      <c r="T321" s="1" t="e">
        <f t="shared" si="151"/>
        <v>#DIV/0!</v>
      </c>
    </row>
    <row r="322" spans="1:20" s="23" customFormat="1" ht="17.25">
      <c r="A322" s="62">
        <v>3</v>
      </c>
      <c r="B322" s="3" t="s">
        <v>94</v>
      </c>
      <c r="C322" s="47">
        <v>0</v>
      </c>
      <c r="D322" s="47">
        <v>0</v>
      </c>
      <c r="E322" s="46" t="e">
        <f t="shared" si="152"/>
        <v>#DIV/0!</v>
      </c>
      <c r="F322" s="47">
        <v>0</v>
      </c>
      <c r="G322" s="47">
        <v>0</v>
      </c>
      <c r="H322" s="46" t="e">
        <f t="shared" si="153"/>
        <v>#DIV/0!</v>
      </c>
      <c r="I322" s="45">
        <v>0</v>
      </c>
      <c r="J322" s="45">
        <v>0</v>
      </c>
      <c r="K322" s="46" t="e">
        <f t="shared" si="154"/>
        <v>#DIV/0!</v>
      </c>
      <c r="L322" s="49">
        <f t="shared" si="155"/>
        <v>0</v>
      </c>
      <c r="M322" s="49">
        <v>0</v>
      </c>
      <c r="N322" s="25" t="e">
        <f t="shared" si="149"/>
        <v>#DIV/0!</v>
      </c>
      <c r="O322" s="49">
        <v>0</v>
      </c>
      <c r="P322" s="49">
        <v>0</v>
      </c>
      <c r="Q322" s="25" t="e">
        <f t="shared" si="150"/>
        <v>#DIV/0!</v>
      </c>
      <c r="R322" s="49">
        <v>0</v>
      </c>
      <c r="S322" s="49">
        <v>0</v>
      </c>
      <c r="T322" s="1" t="e">
        <f t="shared" si="151"/>
        <v>#DIV/0!</v>
      </c>
    </row>
    <row r="323" spans="1:20" s="23" customFormat="1" ht="17.25">
      <c r="A323" s="61">
        <v>4</v>
      </c>
      <c r="B323" s="8" t="s">
        <v>95</v>
      </c>
      <c r="C323" s="47">
        <v>8376</v>
      </c>
      <c r="D323" s="47">
        <v>4987</v>
      </c>
      <c r="E323" s="1">
        <f t="shared" si="152"/>
        <v>167.95668738720673</v>
      </c>
      <c r="F323" s="47">
        <v>729</v>
      </c>
      <c r="G323" s="47">
        <v>1167</v>
      </c>
      <c r="H323" s="1">
        <f t="shared" si="153"/>
        <v>62.467866323907451</v>
      </c>
      <c r="I323" s="45">
        <v>8501</v>
      </c>
      <c r="J323" s="45">
        <v>7890</v>
      </c>
      <c r="K323" s="1">
        <f t="shared" si="154"/>
        <v>107.74397972116603</v>
      </c>
      <c r="L323" s="49">
        <f t="shared" si="155"/>
        <v>0</v>
      </c>
      <c r="M323" s="49">
        <v>0</v>
      </c>
      <c r="N323" s="1" t="e">
        <f t="shared" si="149"/>
        <v>#DIV/0!</v>
      </c>
      <c r="O323" s="49">
        <v>0</v>
      </c>
      <c r="P323" s="49">
        <v>0</v>
      </c>
      <c r="Q323" s="1" t="e">
        <f t="shared" si="150"/>
        <v>#DIV/0!</v>
      </c>
      <c r="R323" s="47">
        <v>0</v>
      </c>
      <c r="S323" s="49">
        <v>0</v>
      </c>
      <c r="T323" s="1" t="e">
        <f t="shared" si="151"/>
        <v>#DIV/0!</v>
      </c>
    </row>
    <row r="324" spans="1:20" s="23" customFormat="1" ht="17.25">
      <c r="A324" s="62">
        <v>5</v>
      </c>
      <c r="B324" s="3" t="s">
        <v>96</v>
      </c>
      <c r="C324" s="47">
        <v>0</v>
      </c>
      <c r="D324" s="47">
        <v>0</v>
      </c>
      <c r="E324" s="46" t="e">
        <f t="shared" si="152"/>
        <v>#DIV/0!</v>
      </c>
      <c r="F324" s="47">
        <v>0</v>
      </c>
      <c r="G324" s="47">
        <v>0</v>
      </c>
      <c r="H324" s="46" t="e">
        <f t="shared" si="153"/>
        <v>#DIV/0!</v>
      </c>
      <c r="I324" s="45">
        <v>0</v>
      </c>
      <c r="J324" s="45">
        <v>0</v>
      </c>
      <c r="K324" s="46" t="e">
        <f t="shared" si="154"/>
        <v>#DIV/0!</v>
      </c>
      <c r="L324" s="49">
        <f t="shared" si="155"/>
        <v>0</v>
      </c>
      <c r="M324" s="49">
        <v>0</v>
      </c>
      <c r="N324" s="25" t="e">
        <f t="shared" si="149"/>
        <v>#DIV/0!</v>
      </c>
      <c r="O324" s="49">
        <v>0</v>
      </c>
      <c r="P324" s="49">
        <v>0</v>
      </c>
      <c r="Q324" s="25" t="e">
        <f t="shared" si="150"/>
        <v>#DIV/0!</v>
      </c>
      <c r="R324" s="49">
        <v>0</v>
      </c>
      <c r="S324" s="49">
        <v>0</v>
      </c>
      <c r="T324" s="1" t="e">
        <f t="shared" si="151"/>
        <v>#DIV/0!</v>
      </c>
    </row>
    <row r="325" spans="1:20" s="23" customFormat="1" ht="17.25">
      <c r="A325" s="48">
        <v>6</v>
      </c>
      <c r="B325" s="4" t="s">
        <v>97</v>
      </c>
      <c r="C325" s="47">
        <v>0</v>
      </c>
      <c r="D325" s="47">
        <v>0</v>
      </c>
      <c r="E325" s="25" t="e">
        <f t="shared" si="152"/>
        <v>#DIV/0!</v>
      </c>
      <c r="F325" s="47">
        <v>0</v>
      </c>
      <c r="G325" s="47">
        <v>0</v>
      </c>
      <c r="H325" s="25" t="e">
        <f t="shared" si="153"/>
        <v>#DIV/0!</v>
      </c>
      <c r="I325" s="45">
        <v>0</v>
      </c>
      <c r="J325" s="45">
        <v>0</v>
      </c>
      <c r="K325" s="25" t="e">
        <f t="shared" si="154"/>
        <v>#DIV/0!</v>
      </c>
      <c r="L325" s="49">
        <f t="shared" si="155"/>
        <v>0</v>
      </c>
      <c r="M325" s="49">
        <v>0</v>
      </c>
      <c r="N325" s="25" t="e">
        <f t="shared" si="149"/>
        <v>#DIV/0!</v>
      </c>
      <c r="O325" s="49">
        <v>0</v>
      </c>
      <c r="P325" s="49">
        <v>0</v>
      </c>
      <c r="Q325" s="25" t="e">
        <f t="shared" si="150"/>
        <v>#DIV/0!</v>
      </c>
      <c r="R325" s="49">
        <v>0</v>
      </c>
      <c r="S325" s="49">
        <v>0</v>
      </c>
      <c r="T325" s="25" t="e">
        <f t="shared" si="151"/>
        <v>#DIV/0!</v>
      </c>
    </row>
    <row r="326" spans="1:20" s="23" customFormat="1" ht="17.25" customHeight="1">
      <c r="A326" s="385"/>
      <c r="B326" s="386"/>
      <c r="C326" s="386"/>
      <c r="D326" s="386"/>
      <c r="E326" s="386"/>
      <c r="F326" s="386"/>
      <c r="G326" s="386"/>
      <c r="H326" s="386"/>
      <c r="I326" s="386"/>
      <c r="J326" s="386"/>
      <c r="K326" s="386"/>
      <c r="L326" s="386"/>
      <c r="M326" s="386"/>
      <c r="N326" s="386"/>
      <c r="O326" s="386"/>
      <c r="P326" s="386"/>
      <c r="Q326" s="386"/>
      <c r="R326" s="386"/>
      <c r="S326" s="386"/>
      <c r="T326" s="387"/>
    </row>
    <row r="327" spans="1:20" s="23" customFormat="1" ht="67.5" customHeight="1">
      <c r="A327" s="383" t="s">
        <v>262</v>
      </c>
      <c r="B327" s="384"/>
      <c r="C327" s="141">
        <f>C328+C336+C350</f>
        <v>27862361</v>
      </c>
      <c r="D327" s="141">
        <f>D328+D336+D350</f>
        <v>14515572</v>
      </c>
      <c r="E327" s="51">
        <f>C327/D327*100</f>
        <v>191.94807479856806</v>
      </c>
      <c r="F327" s="141">
        <f>F328+F336+F350</f>
        <v>2088064</v>
      </c>
      <c r="G327" s="141">
        <f>G328+G336+G350</f>
        <v>1370167</v>
      </c>
      <c r="H327" s="51">
        <f>F327/G327*100</f>
        <v>152.39485405793602</v>
      </c>
      <c r="I327" s="141">
        <f>I328+I336+I350</f>
        <v>22185436</v>
      </c>
      <c r="J327" s="141">
        <f>J328+J336+J350</f>
        <v>9509808</v>
      </c>
      <c r="K327" s="51">
        <f>I327/J327*100</f>
        <v>233.29005170241081</v>
      </c>
      <c r="L327" s="141">
        <f>L328+L336+L350</f>
        <v>17516495</v>
      </c>
      <c r="M327" s="141">
        <f>M328+M336+M350</f>
        <v>7100041</v>
      </c>
      <c r="N327" s="6">
        <f t="shared" ref="N327:N334" si="156">L327/M327*100</f>
        <v>246.70977252103194</v>
      </c>
      <c r="O327" s="141">
        <f>O328+O336+O350</f>
        <v>14833984</v>
      </c>
      <c r="P327" s="141">
        <f>P328+P336+P350</f>
        <v>4903777</v>
      </c>
      <c r="Q327" s="7">
        <f t="shared" ref="Q327:Q334" si="157">O327/P327*100</f>
        <v>302.50119448743288</v>
      </c>
      <c r="R327" s="141">
        <f>R328+R336+R350</f>
        <v>2682511</v>
      </c>
      <c r="S327" s="141">
        <f>S328+S336+S350</f>
        <v>2196264</v>
      </c>
      <c r="T327" s="6">
        <f t="shared" ref="T327:T334" si="158">R327/S327*100</f>
        <v>122.13973365679172</v>
      </c>
    </row>
    <row r="328" spans="1:20" s="23" customFormat="1" ht="66.75" customHeight="1">
      <c r="A328" s="393" t="s">
        <v>263</v>
      </c>
      <c r="B328" s="394" t="s">
        <v>145</v>
      </c>
      <c r="C328" s="133">
        <f>SUM(C329:C334)</f>
        <v>1391182</v>
      </c>
      <c r="D328" s="133">
        <f>SUM(D329:D334)</f>
        <v>2214100</v>
      </c>
      <c r="E328" s="134">
        <f>C328/D328*100</f>
        <v>62.832844044984412</v>
      </c>
      <c r="F328" s="133">
        <f>SUM(F329:F334)</f>
        <v>164939</v>
      </c>
      <c r="G328" s="133">
        <f>SUM(G329:G334)</f>
        <v>119911</v>
      </c>
      <c r="H328" s="134">
        <f>F328/G328*100</f>
        <v>137.5511837946477</v>
      </c>
      <c r="I328" s="133">
        <f>SUM(I329:I334)</f>
        <v>1758615</v>
      </c>
      <c r="J328" s="133">
        <f>SUM(J329:J334)</f>
        <v>2595964</v>
      </c>
      <c r="K328" s="134">
        <f>I328/J328*100</f>
        <v>67.744198301671361</v>
      </c>
      <c r="L328" s="135">
        <f>SUM(L329:L334)</f>
        <v>1246793</v>
      </c>
      <c r="M328" s="135">
        <f>SUM(M329:M334)</f>
        <v>1972483</v>
      </c>
      <c r="N328" s="136">
        <f t="shared" si="156"/>
        <v>63.209315365455623</v>
      </c>
      <c r="O328" s="137">
        <f>SUM(O329:O334)</f>
        <v>662370</v>
      </c>
      <c r="P328" s="137">
        <f>SUM(P329:P334)</f>
        <v>1578367</v>
      </c>
      <c r="Q328" s="138">
        <f t="shared" si="157"/>
        <v>41.965525128186279</v>
      </c>
      <c r="R328" s="137">
        <f>SUM(R329:R334)</f>
        <v>584423</v>
      </c>
      <c r="S328" s="137">
        <f>SUM(S329:S334)</f>
        <v>394116</v>
      </c>
      <c r="T328" s="138">
        <f t="shared" si="158"/>
        <v>148.28705254290614</v>
      </c>
    </row>
    <row r="329" spans="1:20" s="23" customFormat="1" ht="17.25">
      <c r="A329" s="67">
        <v>1</v>
      </c>
      <c r="B329" s="16" t="s">
        <v>194</v>
      </c>
      <c r="C329" s="45">
        <v>570606</v>
      </c>
      <c r="D329" s="45">
        <v>1267015</v>
      </c>
      <c r="E329" s="46">
        <f t="shared" ref="E329:E334" si="159">C329/D329*100</f>
        <v>45.035457354490674</v>
      </c>
      <c r="F329" s="69">
        <v>75635</v>
      </c>
      <c r="G329" s="45">
        <v>73893</v>
      </c>
      <c r="H329" s="46">
        <f t="shared" ref="H329:H334" si="160">F329/G329*100</f>
        <v>102.35746281785825</v>
      </c>
      <c r="I329" s="45">
        <v>811011</v>
      </c>
      <c r="J329" s="45">
        <v>1516161</v>
      </c>
      <c r="K329" s="46">
        <f t="shared" ref="K329:K334" si="161">I329/J329*100</f>
        <v>53.491087028356489</v>
      </c>
      <c r="L329" s="95">
        <v>484241</v>
      </c>
      <c r="M329" s="95">
        <v>1121503</v>
      </c>
      <c r="N329" s="25">
        <f t="shared" si="156"/>
        <v>43.177860424804926</v>
      </c>
      <c r="O329" s="47">
        <v>425354</v>
      </c>
      <c r="P329" s="45">
        <v>1043985</v>
      </c>
      <c r="Q329" s="25">
        <f t="shared" si="157"/>
        <v>40.743305698836672</v>
      </c>
      <c r="R329" s="95">
        <v>58887</v>
      </c>
      <c r="S329" s="45">
        <v>77518</v>
      </c>
      <c r="T329" s="46">
        <f t="shared" si="158"/>
        <v>75.965582187362941</v>
      </c>
    </row>
    <row r="330" spans="1:20" s="23" customFormat="1" ht="17.25">
      <c r="A330" s="67">
        <v>2</v>
      </c>
      <c r="B330" s="11" t="s">
        <v>195</v>
      </c>
      <c r="C330" s="45">
        <v>0</v>
      </c>
      <c r="D330" s="45">
        <v>0</v>
      </c>
      <c r="E330" s="46" t="e">
        <f t="shared" si="159"/>
        <v>#DIV/0!</v>
      </c>
      <c r="F330" s="69">
        <v>0</v>
      </c>
      <c r="G330" s="45">
        <v>0</v>
      </c>
      <c r="H330" s="46" t="e">
        <f t="shared" si="160"/>
        <v>#DIV/0!</v>
      </c>
      <c r="I330" s="45">
        <v>35058</v>
      </c>
      <c r="J330" s="45">
        <v>39988</v>
      </c>
      <c r="K330" s="46">
        <f t="shared" si="161"/>
        <v>87.671301390417128</v>
      </c>
      <c r="L330" s="95">
        <f>O330+R330</f>
        <v>0</v>
      </c>
      <c r="M330" s="95">
        <v>0</v>
      </c>
      <c r="N330" s="25" t="e">
        <f t="shared" si="156"/>
        <v>#DIV/0!</v>
      </c>
      <c r="O330" s="47">
        <v>0</v>
      </c>
      <c r="P330" s="45">
        <v>0</v>
      </c>
      <c r="Q330" s="25" t="e">
        <f t="shared" si="157"/>
        <v>#DIV/0!</v>
      </c>
      <c r="R330" s="95">
        <v>0</v>
      </c>
      <c r="S330" s="45">
        <v>0</v>
      </c>
      <c r="T330" s="46" t="e">
        <f t="shared" si="158"/>
        <v>#DIV/0!</v>
      </c>
    </row>
    <row r="331" spans="1:20" s="23" customFormat="1" ht="17.25">
      <c r="A331" s="68">
        <v>3</v>
      </c>
      <c r="B331" s="10" t="s">
        <v>196</v>
      </c>
      <c r="C331" s="45">
        <v>0</v>
      </c>
      <c r="D331" s="45">
        <v>0</v>
      </c>
      <c r="E331" s="46" t="e">
        <f t="shared" si="159"/>
        <v>#DIV/0!</v>
      </c>
      <c r="F331" s="69">
        <v>0</v>
      </c>
      <c r="G331" s="45">
        <v>0</v>
      </c>
      <c r="H331" s="46" t="e">
        <f t="shared" si="160"/>
        <v>#DIV/0!</v>
      </c>
      <c r="I331" s="45">
        <v>0</v>
      </c>
      <c r="J331" s="45">
        <v>0</v>
      </c>
      <c r="K331" s="46" t="e">
        <f t="shared" si="161"/>
        <v>#DIV/0!</v>
      </c>
      <c r="L331" s="95">
        <f t="shared" ref="L331" si="162">O331+R331</f>
        <v>0</v>
      </c>
      <c r="M331" s="95">
        <v>0</v>
      </c>
      <c r="N331" s="25" t="e">
        <f t="shared" si="156"/>
        <v>#DIV/0!</v>
      </c>
      <c r="O331" s="47">
        <v>0</v>
      </c>
      <c r="P331" s="45">
        <v>0</v>
      </c>
      <c r="Q331" s="25" t="e">
        <f t="shared" si="157"/>
        <v>#DIV/0!</v>
      </c>
      <c r="R331" s="95">
        <v>0</v>
      </c>
      <c r="S331" s="45">
        <v>0</v>
      </c>
      <c r="T331" s="46" t="e">
        <f t="shared" si="158"/>
        <v>#DIV/0!</v>
      </c>
    </row>
    <row r="332" spans="1:20" s="23" customFormat="1" ht="17.25">
      <c r="A332" s="67">
        <v>4</v>
      </c>
      <c r="B332" s="16" t="s">
        <v>197</v>
      </c>
      <c r="C332" s="45">
        <v>595812</v>
      </c>
      <c r="D332" s="47">
        <v>724034</v>
      </c>
      <c r="E332" s="1">
        <f t="shared" si="159"/>
        <v>82.290610661930245</v>
      </c>
      <c r="F332" s="69">
        <v>75841</v>
      </c>
      <c r="G332" s="47">
        <v>27360</v>
      </c>
      <c r="H332" s="1">
        <f t="shared" si="160"/>
        <v>277.19663742690057</v>
      </c>
      <c r="I332" s="45">
        <v>595812</v>
      </c>
      <c r="J332" s="47">
        <v>724034</v>
      </c>
      <c r="K332" s="1">
        <f t="shared" si="161"/>
        <v>82.290610661930245</v>
      </c>
      <c r="L332" s="95">
        <v>595812</v>
      </c>
      <c r="M332" s="95">
        <v>724034</v>
      </c>
      <c r="N332" s="1">
        <f t="shared" si="156"/>
        <v>82.290610661930245</v>
      </c>
      <c r="O332" s="47">
        <v>237016</v>
      </c>
      <c r="P332" s="47">
        <v>520087</v>
      </c>
      <c r="Q332" s="1">
        <f t="shared" si="157"/>
        <v>45.572375391040346</v>
      </c>
      <c r="R332" s="95">
        <v>358796</v>
      </c>
      <c r="S332" s="47">
        <v>203947</v>
      </c>
      <c r="T332" s="1">
        <f t="shared" si="158"/>
        <v>175.92609844714556</v>
      </c>
    </row>
    <row r="333" spans="1:20" s="23" customFormat="1" ht="34.5">
      <c r="A333" s="67">
        <v>5</v>
      </c>
      <c r="B333" s="16" t="s">
        <v>278</v>
      </c>
      <c r="C333" s="45">
        <v>59202</v>
      </c>
      <c r="D333" s="47">
        <v>101951</v>
      </c>
      <c r="E333" s="1">
        <f t="shared" si="159"/>
        <v>58.069072397524302</v>
      </c>
      <c r="F333" s="69">
        <v>323</v>
      </c>
      <c r="G333" s="47">
        <v>6992</v>
      </c>
      <c r="H333" s="1">
        <f t="shared" si="160"/>
        <v>4.6195652173913038</v>
      </c>
      <c r="I333" s="45">
        <v>151172</v>
      </c>
      <c r="J333" s="47">
        <v>194681</v>
      </c>
      <c r="K333" s="1">
        <f t="shared" si="161"/>
        <v>77.651131851593107</v>
      </c>
      <c r="L333" s="95">
        <v>1178</v>
      </c>
      <c r="M333" s="95">
        <v>5846</v>
      </c>
      <c r="N333" s="1">
        <f t="shared" si="156"/>
        <v>20.150530277112555</v>
      </c>
      <c r="O333" s="47">
        <v>0</v>
      </c>
      <c r="P333" s="47">
        <v>2629</v>
      </c>
      <c r="Q333" s="1">
        <f t="shared" si="157"/>
        <v>0</v>
      </c>
      <c r="R333" s="95">
        <v>1178</v>
      </c>
      <c r="S333" s="95">
        <v>3217</v>
      </c>
      <c r="T333" s="1">
        <f t="shared" si="158"/>
        <v>36.61796705004663</v>
      </c>
    </row>
    <row r="334" spans="1:20" s="23" customFormat="1" ht="17.25">
      <c r="A334" s="67">
        <v>6</v>
      </c>
      <c r="B334" s="29" t="s">
        <v>198</v>
      </c>
      <c r="C334" s="45">
        <v>165562</v>
      </c>
      <c r="D334" s="69">
        <v>121100</v>
      </c>
      <c r="E334" s="1">
        <f t="shared" si="159"/>
        <v>136.71511147811725</v>
      </c>
      <c r="F334" s="69">
        <v>13140</v>
      </c>
      <c r="G334" s="69">
        <v>11666</v>
      </c>
      <c r="H334" s="1">
        <f t="shared" si="160"/>
        <v>112.63500771472657</v>
      </c>
      <c r="I334" s="45">
        <v>165562</v>
      </c>
      <c r="J334" s="69">
        <v>121100</v>
      </c>
      <c r="K334" s="1">
        <f t="shared" si="161"/>
        <v>136.71511147811725</v>
      </c>
      <c r="L334" s="95">
        <v>165562</v>
      </c>
      <c r="M334" s="95">
        <v>121100</v>
      </c>
      <c r="N334" s="1">
        <f t="shared" si="156"/>
        <v>136.71511147811725</v>
      </c>
      <c r="O334" s="47">
        <v>0</v>
      </c>
      <c r="P334" s="47">
        <v>11666</v>
      </c>
      <c r="Q334" s="1">
        <f t="shared" si="157"/>
        <v>0</v>
      </c>
      <c r="R334" s="95">
        <v>165562</v>
      </c>
      <c r="S334" s="95">
        <v>109434</v>
      </c>
      <c r="T334" s="1">
        <f t="shared" si="158"/>
        <v>151.28936162435807</v>
      </c>
    </row>
    <row r="335" spans="1:20" s="23" customFormat="1" ht="17.25" customHeight="1">
      <c r="A335" s="385"/>
      <c r="B335" s="386"/>
      <c r="C335" s="386"/>
      <c r="D335" s="386"/>
      <c r="E335" s="386"/>
      <c r="F335" s="386"/>
      <c r="G335" s="386"/>
      <c r="H335" s="386"/>
      <c r="I335" s="386"/>
      <c r="J335" s="386"/>
      <c r="K335" s="386"/>
      <c r="L335" s="386"/>
      <c r="M335" s="386"/>
      <c r="N335" s="386"/>
      <c r="O335" s="386"/>
      <c r="P335" s="386"/>
      <c r="Q335" s="386"/>
      <c r="R335" s="386"/>
      <c r="S335" s="386"/>
      <c r="T335" s="387"/>
    </row>
    <row r="336" spans="1:20" s="23" customFormat="1" ht="17.25">
      <c r="A336" s="402" t="s">
        <v>264</v>
      </c>
      <c r="B336" s="403" t="s">
        <v>145</v>
      </c>
      <c r="C336" s="133">
        <f>SUM(C337:C346)</f>
        <v>25464552</v>
      </c>
      <c r="D336" s="133">
        <f>SUM(D337:D346)</f>
        <v>11287249</v>
      </c>
      <c r="E336" s="133">
        <f>C336/D336*100</f>
        <v>225.60459151738394</v>
      </c>
      <c r="F336" s="133">
        <f>SUM(F337:F346)</f>
        <v>1781794</v>
      </c>
      <c r="G336" s="133">
        <f>SUM(G337:G346)</f>
        <v>1143962</v>
      </c>
      <c r="H336" s="133">
        <f>F336/G336*100</f>
        <v>155.75639750271426</v>
      </c>
      <c r="I336" s="133">
        <f>SUM(I337:I346)</f>
        <v>19598694</v>
      </c>
      <c r="J336" s="133">
        <f>SUM(J337:J346)</f>
        <v>6048821</v>
      </c>
      <c r="K336" s="133">
        <f>I336/J336*100</f>
        <v>324.00849686244641</v>
      </c>
      <c r="L336" s="135">
        <f>SUM(L337:L346)</f>
        <v>16269702</v>
      </c>
      <c r="M336" s="135">
        <f>SUM(M337:M346)</f>
        <v>5127558</v>
      </c>
      <c r="N336" s="137">
        <f t="shared" ref="N336:N348" si="163">L336/M336*100</f>
        <v>317.29922898970619</v>
      </c>
      <c r="O336" s="137">
        <f>SUM(O337:O346)</f>
        <v>14171614</v>
      </c>
      <c r="P336" s="137">
        <f>SUM(P337:P346)</f>
        <v>3325410</v>
      </c>
      <c r="Q336" s="137">
        <f t="shared" ref="Q336:Q348" si="164">O336/P336*100</f>
        <v>426.16140566125677</v>
      </c>
      <c r="R336" s="137">
        <f>SUM(R337:R346)</f>
        <v>2098088</v>
      </c>
      <c r="S336" s="137">
        <f>SUM(S337:S346)</f>
        <v>1802148</v>
      </c>
      <c r="T336" s="137">
        <f t="shared" ref="T336:T345" si="165">R336/S336*100</f>
        <v>116.42151477015206</v>
      </c>
    </row>
    <row r="337" spans="1:20" s="23" customFormat="1" ht="17.25">
      <c r="A337" s="303">
        <v>1</v>
      </c>
      <c r="B337" s="10" t="s">
        <v>187</v>
      </c>
      <c r="C337" s="49">
        <v>533054</v>
      </c>
      <c r="D337" s="49">
        <v>597742</v>
      </c>
      <c r="E337" s="25">
        <f t="shared" ref="E337:E348" si="166">C337/D337*100</f>
        <v>89.177939646201878</v>
      </c>
      <c r="F337" s="49">
        <v>20978</v>
      </c>
      <c r="G337" s="49">
        <v>20368</v>
      </c>
      <c r="H337" s="25">
        <f t="shared" ref="H337:H340" si="167">F337/G337*100</f>
        <v>102.99489395129615</v>
      </c>
      <c r="I337" s="49">
        <v>533054</v>
      </c>
      <c r="J337" s="49">
        <v>597742</v>
      </c>
      <c r="K337" s="25">
        <f t="shared" ref="K337:K348" si="168">I337/J337*100</f>
        <v>89.177939646201878</v>
      </c>
      <c r="L337" s="49">
        <v>533054</v>
      </c>
      <c r="M337" s="95">
        <v>597742</v>
      </c>
      <c r="N337" s="25">
        <f t="shared" si="163"/>
        <v>89.177939646201878</v>
      </c>
      <c r="O337" s="49">
        <v>8588</v>
      </c>
      <c r="P337" s="49">
        <v>3679</v>
      </c>
      <c r="Q337" s="25">
        <f t="shared" si="164"/>
        <v>233.43299809730905</v>
      </c>
      <c r="R337" s="49">
        <v>524466</v>
      </c>
      <c r="S337" s="49">
        <v>594063</v>
      </c>
      <c r="T337" s="25">
        <f t="shared" si="165"/>
        <v>88.284575878315934</v>
      </c>
    </row>
    <row r="338" spans="1:20" s="23" customFormat="1" ht="17.25">
      <c r="A338" s="302">
        <v>2</v>
      </c>
      <c r="B338" s="10" t="s">
        <v>188</v>
      </c>
      <c r="C338" s="49">
        <v>0</v>
      </c>
      <c r="D338" s="49">
        <v>0</v>
      </c>
      <c r="E338" s="25" t="e">
        <f t="shared" si="166"/>
        <v>#DIV/0!</v>
      </c>
      <c r="F338" s="49">
        <v>0</v>
      </c>
      <c r="G338" s="49">
        <v>0</v>
      </c>
      <c r="H338" s="25" t="e">
        <f t="shared" si="167"/>
        <v>#DIV/0!</v>
      </c>
      <c r="I338" s="49">
        <v>0</v>
      </c>
      <c r="J338" s="49">
        <v>0</v>
      </c>
      <c r="K338" s="25" t="e">
        <f t="shared" si="168"/>
        <v>#DIV/0!</v>
      </c>
      <c r="L338" s="49">
        <v>0</v>
      </c>
      <c r="M338" s="95">
        <v>0</v>
      </c>
      <c r="N338" s="25" t="e">
        <f t="shared" si="163"/>
        <v>#DIV/0!</v>
      </c>
      <c r="O338" s="49">
        <v>0</v>
      </c>
      <c r="P338" s="49">
        <v>0</v>
      </c>
      <c r="Q338" s="25" t="e">
        <f t="shared" si="164"/>
        <v>#DIV/0!</v>
      </c>
      <c r="R338" s="49">
        <v>0</v>
      </c>
      <c r="S338" s="49">
        <v>0</v>
      </c>
      <c r="T338" s="25" t="e">
        <f t="shared" si="165"/>
        <v>#DIV/0!</v>
      </c>
    </row>
    <row r="339" spans="1:20" s="23" customFormat="1" ht="17.25">
      <c r="A339" s="301">
        <v>3</v>
      </c>
      <c r="B339" s="16" t="s">
        <v>189</v>
      </c>
      <c r="C339" s="49">
        <v>3520662</v>
      </c>
      <c r="D339" s="47">
        <v>5040815</v>
      </c>
      <c r="E339" s="1">
        <f t="shared" si="166"/>
        <v>69.843110687458278</v>
      </c>
      <c r="F339" s="49">
        <v>212826</v>
      </c>
      <c r="G339" s="47">
        <v>455370</v>
      </c>
      <c r="H339" s="1">
        <f t="shared" si="167"/>
        <v>46.736939192305158</v>
      </c>
      <c r="I339" s="49">
        <v>308964</v>
      </c>
      <c r="J339" s="47">
        <v>284517</v>
      </c>
      <c r="K339" s="1">
        <f t="shared" si="168"/>
        <v>108.59245668975844</v>
      </c>
      <c r="L339" s="49">
        <v>308964</v>
      </c>
      <c r="M339" s="47">
        <v>284517</v>
      </c>
      <c r="N339" s="1">
        <f t="shared" si="163"/>
        <v>108.59245668975844</v>
      </c>
      <c r="O339" s="49">
        <v>0</v>
      </c>
      <c r="P339" s="47">
        <v>0</v>
      </c>
      <c r="Q339" s="1" t="e">
        <f t="shared" si="164"/>
        <v>#DIV/0!</v>
      </c>
      <c r="R339" s="49">
        <v>308964</v>
      </c>
      <c r="S339" s="47">
        <v>284517</v>
      </c>
      <c r="T339" s="1">
        <f t="shared" si="165"/>
        <v>108.59245668975844</v>
      </c>
    </row>
    <row r="340" spans="1:20" s="23" customFormat="1" ht="17.25">
      <c r="A340" s="301">
        <v>4</v>
      </c>
      <c r="B340" s="16" t="s">
        <v>190</v>
      </c>
      <c r="C340" s="49">
        <v>1131633</v>
      </c>
      <c r="D340" s="45">
        <v>1042105</v>
      </c>
      <c r="E340" s="1">
        <f t="shared" si="166"/>
        <v>108.59107287653356</v>
      </c>
      <c r="F340" s="49">
        <v>82818</v>
      </c>
      <c r="G340" s="45">
        <v>115822</v>
      </c>
      <c r="H340" s="1">
        <f t="shared" si="167"/>
        <v>71.504550085475998</v>
      </c>
      <c r="I340" s="49">
        <v>109831</v>
      </c>
      <c r="J340" s="45">
        <v>724523</v>
      </c>
      <c r="K340" s="1">
        <f t="shared" si="168"/>
        <v>15.159077075537974</v>
      </c>
      <c r="L340" s="49">
        <v>1090235</v>
      </c>
      <c r="M340" s="95">
        <v>724523</v>
      </c>
      <c r="N340" s="1">
        <f t="shared" si="163"/>
        <v>150.47624437043407</v>
      </c>
      <c r="O340" s="49">
        <v>0</v>
      </c>
      <c r="P340" s="45">
        <v>0</v>
      </c>
      <c r="Q340" s="1" t="e">
        <f t="shared" si="164"/>
        <v>#DIV/0!</v>
      </c>
      <c r="R340" s="49">
        <v>1090235</v>
      </c>
      <c r="S340" s="45">
        <v>724523</v>
      </c>
      <c r="T340" s="1">
        <f t="shared" si="165"/>
        <v>150.47624437043407</v>
      </c>
    </row>
    <row r="341" spans="1:20" s="23" customFormat="1" ht="17.25">
      <c r="A341" s="301">
        <v>5</v>
      </c>
      <c r="B341" s="16" t="s">
        <v>191</v>
      </c>
      <c r="C341" s="49">
        <v>15671749</v>
      </c>
      <c r="D341" s="45">
        <v>3952538</v>
      </c>
      <c r="E341" s="46">
        <f t="shared" si="166"/>
        <v>396.498376486197</v>
      </c>
      <c r="F341" s="49">
        <v>1338176</v>
      </c>
      <c r="G341" s="45">
        <v>312563</v>
      </c>
      <c r="H341" s="46">
        <f>F341/G341*100</f>
        <v>428.1300089901876</v>
      </c>
      <c r="I341" s="245">
        <v>15705822</v>
      </c>
      <c r="J341" s="45">
        <v>3896407</v>
      </c>
      <c r="K341" s="1">
        <f t="shared" si="168"/>
        <v>403.08473935089432</v>
      </c>
      <c r="L341" s="49">
        <v>11406385</v>
      </c>
      <c r="M341" s="95">
        <v>2940149</v>
      </c>
      <c r="N341" s="25">
        <f t="shared" si="163"/>
        <v>387.95261736735108</v>
      </c>
      <c r="O341" s="49">
        <v>11406385</v>
      </c>
      <c r="P341" s="45">
        <v>2940149</v>
      </c>
      <c r="Q341" s="25">
        <f t="shared" si="164"/>
        <v>387.95261736735108</v>
      </c>
      <c r="R341" s="95">
        <v>0</v>
      </c>
      <c r="S341" s="95">
        <v>0</v>
      </c>
      <c r="T341" s="46" t="e">
        <f t="shared" si="165"/>
        <v>#DIV/0!</v>
      </c>
    </row>
    <row r="342" spans="1:20" s="23" customFormat="1" ht="17.25">
      <c r="A342" s="301">
        <v>6</v>
      </c>
      <c r="B342" s="11" t="s">
        <v>192</v>
      </c>
      <c r="C342" s="49">
        <v>0</v>
      </c>
      <c r="D342" s="45">
        <v>0</v>
      </c>
      <c r="E342" s="46" t="e">
        <f t="shared" si="166"/>
        <v>#DIV/0!</v>
      </c>
      <c r="F342" s="49">
        <v>0</v>
      </c>
      <c r="G342" s="45">
        <v>0</v>
      </c>
      <c r="H342" s="46" t="e">
        <f t="shared" ref="H342:H345" si="169">F342/G342*100</f>
        <v>#DIV/0!</v>
      </c>
      <c r="I342" s="49">
        <v>0</v>
      </c>
      <c r="J342" s="45">
        <v>0</v>
      </c>
      <c r="K342" s="46" t="e">
        <f t="shared" si="168"/>
        <v>#DIV/0!</v>
      </c>
      <c r="L342" s="49">
        <v>0</v>
      </c>
      <c r="M342" s="95">
        <v>0</v>
      </c>
      <c r="N342" s="25" t="e">
        <f t="shared" si="163"/>
        <v>#DIV/0!</v>
      </c>
      <c r="O342" s="49">
        <v>0</v>
      </c>
      <c r="P342" s="45">
        <v>0</v>
      </c>
      <c r="Q342" s="25" t="e">
        <f t="shared" si="164"/>
        <v>#DIV/0!</v>
      </c>
      <c r="R342" s="45">
        <v>0</v>
      </c>
      <c r="S342" s="45">
        <v>0</v>
      </c>
      <c r="T342" s="46" t="e">
        <f t="shared" si="165"/>
        <v>#DIV/0!</v>
      </c>
    </row>
    <row r="343" spans="1:20" s="23" customFormat="1" ht="17.25">
      <c r="A343" s="301">
        <v>7</v>
      </c>
      <c r="B343" s="16" t="s">
        <v>292</v>
      </c>
      <c r="C343" s="49">
        <v>2572269</v>
      </c>
      <c r="D343" s="47">
        <v>510995</v>
      </c>
      <c r="E343" s="1">
        <f t="shared" si="166"/>
        <v>503.38437753794068</v>
      </c>
      <c r="F343" s="49">
        <v>21167</v>
      </c>
      <c r="G343" s="47">
        <v>155520</v>
      </c>
      <c r="H343" s="1">
        <f t="shared" si="169"/>
        <v>13.610468106995885</v>
      </c>
      <c r="I343" s="49">
        <v>2279927</v>
      </c>
      <c r="J343" s="47">
        <v>461313</v>
      </c>
      <c r="K343" s="1">
        <f t="shared" si="168"/>
        <v>494.22561254506155</v>
      </c>
      <c r="L343" s="49">
        <v>2269968</v>
      </c>
      <c r="M343" s="95">
        <v>496308</v>
      </c>
      <c r="N343" s="1">
        <f t="shared" si="163"/>
        <v>457.37082618051693</v>
      </c>
      <c r="O343" s="49">
        <v>2190481</v>
      </c>
      <c r="P343" s="47">
        <v>381582</v>
      </c>
      <c r="Q343" s="1">
        <f t="shared" si="164"/>
        <v>574.05249723519455</v>
      </c>
      <c r="R343" s="47">
        <v>79487</v>
      </c>
      <c r="S343" s="47">
        <v>114726</v>
      </c>
      <c r="T343" s="1">
        <f t="shared" si="165"/>
        <v>69.284207590258532</v>
      </c>
    </row>
    <row r="344" spans="1:20" s="23" customFormat="1" ht="17.25">
      <c r="A344" s="301">
        <v>8</v>
      </c>
      <c r="B344" s="16" t="s">
        <v>293</v>
      </c>
      <c r="C344" s="49">
        <v>566160</v>
      </c>
      <c r="D344" s="49">
        <v>0</v>
      </c>
      <c r="E344" s="1" t="e">
        <f t="shared" si="166"/>
        <v>#DIV/0!</v>
      </c>
      <c r="F344" s="49">
        <v>10893</v>
      </c>
      <c r="G344" s="49">
        <v>0</v>
      </c>
      <c r="H344" s="1" t="e">
        <f t="shared" si="169"/>
        <v>#DIV/0!</v>
      </c>
      <c r="I344" s="49">
        <v>566160</v>
      </c>
      <c r="J344" s="49">
        <v>0</v>
      </c>
      <c r="K344" s="1" t="e">
        <f t="shared" si="168"/>
        <v>#DIV/0!</v>
      </c>
      <c r="L344" s="49">
        <v>566160</v>
      </c>
      <c r="M344" s="35">
        <v>0</v>
      </c>
      <c r="N344" s="1" t="e">
        <f t="shared" si="163"/>
        <v>#DIV/0!</v>
      </c>
      <c r="O344" s="49">
        <v>566160</v>
      </c>
      <c r="P344" s="49">
        <v>0</v>
      </c>
      <c r="Q344" s="1" t="e">
        <f t="shared" si="164"/>
        <v>#DIV/0!</v>
      </c>
      <c r="R344" s="47">
        <v>0</v>
      </c>
      <c r="S344" s="47">
        <v>0</v>
      </c>
      <c r="T344" s="1" t="e">
        <f t="shared" si="165"/>
        <v>#DIV/0!</v>
      </c>
    </row>
    <row r="345" spans="1:20" s="23" customFormat="1" ht="34.5">
      <c r="A345" s="304">
        <v>9</v>
      </c>
      <c r="B345" s="10" t="s">
        <v>297</v>
      </c>
      <c r="C345" s="47">
        <v>1469025</v>
      </c>
      <c r="D345" s="49">
        <v>143054</v>
      </c>
      <c r="E345" s="1">
        <f t="shared" si="166"/>
        <v>1026.902428453591</v>
      </c>
      <c r="F345" s="47">
        <v>94936</v>
      </c>
      <c r="G345" s="49">
        <v>84319</v>
      </c>
      <c r="H345" s="1">
        <f t="shared" si="169"/>
        <v>112.59146811513419</v>
      </c>
      <c r="I345" s="47">
        <v>94936</v>
      </c>
      <c r="J345" s="49">
        <v>84319</v>
      </c>
      <c r="K345" s="1">
        <f t="shared" si="168"/>
        <v>112.59146811513419</v>
      </c>
      <c r="L345" s="47">
        <v>94936</v>
      </c>
      <c r="M345" s="49">
        <v>84319</v>
      </c>
      <c r="N345" s="1">
        <f t="shared" si="163"/>
        <v>112.59146811513419</v>
      </c>
      <c r="O345" s="49">
        <v>0</v>
      </c>
      <c r="P345" s="49">
        <v>0</v>
      </c>
      <c r="Q345" s="1" t="e">
        <f t="shared" si="164"/>
        <v>#DIV/0!</v>
      </c>
      <c r="R345" s="47">
        <v>94936</v>
      </c>
      <c r="S345" s="49">
        <v>84319</v>
      </c>
      <c r="T345" s="1">
        <f t="shared" si="165"/>
        <v>112.59146811513419</v>
      </c>
    </row>
    <row r="346" spans="1:20" s="23" customFormat="1" ht="17.25">
      <c r="A346" s="302">
        <v>10</v>
      </c>
      <c r="B346" s="10" t="s">
        <v>193</v>
      </c>
      <c r="C346" s="49">
        <v>0</v>
      </c>
      <c r="D346" s="49">
        <v>0</v>
      </c>
      <c r="E346" s="25" t="e">
        <f t="shared" si="166"/>
        <v>#DIV/0!</v>
      </c>
      <c r="F346" s="49">
        <v>0</v>
      </c>
      <c r="G346" s="49">
        <v>0</v>
      </c>
      <c r="H346" s="25" t="e">
        <f>F346/G346*100</f>
        <v>#DIV/0!</v>
      </c>
      <c r="I346" s="49">
        <v>0</v>
      </c>
      <c r="J346" s="49">
        <v>0</v>
      </c>
      <c r="K346" s="25" t="e">
        <f t="shared" si="168"/>
        <v>#DIV/0!</v>
      </c>
      <c r="L346" s="49">
        <v>0</v>
      </c>
      <c r="M346" s="35">
        <v>0</v>
      </c>
      <c r="N346" s="25" t="e">
        <f t="shared" si="163"/>
        <v>#DIV/0!</v>
      </c>
      <c r="O346" s="49">
        <v>0</v>
      </c>
      <c r="P346" s="49">
        <v>0</v>
      </c>
      <c r="Q346" s="25" t="e">
        <f t="shared" si="164"/>
        <v>#DIV/0!</v>
      </c>
      <c r="R346" s="49">
        <v>0</v>
      </c>
      <c r="S346" s="49">
        <v>0</v>
      </c>
      <c r="T346" s="25" t="e">
        <f>R346/S346*100</f>
        <v>#DIV/0!</v>
      </c>
    </row>
    <row r="347" spans="1:20" s="23" customFormat="1" ht="17.25">
      <c r="A347" s="64">
        <v>11</v>
      </c>
      <c r="B347" s="16" t="s">
        <v>320</v>
      </c>
      <c r="C347" s="49">
        <v>496916</v>
      </c>
      <c r="D347" s="49">
        <v>111608</v>
      </c>
      <c r="E347" s="25">
        <f t="shared" si="166"/>
        <v>445.2333166081284</v>
      </c>
      <c r="F347" s="49">
        <v>0</v>
      </c>
      <c r="G347" s="49">
        <v>95733</v>
      </c>
      <c r="H347" s="25">
        <f>F347/G347*100</f>
        <v>0</v>
      </c>
      <c r="I347" s="49">
        <v>496916</v>
      </c>
      <c r="J347" s="49">
        <v>15875</v>
      </c>
      <c r="K347" s="25">
        <f t="shared" si="168"/>
        <v>3130.1795275590548</v>
      </c>
      <c r="L347" s="49">
        <v>457443</v>
      </c>
      <c r="M347" s="35">
        <v>0</v>
      </c>
      <c r="N347" s="25" t="e">
        <f t="shared" si="163"/>
        <v>#DIV/0!</v>
      </c>
      <c r="O347" s="49">
        <v>0</v>
      </c>
      <c r="P347" s="49">
        <v>0</v>
      </c>
      <c r="Q347" s="25" t="e">
        <f t="shared" si="164"/>
        <v>#DIV/0!</v>
      </c>
      <c r="R347" s="49">
        <v>457443</v>
      </c>
      <c r="S347" s="49">
        <v>0</v>
      </c>
      <c r="T347" s="25" t="e">
        <f>R347/S347*100</f>
        <v>#DIV/0!</v>
      </c>
    </row>
    <row r="348" spans="1:20" s="23" customFormat="1" ht="17.25">
      <c r="A348" s="64">
        <v>12</v>
      </c>
      <c r="B348" s="16" t="s">
        <v>466</v>
      </c>
      <c r="C348" s="49">
        <v>74870</v>
      </c>
      <c r="D348" s="49"/>
      <c r="E348" s="25" t="e">
        <f t="shared" si="166"/>
        <v>#DIV/0!</v>
      </c>
      <c r="F348" s="49">
        <v>42794</v>
      </c>
      <c r="G348" s="49"/>
      <c r="H348" s="25" t="e">
        <f>F348/G348*100</f>
        <v>#DIV/0!</v>
      </c>
      <c r="I348" s="49">
        <v>74870</v>
      </c>
      <c r="J348" s="49"/>
      <c r="K348" s="25" t="e">
        <f t="shared" si="168"/>
        <v>#DIV/0!</v>
      </c>
      <c r="L348" s="49">
        <v>74870</v>
      </c>
      <c r="M348" s="253"/>
      <c r="N348" s="25" t="e">
        <f t="shared" si="163"/>
        <v>#DIV/0!</v>
      </c>
      <c r="O348" s="49">
        <v>74870</v>
      </c>
      <c r="P348" s="49"/>
      <c r="Q348" s="25" t="e">
        <f t="shared" si="164"/>
        <v>#DIV/0!</v>
      </c>
      <c r="R348" s="49">
        <v>0</v>
      </c>
      <c r="S348" s="49"/>
      <c r="T348" s="25" t="e">
        <f>R348/S348*100</f>
        <v>#DIV/0!</v>
      </c>
    </row>
    <row r="349" spans="1:20" s="23" customFormat="1" ht="17.25">
      <c r="A349" s="111"/>
      <c r="B349" s="112"/>
      <c r="C349" s="113"/>
      <c r="D349" s="113"/>
      <c r="E349" s="114"/>
      <c r="F349" s="113"/>
      <c r="G349" s="113"/>
      <c r="H349" s="114"/>
      <c r="I349" s="113"/>
      <c r="J349" s="113"/>
      <c r="K349" s="114"/>
      <c r="L349" s="115"/>
      <c r="M349" s="115"/>
      <c r="N349" s="114"/>
      <c r="O349" s="113"/>
      <c r="P349" s="113"/>
      <c r="Q349" s="114"/>
      <c r="R349" s="113"/>
      <c r="S349" s="113"/>
      <c r="T349" s="114"/>
    </row>
    <row r="350" spans="1:20" s="23" customFormat="1" ht="17.25">
      <c r="A350" s="402" t="s">
        <v>265</v>
      </c>
      <c r="B350" s="403"/>
      <c r="C350" s="133">
        <f>SUM(C351:C359)</f>
        <v>1006627</v>
      </c>
      <c r="D350" s="133">
        <f>SUM(D351:D359)</f>
        <v>1014223</v>
      </c>
      <c r="E350" s="133">
        <f>C350/D350*100</f>
        <v>99.251052283373582</v>
      </c>
      <c r="F350" s="133">
        <f>SUM(F351:F359)</f>
        <v>141331</v>
      </c>
      <c r="G350" s="133">
        <f>SUM(G351:G359)</f>
        <v>106294</v>
      </c>
      <c r="H350" s="133">
        <f>F350/G350*100</f>
        <v>132.96234970929686</v>
      </c>
      <c r="I350" s="133">
        <f>SUM(I351:I359)</f>
        <v>828127</v>
      </c>
      <c r="J350" s="133">
        <f>SUM(J351:J359)</f>
        <v>865023</v>
      </c>
      <c r="K350" s="133">
        <f>I350/J350*100</f>
        <v>95.734679887124386</v>
      </c>
      <c r="L350" s="133">
        <f>SUM(L351:L359)</f>
        <v>0</v>
      </c>
      <c r="M350" s="133">
        <f>SUM(M351:M359)</f>
        <v>0</v>
      </c>
      <c r="N350" s="137" t="e">
        <f t="shared" ref="N350:N359" si="170">L350/M350*100</f>
        <v>#DIV/0!</v>
      </c>
      <c r="O350" s="133">
        <f>SUM(O351:O359)</f>
        <v>0</v>
      </c>
      <c r="P350" s="133">
        <f>SUM(P351:P359)</f>
        <v>0</v>
      </c>
      <c r="Q350" s="137" t="e">
        <f t="shared" ref="Q350:Q359" si="171">O350/P350*100</f>
        <v>#DIV/0!</v>
      </c>
      <c r="R350" s="133">
        <f>SUM(R351:R359)</f>
        <v>0</v>
      </c>
      <c r="S350" s="133">
        <f>SUM(S351:S359)</f>
        <v>0</v>
      </c>
      <c r="T350" s="137" t="e">
        <f t="shared" ref="T350:T359" si="172">R350/S350*100</f>
        <v>#DIV/0!</v>
      </c>
    </row>
    <row r="351" spans="1:20" s="23" customFormat="1" ht="34.5">
      <c r="A351" s="2">
        <v>1</v>
      </c>
      <c r="B351" s="11" t="s">
        <v>199</v>
      </c>
      <c r="C351" s="49">
        <v>767011</v>
      </c>
      <c r="D351" s="49">
        <v>790826</v>
      </c>
      <c r="E351" s="1">
        <f>C351/D351*100</f>
        <v>96.988591675033447</v>
      </c>
      <c r="F351" s="49">
        <v>115342</v>
      </c>
      <c r="G351" s="49">
        <v>79461</v>
      </c>
      <c r="H351" s="1">
        <f t="shared" ref="H351:H359" si="173">F351/G351*100</f>
        <v>145.15548508073144</v>
      </c>
      <c r="I351" s="49">
        <v>768949</v>
      </c>
      <c r="J351" s="49">
        <v>818688</v>
      </c>
      <c r="K351" s="45">
        <f t="shared" ref="K351:K359" si="174">I351/J351*100</f>
        <v>93.924547568792988</v>
      </c>
      <c r="L351" s="45">
        <v>0</v>
      </c>
      <c r="M351" s="45">
        <v>0</v>
      </c>
      <c r="N351" s="45" t="e">
        <f t="shared" si="170"/>
        <v>#DIV/0!</v>
      </c>
      <c r="O351" s="45">
        <v>0</v>
      </c>
      <c r="P351" s="45">
        <v>0</v>
      </c>
      <c r="Q351" s="45" t="e">
        <f t="shared" si="171"/>
        <v>#DIV/0!</v>
      </c>
      <c r="R351" s="45">
        <v>0</v>
      </c>
      <c r="S351" s="45">
        <v>0</v>
      </c>
      <c r="T351" s="46" t="e">
        <f t="shared" si="172"/>
        <v>#DIV/0!</v>
      </c>
    </row>
    <row r="352" spans="1:20" s="23" customFormat="1" ht="34.5">
      <c r="A352" s="70">
        <v>2</v>
      </c>
      <c r="B352" s="11" t="s">
        <v>200</v>
      </c>
      <c r="C352" s="49">
        <v>138138</v>
      </c>
      <c r="D352" s="49">
        <v>138455</v>
      </c>
      <c r="E352" s="1">
        <f t="shared" ref="E352:E359" si="175">C352/D352*100</f>
        <v>99.771044743779569</v>
      </c>
      <c r="F352" s="49">
        <v>16577</v>
      </c>
      <c r="G352" s="49">
        <v>16848</v>
      </c>
      <c r="H352" s="1">
        <f t="shared" si="173"/>
        <v>98.391500474833805</v>
      </c>
      <c r="I352" s="49">
        <v>0</v>
      </c>
      <c r="J352" s="49">
        <v>0</v>
      </c>
      <c r="K352" s="45" t="e">
        <f t="shared" si="174"/>
        <v>#DIV/0!</v>
      </c>
      <c r="L352" s="45">
        <v>0</v>
      </c>
      <c r="M352" s="45">
        <v>0</v>
      </c>
      <c r="N352" s="45" t="e">
        <f t="shared" si="170"/>
        <v>#DIV/0!</v>
      </c>
      <c r="O352" s="45">
        <v>0</v>
      </c>
      <c r="P352" s="45">
        <v>0</v>
      </c>
      <c r="Q352" s="45" t="e">
        <f t="shared" si="171"/>
        <v>#DIV/0!</v>
      </c>
      <c r="R352" s="45">
        <v>0</v>
      </c>
      <c r="S352" s="45">
        <v>0</v>
      </c>
      <c r="T352" s="46" t="e">
        <f t="shared" si="172"/>
        <v>#DIV/0!</v>
      </c>
    </row>
    <row r="353" spans="1:20" s="23" customFormat="1" ht="34.5">
      <c r="A353" s="2">
        <v>3</v>
      </c>
      <c r="B353" s="11" t="s">
        <v>201</v>
      </c>
      <c r="C353" s="49">
        <v>0</v>
      </c>
      <c r="D353" s="49">
        <v>0</v>
      </c>
      <c r="E353" s="1">
        <v>0</v>
      </c>
      <c r="F353" s="49">
        <v>0</v>
      </c>
      <c r="G353" s="49">
        <v>0</v>
      </c>
      <c r="H353" s="1" t="e">
        <f t="shared" si="173"/>
        <v>#DIV/0!</v>
      </c>
      <c r="I353" s="49">
        <v>0</v>
      </c>
      <c r="J353" s="49">
        <v>0</v>
      </c>
      <c r="K353" s="45">
        <v>0</v>
      </c>
      <c r="L353" s="45">
        <v>0</v>
      </c>
      <c r="M353" s="45">
        <v>0</v>
      </c>
      <c r="N353" s="45" t="e">
        <f t="shared" si="170"/>
        <v>#DIV/0!</v>
      </c>
      <c r="O353" s="45">
        <v>0</v>
      </c>
      <c r="P353" s="45">
        <v>0</v>
      </c>
      <c r="Q353" s="45" t="e">
        <f t="shared" si="171"/>
        <v>#DIV/0!</v>
      </c>
      <c r="R353" s="45">
        <v>0</v>
      </c>
      <c r="S353" s="45">
        <v>0</v>
      </c>
      <c r="T353" s="46" t="e">
        <f t="shared" si="172"/>
        <v>#DIV/0!</v>
      </c>
    </row>
    <row r="354" spans="1:20" s="23" customFormat="1" ht="17.25">
      <c r="A354" s="70">
        <v>4</v>
      </c>
      <c r="B354" s="11" t="s">
        <v>202</v>
      </c>
      <c r="C354" s="49">
        <v>31034</v>
      </c>
      <c r="D354" s="49">
        <v>20815</v>
      </c>
      <c r="E354" s="1">
        <f t="shared" si="175"/>
        <v>149.09440307470575</v>
      </c>
      <c r="F354" s="49">
        <v>3176</v>
      </c>
      <c r="G354" s="49">
        <v>152</v>
      </c>
      <c r="H354" s="1">
        <f t="shared" si="173"/>
        <v>2089.4736842105262</v>
      </c>
      <c r="I354" s="49">
        <v>0</v>
      </c>
      <c r="J354" s="49">
        <v>0</v>
      </c>
      <c r="K354" s="45" t="e">
        <f t="shared" si="174"/>
        <v>#DIV/0!</v>
      </c>
      <c r="L354" s="45">
        <v>0</v>
      </c>
      <c r="M354" s="45">
        <v>0</v>
      </c>
      <c r="N354" s="45" t="e">
        <f t="shared" si="170"/>
        <v>#DIV/0!</v>
      </c>
      <c r="O354" s="45">
        <v>0</v>
      </c>
      <c r="P354" s="45">
        <v>0</v>
      </c>
      <c r="Q354" s="45" t="e">
        <f t="shared" si="171"/>
        <v>#DIV/0!</v>
      </c>
      <c r="R354" s="45">
        <v>0</v>
      </c>
      <c r="S354" s="45">
        <v>0</v>
      </c>
      <c r="T354" s="46" t="e">
        <f t="shared" si="172"/>
        <v>#DIV/0!</v>
      </c>
    </row>
    <row r="355" spans="1:20" s="23" customFormat="1" ht="17.25">
      <c r="A355" s="2">
        <v>5</v>
      </c>
      <c r="B355" s="11" t="s">
        <v>203</v>
      </c>
      <c r="C355" s="49">
        <v>0</v>
      </c>
      <c r="D355" s="49">
        <v>0</v>
      </c>
      <c r="E355" s="1" t="e">
        <f t="shared" si="175"/>
        <v>#DIV/0!</v>
      </c>
      <c r="F355" s="49">
        <v>0</v>
      </c>
      <c r="G355" s="49">
        <v>0</v>
      </c>
      <c r="H355" s="1" t="e">
        <f t="shared" si="173"/>
        <v>#DIV/0!</v>
      </c>
      <c r="I355" s="49">
        <v>0</v>
      </c>
      <c r="J355" s="49">
        <v>0</v>
      </c>
      <c r="K355" s="45" t="e">
        <f t="shared" si="174"/>
        <v>#DIV/0!</v>
      </c>
      <c r="L355" s="45">
        <v>0</v>
      </c>
      <c r="M355" s="45">
        <v>0</v>
      </c>
      <c r="N355" s="45" t="e">
        <f t="shared" si="170"/>
        <v>#DIV/0!</v>
      </c>
      <c r="O355" s="45">
        <v>0</v>
      </c>
      <c r="P355" s="45">
        <v>0</v>
      </c>
      <c r="Q355" s="45" t="e">
        <f t="shared" si="171"/>
        <v>#DIV/0!</v>
      </c>
      <c r="R355" s="45">
        <v>0</v>
      </c>
      <c r="S355" s="45">
        <v>0</v>
      </c>
      <c r="T355" s="46">
        <v>0</v>
      </c>
    </row>
    <row r="356" spans="1:20" s="23" customFormat="1" ht="17.25" customHeight="1">
      <c r="A356" s="70">
        <v>6</v>
      </c>
      <c r="B356" s="16" t="s">
        <v>204</v>
      </c>
      <c r="C356" s="49">
        <v>54410</v>
      </c>
      <c r="D356" s="49">
        <v>42000</v>
      </c>
      <c r="E356" s="1">
        <f t="shared" si="175"/>
        <v>129.54761904761904</v>
      </c>
      <c r="F356" s="49">
        <v>5000</v>
      </c>
      <c r="G356" s="49">
        <v>3500</v>
      </c>
      <c r="H356" s="1">
        <f t="shared" si="173"/>
        <v>142.85714285714286</v>
      </c>
      <c r="I356" s="49">
        <v>44170</v>
      </c>
      <c r="J356" s="49">
        <v>23079</v>
      </c>
      <c r="K356" s="47">
        <f t="shared" si="174"/>
        <v>191.38610858356083</v>
      </c>
      <c r="L356" s="47">
        <v>0</v>
      </c>
      <c r="M356" s="47">
        <v>0</v>
      </c>
      <c r="N356" s="47" t="e">
        <f t="shared" si="170"/>
        <v>#DIV/0!</v>
      </c>
      <c r="O356" s="47">
        <v>0</v>
      </c>
      <c r="P356" s="47">
        <v>0</v>
      </c>
      <c r="Q356" s="47" t="e">
        <f t="shared" si="171"/>
        <v>#DIV/0!</v>
      </c>
      <c r="R356" s="47">
        <v>0</v>
      </c>
      <c r="S356" s="47">
        <v>0</v>
      </c>
      <c r="T356" s="1" t="e">
        <f t="shared" si="172"/>
        <v>#DIV/0!</v>
      </c>
    </row>
    <row r="357" spans="1:20" s="23" customFormat="1" ht="52.5" customHeight="1">
      <c r="A357" s="2">
        <v>7</v>
      </c>
      <c r="B357" s="11" t="s">
        <v>276</v>
      </c>
      <c r="C357" s="49">
        <v>0</v>
      </c>
      <c r="D357" s="49">
        <v>4251</v>
      </c>
      <c r="E357" s="1">
        <f t="shared" si="175"/>
        <v>0</v>
      </c>
      <c r="F357" s="49">
        <v>0</v>
      </c>
      <c r="G357" s="49">
        <v>4251</v>
      </c>
      <c r="H357" s="1">
        <f t="shared" si="173"/>
        <v>0</v>
      </c>
      <c r="I357" s="49">
        <v>0</v>
      </c>
      <c r="J357" s="49">
        <v>4251</v>
      </c>
      <c r="K357" s="45">
        <f t="shared" si="174"/>
        <v>0</v>
      </c>
      <c r="L357" s="45">
        <v>0</v>
      </c>
      <c r="M357" s="45">
        <v>0</v>
      </c>
      <c r="N357" s="45" t="e">
        <f t="shared" si="170"/>
        <v>#DIV/0!</v>
      </c>
      <c r="O357" s="45">
        <v>0</v>
      </c>
      <c r="P357" s="45">
        <v>0</v>
      </c>
      <c r="Q357" s="45" t="e">
        <f t="shared" si="171"/>
        <v>#DIV/0!</v>
      </c>
      <c r="R357" s="45">
        <v>0</v>
      </c>
      <c r="S357" s="45">
        <v>0</v>
      </c>
      <c r="T357" s="46" t="e">
        <f t="shared" si="172"/>
        <v>#DIV/0!</v>
      </c>
    </row>
    <row r="358" spans="1:20" s="23" customFormat="1" ht="17.25">
      <c r="A358" s="70">
        <v>8</v>
      </c>
      <c r="B358" s="11" t="s">
        <v>205</v>
      </c>
      <c r="C358" s="49">
        <v>5136</v>
      </c>
      <c r="D358" s="49">
        <v>4160</v>
      </c>
      <c r="E358" s="1">
        <f t="shared" si="175"/>
        <v>123.46153846153847</v>
      </c>
      <c r="F358" s="49">
        <v>256</v>
      </c>
      <c r="G358" s="49">
        <v>1080</v>
      </c>
      <c r="H358" s="1">
        <f t="shared" si="173"/>
        <v>23.703703703703706</v>
      </c>
      <c r="I358" s="49">
        <v>4110</v>
      </c>
      <c r="J358" s="49">
        <v>5289</v>
      </c>
      <c r="K358" s="45">
        <f t="shared" si="174"/>
        <v>77.708451503119676</v>
      </c>
      <c r="L358" s="45">
        <v>0</v>
      </c>
      <c r="M358" s="45">
        <v>0</v>
      </c>
      <c r="N358" s="45" t="e">
        <f t="shared" si="170"/>
        <v>#DIV/0!</v>
      </c>
      <c r="O358" s="45">
        <v>0</v>
      </c>
      <c r="P358" s="45">
        <v>0</v>
      </c>
      <c r="Q358" s="45" t="e">
        <f t="shared" si="171"/>
        <v>#DIV/0!</v>
      </c>
      <c r="R358" s="45">
        <v>0</v>
      </c>
      <c r="S358" s="45">
        <v>0</v>
      </c>
      <c r="T358" s="46" t="e">
        <f t="shared" si="172"/>
        <v>#DIV/0!</v>
      </c>
    </row>
    <row r="359" spans="1:20" s="23" customFormat="1" ht="17.25">
      <c r="A359" s="2">
        <v>9</v>
      </c>
      <c r="B359" s="11" t="s">
        <v>206</v>
      </c>
      <c r="C359" s="49">
        <v>10898</v>
      </c>
      <c r="D359" s="49">
        <v>13716</v>
      </c>
      <c r="E359" s="1">
        <f t="shared" si="175"/>
        <v>79.454651501895597</v>
      </c>
      <c r="F359" s="49">
        <v>980</v>
      </c>
      <c r="G359" s="49">
        <v>1002</v>
      </c>
      <c r="H359" s="1">
        <f t="shared" si="173"/>
        <v>97.80439121756487</v>
      </c>
      <c r="I359" s="49">
        <v>10898</v>
      </c>
      <c r="J359" s="49">
        <v>13716</v>
      </c>
      <c r="K359" s="45">
        <f t="shared" si="174"/>
        <v>79.454651501895597</v>
      </c>
      <c r="L359" s="45">
        <v>0</v>
      </c>
      <c r="M359" s="45">
        <v>0</v>
      </c>
      <c r="N359" s="45" t="e">
        <f t="shared" si="170"/>
        <v>#DIV/0!</v>
      </c>
      <c r="O359" s="45">
        <v>0</v>
      </c>
      <c r="P359" s="45">
        <v>0</v>
      </c>
      <c r="Q359" s="45" t="e">
        <f t="shared" si="171"/>
        <v>#DIV/0!</v>
      </c>
      <c r="R359" s="45">
        <v>0</v>
      </c>
      <c r="S359" s="45">
        <v>0</v>
      </c>
      <c r="T359" s="46" t="e">
        <f t="shared" si="172"/>
        <v>#DIV/0!</v>
      </c>
    </row>
    <row r="360" spans="1:20" s="23" customFormat="1" ht="17.25" customHeight="1">
      <c r="A360" s="385"/>
      <c r="B360" s="386"/>
      <c r="C360" s="386"/>
      <c r="D360" s="386"/>
      <c r="E360" s="386"/>
      <c r="F360" s="386"/>
      <c r="G360" s="386"/>
      <c r="H360" s="386"/>
      <c r="I360" s="386"/>
      <c r="J360" s="386"/>
      <c r="K360" s="386"/>
      <c r="L360" s="386"/>
      <c r="M360" s="386"/>
      <c r="N360" s="386"/>
      <c r="O360" s="386"/>
      <c r="P360" s="386"/>
      <c r="Q360" s="386"/>
      <c r="R360" s="386"/>
      <c r="S360" s="386"/>
      <c r="T360" s="387"/>
    </row>
    <row r="361" spans="1:20" ht="57.75" customHeight="1">
      <c r="A361" s="369" t="s">
        <v>267</v>
      </c>
      <c r="B361" s="370"/>
      <c r="C361" s="128">
        <f>C362+C379+C387</f>
        <v>238665132.956</v>
      </c>
      <c r="D361" s="128">
        <f>D362+D379+D387</f>
        <v>233478756.373</v>
      </c>
      <c r="E361" s="139">
        <f t="shared" ref="E361:E377" si="176">C361/D361*100</f>
        <v>102.22134838456753</v>
      </c>
      <c r="F361" s="128">
        <f>F362+F379+F387</f>
        <v>24557313.372999996</v>
      </c>
      <c r="G361" s="128">
        <f>G362+G379+G387</f>
        <v>25709885.112999998</v>
      </c>
      <c r="H361" s="139">
        <f t="shared" ref="H361" si="177">F361/G361*100</f>
        <v>95.517009372331998</v>
      </c>
      <c r="I361" s="128">
        <f>I362+I379+I387</f>
        <v>238665132.956</v>
      </c>
      <c r="J361" s="128">
        <f>J362+J379+J387</f>
        <v>233478756.373</v>
      </c>
      <c r="K361" s="139">
        <f t="shared" ref="K361:K377" si="178">I361/J361*100</f>
        <v>102.22134838456753</v>
      </c>
      <c r="L361" s="128">
        <f>L362+L379+L387</f>
        <v>21549181</v>
      </c>
      <c r="M361" s="128">
        <f>M362+M379+M387</f>
        <v>28528826</v>
      </c>
      <c r="N361" s="140">
        <f t="shared" ref="N361:N381" si="179">L361/M361*100</f>
        <v>75.534762629208785</v>
      </c>
      <c r="O361" s="128">
        <f>O362+O379+O387</f>
        <v>0</v>
      </c>
      <c r="P361" s="128">
        <f>P362+P379+P387</f>
        <v>0</v>
      </c>
      <c r="Q361" s="140" t="e">
        <f t="shared" ref="Q361:Q381" si="180">O361/P361*100</f>
        <v>#DIV/0!</v>
      </c>
      <c r="R361" s="128">
        <f>R362+R379+R387</f>
        <v>0</v>
      </c>
      <c r="S361" s="128">
        <f>S362+S379+S387</f>
        <v>0</v>
      </c>
      <c r="T361" s="140" t="e">
        <f t="shared" ref="T361:T381" si="181">R361/S361*100</f>
        <v>#DIV/0!</v>
      </c>
    </row>
    <row r="362" spans="1:20" ht="75" customHeight="1">
      <c r="A362" s="383" t="s">
        <v>268</v>
      </c>
      <c r="B362" s="384"/>
      <c r="C362" s="42">
        <f>SUM(C363:C377)</f>
        <v>194595675.956</v>
      </c>
      <c r="D362" s="42">
        <f>SUM(D363:D377)</f>
        <v>191172209.373</v>
      </c>
      <c r="E362" s="42">
        <f>C362/D362*100</f>
        <v>101.79077628188122</v>
      </c>
      <c r="F362" s="42">
        <f>SUM(F363:F377)</f>
        <v>17922455.372999996</v>
      </c>
      <c r="G362" s="42">
        <f>SUM(G363:G377)</f>
        <v>20322381.112999998</v>
      </c>
      <c r="H362" s="42">
        <f>F362/G362*100</f>
        <v>88.19072565042687</v>
      </c>
      <c r="I362" s="42">
        <f>SUM(I363:I377)</f>
        <v>194595675.956</v>
      </c>
      <c r="J362" s="42">
        <f>SUM(J363:J377)</f>
        <v>191172209.373</v>
      </c>
      <c r="K362" s="42">
        <f>I362/J362*100</f>
        <v>101.79077628188122</v>
      </c>
      <c r="L362" s="42">
        <f>SUM(L363:L377)</f>
        <v>21549181</v>
      </c>
      <c r="M362" s="42">
        <f>SUM(M363:M377)</f>
        <v>28528826</v>
      </c>
      <c r="N362" s="167">
        <f t="shared" si="179"/>
        <v>75.534762629208785</v>
      </c>
      <c r="O362" s="42">
        <f>SUM(O363:O377)</f>
        <v>0</v>
      </c>
      <c r="P362" s="42">
        <f>SUM(P363:P377)</f>
        <v>0</v>
      </c>
      <c r="Q362" s="5" t="e">
        <f t="shared" si="180"/>
        <v>#DIV/0!</v>
      </c>
      <c r="R362" s="42">
        <f>SUM(R363:R377)</f>
        <v>0</v>
      </c>
      <c r="S362" s="42">
        <f>SUM(S363:S377)</f>
        <v>0</v>
      </c>
      <c r="T362" s="5" t="e">
        <f t="shared" si="181"/>
        <v>#DIV/0!</v>
      </c>
    </row>
    <row r="363" spans="1:20" ht="17.25">
      <c r="A363" s="63">
        <v>1</v>
      </c>
      <c r="B363" s="12" t="s">
        <v>207</v>
      </c>
      <c r="C363" s="49">
        <v>21709923</v>
      </c>
      <c r="D363" s="49">
        <v>24745635</v>
      </c>
      <c r="E363" s="164">
        <f t="shared" si="176"/>
        <v>87.73233339940559</v>
      </c>
      <c r="F363" s="49">
        <v>0</v>
      </c>
      <c r="G363" s="49">
        <v>2459900</v>
      </c>
      <c r="H363" s="164">
        <f t="shared" ref="H363:H376" si="182">F363/G363*100</f>
        <v>0</v>
      </c>
      <c r="I363" s="49">
        <v>21709923</v>
      </c>
      <c r="J363" s="49">
        <v>24745635</v>
      </c>
      <c r="K363" s="164">
        <f t="shared" si="178"/>
        <v>87.73233339940559</v>
      </c>
      <c r="L363" s="49">
        <v>0</v>
      </c>
      <c r="M363" s="49">
        <v>0</v>
      </c>
      <c r="N363" s="69">
        <v>83.9</v>
      </c>
      <c r="O363" s="45"/>
      <c r="P363" s="45"/>
      <c r="Q363" s="69" t="e">
        <f t="shared" si="180"/>
        <v>#DIV/0!</v>
      </c>
      <c r="R363" s="69">
        <v>0</v>
      </c>
      <c r="S363" s="69">
        <v>0</v>
      </c>
      <c r="T363" s="69" t="e">
        <f t="shared" si="181"/>
        <v>#DIV/0!</v>
      </c>
    </row>
    <row r="364" spans="1:20" s="23" customFormat="1" ht="17.25">
      <c r="A364" s="64">
        <v>2</v>
      </c>
      <c r="B364" s="9" t="s">
        <v>208</v>
      </c>
      <c r="C364" s="49">
        <v>35352359</v>
      </c>
      <c r="D364" s="49">
        <v>41639820</v>
      </c>
      <c r="E364" s="164">
        <f t="shared" si="176"/>
        <v>84.900364602920959</v>
      </c>
      <c r="F364" s="49">
        <v>3596544.2580000013</v>
      </c>
      <c r="G364" s="49">
        <v>3292020.9109999985</v>
      </c>
      <c r="H364" s="164">
        <f t="shared" si="182"/>
        <v>109.2503466786151</v>
      </c>
      <c r="I364" s="49">
        <v>35352359</v>
      </c>
      <c r="J364" s="49">
        <v>41639820</v>
      </c>
      <c r="K364" s="164">
        <f t="shared" si="178"/>
        <v>84.900364602920959</v>
      </c>
      <c r="L364" s="49">
        <v>14964431</v>
      </c>
      <c r="M364" s="49">
        <v>19481549</v>
      </c>
      <c r="N364" s="164">
        <f t="shared" si="179"/>
        <v>76.813352983379303</v>
      </c>
      <c r="O364" s="166"/>
      <c r="P364" s="166"/>
      <c r="Q364" s="69" t="e">
        <f t="shared" si="180"/>
        <v>#DIV/0!</v>
      </c>
      <c r="R364" s="69">
        <v>0</v>
      </c>
      <c r="S364" s="69">
        <v>0</v>
      </c>
      <c r="T364" s="69" t="e">
        <f t="shared" si="181"/>
        <v>#DIV/0!</v>
      </c>
    </row>
    <row r="365" spans="1:20" ht="17.25">
      <c r="A365" s="63">
        <v>3</v>
      </c>
      <c r="B365" s="12" t="s">
        <v>271</v>
      </c>
      <c r="C365" s="49">
        <v>15707188</v>
      </c>
      <c r="D365" s="49">
        <v>18792637</v>
      </c>
      <c r="E365" s="164">
        <f t="shared" si="176"/>
        <v>83.581606987885735</v>
      </c>
      <c r="F365" s="49">
        <v>2985564</v>
      </c>
      <c r="G365" s="49">
        <v>2638394</v>
      </c>
      <c r="H365" s="164">
        <f t="shared" si="182"/>
        <v>113.15838347115708</v>
      </c>
      <c r="I365" s="49">
        <v>15707188</v>
      </c>
      <c r="J365" s="49">
        <v>18792637</v>
      </c>
      <c r="K365" s="164">
        <f t="shared" si="178"/>
        <v>83.581606987885735</v>
      </c>
      <c r="L365" s="49">
        <v>0</v>
      </c>
      <c r="M365" s="49">
        <v>0</v>
      </c>
      <c r="N365" s="69" t="e">
        <f t="shared" si="179"/>
        <v>#DIV/0!</v>
      </c>
      <c r="O365" s="45"/>
      <c r="P365" s="45"/>
      <c r="Q365" s="69" t="e">
        <f t="shared" si="180"/>
        <v>#DIV/0!</v>
      </c>
      <c r="R365" s="69">
        <v>0</v>
      </c>
      <c r="S365" s="69">
        <v>0</v>
      </c>
      <c r="T365" s="69" t="e">
        <f t="shared" si="181"/>
        <v>#DIV/0!</v>
      </c>
    </row>
    <row r="366" spans="1:20" ht="86.25">
      <c r="A366" s="63">
        <v>4</v>
      </c>
      <c r="B366" s="10" t="s">
        <v>289</v>
      </c>
      <c r="C366" s="49">
        <v>12218092.244999999</v>
      </c>
      <c r="D366" s="49">
        <v>7343304.2939999998</v>
      </c>
      <c r="E366" s="164">
        <f t="shared" si="176"/>
        <v>166.38412022477465</v>
      </c>
      <c r="F366" s="49">
        <v>1315824.9439999983</v>
      </c>
      <c r="G366" s="49">
        <v>853100.79399999976</v>
      </c>
      <c r="H366" s="164">
        <f t="shared" si="182"/>
        <v>154.24026718230891</v>
      </c>
      <c r="I366" s="49">
        <v>12218092.244999999</v>
      </c>
      <c r="J366" s="49">
        <v>7343304.2939999998</v>
      </c>
      <c r="K366" s="164">
        <f t="shared" si="178"/>
        <v>166.38412022477465</v>
      </c>
      <c r="L366" s="49">
        <v>0</v>
      </c>
      <c r="M366" s="49">
        <v>0</v>
      </c>
      <c r="N366" s="69" t="e">
        <f t="shared" si="179"/>
        <v>#DIV/0!</v>
      </c>
      <c r="O366" s="166">
        <v>0</v>
      </c>
      <c r="P366" s="166">
        <v>0</v>
      </c>
      <c r="Q366" s="69" t="e">
        <f t="shared" si="180"/>
        <v>#DIV/0!</v>
      </c>
      <c r="R366" s="69">
        <v>0</v>
      </c>
      <c r="S366" s="69">
        <v>0</v>
      </c>
      <c r="T366" s="69" t="e">
        <f t="shared" si="181"/>
        <v>#DIV/0!</v>
      </c>
    </row>
    <row r="367" spans="1:20" ht="34.5">
      <c r="A367" s="63">
        <v>5</v>
      </c>
      <c r="B367" s="10" t="s">
        <v>209</v>
      </c>
      <c r="C367" s="49">
        <v>4239866</v>
      </c>
      <c r="D367" s="49">
        <v>3731519</v>
      </c>
      <c r="E367" s="164">
        <f t="shared" si="176"/>
        <v>113.6230580629497</v>
      </c>
      <c r="F367" s="49">
        <v>209984</v>
      </c>
      <c r="G367" s="49">
        <v>188190</v>
      </c>
      <c r="H367" s="164">
        <f t="shared" si="182"/>
        <v>111.58084914182476</v>
      </c>
      <c r="I367" s="49">
        <v>4239866</v>
      </c>
      <c r="J367" s="49">
        <v>3731519</v>
      </c>
      <c r="K367" s="164">
        <f t="shared" si="178"/>
        <v>113.6230580629497</v>
      </c>
      <c r="L367" s="49">
        <v>0</v>
      </c>
      <c r="M367" s="49">
        <v>0</v>
      </c>
      <c r="N367" s="69" t="e">
        <f t="shared" si="179"/>
        <v>#DIV/0!</v>
      </c>
      <c r="O367" s="166">
        <v>0</v>
      </c>
      <c r="P367" s="166">
        <v>0</v>
      </c>
      <c r="Q367" s="69" t="e">
        <f t="shared" si="180"/>
        <v>#DIV/0!</v>
      </c>
      <c r="R367" s="69">
        <v>0</v>
      </c>
      <c r="S367" s="69">
        <v>0</v>
      </c>
      <c r="T367" s="69" t="e">
        <f t="shared" si="181"/>
        <v>#DIV/0!</v>
      </c>
    </row>
    <row r="368" spans="1:20" s="23" customFormat="1" ht="34.5">
      <c r="A368" s="64">
        <v>6</v>
      </c>
      <c r="B368" s="16" t="s">
        <v>210</v>
      </c>
      <c r="C368" s="49">
        <v>15605361</v>
      </c>
      <c r="D368" s="49">
        <v>16591291</v>
      </c>
      <c r="E368" s="164">
        <f t="shared" si="176"/>
        <v>94.05754500960775</v>
      </c>
      <c r="F368" s="49">
        <v>5905761</v>
      </c>
      <c r="G368" s="49">
        <v>1638083</v>
      </c>
      <c r="H368" s="164">
        <f t="shared" si="182"/>
        <v>360.52880104365897</v>
      </c>
      <c r="I368" s="49">
        <v>15605361</v>
      </c>
      <c r="J368" s="49">
        <v>16591291</v>
      </c>
      <c r="K368" s="164">
        <f t="shared" si="178"/>
        <v>94.05754500960775</v>
      </c>
      <c r="L368" s="49">
        <v>6584750</v>
      </c>
      <c r="M368" s="49">
        <v>9047277</v>
      </c>
      <c r="N368" s="164">
        <f t="shared" si="179"/>
        <v>72.7815673157791</v>
      </c>
      <c r="O368" s="166">
        <v>0</v>
      </c>
      <c r="P368" s="166">
        <v>0</v>
      </c>
      <c r="Q368" s="69" t="e">
        <f t="shared" si="180"/>
        <v>#DIV/0!</v>
      </c>
      <c r="R368" s="69">
        <v>0</v>
      </c>
      <c r="S368" s="69">
        <v>0</v>
      </c>
      <c r="T368" s="69" t="e">
        <f t="shared" si="181"/>
        <v>#DIV/0!</v>
      </c>
    </row>
    <row r="369" spans="1:20" ht="21.75" customHeight="1">
      <c r="A369" s="63">
        <v>7</v>
      </c>
      <c r="B369" s="12" t="s">
        <v>211</v>
      </c>
      <c r="C369" s="49">
        <v>19117885.710999999</v>
      </c>
      <c r="D369" s="49">
        <v>15657751.079</v>
      </c>
      <c r="E369" s="164">
        <f t="shared" si="176"/>
        <v>122.09854157562062</v>
      </c>
      <c r="F369" s="49">
        <v>1225809.7709999979</v>
      </c>
      <c r="G369" s="49">
        <v>1246828.0079999994</v>
      </c>
      <c r="H369" s="164">
        <f t="shared" si="182"/>
        <v>98.314263325403132</v>
      </c>
      <c r="I369" s="49">
        <v>19117885.710999999</v>
      </c>
      <c r="J369" s="49">
        <v>15657751.079</v>
      </c>
      <c r="K369" s="164">
        <f t="shared" si="178"/>
        <v>122.09854157562062</v>
      </c>
      <c r="L369" s="49">
        <v>0</v>
      </c>
      <c r="M369" s="49">
        <v>0</v>
      </c>
      <c r="N369" s="69" t="e">
        <f t="shared" si="179"/>
        <v>#DIV/0!</v>
      </c>
      <c r="O369" s="45"/>
      <c r="P369" s="45"/>
      <c r="Q369" s="69" t="e">
        <f t="shared" si="180"/>
        <v>#DIV/0!</v>
      </c>
      <c r="R369" s="69">
        <v>0</v>
      </c>
      <c r="S369" s="69">
        <v>0</v>
      </c>
      <c r="T369" s="69" t="e">
        <f t="shared" si="181"/>
        <v>#DIV/0!</v>
      </c>
    </row>
    <row r="370" spans="1:20" ht="27" customHeight="1">
      <c r="A370" s="63">
        <v>8</v>
      </c>
      <c r="B370" s="12" t="s">
        <v>212</v>
      </c>
      <c r="C370" s="49">
        <v>5666500</v>
      </c>
      <c r="D370" s="49">
        <v>7091879</v>
      </c>
      <c r="E370" s="164">
        <f t="shared" si="176"/>
        <v>79.901250430245639</v>
      </c>
      <c r="F370" s="49">
        <v>688190</v>
      </c>
      <c r="G370" s="49">
        <v>490802</v>
      </c>
      <c r="H370" s="164">
        <f t="shared" si="182"/>
        <v>140.21744002673177</v>
      </c>
      <c r="I370" s="49">
        <v>5666500</v>
      </c>
      <c r="J370" s="49">
        <v>7091879</v>
      </c>
      <c r="K370" s="164">
        <f t="shared" si="178"/>
        <v>79.901250430245639</v>
      </c>
      <c r="L370" s="49">
        <v>0</v>
      </c>
      <c r="M370" s="49">
        <v>0</v>
      </c>
      <c r="N370" s="69" t="e">
        <f t="shared" si="179"/>
        <v>#DIV/0!</v>
      </c>
      <c r="O370" s="166">
        <v>0</v>
      </c>
      <c r="P370" s="166">
        <v>0</v>
      </c>
      <c r="Q370" s="69" t="e">
        <f t="shared" si="180"/>
        <v>#DIV/0!</v>
      </c>
      <c r="R370" s="69">
        <v>0</v>
      </c>
      <c r="S370" s="69">
        <v>0</v>
      </c>
      <c r="T370" s="69" t="e">
        <f t="shared" si="181"/>
        <v>#DIV/0!</v>
      </c>
    </row>
    <row r="371" spans="1:20" s="23" customFormat="1" ht="34.5">
      <c r="A371" s="64">
        <v>9</v>
      </c>
      <c r="B371" s="16" t="s">
        <v>213</v>
      </c>
      <c r="C371" s="49">
        <v>63213472</v>
      </c>
      <c r="D371" s="49">
        <v>53965352</v>
      </c>
      <c r="E371" s="164">
        <f t="shared" si="176"/>
        <v>117.13714384740787</v>
      </c>
      <c r="F371" s="49">
        <v>1823275.3999999985</v>
      </c>
      <c r="G371" s="49">
        <v>7357685.3999999985</v>
      </c>
      <c r="H371" s="164">
        <f t="shared" si="182"/>
        <v>24.780556667997779</v>
      </c>
      <c r="I371" s="49">
        <v>63213472</v>
      </c>
      <c r="J371" s="49">
        <v>53965352</v>
      </c>
      <c r="K371" s="164">
        <f t="shared" si="178"/>
        <v>117.13714384740787</v>
      </c>
      <c r="L371" s="45">
        <v>0</v>
      </c>
      <c r="M371" s="45">
        <v>0</v>
      </c>
      <c r="N371" s="69" t="e">
        <f t="shared" si="179"/>
        <v>#DIV/0!</v>
      </c>
      <c r="O371" s="166">
        <v>0</v>
      </c>
      <c r="P371" s="166">
        <v>0</v>
      </c>
      <c r="Q371" s="69" t="e">
        <f t="shared" si="180"/>
        <v>#DIV/0!</v>
      </c>
      <c r="R371" s="69">
        <v>0</v>
      </c>
      <c r="S371" s="69">
        <v>0</v>
      </c>
      <c r="T371" s="69" t="e">
        <f t="shared" si="181"/>
        <v>#DIV/0!</v>
      </c>
    </row>
    <row r="372" spans="1:20" ht="33" customHeight="1">
      <c r="A372" s="63">
        <v>10</v>
      </c>
      <c r="B372" s="10" t="s">
        <v>215</v>
      </c>
      <c r="C372" s="49">
        <v>382743</v>
      </c>
      <c r="D372" s="49">
        <v>249391</v>
      </c>
      <c r="E372" s="164">
        <f t="shared" si="176"/>
        <v>153.47105549117651</v>
      </c>
      <c r="F372" s="49">
        <v>36045</v>
      </c>
      <c r="G372" s="49">
        <v>33793</v>
      </c>
      <c r="H372" s="164">
        <f t="shared" si="182"/>
        <v>106.66410203296542</v>
      </c>
      <c r="I372" s="49">
        <v>382743</v>
      </c>
      <c r="J372" s="49">
        <v>249391</v>
      </c>
      <c r="K372" s="164">
        <f t="shared" si="178"/>
        <v>153.47105549117651</v>
      </c>
      <c r="L372" s="45">
        <v>0</v>
      </c>
      <c r="M372" s="45">
        <v>0</v>
      </c>
      <c r="N372" s="69" t="e">
        <f t="shared" si="179"/>
        <v>#DIV/0!</v>
      </c>
      <c r="O372" s="166">
        <v>0</v>
      </c>
      <c r="P372" s="166">
        <v>0</v>
      </c>
      <c r="Q372" s="69" t="e">
        <f t="shared" si="180"/>
        <v>#DIV/0!</v>
      </c>
      <c r="R372" s="69">
        <v>0</v>
      </c>
      <c r="S372" s="69">
        <v>0</v>
      </c>
      <c r="T372" s="69" t="e">
        <f t="shared" si="181"/>
        <v>#DIV/0!</v>
      </c>
    </row>
    <row r="373" spans="1:20" ht="51.75">
      <c r="A373" s="142">
        <v>11</v>
      </c>
      <c r="B373" s="143" t="s">
        <v>216</v>
      </c>
      <c r="C373" s="49">
        <v>1382286</v>
      </c>
      <c r="D373" s="49">
        <v>1363630</v>
      </c>
      <c r="E373" s="164">
        <f t="shared" si="176"/>
        <v>101.36811305119424</v>
      </c>
      <c r="F373" s="49">
        <v>135457</v>
      </c>
      <c r="G373" s="49">
        <v>123584</v>
      </c>
      <c r="H373" s="164">
        <f t="shared" si="182"/>
        <v>109.60723070947695</v>
      </c>
      <c r="I373" s="49">
        <v>1382286</v>
      </c>
      <c r="J373" s="49">
        <v>1363630</v>
      </c>
      <c r="K373" s="164">
        <f t="shared" si="178"/>
        <v>101.36811305119424</v>
      </c>
      <c r="L373" s="45">
        <v>0</v>
      </c>
      <c r="M373" s="45">
        <v>0</v>
      </c>
      <c r="N373" s="69" t="e">
        <f t="shared" si="179"/>
        <v>#DIV/0!</v>
      </c>
      <c r="O373" s="166">
        <v>0</v>
      </c>
      <c r="P373" s="166">
        <v>0</v>
      </c>
      <c r="Q373" s="69" t="e">
        <f t="shared" si="180"/>
        <v>#DIV/0!</v>
      </c>
      <c r="R373" s="69">
        <v>0</v>
      </c>
      <c r="S373" s="69">
        <v>0</v>
      </c>
      <c r="T373" s="69" t="e">
        <f t="shared" si="181"/>
        <v>#DIV/0!</v>
      </c>
    </row>
    <row r="374" spans="1:20" s="146" customFormat="1" ht="33.75" customHeight="1">
      <c r="A374" s="63">
        <v>13</v>
      </c>
      <c r="B374" s="10" t="s">
        <v>217</v>
      </c>
      <c r="C374" s="45"/>
      <c r="D374" s="45"/>
      <c r="E374" s="164" t="e">
        <f t="shared" si="176"/>
        <v>#DIV/0!</v>
      </c>
      <c r="F374" s="49"/>
      <c r="G374" s="49"/>
      <c r="H374" s="69" t="e">
        <f t="shared" si="182"/>
        <v>#DIV/0!</v>
      </c>
      <c r="I374" s="45"/>
      <c r="J374" s="45"/>
      <c r="K374" s="164" t="e">
        <f t="shared" si="178"/>
        <v>#DIV/0!</v>
      </c>
      <c r="L374" s="45"/>
      <c r="M374" s="45"/>
      <c r="N374" s="69" t="e">
        <f t="shared" si="179"/>
        <v>#DIV/0!</v>
      </c>
      <c r="O374" s="69"/>
      <c r="P374" s="69"/>
      <c r="Q374" s="69" t="e">
        <f t="shared" si="180"/>
        <v>#DIV/0!</v>
      </c>
      <c r="R374" s="69"/>
      <c r="S374" s="69"/>
      <c r="T374" s="69"/>
    </row>
    <row r="375" spans="1:20" s="146" customFormat="1" ht="17.25">
      <c r="A375" s="63">
        <v>14</v>
      </c>
      <c r="B375" s="12" t="s">
        <v>218</v>
      </c>
      <c r="C375" s="69"/>
      <c r="D375" s="165"/>
      <c r="E375" s="164" t="e">
        <f t="shared" si="176"/>
        <v>#DIV/0!</v>
      </c>
      <c r="F375" s="69"/>
      <c r="G375" s="69"/>
      <c r="H375" s="69" t="e">
        <f t="shared" si="182"/>
        <v>#DIV/0!</v>
      </c>
      <c r="I375" s="69"/>
      <c r="J375" s="69"/>
      <c r="K375" s="164" t="e">
        <f t="shared" si="178"/>
        <v>#DIV/0!</v>
      </c>
      <c r="L375" s="165"/>
      <c r="M375" s="165"/>
      <c r="N375" s="69" t="e">
        <f t="shared" si="179"/>
        <v>#DIV/0!</v>
      </c>
      <c r="O375" s="69"/>
      <c r="P375" s="69"/>
      <c r="Q375" s="69" t="e">
        <f t="shared" si="180"/>
        <v>#DIV/0!</v>
      </c>
      <c r="R375" s="69"/>
      <c r="S375" s="69"/>
      <c r="T375" s="69" t="e">
        <f t="shared" si="181"/>
        <v>#DIV/0!</v>
      </c>
    </row>
    <row r="376" spans="1:20" s="146" customFormat="1" ht="17.25">
      <c r="A376" s="63">
        <v>15</v>
      </c>
      <c r="B376" s="12" t="s">
        <v>219</v>
      </c>
      <c r="C376" s="69"/>
      <c r="D376" s="165"/>
      <c r="E376" s="164" t="e">
        <f t="shared" si="176"/>
        <v>#DIV/0!</v>
      </c>
      <c r="F376" s="69"/>
      <c r="G376" s="69"/>
      <c r="H376" s="69" t="e">
        <f t="shared" si="182"/>
        <v>#DIV/0!</v>
      </c>
      <c r="I376" s="69"/>
      <c r="J376" s="69"/>
      <c r="K376" s="164" t="e">
        <f t="shared" si="178"/>
        <v>#DIV/0!</v>
      </c>
      <c r="L376" s="165"/>
      <c r="M376" s="165"/>
      <c r="N376" s="69" t="e">
        <f t="shared" si="179"/>
        <v>#DIV/0!</v>
      </c>
      <c r="O376" s="69"/>
      <c r="P376" s="69"/>
      <c r="Q376" s="69" t="e">
        <f t="shared" si="180"/>
        <v>#DIV/0!</v>
      </c>
      <c r="R376" s="69"/>
      <c r="S376" s="69"/>
      <c r="T376" s="69" t="e">
        <f t="shared" si="181"/>
        <v>#DIV/0!</v>
      </c>
    </row>
    <row r="377" spans="1:20" s="146" customFormat="1" ht="51.75">
      <c r="A377" s="63">
        <v>16</v>
      </c>
      <c r="B377" s="10" t="s">
        <v>220</v>
      </c>
      <c r="C377" s="69"/>
      <c r="D377" s="69"/>
      <c r="E377" s="164" t="e">
        <f t="shared" si="176"/>
        <v>#DIV/0!</v>
      </c>
      <c r="F377" s="69"/>
      <c r="G377" s="69"/>
      <c r="H377" s="69" t="e">
        <f>F377/G377*100</f>
        <v>#DIV/0!</v>
      </c>
      <c r="I377" s="69"/>
      <c r="J377" s="69"/>
      <c r="K377" s="164" t="e">
        <f t="shared" si="178"/>
        <v>#DIV/0!</v>
      </c>
      <c r="L377" s="69"/>
      <c r="M377" s="69"/>
      <c r="N377" s="69" t="e">
        <f t="shared" si="179"/>
        <v>#DIV/0!</v>
      </c>
      <c r="O377" s="69"/>
      <c r="P377" s="69"/>
      <c r="Q377" s="69" t="e">
        <f t="shared" si="180"/>
        <v>#DIV/0!</v>
      </c>
      <c r="R377" s="69"/>
      <c r="S377" s="69"/>
      <c r="T377" s="69" t="e">
        <f t="shared" si="181"/>
        <v>#DIV/0!</v>
      </c>
    </row>
    <row r="378" spans="1:20" s="222" customFormat="1" ht="17.25" customHeight="1">
      <c r="A378" s="397"/>
      <c r="B378" s="398"/>
      <c r="C378" s="398"/>
      <c r="D378" s="398"/>
      <c r="E378" s="398"/>
      <c r="F378" s="398"/>
      <c r="G378" s="398"/>
      <c r="H378" s="398"/>
      <c r="I378" s="398"/>
      <c r="J378" s="398"/>
      <c r="K378" s="399"/>
      <c r="L378" s="221"/>
      <c r="M378" s="221"/>
      <c r="N378" s="221"/>
      <c r="O378" s="221"/>
      <c r="P378" s="221"/>
      <c r="Q378" s="221"/>
      <c r="R378" s="221"/>
      <c r="S378" s="221"/>
      <c r="T378" s="221"/>
    </row>
    <row r="379" spans="1:20" ht="84.75" customHeight="1">
      <c r="A379" s="400" t="s">
        <v>269</v>
      </c>
      <c r="B379" s="401"/>
      <c r="C379" s="144">
        <f>SUM(C380:C381)</f>
        <v>44069457</v>
      </c>
      <c r="D379" s="144">
        <f>SUM(D380:D381)</f>
        <v>42306547</v>
      </c>
      <c r="E379" s="144">
        <f>C379/D379*100</f>
        <v>104.16699098605235</v>
      </c>
      <c r="F379" s="144">
        <f>SUM(F380:F381)</f>
        <v>6634858</v>
      </c>
      <c r="G379" s="144">
        <f>SUM(G380:G381)</f>
        <v>5387504</v>
      </c>
      <c r="H379" s="144">
        <f>F379/G379*100</f>
        <v>123.15272526943832</v>
      </c>
      <c r="I379" s="144">
        <f>SUM(I380:I381)</f>
        <v>44069457</v>
      </c>
      <c r="J379" s="144">
        <f>SUM(J380:J381)</f>
        <v>42306547</v>
      </c>
      <c r="K379" s="144">
        <f>I379/J379*100</f>
        <v>104.16699098605235</v>
      </c>
      <c r="L379" s="144">
        <f>SUM(L380:L381)</f>
        <v>0</v>
      </c>
      <c r="M379" s="144">
        <f>SUM(M380:M381)</f>
        <v>0</v>
      </c>
      <c r="N379" s="145" t="e">
        <f t="shared" si="179"/>
        <v>#DIV/0!</v>
      </c>
      <c r="O379" s="144">
        <f>SUM(O380:O381)</f>
        <v>0</v>
      </c>
      <c r="P379" s="144">
        <f>SUM(P380:P381)</f>
        <v>0</v>
      </c>
      <c r="Q379" s="145" t="e">
        <f t="shared" si="180"/>
        <v>#DIV/0!</v>
      </c>
      <c r="R379" s="144">
        <f>SUM(R380:R381)</f>
        <v>0</v>
      </c>
      <c r="S379" s="144">
        <f>SUM(S380:S381)</f>
        <v>0</v>
      </c>
      <c r="T379" s="145" t="e">
        <f t="shared" si="181"/>
        <v>#DIV/0!</v>
      </c>
    </row>
    <row r="380" spans="1:20" ht="75" customHeight="1">
      <c r="A380" s="63">
        <v>1</v>
      </c>
      <c r="B380" s="10" t="s">
        <v>214</v>
      </c>
      <c r="C380" s="49">
        <v>44069457</v>
      </c>
      <c r="D380" s="49">
        <v>42306547</v>
      </c>
      <c r="E380" s="164">
        <f t="shared" ref="E380:E381" si="183">C380/D380*100</f>
        <v>104.16699098605235</v>
      </c>
      <c r="F380" s="49">
        <v>6634858</v>
      </c>
      <c r="G380" s="49">
        <v>5387504</v>
      </c>
      <c r="H380" s="20">
        <f t="shared" ref="H380:H381" si="184">F380/G380*100</f>
        <v>123.15272526943832</v>
      </c>
      <c r="I380" s="49">
        <v>44069457</v>
      </c>
      <c r="J380" s="49">
        <v>42306547</v>
      </c>
      <c r="K380" s="164">
        <f t="shared" ref="K380:K381" si="185">I380/J380*100</f>
        <v>104.16699098605235</v>
      </c>
      <c r="L380" s="49">
        <v>0</v>
      </c>
      <c r="M380" s="49">
        <v>0</v>
      </c>
      <c r="N380" s="69" t="e">
        <f t="shared" si="179"/>
        <v>#DIV/0!</v>
      </c>
      <c r="O380" s="166">
        <v>0</v>
      </c>
      <c r="P380" s="166">
        <v>0</v>
      </c>
      <c r="Q380" s="69" t="e">
        <f t="shared" si="180"/>
        <v>#DIV/0!</v>
      </c>
      <c r="R380" s="69">
        <v>0</v>
      </c>
      <c r="S380" s="69">
        <v>0</v>
      </c>
      <c r="T380" s="69" t="e">
        <f t="shared" si="181"/>
        <v>#DIV/0!</v>
      </c>
    </row>
    <row r="381" spans="1:20" ht="17.25">
      <c r="A381" s="63">
        <v>2</v>
      </c>
      <c r="B381" s="12" t="s">
        <v>221</v>
      </c>
      <c r="C381" s="20"/>
      <c r="D381" s="20"/>
      <c r="E381" s="25" t="e">
        <f t="shared" si="183"/>
        <v>#DIV/0!</v>
      </c>
      <c r="F381" s="45"/>
      <c r="G381" s="45"/>
      <c r="H381" s="20" t="e">
        <f t="shared" si="184"/>
        <v>#DIV/0!</v>
      </c>
      <c r="I381" s="45"/>
      <c r="J381" s="45"/>
      <c r="K381" s="25" t="e">
        <f t="shared" si="185"/>
        <v>#DIV/0!</v>
      </c>
      <c r="L381" s="35"/>
      <c r="M381" s="35"/>
      <c r="N381" s="31" t="e">
        <f t="shared" si="179"/>
        <v>#DIV/0!</v>
      </c>
      <c r="O381" s="20"/>
      <c r="P381" s="20"/>
      <c r="Q381" s="31" t="e">
        <f t="shared" si="180"/>
        <v>#DIV/0!</v>
      </c>
      <c r="R381" s="20"/>
      <c r="S381" s="20"/>
      <c r="T381" s="20" t="e">
        <f t="shared" si="181"/>
        <v>#DIV/0!</v>
      </c>
    </row>
    <row r="382" spans="1:20" s="23" customFormat="1" ht="17.25">
      <c r="A382" s="64"/>
      <c r="B382" s="16"/>
      <c r="C382" s="47"/>
      <c r="D382" s="47"/>
      <c r="E382" s="1"/>
      <c r="F382" s="45"/>
      <c r="G382" s="45"/>
      <c r="H382" s="1"/>
      <c r="I382" s="47"/>
      <c r="J382" s="47"/>
      <c r="K382" s="1"/>
      <c r="L382" s="47"/>
      <c r="M382" s="47"/>
      <c r="N382" s="1"/>
      <c r="O382" s="47"/>
      <c r="P382" s="47"/>
      <c r="Q382" s="1"/>
      <c r="R382" s="47"/>
      <c r="S382" s="47"/>
      <c r="T382" s="1"/>
    </row>
    <row r="383" spans="1:20" s="23" customFormat="1" ht="17.25">
      <c r="A383" s="64"/>
      <c r="B383" s="16"/>
      <c r="C383" s="47"/>
      <c r="D383" s="47"/>
      <c r="E383" s="1"/>
      <c r="F383" s="47"/>
      <c r="G383" s="47"/>
      <c r="H383" s="1"/>
      <c r="I383" s="47"/>
      <c r="J383" s="47"/>
      <c r="K383" s="1"/>
      <c r="L383" s="47"/>
      <c r="M383" s="47"/>
      <c r="N383" s="1"/>
      <c r="O383" s="47"/>
      <c r="P383" s="47"/>
      <c r="Q383" s="1"/>
      <c r="R383" s="47"/>
      <c r="S383" s="47"/>
      <c r="T383" s="1"/>
    </row>
    <row r="384" spans="1:20" s="23" customFormat="1" ht="17.25">
      <c r="A384" s="64"/>
      <c r="B384" s="16"/>
      <c r="C384" s="47"/>
      <c r="D384" s="47"/>
      <c r="E384" s="1"/>
      <c r="F384" s="47"/>
      <c r="G384" s="47"/>
      <c r="H384" s="1"/>
      <c r="I384" s="47"/>
      <c r="J384" s="47"/>
      <c r="K384" s="1"/>
      <c r="L384" s="47"/>
      <c r="M384" s="47"/>
      <c r="N384" s="1"/>
      <c r="O384" s="47"/>
      <c r="P384" s="47"/>
      <c r="Q384" s="1"/>
      <c r="R384" s="47"/>
      <c r="S384" s="47"/>
      <c r="T384" s="1"/>
    </row>
    <row r="385" spans="1:20" s="23" customFormat="1" ht="17.25">
      <c r="A385" s="64"/>
      <c r="B385" s="16"/>
      <c r="C385" s="47"/>
      <c r="D385" s="47"/>
      <c r="E385" s="1"/>
      <c r="F385" s="47"/>
      <c r="G385" s="47"/>
      <c r="H385" s="1"/>
      <c r="I385" s="47"/>
      <c r="J385" s="47"/>
      <c r="K385" s="1"/>
      <c r="L385" s="47"/>
      <c r="M385" s="47"/>
      <c r="N385" s="1"/>
      <c r="O385" s="47"/>
      <c r="P385" s="47"/>
      <c r="Q385" s="1"/>
      <c r="R385" s="47"/>
      <c r="S385" s="47"/>
      <c r="T385" s="1"/>
    </row>
    <row r="386" spans="1:20" s="23" customFormat="1">
      <c r="A386" s="385"/>
      <c r="B386" s="386"/>
      <c r="C386" s="386"/>
      <c r="D386" s="386"/>
      <c r="E386" s="386"/>
      <c r="F386" s="386"/>
      <c r="G386" s="386"/>
      <c r="H386" s="386"/>
      <c r="I386" s="386"/>
      <c r="J386" s="386"/>
      <c r="K386" s="386"/>
      <c r="L386" s="386"/>
      <c r="M386" s="386"/>
      <c r="N386" s="386"/>
      <c r="O386" s="386"/>
      <c r="P386" s="386"/>
      <c r="Q386" s="386"/>
      <c r="R386" s="386"/>
      <c r="S386" s="386"/>
      <c r="T386" s="387"/>
    </row>
    <row r="387" spans="1:20" s="23" customFormat="1" ht="17.25" customHeight="1">
      <c r="A387" s="383" t="s">
        <v>270</v>
      </c>
      <c r="B387" s="384"/>
      <c r="C387" s="42">
        <f>SUM(C388:C395)</f>
        <v>0</v>
      </c>
      <c r="D387" s="42">
        <f>SUM(D388:D395)</f>
        <v>0</v>
      </c>
      <c r="E387" s="42" t="e">
        <f>C387/D387*100</f>
        <v>#DIV/0!</v>
      </c>
      <c r="F387" s="42">
        <f>SUM(F388:F395)</f>
        <v>0</v>
      </c>
      <c r="G387" s="42">
        <f>SUM(G388:G395)</f>
        <v>0</v>
      </c>
      <c r="H387" s="42" t="e">
        <f>F387/G387*100</f>
        <v>#DIV/0!</v>
      </c>
      <c r="I387" s="42">
        <f>SUM(I388:I395)</f>
        <v>0</v>
      </c>
      <c r="J387" s="42">
        <f>SUM(J388:J395)</f>
        <v>0</v>
      </c>
      <c r="K387" s="42" t="e">
        <f>I387/J387*100</f>
        <v>#DIV/0!</v>
      </c>
      <c r="L387" s="36">
        <f>SUM(L388:L395)</f>
        <v>0</v>
      </c>
      <c r="M387" s="36">
        <f>SUM(M388:M395)</f>
        <v>0</v>
      </c>
      <c r="N387" s="5" t="e">
        <f t="shared" ref="N387" si="186">L387/M387*100</f>
        <v>#DIV/0!</v>
      </c>
      <c r="O387" s="5">
        <f>SUM(O388:O395)</f>
        <v>0</v>
      </c>
      <c r="P387" s="5">
        <f>SUM(P388:P395)</f>
        <v>0</v>
      </c>
      <c r="Q387" s="5" t="e">
        <f t="shared" ref="Q387" si="187">O387/P387*100</f>
        <v>#DIV/0!</v>
      </c>
      <c r="R387" s="5">
        <f>SUM(R388:R395)</f>
        <v>0</v>
      </c>
      <c r="S387" s="5">
        <f>SUM(S388:S395)</f>
        <v>0</v>
      </c>
      <c r="T387" s="5" t="e">
        <f t="shared" ref="T387" si="188">R387/S387*100</f>
        <v>#DIV/0!</v>
      </c>
    </row>
    <row r="388" spans="1:20" s="23" customFormat="1" ht="18" customHeight="1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 ht="18" customHeight="1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  <row r="393" spans="1:20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8"/>
      <c r="M393" s="148"/>
      <c r="N393" s="148"/>
      <c r="O393" s="148"/>
      <c r="P393" s="148"/>
      <c r="Q393" s="148"/>
      <c r="R393" s="148"/>
      <c r="S393" s="148"/>
      <c r="T393" s="148"/>
    </row>
    <row r="394" spans="1:20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8"/>
      <c r="M394" s="148"/>
      <c r="N394" s="148"/>
      <c r="O394" s="148"/>
      <c r="P394" s="148"/>
      <c r="Q394" s="148"/>
      <c r="R394" s="148"/>
      <c r="S394" s="148"/>
      <c r="T394" s="148"/>
    </row>
    <row r="395" spans="1:20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8"/>
      <c r="M395" s="148"/>
      <c r="N395" s="148"/>
      <c r="O395" s="148"/>
      <c r="P395" s="148"/>
      <c r="Q395" s="148"/>
      <c r="R395" s="148"/>
      <c r="S395" s="148"/>
      <c r="T395" s="148"/>
    </row>
    <row r="396" spans="1:20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8"/>
      <c r="M396" s="148"/>
      <c r="N396" s="148"/>
      <c r="O396" s="148"/>
      <c r="P396" s="148"/>
      <c r="Q396" s="148"/>
      <c r="R396" s="148"/>
      <c r="S396" s="148"/>
      <c r="T396" s="148"/>
    </row>
    <row r="397" spans="1:20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8"/>
      <c r="M397" s="148"/>
      <c r="N397" s="148"/>
      <c r="O397" s="148"/>
      <c r="P397" s="148"/>
      <c r="Q397" s="148"/>
      <c r="R397" s="148"/>
      <c r="S397" s="148"/>
      <c r="T397" s="148"/>
    </row>
    <row r="398" spans="1:20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8"/>
      <c r="M398" s="148"/>
      <c r="N398" s="148"/>
      <c r="O398" s="148"/>
      <c r="P398" s="148"/>
      <c r="Q398" s="148"/>
      <c r="R398" s="148"/>
      <c r="S398" s="148"/>
      <c r="T398" s="148"/>
    </row>
    <row r="399" spans="1:20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8"/>
      <c r="M399" s="148"/>
      <c r="N399" s="148"/>
      <c r="O399" s="148"/>
      <c r="P399" s="148"/>
      <c r="Q399" s="148"/>
      <c r="R399" s="148"/>
      <c r="S399" s="148"/>
      <c r="T399" s="148"/>
    </row>
  </sheetData>
  <mergeCells count="115"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69:B69"/>
    <mergeCell ref="A70:B70"/>
    <mergeCell ref="A117:T117"/>
    <mergeCell ref="A118:B118"/>
    <mergeCell ref="A147:T147"/>
    <mergeCell ref="A148:B148"/>
    <mergeCell ref="I43:K43"/>
    <mergeCell ref="L43:T43"/>
    <mergeCell ref="A46:B46"/>
    <mergeCell ref="A47:B47"/>
    <mergeCell ref="A55:B55"/>
    <mergeCell ref="A68:T68"/>
    <mergeCell ref="A191:B191"/>
    <mergeCell ref="A199:T199"/>
    <mergeCell ref="A200:B200"/>
    <mergeCell ref="A205:T205"/>
    <mergeCell ref="A206:B206"/>
    <mergeCell ref="A213:T213"/>
    <mergeCell ref="A153:T153"/>
    <mergeCell ref="A154:B154"/>
    <mergeCell ref="A165:T165"/>
    <mergeCell ref="A166:B166"/>
    <mergeCell ref="A181:T181"/>
    <mergeCell ref="A182:B182"/>
    <mergeCell ref="A238:B238"/>
    <mergeCell ref="A249:T249"/>
    <mergeCell ref="A250:B250"/>
    <mergeCell ref="A258:T258"/>
    <mergeCell ref="A259:B259"/>
    <mergeCell ref="A264:T264"/>
    <mergeCell ref="A214:B214"/>
    <mergeCell ref="A221:T221"/>
    <mergeCell ref="A222:B222"/>
    <mergeCell ref="A230:T230"/>
    <mergeCell ref="A231:B231"/>
    <mergeCell ref="A237:T237"/>
    <mergeCell ref="A318:T318"/>
    <mergeCell ref="A319:B319"/>
    <mergeCell ref="A326:T326"/>
    <mergeCell ref="A327:B327"/>
    <mergeCell ref="A328:B328"/>
    <mergeCell ref="A335:T335"/>
    <mergeCell ref="A265:B265"/>
    <mergeCell ref="A278:T278"/>
    <mergeCell ref="A279:B279"/>
    <mergeCell ref="A289:B289"/>
    <mergeCell ref="A310:T310"/>
    <mergeCell ref="A311:B311"/>
    <mergeCell ref="A379:B379"/>
    <mergeCell ref="A386:T386"/>
    <mergeCell ref="A387:B387"/>
    <mergeCell ref="A336:B336"/>
    <mergeCell ref="A350:B350"/>
    <mergeCell ref="A360:T360"/>
    <mergeCell ref="A361:B361"/>
    <mergeCell ref="A362:B362"/>
    <mergeCell ref="A378:K378"/>
  </mergeCells>
  <pageMargins left="0.7" right="0.7" top="0.75" bottom="0.75" header="0.3" footer="0.3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L399"/>
  <sheetViews>
    <sheetView tabSelected="1" zoomScale="70" zoomScaleNormal="70" workbookViewId="0">
      <selection activeCell="A208" sqref="A208"/>
    </sheetView>
  </sheetViews>
  <sheetFormatPr defaultColWidth="15.140625" defaultRowHeight="15"/>
  <cols>
    <col min="1" max="1" width="4.140625" customWidth="1"/>
    <col min="2" max="2" width="31.7109375" customWidth="1"/>
    <col min="3" max="3" width="14.5703125" customWidth="1"/>
    <col min="4" max="4" width="14.28515625" customWidth="1"/>
    <col min="5" max="5" width="11.42578125" customWidth="1"/>
    <col min="6" max="7" width="14.140625" customWidth="1"/>
    <col min="8" max="8" width="10.42578125" customWidth="1"/>
    <col min="9" max="10" width="14.85546875" customWidth="1"/>
    <col min="11" max="11" width="10" customWidth="1"/>
    <col min="12" max="12" width="15.140625" customWidth="1"/>
    <col min="13" max="13" width="14.7109375" customWidth="1"/>
    <col min="14" max="14" width="10.42578125" customWidth="1"/>
    <col min="15" max="16" width="13.85546875" customWidth="1"/>
    <col min="17" max="17" width="10.85546875" customWidth="1"/>
    <col min="18" max="18" width="15.28515625" customWidth="1"/>
    <col min="19" max="19" width="14.28515625" customWidth="1"/>
    <col min="20" max="20" width="12.140625" customWidth="1"/>
  </cols>
  <sheetData>
    <row r="1" spans="1:20">
      <c r="A1" s="329" t="s">
        <v>477</v>
      </c>
      <c r="B1" s="329"/>
      <c r="C1" s="329"/>
      <c r="D1" s="329"/>
      <c r="E1" s="329"/>
      <c r="F1" s="329"/>
      <c r="G1" s="329"/>
      <c r="H1" s="329"/>
      <c r="I1" s="329"/>
      <c r="J1" s="329"/>
      <c r="K1" s="329"/>
      <c r="L1" s="329"/>
      <c r="M1" s="329"/>
      <c r="N1" s="329"/>
      <c r="O1" s="329"/>
      <c r="P1" s="329"/>
      <c r="Q1" s="329"/>
      <c r="R1" s="329"/>
      <c r="S1" s="329"/>
      <c r="T1" s="329"/>
    </row>
    <row r="2" spans="1:20" ht="55.5" customHeight="1" thickBot="1">
      <c r="A2" s="330"/>
      <c r="B2" s="330"/>
      <c r="C2" s="330"/>
      <c r="D2" s="330"/>
      <c r="E2" s="330"/>
      <c r="F2" s="330"/>
      <c r="G2" s="330"/>
      <c r="H2" s="330"/>
      <c r="I2" s="330"/>
      <c r="J2" s="330"/>
      <c r="K2" s="330"/>
      <c r="L2" s="330"/>
      <c r="M2" s="330"/>
      <c r="N2" s="330"/>
      <c r="O2" s="330"/>
      <c r="P2" s="330"/>
      <c r="Q2" s="330"/>
      <c r="R2" s="330"/>
      <c r="S2" s="330"/>
      <c r="T2" s="330"/>
    </row>
    <row r="3" spans="1:20" ht="17.25">
      <c r="A3" s="331" t="s">
        <v>0</v>
      </c>
      <c r="B3" s="334" t="s">
        <v>1</v>
      </c>
      <c r="C3" s="337" t="s">
        <v>2</v>
      </c>
      <c r="D3" s="338"/>
      <c r="E3" s="338"/>
      <c r="F3" s="338"/>
      <c r="G3" s="338"/>
      <c r="H3" s="339"/>
      <c r="I3" s="340" t="s">
        <v>3</v>
      </c>
      <c r="J3" s="341"/>
      <c r="K3" s="342"/>
      <c r="L3" s="338" t="s">
        <v>4</v>
      </c>
      <c r="M3" s="338"/>
      <c r="N3" s="338"/>
      <c r="O3" s="338"/>
      <c r="P3" s="338"/>
      <c r="Q3" s="338"/>
      <c r="R3" s="338"/>
      <c r="S3" s="338"/>
      <c r="T3" s="343"/>
    </row>
    <row r="4" spans="1:20" ht="16.5" customHeight="1">
      <c r="A4" s="332"/>
      <c r="B4" s="335"/>
      <c r="C4" s="344" t="s">
        <v>468</v>
      </c>
      <c r="D4" s="344" t="s">
        <v>469</v>
      </c>
      <c r="E4" s="344" t="s">
        <v>5</v>
      </c>
      <c r="F4" s="344" t="s">
        <v>470</v>
      </c>
      <c r="G4" s="344" t="s">
        <v>464</v>
      </c>
      <c r="H4" s="344" t="s">
        <v>5</v>
      </c>
      <c r="I4" s="344" t="s">
        <v>468</v>
      </c>
      <c r="J4" s="344" t="s">
        <v>469</v>
      </c>
      <c r="K4" s="344" t="s">
        <v>5</v>
      </c>
      <c r="L4" s="344" t="s">
        <v>468</v>
      </c>
      <c r="M4" s="344" t="s">
        <v>469</v>
      </c>
      <c r="N4" s="347" t="s">
        <v>5</v>
      </c>
      <c r="O4" s="354" t="s">
        <v>471</v>
      </c>
      <c r="P4" s="354" t="s">
        <v>472</v>
      </c>
      <c r="Q4" s="364" t="s">
        <v>5</v>
      </c>
      <c r="R4" s="354" t="s">
        <v>473</v>
      </c>
      <c r="S4" s="354" t="s">
        <v>474</v>
      </c>
      <c r="T4" s="356" t="s">
        <v>5</v>
      </c>
    </row>
    <row r="5" spans="1:20" ht="13.5" customHeight="1">
      <c r="A5" s="332"/>
      <c r="B5" s="335"/>
      <c r="C5" s="345"/>
      <c r="D5" s="345"/>
      <c r="E5" s="345"/>
      <c r="F5" s="345"/>
      <c r="G5" s="345"/>
      <c r="H5" s="345"/>
      <c r="I5" s="345"/>
      <c r="J5" s="345"/>
      <c r="K5" s="345"/>
      <c r="L5" s="345"/>
      <c r="M5" s="345"/>
      <c r="N5" s="348"/>
      <c r="O5" s="354"/>
      <c r="P5" s="354"/>
      <c r="Q5" s="364"/>
      <c r="R5" s="354"/>
      <c r="S5" s="354"/>
      <c r="T5" s="356"/>
    </row>
    <row r="6" spans="1:20" ht="17.25" customHeight="1">
      <c r="A6" s="332"/>
      <c r="B6" s="335"/>
      <c r="C6" s="345"/>
      <c r="D6" s="345"/>
      <c r="E6" s="345"/>
      <c r="F6" s="345"/>
      <c r="G6" s="345"/>
      <c r="H6" s="345"/>
      <c r="I6" s="345"/>
      <c r="J6" s="345"/>
      <c r="K6" s="345"/>
      <c r="L6" s="345"/>
      <c r="M6" s="345"/>
      <c r="N6" s="348"/>
      <c r="O6" s="354"/>
      <c r="P6" s="354"/>
      <c r="Q6" s="364"/>
      <c r="R6" s="354"/>
      <c r="S6" s="354"/>
      <c r="T6" s="356"/>
    </row>
    <row r="7" spans="1:20" ht="12" customHeight="1">
      <c r="A7" s="332"/>
      <c r="B7" s="335"/>
      <c r="C7" s="345"/>
      <c r="D7" s="345"/>
      <c r="E7" s="345"/>
      <c r="F7" s="345"/>
      <c r="G7" s="345"/>
      <c r="H7" s="345"/>
      <c r="I7" s="345"/>
      <c r="J7" s="345"/>
      <c r="K7" s="345"/>
      <c r="L7" s="345"/>
      <c r="M7" s="345"/>
      <c r="N7" s="348"/>
      <c r="O7" s="354"/>
      <c r="P7" s="354"/>
      <c r="Q7" s="364"/>
      <c r="R7" s="354"/>
      <c r="S7" s="354"/>
      <c r="T7" s="356"/>
    </row>
    <row r="8" spans="1:20" ht="45.75" customHeight="1" thickBot="1">
      <c r="A8" s="333"/>
      <c r="B8" s="336"/>
      <c r="C8" s="346"/>
      <c r="D8" s="346"/>
      <c r="E8" s="346"/>
      <c r="F8" s="346"/>
      <c r="G8" s="346"/>
      <c r="H8" s="346"/>
      <c r="I8" s="346"/>
      <c r="J8" s="346"/>
      <c r="K8" s="346"/>
      <c r="L8" s="346"/>
      <c r="M8" s="346"/>
      <c r="N8" s="349"/>
      <c r="O8" s="355"/>
      <c r="P8" s="355"/>
      <c r="Q8" s="365"/>
      <c r="R8" s="355"/>
      <c r="S8" s="355"/>
      <c r="T8" s="357"/>
    </row>
    <row r="9" spans="1:20" ht="21" thickBot="1">
      <c r="A9" s="97">
        <v>1</v>
      </c>
      <c r="B9" s="37">
        <v>2</v>
      </c>
      <c r="C9" s="37">
        <v>3</v>
      </c>
      <c r="D9" s="37">
        <v>4</v>
      </c>
      <c r="E9" s="37">
        <v>5</v>
      </c>
      <c r="F9" s="37">
        <v>6</v>
      </c>
      <c r="G9" s="37">
        <v>7</v>
      </c>
      <c r="H9" s="37">
        <v>8</v>
      </c>
      <c r="I9" s="37">
        <v>9</v>
      </c>
      <c r="J9" s="37">
        <v>10</v>
      </c>
      <c r="K9" s="38">
        <v>11</v>
      </c>
      <c r="L9" s="37">
        <v>3</v>
      </c>
      <c r="M9" s="37">
        <v>4</v>
      </c>
      <c r="N9" s="37">
        <v>5</v>
      </c>
      <c r="O9" s="37">
        <v>6</v>
      </c>
      <c r="P9" s="37">
        <v>7</v>
      </c>
      <c r="Q9" s="37">
        <v>8</v>
      </c>
      <c r="R9" s="37">
        <v>9</v>
      </c>
      <c r="S9" s="37">
        <v>10</v>
      </c>
      <c r="T9" s="38">
        <v>11</v>
      </c>
    </row>
    <row r="10" spans="1:20" s="23" customFormat="1" ht="43.5" customHeight="1" thickBot="1">
      <c r="A10" s="358" t="s">
        <v>6</v>
      </c>
      <c r="B10" s="359"/>
      <c r="C10" s="118">
        <f>C11+C38</f>
        <v>1078.8995728</v>
      </c>
      <c r="D10" s="118">
        <f>D11+D38</f>
        <v>988.97398169999997</v>
      </c>
      <c r="E10" s="119">
        <f>C10/D10*100</f>
        <v>109.09281667303543</v>
      </c>
      <c r="F10" s="118">
        <f>F11+F38</f>
        <v>106.818971844</v>
      </c>
      <c r="G10" s="118">
        <f>G11+G38</f>
        <v>95.180054326999993</v>
      </c>
      <c r="H10" s="119">
        <f>F10/G10*100</f>
        <v>112.22831568997998</v>
      </c>
      <c r="I10" s="118">
        <f>I11+I38</f>
        <v>1065.4044460999999</v>
      </c>
      <c r="J10" s="118">
        <f>J11+J38</f>
        <v>1000.0723212999998</v>
      </c>
      <c r="K10" s="120">
        <f>I10/J10*100</f>
        <v>106.53274002374893</v>
      </c>
      <c r="L10" s="282">
        <f>L11+L38</f>
        <v>553.78761999999995</v>
      </c>
      <c r="M10" s="280">
        <f>M11+M38</f>
        <v>492.80536599999999</v>
      </c>
      <c r="N10" s="281">
        <f>L10/M10*100</f>
        <v>112.37451095449313</v>
      </c>
      <c r="O10" s="281">
        <f>O11+O38</f>
        <v>87.869843000000003</v>
      </c>
      <c r="P10" s="281">
        <f>P11+P38</f>
        <v>62.070380999999983</v>
      </c>
      <c r="Q10" s="281">
        <f>O10/P10*100</f>
        <v>141.56485200243901</v>
      </c>
      <c r="R10" s="280">
        <f>R11+R38</f>
        <v>443.00615300000004</v>
      </c>
      <c r="S10" s="280">
        <f>S11+S38</f>
        <v>399.266775</v>
      </c>
      <c r="T10" s="283">
        <f t="shared" ref="T10:T40" si="0">R10/S10*100</f>
        <v>110.95492556324027</v>
      </c>
    </row>
    <row r="11" spans="1:20" ht="38.25" customHeight="1" thickBot="1">
      <c r="A11" s="360" t="s">
        <v>7</v>
      </c>
      <c r="B11" s="361"/>
      <c r="C11" s="98">
        <f>C12+C13</f>
        <v>811.49769680000009</v>
      </c>
      <c r="D11" s="98">
        <f>D12+D13</f>
        <v>725.31255569999996</v>
      </c>
      <c r="E11" s="98">
        <f>C11/D11*100</f>
        <v>111.88248299615091</v>
      </c>
      <c r="F11" s="98">
        <f>F12+F13</f>
        <v>78.070054800000008</v>
      </c>
      <c r="G11" s="98">
        <f>G12+G13</f>
        <v>64.997384699999998</v>
      </c>
      <c r="H11" s="98">
        <f>F11/G11*100</f>
        <v>120.11260939242069</v>
      </c>
      <c r="I11" s="98">
        <f>I12+I13</f>
        <v>798.00257009999996</v>
      </c>
      <c r="J11" s="98">
        <f>J12+J13</f>
        <v>736.41089529999977</v>
      </c>
      <c r="K11" s="99">
        <f>I11/J11*100</f>
        <v>108.36376473964428</v>
      </c>
      <c r="L11" s="100">
        <f>L12+L13</f>
        <v>530.90670999999998</v>
      </c>
      <c r="M11" s="100">
        <f>M12+M13</f>
        <v>461.33415600000001</v>
      </c>
      <c r="N11" s="101">
        <f t="shared" ref="N11:N13" si="1">L11/M11*100</f>
        <v>115.08072903234157</v>
      </c>
      <c r="O11" s="98">
        <f>O12+O13</f>
        <v>87.869843000000003</v>
      </c>
      <c r="P11" s="98">
        <f>P12+P13</f>
        <v>62.070380999999983</v>
      </c>
      <c r="Q11" s="101">
        <f>O11/P11*100</f>
        <v>141.56485200243901</v>
      </c>
      <c r="R11" s="98">
        <f>R12+R13</f>
        <v>443.00615300000004</v>
      </c>
      <c r="S11" s="98">
        <f>S12+S13</f>
        <v>399.266775</v>
      </c>
      <c r="T11" s="102">
        <f t="shared" si="0"/>
        <v>110.95492556324027</v>
      </c>
    </row>
    <row r="12" spans="1:20" ht="54.75" customHeight="1" thickBot="1">
      <c r="A12" s="362" t="s">
        <v>272</v>
      </c>
      <c r="B12" s="363"/>
      <c r="C12" s="125">
        <f>C46/1000000</f>
        <v>233.743764</v>
      </c>
      <c r="D12" s="125">
        <f>D46/1000000</f>
        <v>201.647233</v>
      </c>
      <c r="E12" s="125">
        <f>C12/D12*100</f>
        <v>115.91716906921306</v>
      </c>
      <c r="F12" s="124">
        <f>F46/1000000</f>
        <v>21.657164000000002</v>
      </c>
      <c r="G12" s="124">
        <f>G46/1000000</f>
        <v>17.981224000000001</v>
      </c>
      <c r="H12" s="125">
        <f>F12/G12*100</f>
        <v>120.4432134319666</v>
      </c>
      <c r="I12" s="124">
        <f>I46/1000000</f>
        <v>225.57062400000001</v>
      </c>
      <c r="J12" s="124">
        <f>J46/1000000</f>
        <v>202.92531500000001</v>
      </c>
      <c r="K12" s="125">
        <f>I12/J12*100</f>
        <v>111.15943025639754</v>
      </c>
      <c r="L12" s="124">
        <f>L46/1000000</f>
        <v>199.84841399999999</v>
      </c>
      <c r="M12" s="124">
        <f>M46/1000000</f>
        <v>175.02579499999999</v>
      </c>
      <c r="N12" s="125">
        <f t="shared" si="1"/>
        <v>114.18226324868286</v>
      </c>
      <c r="O12" s="124">
        <f>O46/1000000</f>
        <v>0</v>
      </c>
      <c r="P12" s="124">
        <f>P46/1000000</f>
        <v>0</v>
      </c>
      <c r="Q12" s="125" t="e">
        <f>O12/P12*100</f>
        <v>#DIV/0!</v>
      </c>
      <c r="R12" s="124">
        <f>R46/1000000</f>
        <v>199.84841399999999</v>
      </c>
      <c r="S12" s="124">
        <f>S46/1000000</f>
        <v>175.02579499999999</v>
      </c>
      <c r="T12" s="126">
        <f t="shared" si="0"/>
        <v>114.18226324868286</v>
      </c>
    </row>
    <row r="13" spans="1:20" ht="54.75" customHeight="1" thickBot="1">
      <c r="A13" s="362" t="s">
        <v>273</v>
      </c>
      <c r="B13" s="363"/>
      <c r="C13" s="127">
        <f>C14+C15+C16+C17+C18+C19+C20+C21+C22+C23+C24+C25+C26+C27+C28+C29+C30+C31+C32+C33+C34+C37</f>
        <v>577.75393280000014</v>
      </c>
      <c r="D13" s="127">
        <f>D14+D15+D16+D17+D18+D19+D20+D21+D22+D23+D24+D25+D26+D27+D28+D29+D30+D31+D32+D33+D34+D37</f>
        <v>523.66532269999993</v>
      </c>
      <c r="E13" s="125">
        <f t="shared" ref="E13:E40" si="2">C13/D13*100</f>
        <v>110.32885084334423</v>
      </c>
      <c r="F13" s="127">
        <f>F14+F15+F16+F17+F18+F19+F20+F21+F22+F23+F24+F25+F26+F27+F28+F29+F30+F31+F32+F33+F34+F37</f>
        <v>56.412890800000014</v>
      </c>
      <c r="G13" s="127">
        <f>G14+G15+G16+G17+G18+G19+G20+G21+G22+G23+G24+G25+G26+G27+G28+G29+G30+G31+G32+G33+G34+G37</f>
        <v>47.016160699999993</v>
      </c>
      <c r="H13" s="125">
        <f t="shared" ref="H13:H40" si="3">F13/G13*100</f>
        <v>119.98617062749666</v>
      </c>
      <c r="I13" s="127">
        <f>I14+I15+I16+I17+I18+I19+I20+I21+I22+I23+I24+I25+I26+I27+I28+I29+I30+I31+I32+I33+I34+I37</f>
        <v>572.4319461</v>
      </c>
      <c r="J13" s="127">
        <f>J14+J15+J16+J17+J18+J19+J20+J21+J22+J23+J24+J25+J26+J27+J28+J29+J30+J31+J32+J33+J34+J37</f>
        <v>533.48558029999981</v>
      </c>
      <c r="K13" s="125">
        <f t="shared" ref="K13:K40" si="4">I13/J13*100</f>
        <v>107.30035960448998</v>
      </c>
      <c r="L13" s="127">
        <f>L14+L15+L16+L17+L18+L19+L20+L21+L22+L23+L24+L25+L26+L27+L28+L29+L30+L31+L32+L33+L34+L37</f>
        <v>331.05829599999998</v>
      </c>
      <c r="M13" s="127">
        <f>M14+M15+M16+M17+M18+M19+M20+M21+M22+M23+M24+M25+M26+M27+M28+M29+M30+M31+M32+M33+M34+M37</f>
        <v>286.30836099999999</v>
      </c>
      <c r="N13" s="125">
        <f t="shared" si="1"/>
        <v>115.6299784063938</v>
      </c>
      <c r="O13" s="127">
        <f>O14+O15+O16+O17+O18+O19+O20+O21+O22+O23+O24+O25+O26+O27+O28+O29+O30+O31+O32+O33+O34+O37</f>
        <v>87.869843000000003</v>
      </c>
      <c r="P13" s="127">
        <f>P14+P15+P16+P17+P18+P19+P20+P21+P22+P23+P24+P25+P26+P27+P28+P29+P30+P31+P32+P33+P34+P37</f>
        <v>62.070380999999983</v>
      </c>
      <c r="Q13" s="125">
        <f t="shared" ref="Q13:Q40" si="5">O13/P13*100</f>
        <v>141.56485200243901</v>
      </c>
      <c r="R13" s="127">
        <f>R14+R15+R16+R17+R18+R19+R20+R21+R22+R23+R24+R25+R26+R27+R28+R29+R30+R31+R32+R33+R34+R37</f>
        <v>243.15773900000002</v>
      </c>
      <c r="S13" s="127">
        <f>S14+S15+S16+S17+S18+S19+S20+S21+S22+S23+S24+S25+S26+S27+S28+S29+S30+S31+S32+S33+S34+S37</f>
        <v>224.24098000000001</v>
      </c>
      <c r="T13" s="126">
        <f t="shared" si="0"/>
        <v>108.43590631828313</v>
      </c>
    </row>
    <row r="14" spans="1:20" ht="40.5" customHeight="1" thickBot="1">
      <c r="A14" s="350" t="s">
        <v>241</v>
      </c>
      <c r="B14" s="351" t="s">
        <v>117</v>
      </c>
      <c r="C14" s="103">
        <f>C70/1000000</f>
        <v>119.08519200000001</v>
      </c>
      <c r="D14" s="103">
        <f>D70/1000000</f>
        <v>127.28347599999999</v>
      </c>
      <c r="E14" s="103">
        <f t="shared" si="2"/>
        <v>93.559035109946251</v>
      </c>
      <c r="F14" s="103">
        <f>F70/1000000</f>
        <v>11.070565</v>
      </c>
      <c r="G14" s="103">
        <f>G70/1000000</f>
        <v>10.486801</v>
      </c>
      <c r="H14" s="103">
        <f t="shared" si="3"/>
        <v>105.56665469288488</v>
      </c>
      <c r="I14" s="103">
        <f>I70/1000000</f>
        <v>131.30997300000001</v>
      </c>
      <c r="J14" s="103">
        <f>J70/1000000</f>
        <v>135.43686400000001</v>
      </c>
      <c r="K14" s="104">
        <f t="shared" si="4"/>
        <v>96.95290419600974</v>
      </c>
      <c r="L14" s="103">
        <f>L70/1000000</f>
        <v>10.150983</v>
      </c>
      <c r="M14" s="103">
        <f>M70/1000000</f>
        <v>11.865928</v>
      </c>
      <c r="N14" s="103">
        <f>L14/M14*100</f>
        <v>85.547316653193917</v>
      </c>
      <c r="O14" s="103">
        <f>O70/1000000</f>
        <v>6.1365639999999999</v>
      </c>
      <c r="P14" s="103">
        <f>P70/1000000</f>
        <v>8.5871370000000002</v>
      </c>
      <c r="Q14" s="103">
        <f t="shared" si="5"/>
        <v>71.462281316811399</v>
      </c>
      <c r="R14" s="103">
        <f>R70/1000000</f>
        <v>3.9837050000000001</v>
      </c>
      <c r="S14" s="103">
        <f>S70/1000000</f>
        <v>3.278791</v>
      </c>
      <c r="T14" s="104">
        <f t="shared" si="0"/>
        <v>121.49920504234639</v>
      </c>
    </row>
    <row r="15" spans="1:20" ht="19.5" customHeight="1" thickBot="1">
      <c r="A15" s="352" t="s">
        <v>242</v>
      </c>
      <c r="B15" s="353" t="s">
        <v>117</v>
      </c>
      <c r="C15" s="103">
        <f>C118/1000000</f>
        <v>83.353829000000005</v>
      </c>
      <c r="D15" s="103">
        <f>D118/1000000</f>
        <v>76.297921000000002</v>
      </c>
      <c r="E15" s="103">
        <f t="shared" si="2"/>
        <v>109.24783782771748</v>
      </c>
      <c r="F15" s="103">
        <f>F118/1000000</f>
        <v>7.4357920000000002</v>
      </c>
      <c r="G15" s="103">
        <f>G118/1000000</f>
        <v>7.3949749999999996</v>
      </c>
      <c r="H15" s="103">
        <f t="shared" si="3"/>
        <v>100.55195588896515</v>
      </c>
      <c r="I15" s="103">
        <f>I118/1000000</f>
        <v>82.570959000000002</v>
      </c>
      <c r="J15" s="103">
        <f>J118/1000000</f>
        <v>76.119654999999995</v>
      </c>
      <c r="K15" s="104">
        <f t="shared" si="4"/>
        <v>108.47521445019687</v>
      </c>
      <c r="L15" s="103">
        <f>L118/1000000</f>
        <v>55.099133999999999</v>
      </c>
      <c r="M15" s="103">
        <f>M118/1000000</f>
        <v>43.515974</v>
      </c>
      <c r="N15" s="103">
        <f t="shared" ref="N15:N40" si="6">L15/M15*100</f>
        <v>126.61817933800586</v>
      </c>
      <c r="O15" s="103">
        <f>O118/1000000</f>
        <v>45.055711000000002</v>
      </c>
      <c r="P15" s="103">
        <f>P118/1000000</f>
        <v>34.582580999999998</v>
      </c>
      <c r="Q15" s="103">
        <f t="shared" si="5"/>
        <v>130.28440821117431</v>
      </c>
      <c r="R15" s="103">
        <f>R118/1000000</f>
        <v>10.043423000000001</v>
      </c>
      <c r="S15" s="103">
        <f>S118/1000000</f>
        <v>8.9333930000000006</v>
      </c>
      <c r="T15" s="104">
        <f t="shared" si="0"/>
        <v>112.42562596316988</v>
      </c>
    </row>
    <row r="16" spans="1:20" ht="19.5" customHeight="1" thickBot="1">
      <c r="A16" s="350" t="s">
        <v>243</v>
      </c>
      <c r="B16" s="351" t="s">
        <v>145</v>
      </c>
      <c r="C16" s="103">
        <f>C148/1000000</f>
        <v>135.103364</v>
      </c>
      <c r="D16" s="103">
        <f>D148/1000000</f>
        <v>94.935289999999995</v>
      </c>
      <c r="E16" s="103">
        <f t="shared" si="2"/>
        <v>142.31100363205294</v>
      </c>
      <c r="F16" s="103">
        <f>F148/1000000</f>
        <v>15.822120999999999</v>
      </c>
      <c r="G16" s="103">
        <f>G148/1000000</f>
        <v>11.276452000000001</v>
      </c>
      <c r="H16" s="103">
        <f t="shared" si="3"/>
        <v>140.31116347588761</v>
      </c>
      <c r="I16" s="103">
        <f>I148/1000000</f>
        <v>135.73995500000001</v>
      </c>
      <c r="J16" s="103">
        <f>J148/1000000</f>
        <v>110.79196</v>
      </c>
      <c r="K16" s="104">
        <f t="shared" si="4"/>
        <v>122.51787494327206</v>
      </c>
      <c r="L16" s="103">
        <f>L148/1000000</f>
        <v>97.025751999999997</v>
      </c>
      <c r="M16" s="103">
        <f>M148/1000000</f>
        <v>81.208398000000003</v>
      </c>
      <c r="N16" s="103">
        <f t="shared" si="6"/>
        <v>119.47748556744094</v>
      </c>
      <c r="O16" s="103">
        <f>O148/1000000</f>
        <v>7.0257339999999999</v>
      </c>
      <c r="P16" s="103">
        <f>P148/1000000</f>
        <v>6.4765160000000002</v>
      </c>
      <c r="Q16" s="103">
        <f t="shared" si="5"/>
        <v>108.48014580678871</v>
      </c>
      <c r="R16" s="103">
        <f>R148/1000000</f>
        <v>90.000017999999997</v>
      </c>
      <c r="S16" s="103">
        <f>S148/1000000</f>
        <v>74.731881999999999</v>
      </c>
      <c r="T16" s="104">
        <f t="shared" si="0"/>
        <v>120.43055198315493</v>
      </c>
    </row>
    <row r="17" spans="1:20" ht="56.25" customHeight="1" thickBot="1">
      <c r="A17" s="350" t="s">
        <v>244</v>
      </c>
      <c r="B17" s="351"/>
      <c r="C17" s="154">
        <f>C154/1000000</f>
        <v>0.15156700000000001</v>
      </c>
      <c r="D17" s="154">
        <f>D154/1000000</f>
        <v>0.247365</v>
      </c>
      <c r="E17" s="103">
        <f t="shared" si="2"/>
        <v>61.27261334465264</v>
      </c>
      <c r="F17" s="154">
        <f>F154/1000000</f>
        <v>8.352E-3</v>
      </c>
      <c r="G17" s="154">
        <f>G154/1000000</f>
        <v>2.5145000000000001E-2</v>
      </c>
      <c r="H17" s="103">
        <f t="shared" si="3"/>
        <v>33.21535096440644</v>
      </c>
      <c r="I17" s="154">
        <f>I154/1000000</f>
        <v>0.28836699999999998</v>
      </c>
      <c r="J17" s="154">
        <f>J154/1000000</f>
        <v>0.40783000000000003</v>
      </c>
      <c r="K17" s="104">
        <f t="shared" si="4"/>
        <v>70.707647794424147</v>
      </c>
      <c r="L17" s="103">
        <f>L154/1000000</f>
        <v>5.9649999999999998E-3</v>
      </c>
      <c r="M17" s="103">
        <f>M154/1000000</f>
        <v>4.3229999999999996E-3</v>
      </c>
      <c r="N17" s="103">
        <f t="shared" si="6"/>
        <v>137.98288225769141</v>
      </c>
      <c r="O17" s="103">
        <f>O154/1000000</f>
        <v>5.9649999999999998E-3</v>
      </c>
      <c r="P17" s="103">
        <f>P154/1000000</f>
        <v>0</v>
      </c>
      <c r="Q17" s="103" t="e">
        <f t="shared" si="5"/>
        <v>#DIV/0!</v>
      </c>
      <c r="R17" s="103">
        <f>R154/1000000</f>
        <v>0</v>
      </c>
      <c r="S17" s="103">
        <f>S154/1000000</f>
        <v>4.3229999999999996E-3</v>
      </c>
      <c r="T17" s="104">
        <f t="shared" si="0"/>
        <v>0</v>
      </c>
    </row>
    <row r="18" spans="1:20" ht="19.5" customHeight="1" thickBot="1">
      <c r="A18" s="350" t="s">
        <v>245</v>
      </c>
      <c r="B18" s="351"/>
      <c r="C18" s="103">
        <f>C166/1000000</f>
        <v>7.0027629999999998</v>
      </c>
      <c r="D18" s="103">
        <f>D166/1000000</f>
        <v>5.1169799999999999</v>
      </c>
      <c r="E18" s="103">
        <f t="shared" si="2"/>
        <v>136.85343698822351</v>
      </c>
      <c r="F18" s="103">
        <f>F166/1000000</f>
        <v>0.95250900000000005</v>
      </c>
      <c r="G18" s="103">
        <f>G166/1000000</f>
        <v>0.58867100000000006</v>
      </c>
      <c r="H18" s="103">
        <f t="shared" si="3"/>
        <v>161.80667979227786</v>
      </c>
      <c r="I18" s="153">
        <f>I166/1000000</f>
        <v>6.8203829999999996</v>
      </c>
      <c r="J18" s="153">
        <f>J166/1000000</f>
        <v>4.8943890000000003</v>
      </c>
      <c r="K18" s="104">
        <f t="shared" si="4"/>
        <v>139.35106098023672</v>
      </c>
      <c r="L18" s="153">
        <f>L166/1000000</f>
        <v>5.0044389999999996</v>
      </c>
      <c r="M18" s="153">
        <f>M166/1000000</f>
        <v>3.2258580000000001</v>
      </c>
      <c r="N18" s="103">
        <f t="shared" si="6"/>
        <v>155.13512994062353</v>
      </c>
      <c r="O18" s="103">
        <f>O166/1000000</f>
        <v>1.430166</v>
      </c>
      <c r="P18" s="103">
        <f>P166/1000000</f>
        <v>9.9922999999999998E-2</v>
      </c>
      <c r="Q18" s="103">
        <f t="shared" si="5"/>
        <v>1431.2680764188426</v>
      </c>
      <c r="R18" s="103">
        <f>R166/1000000</f>
        <v>3.5742729999999998</v>
      </c>
      <c r="S18" s="103">
        <f>S166/1000000</f>
        <v>3.1259350000000001</v>
      </c>
      <c r="T18" s="104">
        <f t="shared" si="0"/>
        <v>114.34252471660477</v>
      </c>
    </row>
    <row r="19" spans="1:20" ht="63" customHeight="1" thickBot="1">
      <c r="A19" s="350" t="s">
        <v>246</v>
      </c>
      <c r="B19" s="351"/>
      <c r="C19" s="155">
        <f>C182/1000000</f>
        <v>0.21914700000000001</v>
      </c>
      <c r="D19" s="155">
        <f>D182/1000000</f>
        <v>0.13761599999999999</v>
      </c>
      <c r="E19" s="103">
        <f t="shared" si="2"/>
        <v>159.24529124520404</v>
      </c>
      <c r="F19" s="155">
        <f>F182/1000000</f>
        <v>2.4028999999999998E-2</v>
      </c>
      <c r="G19" s="155">
        <f>G182/1000000</f>
        <v>1.3011999999999999E-2</v>
      </c>
      <c r="H19" s="103">
        <f t="shared" si="3"/>
        <v>184.66799877036581</v>
      </c>
      <c r="I19" s="154">
        <f>I182/1000000</f>
        <v>0.411964</v>
      </c>
      <c r="J19" s="154">
        <f>J182/1000000</f>
        <v>0.16251199999999999</v>
      </c>
      <c r="K19" s="104">
        <f t="shared" si="4"/>
        <v>253.49758787043419</v>
      </c>
      <c r="L19" s="155">
        <f>L182/1000000</f>
        <v>0.124151</v>
      </c>
      <c r="M19" s="155">
        <f>M182/1000000</f>
        <v>3.2253999999999998E-2</v>
      </c>
      <c r="N19" s="103">
        <f t="shared" si="6"/>
        <v>384.91659949153598</v>
      </c>
      <c r="O19" s="154">
        <f>O182/1000000</f>
        <v>0.120117</v>
      </c>
      <c r="P19" s="154">
        <f>P182/1000000</f>
        <v>3.2253999999999998E-2</v>
      </c>
      <c r="Q19" s="103">
        <f t="shared" si="5"/>
        <v>372.40962361257522</v>
      </c>
      <c r="R19" s="154">
        <f>R182/1000000</f>
        <v>4.0340000000000003E-3</v>
      </c>
      <c r="S19" s="154">
        <f>S182/1000000</f>
        <v>0</v>
      </c>
      <c r="T19" s="104" t="e">
        <f t="shared" si="0"/>
        <v>#DIV/0!</v>
      </c>
    </row>
    <row r="20" spans="1:20" ht="88.5" customHeight="1" thickBot="1">
      <c r="A20" s="350" t="s">
        <v>248</v>
      </c>
      <c r="B20" s="351"/>
      <c r="C20" s="103">
        <f>C191/1000000</f>
        <v>0</v>
      </c>
      <c r="D20" s="103">
        <f>D191/1000000</f>
        <v>0</v>
      </c>
      <c r="E20" s="103" t="e">
        <f t="shared" si="2"/>
        <v>#DIV/0!</v>
      </c>
      <c r="F20" s="103">
        <f>F191/1000000</f>
        <v>0</v>
      </c>
      <c r="G20" s="103">
        <f>G191/1000000</f>
        <v>0</v>
      </c>
      <c r="H20" s="103" t="e">
        <f t="shared" si="3"/>
        <v>#DIV/0!</v>
      </c>
      <c r="I20" s="103">
        <f>I191/1000000</f>
        <v>0</v>
      </c>
      <c r="J20" s="103">
        <f>J191/1000000</f>
        <v>0</v>
      </c>
      <c r="K20" s="104" t="e">
        <f t="shared" si="4"/>
        <v>#DIV/0!</v>
      </c>
      <c r="L20" s="103">
        <f>L191/1000000</f>
        <v>0</v>
      </c>
      <c r="M20" s="103">
        <f>M191/1000000</f>
        <v>0</v>
      </c>
      <c r="N20" s="103" t="e">
        <f t="shared" si="6"/>
        <v>#DIV/0!</v>
      </c>
      <c r="O20" s="103">
        <f>O191/1000000</f>
        <v>0</v>
      </c>
      <c r="P20" s="103">
        <f>P191/1000000</f>
        <v>0</v>
      </c>
      <c r="Q20" s="103" t="e">
        <f t="shared" si="5"/>
        <v>#DIV/0!</v>
      </c>
      <c r="R20" s="103">
        <f>R191/1000000</f>
        <v>0</v>
      </c>
      <c r="S20" s="103">
        <f>S191/1000000</f>
        <v>0</v>
      </c>
      <c r="T20" s="104" t="e">
        <f t="shared" si="0"/>
        <v>#DIV/0!</v>
      </c>
    </row>
    <row r="21" spans="1:20" ht="60" customHeight="1" thickBot="1">
      <c r="A21" s="350" t="s">
        <v>249</v>
      </c>
      <c r="B21" s="351"/>
      <c r="C21" s="103">
        <f>C200/1000000</f>
        <v>0</v>
      </c>
      <c r="D21" s="103">
        <f>D200/1000000</f>
        <v>0</v>
      </c>
      <c r="E21" s="103" t="e">
        <f t="shared" si="2"/>
        <v>#DIV/0!</v>
      </c>
      <c r="F21" s="103">
        <f>F200/1000000</f>
        <v>0</v>
      </c>
      <c r="G21" s="103">
        <f>G200/1000000</f>
        <v>0</v>
      </c>
      <c r="H21" s="103" t="e">
        <f t="shared" si="3"/>
        <v>#DIV/0!</v>
      </c>
      <c r="I21" s="103">
        <f>I200/1000000</f>
        <v>0</v>
      </c>
      <c r="J21" s="103">
        <f>J200/1000000</f>
        <v>0</v>
      </c>
      <c r="K21" s="104" t="e">
        <f t="shared" si="4"/>
        <v>#DIV/0!</v>
      </c>
      <c r="L21" s="103">
        <f>L200/1000000</f>
        <v>0</v>
      </c>
      <c r="M21" s="103">
        <f>M200/1000000</f>
        <v>0</v>
      </c>
      <c r="N21" s="103" t="e">
        <f t="shared" si="6"/>
        <v>#DIV/0!</v>
      </c>
      <c r="O21" s="103">
        <f>O200/1000000</f>
        <v>0</v>
      </c>
      <c r="P21" s="103">
        <f>P200/1000000</f>
        <v>0</v>
      </c>
      <c r="Q21" s="103" t="e">
        <f t="shared" si="5"/>
        <v>#DIV/0!</v>
      </c>
      <c r="R21" s="103">
        <f>R200/1000000</f>
        <v>0</v>
      </c>
      <c r="S21" s="103">
        <f>S200/1000000</f>
        <v>0</v>
      </c>
      <c r="T21" s="104" t="e">
        <f t="shared" si="0"/>
        <v>#DIV/0!</v>
      </c>
    </row>
    <row r="22" spans="1:20" ht="51.75" customHeight="1" thickBot="1">
      <c r="A22" s="350" t="s">
        <v>250</v>
      </c>
      <c r="B22" s="351"/>
      <c r="C22" s="154">
        <f>C206/1000000</f>
        <v>0.960704</v>
      </c>
      <c r="D22" s="154">
        <f>D206/1000000</f>
        <v>0.30760500000000002</v>
      </c>
      <c r="E22" s="103">
        <f t="shared" si="2"/>
        <v>312.31742006794423</v>
      </c>
      <c r="F22" s="154">
        <f>F206/1000000</f>
        <v>7.8645000000000007E-2</v>
      </c>
      <c r="G22" s="154">
        <f>G206/1000000</f>
        <v>3.8948999999999998E-2</v>
      </c>
      <c r="H22" s="103">
        <f t="shared" si="3"/>
        <v>201.9178926288223</v>
      </c>
      <c r="I22" s="154">
        <f>I206/1000000</f>
        <v>1.0192559999999999</v>
      </c>
      <c r="J22" s="154">
        <f>J206/1000000</f>
        <v>0.30760500000000002</v>
      </c>
      <c r="K22" s="104">
        <f t="shared" si="4"/>
        <v>331.35222119276341</v>
      </c>
      <c r="L22" s="103">
        <f>L206/1000000</f>
        <v>0</v>
      </c>
      <c r="M22" s="103">
        <f>M206/1000000</f>
        <v>0</v>
      </c>
      <c r="N22" s="103" t="e">
        <f t="shared" si="6"/>
        <v>#DIV/0!</v>
      </c>
      <c r="O22" s="103">
        <f>O206/1000000</f>
        <v>0</v>
      </c>
      <c r="P22" s="103">
        <f>P206/1000000</f>
        <v>0</v>
      </c>
      <c r="Q22" s="103" t="e">
        <f t="shared" si="5"/>
        <v>#DIV/0!</v>
      </c>
      <c r="R22" s="103">
        <f>R206/1000000</f>
        <v>0</v>
      </c>
      <c r="S22" s="103">
        <f>S206/1000000</f>
        <v>0</v>
      </c>
      <c r="T22" s="104" t="e">
        <f t="shared" si="0"/>
        <v>#DIV/0!</v>
      </c>
    </row>
    <row r="23" spans="1:20" ht="75.75" customHeight="1" thickBot="1">
      <c r="A23" s="350" t="s">
        <v>251</v>
      </c>
      <c r="B23" s="351"/>
      <c r="C23" s="153">
        <f>C214/1000000</f>
        <v>0.70340899999999995</v>
      </c>
      <c r="D23" s="153">
        <f>D214/1000000</f>
        <v>1.067015</v>
      </c>
      <c r="E23" s="103">
        <f t="shared" si="2"/>
        <v>65.923065748841395</v>
      </c>
      <c r="F23" s="153">
        <f>F214/1000000</f>
        <v>2.0636000000000002E-2</v>
      </c>
      <c r="G23" s="153">
        <f>G214/1000000</f>
        <v>8.0307000000000003E-2</v>
      </c>
      <c r="H23" s="103">
        <f t="shared" si="3"/>
        <v>25.696390102979816</v>
      </c>
      <c r="I23" s="153">
        <f>I214/1000000</f>
        <v>0.72413400000000006</v>
      </c>
      <c r="J23" s="153">
        <f>J214/1000000</f>
        <v>0.44651000000000002</v>
      </c>
      <c r="K23" s="104">
        <f t="shared" si="4"/>
        <v>162.17643501825268</v>
      </c>
      <c r="L23" s="154">
        <f>L214/1000000</f>
        <v>0.28553499999999998</v>
      </c>
      <c r="M23" s="154">
        <f>M214/1000000</f>
        <v>0.19786400000000001</v>
      </c>
      <c r="N23" s="103">
        <f t="shared" si="6"/>
        <v>144.30871709861316</v>
      </c>
      <c r="O23" s="154">
        <f>O214/1000000</f>
        <v>0.16175600000000001</v>
      </c>
      <c r="P23" s="154">
        <f>P214/1000000</f>
        <v>2.1263000000000001E-2</v>
      </c>
      <c r="Q23" s="103">
        <f t="shared" si="5"/>
        <v>760.73931242063679</v>
      </c>
      <c r="R23" s="154">
        <f>R214/1000000</f>
        <v>0.123779</v>
      </c>
      <c r="S23" s="154">
        <f>S214/1000000</f>
        <v>0.17660100000000001</v>
      </c>
      <c r="T23" s="104">
        <f t="shared" si="0"/>
        <v>70.08963709152269</v>
      </c>
    </row>
    <row r="24" spans="1:20" ht="47.25" customHeight="1" thickBot="1">
      <c r="A24" s="350" t="s">
        <v>252</v>
      </c>
      <c r="B24" s="351"/>
      <c r="C24" s="153">
        <f>C222/1000000</f>
        <v>6.7084999999999999</v>
      </c>
      <c r="D24" s="153">
        <f>D222/1000000</f>
        <v>6.5605159999999998</v>
      </c>
      <c r="E24" s="103">
        <f t="shared" si="2"/>
        <v>102.2556762303453</v>
      </c>
      <c r="F24" s="153">
        <f>F222/1000000</f>
        <v>0.69586400000000004</v>
      </c>
      <c r="G24" s="153">
        <f>G222/1000000</f>
        <v>0.57631500000000002</v>
      </c>
      <c r="H24" s="103">
        <f t="shared" si="3"/>
        <v>120.74369051647102</v>
      </c>
      <c r="I24" s="153">
        <f>I222/1000000</f>
        <v>6.3950149999999999</v>
      </c>
      <c r="J24" s="153">
        <f>J222/1000000</f>
        <v>6.1122579999999997</v>
      </c>
      <c r="K24" s="104">
        <f t="shared" si="4"/>
        <v>104.62606454112375</v>
      </c>
      <c r="L24" s="153">
        <f>L222/1000000</f>
        <v>3.5474960000000002</v>
      </c>
      <c r="M24" s="153">
        <f>M222/1000000</f>
        <v>3.3275410000000001</v>
      </c>
      <c r="N24" s="103">
        <f t="shared" si="6"/>
        <v>106.61013643408151</v>
      </c>
      <c r="O24" s="153">
        <f>O222/1000000</f>
        <v>2.2571279999999998</v>
      </c>
      <c r="P24" s="153">
        <f>P222/1000000</f>
        <v>1.99061</v>
      </c>
      <c r="Q24" s="103">
        <f t="shared" si="5"/>
        <v>113.38876022927644</v>
      </c>
      <c r="R24" s="154">
        <f>R222/1000000</f>
        <v>1.290368</v>
      </c>
      <c r="S24" s="154">
        <f>S222/1000000</f>
        <v>1.3369310000000001</v>
      </c>
      <c r="T24" s="104">
        <f t="shared" si="0"/>
        <v>96.51717253919611</v>
      </c>
    </row>
    <row r="25" spans="1:20" ht="58.5" customHeight="1" thickBot="1">
      <c r="A25" s="350" t="s">
        <v>253</v>
      </c>
      <c r="B25" s="351"/>
      <c r="C25" s="154">
        <f>C231/1000000</f>
        <v>3.7660100000000001</v>
      </c>
      <c r="D25" s="154">
        <f>D231/1000000</f>
        <v>3.5389599999999999</v>
      </c>
      <c r="E25" s="103">
        <f t="shared" si="2"/>
        <v>106.41572665415828</v>
      </c>
      <c r="F25" s="154">
        <f>F231/1000000</f>
        <v>0.33634500000000001</v>
      </c>
      <c r="G25" s="154">
        <f>G231/1000000</f>
        <v>0.35023799999999999</v>
      </c>
      <c r="H25" s="103">
        <f t="shared" si="3"/>
        <v>96.033268805783507</v>
      </c>
      <c r="I25" s="153">
        <f>I231/1000000</f>
        <v>4.0281650000000004</v>
      </c>
      <c r="J25" s="153">
        <f>J231/1000000</f>
        <v>3.7565810000000002</v>
      </c>
      <c r="K25" s="104">
        <f t="shared" si="4"/>
        <v>107.22955261712713</v>
      </c>
      <c r="L25" s="103">
        <f>L231/1000000</f>
        <v>0.15124399999999999</v>
      </c>
      <c r="M25" s="103">
        <f>M231/1000000</f>
        <v>0.11053</v>
      </c>
      <c r="N25" s="103">
        <f t="shared" si="6"/>
        <v>136.83524834886455</v>
      </c>
      <c r="O25" s="103">
        <f>O231/1000000</f>
        <v>0</v>
      </c>
      <c r="P25" s="103">
        <f>P231/1000000</f>
        <v>0</v>
      </c>
      <c r="Q25" s="103" t="e">
        <f t="shared" si="5"/>
        <v>#DIV/0!</v>
      </c>
      <c r="R25" s="103">
        <f>R231/1000000</f>
        <v>0.15124399999999999</v>
      </c>
      <c r="S25" s="103">
        <f>S231/1000000</f>
        <v>0.11053</v>
      </c>
      <c r="T25" s="104">
        <f t="shared" si="0"/>
        <v>136.83524834886455</v>
      </c>
    </row>
    <row r="26" spans="1:20" ht="69" customHeight="1" thickBot="1">
      <c r="A26" s="350" t="s">
        <v>254</v>
      </c>
      <c r="B26" s="351"/>
      <c r="C26" s="103">
        <f>C238/1000000</f>
        <v>19.519971999999999</v>
      </c>
      <c r="D26" s="103">
        <f>D238/1000000</f>
        <v>27.329260999999999</v>
      </c>
      <c r="E26" s="103">
        <f t="shared" si="2"/>
        <v>71.425173187083246</v>
      </c>
      <c r="F26" s="103">
        <f>F238/1000000</f>
        <v>0.65394699999999994</v>
      </c>
      <c r="G26" s="103">
        <f>G238/1000000</f>
        <v>1.0806500000000001</v>
      </c>
      <c r="H26" s="103">
        <f t="shared" si="3"/>
        <v>60.514227548234842</v>
      </c>
      <c r="I26" s="103">
        <f>I238/1000000</f>
        <v>18.149601000000001</v>
      </c>
      <c r="J26" s="103">
        <f>J238/1000000</f>
        <v>26.517783000000001</v>
      </c>
      <c r="K26" s="104">
        <f t="shared" si="4"/>
        <v>68.443131162209141</v>
      </c>
      <c r="L26" s="153">
        <f>L238/1000000</f>
        <v>8.1218419999999991</v>
      </c>
      <c r="M26" s="153">
        <f>M238/1000000</f>
        <v>3.544044</v>
      </c>
      <c r="N26" s="103">
        <f t="shared" si="6"/>
        <v>229.16876878503763</v>
      </c>
      <c r="O26" s="103">
        <f>O238/1000000</f>
        <v>8.0985340000000008</v>
      </c>
      <c r="P26" s="103">
        <f>P238/1000000</f>
        <v>3.4964529999999998</v>
      </c>
      <c r="Q26" s="103">
        <f t="shared" si="5"/>
        <v>231.62141747651123</v>
      </c>
      <c r="R26" s="103">
        <f>R238/1000000</f>
        <v>2.3307999999999999E-2</v>
      </c>
      <c r="S26" s="103">
        <f>S238/1000000</f>
        <v>4.7591000000000001E-2</v>
      </c>
      <c r="T26" s="104">
        <f t="shared" si="0"/>
        <v>48.975646655880311</v>
      </c>
    </row>
    <row r="27" spans="1:20" ht="37.5" customHeight="1" thickBot="1">
      <c r="A27" s="350" t="s">
        <v>255</v>
      </c>
      <c r="B27" s="351"/>
      <c r="C27" s="103">
        <f>C250/1000000</f>
        <v>150.17399599999999</v>
      </c>
      <c r="D27" s="103">
        <f>D250/1000000</f>
        <v>152.63266200000001</v>
      </c>
      <c r="E27" s="103">
        <f t="shared" si="2"/>
        <v>98.389161292358239</v>
      </c>
      <c r="F27" s="103">
        <f>F250/1000000</f>
        <v>15.11332</v>
      </c>
      <c r="G27" s="103">
        <f>G250/1000000</f>
        <v>11.519019999999999</v>
      </c>
      <c r="H27" s="103">
        <f t="shared" si="3"/>
        <v>131.20317527011846</v>
      </c>
      <c r="I27" s="103">
        <f>I250/1000000</f>
        <v>145.32011399999999</v>
      </c>
      <c r="J27" s="103">
        <f>J250/1000000</f>
        <v>145.423056</v>
      </c>
      <c r="K27" s="104">
        <f t="shared" si="4"/>
        <v>99.929212050116718</v>
      </c>
      <c r="L27" s="103">
        <f>L250/1000000</f>
        <v>130.792473</v>
      </c>
      <c r="M27" s="103">
        <f>M250/1000000</f>
        <v>129.35086200000001</v>
      </c>
      <c r="N27" s="103">
        <f t="shared" si="6"/>
        <v>101.11449663164981</v>
      </c>
      <c r="O27" s="103">
        <f>O250/1000000</f>
        <v>0</v>
      </c>
      <c r="P27" s="103">
        <f>P250/1000000</f>
        <v>0.31824999999999998</v>
      </c>
      <c r="Q27" s="103">
        <f t="shared" si="5"/>
        <v>0</v>
      </c>
      <c r="R27" s="103">
        <f>R250/1000000</f>
        <v>130.792473</v>
      </c>
      <c r="S27" s="103">
        <f>S250/1000000</f>
        <v>129.032612</v>
      </c>
      <c r="T27" s="104">
        <f t="shared" si="0"/>
        <v>101.36388853385377</v>
      </c>
    </row>
    <row r="28" spans="1:20" ht="83.25" customHeight="1" thickBot="1">
      <c r="A28" s="350" t="s">
        <v>256</v>
      </c>
      <c r="B28" s="351"/>
      <c r="C28" s="103">
        <f>C259/1000000</f>
        <v>6.1290849999999999</v>
      </c>
      <c r="D28" s="103">
        <f>D259/1000000</f>
        <v>5.74458</v>
      </c>
      <c r="E28" s="103">
        <f t="shared" si="2"/>
        <v>106.69335269071021</v>
      </c>
      <c r="F28" s="103">
        <f>F259/1000000</f>
        <v>0.60394400000000004</v>
      </c>
      <c r="G28" s="103">
        <f>G259/1000000</f>
        <v>0.69863900000000001</v>
      </c>
      <c r="H28" s="103">
        <f t="shared" si="3"/>
        <v>86.445789599492727</v>
      </c>
      <c r="I28" s="103">
        <f>I259/1000000</f>
        <v>7.4111180000000001</v>
      </c>
      <c r="J28" s="103">
        <f>J259/1000000</f>
        <v>5.7925430000000002</v>
      </c>
      <c r="K28" s="104">
        <f t="shared" si="4"/>
        <v>127.94239075998226</v>
      </c>
      <c r="L28" s="103">
        <f>L259/1000000</f>
        <v>0</v>
      </c>
      <c r="M28" s="103">
        <f>M259/1000000</f>
        <v>0</v>
      </c>
      <c r="N28" s="103" t="e">
        <f t="shared" si="6"/>
        <v>#DIV/0!</v>
      </c>
      <c r="O28" s="103">
        <f>O259/1000000</f>
        <v>0</v>
      </c>
      <c r="P28" s="103">
        <f>P259/1000000</f>
        <v>0</v>
      </c>
      <c r="Q28" s="103" t="e">
        <f t="shared" si="5"/>
        <v>#DIV/0!</v>
      </c>
      <c r="R28" s="103">
        <f>R259/1000000</f>
        <v>0</v>
      </c>
      <c r="S28" s="103">
        <f>S259/1000000</f>
        <v>0</v>
      </c>
      <c r="T28" s="104" t="e">
        <f t="shared" si="0"/>
        <v>#DIV/0!</v>
      </c>
    </row>
    <row r="29" spans="1:20" ht="70.5" customHeight="1" thickBot="1">
      <c r="A29" s="350" t="s">
        <v>257</v>
      </c>
      <c r="B29" s="351"/>
      <c r="C29" s="103">
        <f>C265/1000000</f>
        <v>2.945319</v>
      </c>
      <c r="D29" s="103">
        <f>D265/1000000</f>
        <v>2.8741680000000001</v>
      </c>
      <c r="E29" s="103">
        <f t="shared" si="2"/>
        <v>102.47553378925657</v>
      </c>
      <c r="F29" s="103">
        <f>F265/1000000</f>
        <v>0.22345300000000001</v>
      </c>
      <c r="G29" s="103">
        <f>G265/1000000</f>
        <v>0.28615000000000002</v>
      </c>
      <c r="H29" s="103">
        <f t="shared" si="3"/>
        <v>78.089463568058719</v>
      </c>
      <c r="I29" s="103">
        <f>I265/1000000</f>
        <v>3.1130059999999999</v>
      </c>
      <c r="J29" s="103">
        <f>J265/1000000</f>
        <v>2.986008</v>
      </c>
      <c r="K29" s="104">
        <f t="shared" si="4"/>
        <v>104.25310313971028</v>
      </c>
      <c r="L29" s="153">
        <f>L265/1000000</f>
        <v>1.045056</v>
      </c>
      <c r="M29" s="153">
        <f>M265/1000000</f>
        <v>0.84821800000000003</v>
      </c>
      <c r="N29" s="103">
        <f t="shared" si="6"/>
        <v>123.20606259239959</v>
      </c>
      <c r="O29" s="103">
        <f>O265/1000000</f>
        <v>0.90522100000000005</v>
      </c>
      <c r="P29" s="103">
        <f>P265/1000000</f>
        <v>0.637737</v>
      </c>
      <c r="Q29" s="103">
        <f t="shared" si="5"/>
        <v>141.94268170107742</v>
      </c>
      <c r="R29" s="103">
        <f>R265/1000000</f>
        <v>0.13983499999999999</v>
      </c>
      <c r="S29" s="103">
        <f>S265/1000000</f>
        <v>0.210481</v>
      </c>
      <c r="T29" s="104">
        <f t="shared" si="0"/>
        <v>66.435925332927908</v>
      </c>
    </row>
    <row r="30" spans="1:20" ht="33" customHeight="1" thickBot="1">
      <c r="A30" s="350" t="s">
        <v>258</v>
      </c>
      <c r="B30" s="351"/>
      <c r="C30" s="153">
        <f>C279/1000000</f>
        <v>0.82165299999999997</v>
      </c>
      <c r="D30" s="153">
        <f>D279/1000000</f>
        <v>1.1004609999999999</v>
      </c>
      <c r="E30" s="103">
        <f t="shared" si="2"/>
        <v>74.664436086331094</v>
      </c>
      <c r="F30" s="153">
        <f>F279/1000000</f>
        <v>7.7107999999999996E-2</v>
      </c>
      <c r="G30" s="153">
        <f>G279/1000000</f>
        <v>6.4890000000000003E-2</v>
      </c>
      <c r="H30" s="103">
        <f t="shared" si="3"/>
        <v>118.82878717830172</v>
      </c>
      <c r="I30" s="153">
        <f>I279/1000000</f>
        <v>0.91944700000000001</v>
      </c>
      <c r="J30" s="153">
        <f>J279/1000000</f>
        <v>1.0593060000000001</v>
      </c>
      <c r="K30" s="104">
        <f t="shared" si="4"/>
        <v>86.797110561065452</v>
      </c>
      <c r="L30" s="155">
        <f>L279/1000000</f>
        <v>0.25230999999999998</v>
      </c>
      <c r="M30" s="154">
        <f>M279/1000000</f>
        <v>0.36196099999999998</v>
      </c>
      <c r="N30" s="103">
        <f t="shared" si="6"/>
        <v>69.706404833669922</v>
      </c>
      <c r="O30" s="153">
        <f>O279/1000000</f>
        <v>0.23285900000000001</v>
      </c>
      <c r="P30" s="153">
        <f>P279/1000000</f>
        <v>0.17894199999999999</v>
      </c>
      <c r="Q30" s="103">
        <f t="shared" si="5"/>
        <v>130.13099216505907</v>
      </c>
      <c r="R30" s="153">
        <f>R279/1000000</f>
        <v>1.9451E-2</v>
      </c>
      <c r="S30" s="153">
        <f>S279/1000000</f>
        <v>0.18301899999999999</v>
      </c>
      <c r="T30" s="104">
        <f t="shared" si="0"/>
        <v>10.627858309792973</v>
      </c>
    </row>
    <row r="31" spans="1:20" ht="71.25" customHeight="1" thickBot="1">
      <c r="A31" s="350" t="s">
        <v>259</v>
      </c>
      <c r="B31" s="351"/>
      <c r="C31" s="153">
        <f>C289/1000000</f>
        <v>1.729411</v>
      </c>
      <c r="D31" s="153">
        <f>D289/1000000</f>
        <v>1.3819269999999999</v>
      </c>
      <c r="E31" s="103">
        <f t="shared" si="2"/>
        <v>125.14488826110208</v>
      </c>
      <c r="F31" s="153">
        <f>F289/1000000</f>
        <v>0.121323</v>
      </c>
      <c r="G31" s="153">
        <f>G289/1000000</f>
        <v>9.5679E-2</v>
      </c>
      <c r="H31" s="103">
        <f t="shared" si="3"/>
        <v>126.80211958737027</v>
      </c>
      <c r="I31" s="153">
        <f>I289/1000000</f>
        <v>1.721814</v>
      </c>
      <c r="J31" s="153">
        <f>J289/1000000</f>
        <v>1.4507479999999999</v>
      </c>
      <c r="K31" s="104">
        <f t="shared" si="4"/>
        <v>118.68456823652352</v>
      </c>
      <c r="L31" s="154">
        <f>L289/1000000</f>
        <v>0.61990999999999996</v>
      </c>
      <c r="M31" s="154">
        <f>M289/1000000</f>
        <v>0.13297800000000001</v>
      </c>
      <c r="N31" s="103">
        <f t="shared" si="6"/>
        <v>466.17485599121648</v>
      </c>
      <c r="O31" s="153">
        <f>O289/1000000</f>
        <v>0.49148700000000001</v>
      </c>
      <c r="P31" s="153">
        <f>P289/1000000</f>
        <v>8.4542999999999993E-2</v>
      </c>
      <c r="Q31" s="103">
        <f t="shared" si="5"/>
        <v>581.34558745253901</v>
      </c>
      <c r="R31" s="154">
        <f>R289/1000000</f>
        <v>0.12842300000000001</v>
      </c>
      <c r="S31" s="154">
        <f>S289/1000000</f>
        <v>5.1435000000000002E-2</v>
      </c>
      <c r="T31" s="104">
        <f t="shared" si="0"/>
        <v>249.68017886653061</v>
      </c>
    </row>
    <row r="32" spans="1:20" ht="53.25" customHeight="1" thickBot="1">
      <c r="A32" s="350" t="s">
        <v>260</v>
      </c>
      <c r="B32" s="351"/>
      <c r="C32" s="103">
        <f>C311/1000000</f>
        <v>0</v>
      </c>
      <c r="D32" s="103">
        <f>D311/1000000</f>
        <v>0</v>
      </c>
      <c r="E32" s="103" t="e">
        <f t="shared" si="2"/>
        <v>#DIV/0!</v>
      </c>
      <c r="F32" s="103">
        <f>F311/1000000</f>
        <v>0</v>
      </c>
      <c r="G32" s="103">
        <f>G311/1000000</f>
        <v>0</v>
      </c>
      <c r="H32" s="103" t="e">
        <f t="shared" si="3"/>
        <v>#DIV/0!</v>
      </c>
      <c r="I32" s="103">
        <f>I311/1000000</f>
        <v>0</v>
      </c>
      <c r="J32" s="103">
        <f>J311/1000000</f>
        <v>0</v>
      </c>
      <c r="K32" s="104" t="e">
        <f t="shared" si="4"/>
        <v>#DIV/0!</v>
      </c>
      <c r="L32" s="103">
        <f>L311/1000000</f>
        <v>0</v>
      </c>
      <c r="M32" s="103">
        <f>M311/1000000</f>
        <v>0</v>
      </c>
      <c r="N32" s="103" t="e">
        <f t="shared" si="6"/>
        <v>#DIV/0!</v>
      </c>
      <c r="O32" s="103">
        <f>O311/1000000</f>
        <v>0</v>
      </c>
      <c r="P32" s="103">
        <f>P311/1000000</f>
        <v>0</v>
      </c>
      <c r="Q32" s="103" t="e">
        <f t="shared" si="5"/>
        <v>#DIV/0!</v>
      </c>
      <c r="R32" s="103">
        <f>R311/1000000</f>
        <v>0</v>
      </c>
      <c r="S32" s="103">
        <f>S311/1000000</f>
        <v>0</v>
      </c>
      <c r="T32" s="104" t="e">
        <f t="shared" si="0"/>
        <v>#DIV/0!</v>
      </c>
    </row>
    <row r="33" spans="1:21" ht="53.25" customHeight="1" thickBot="1">
      <c r="A33" s="350" t="s">
        <v>261</v>
      </c>
      <c r="B33" s="351"/>
      <c r="C33" s="154">
        <f>C319/1000000</f>
        <v>0.28843000000000002</v>
      </c>
      <c r="D33" s="154">
        <f>D319/1000000</f>
        <v>0.160776</v>
      </c>
      <c r="E33" s="103">
        <f t="shared" si="2"/>
        <v>179.39866646763198</v>
      </c>
      <c r="F33" s="154">
        <f>F319/1000000</f>
        <v>5.0400000000000002E-3</v>
      </c>
      <c r="G33" s="154">
        <f>G319/1000000</f>
        <v>1.9999999999999999E-6</v>
      </c>
      <c r="H33" s="103">
        <f t="shared" si="3"/>
        <v>252000</v>
      </c>
      <c r="I33" s="154">
        <f>I319/1000000</f>
        <v>0.28892499999999999</v>
      </c>
      <c r="J33" s="103">
        <f>J319/1000000</f>
        <v>0.160497</v>
      </c>
      <c r="K33" s="104">
        <f t="shared" si="4"/>
        <v>180.01894116400931</v>
      </c>
      <c r="L33" s="103">
        <f>L319/1000000</f>
        <v>8.6529999999999992E-3</v>
      </c>
      <c r="M33" s="103">
        <f>M319/1000000</f>
        <v>3.8665999999999999E-2</v>
      </c>
      <c r="N33" s="103">
        <f t="shared" si="6"/>
        <v>22.378834117829616</v>
      </c>
      <c r="O33" s="103">
        <f>O319/1000000</f>
        <v>8.6529999999999992E-3</v>
      </c>
      <c r="P33" s="103">
        <f>P319/1000000</f>
        <v>3.8665999999999999E-2</v>
      </c>
      <c r="Q33" s="103">
        <f t="shared" si="5"/>
        <v>22.378834117829616</v>
      </c>
      <c r="R33" s="103">
        <f>R319/1000000</f>
        <v>0</v>
      </c>
      <c r="S33" s="103">
        <f>S319/1000000</f>
        <v>0</v>
      </c>
      <c r="T33" s="104" t="e">
        <f t="shared" si="0"/>
        <v>#DIV/0!</v>
      </c>
    </row>
    <row r="34" spans="1:21" ht="72.75" customHeight="1" thickBot="1">
      <c r="A34" s="350" t="s">
        <v>262</v>
      </c>
      <c r="B34" s="351"/>
      <c r="C34" s="153">
        <f>C327/1000000</f>
        <v>39.0915818</v>
      </c>
      <c r="D34" s="153">
        <f>D327/1000000</f>
        <v>16.944492699999998</v>
      </c>
      <c r="E34" s="103">
        <f t="shared" si="2"/>
        <v>230.70376016627517</v>
      </c>
      <c r="F34" s="153">
        <f>F327/1000000</f>
        <v>3.1698977999999998</v>
      </c>
      <c r="G34" s="153">
        <f>G327/1000000</f>
        <v>2.4360147000000003</v>
      </c>
      <c r="H34" s="103">
        <f t="shared" si="3"/>
        <v>130.12638224227462</v>
      </c>
      <c r="I34" s="103">
        <f>I327/1000000</f>
        <v>26.199750100000003</v>
      </c>
      <c r="J34" s="103">
        <f>J327/1000000</f>
        <v>11.6552243</v>
      </c>
      <c r="K34" s="104">
        <f t="shared" si="4"/>
        <v>224.78975458241504</v>
      </c>
      <c r="L34" s="153">
        <f>L327/1000000</f>
        <v>18.823353000000001</v>
      </c>
      <c r="M34" s="153">
        <f>M327/1000000</f>
        <v>8.5429619999999993</v>
      </c>
      <c r="N34" s="103">
        <f t="shared" si="6"/>
        <v>220.33754803076499</v>
      </c>
      <c r="O34" s="103">
        <f>O327/1000000</f>
        <v>15.939947999999999</v>
      </c>
      <c r="P34" s="103">
        <f>P327/1000000</f>
        <v>5.525506</v>
      </c>
      <c r="Q34" s="103">
        <f t="shared" si="5"/>
        <v>288.47942613762433</v>
      </c>
      <c r="R34" s="103">
        <f>R327/1000000</f>
        <v>2.8834050000000002</v>
      </c>
      <c r="S34" s="103">
        <f>S327/1000000</f>
        <v>3.0174560000000001</v>
      </c>
      <c r="T34" s="104">
        <f t="shared" si="0"/>
        <v>95.557482859733497</v>
      </c>
    </row>
    <row r="35" spans="1:21" ht="39" customHeight="1" thickBot="1">
      <c r="A35" s="379" t="s">
        <v>263</v>
      </c>
      <c r="B35" s="380" t="s">
        <v>145</v>
      </c>
      <c r="C35" s="230">
        <f>C328/1000000</f>
        <v>1.5073620000000001</v>
      </c>
      <c r="D35" s="230">
        <f>D328/1000000</f>
        <v>2.563037</v>
      </c>
      <c r="E35" s="151">
        <f t="shared" si="2"/>
        <v>58.811558319290747</v>
      </c>
      <c r="F35" s="230">
        <f>F328/1000000</f>
        <v>0.11618000000000001</v>
      </c>
      <c r="G35" s="230">
        <f>G328/1000000</f>
        <v>0.348937</v>
      </c>
      <c r="H35" s="151">
        <f t="shared" si="3"/>
        <v>33.295408626772172</v>
      </c>
      <c r="I35" s="230">
        <f>I328/1000000</f>
        <v>1.9695499999999999</v>
      </c>
      <c r="J35" s="230">
        <f>J328/1000000</f>
        <v>3.0122650000000002</v>
      </c>
      <c r="K35" s="152">
        <f t="shared" si="4"/>
        <v>65.384353634225405</v>
      </c>
      <c r="L35" s="230">
        <f>L328/1000000</f>
        <v>1.3800840000000001</v>
      </c>
      <c r="M35" s="230">
        <f>M328/1000000</f>
        <v>2.3190569999999999</v>
      </c>
      <c r="N35" s="151">
        <f t="shared" si="6"/>
        <v>59.510568304271963</v>
      </c>
      <c r="O35" s="151">
        <f>O328/1000000</f>
        <v>0.76173100000000005</v>
      </c>
      <c r="P35" s="151">
        <f>P328/1000000</f>
        <v>1.7958190000000001</v>
      </c>
      <c r="Q35" s="151">
        <f t="shared" si="5"/>
        <v>42.416913954023208</v>
      </c>
      <c r="R35" s="151">
        <f>R328/1000000</f>
        <v>0.61835300000000004</v>
      </c>
      <c r="S35" s="151">
        <f>S328/1000000</f>
        <v>0.52323799999999998</v>
      </c>
      <c r="T35" s="152">
        <f t="shared" si="0"/>
        <v>118.17815219842598</v>
      </c>
    </row>
    <row r="36" spans="1:21" ht="21.75" customHeight="1" thickBot="1">
      <c r="A36" s="381" t="s">
        <v>264</v>
      </c>
      <c r="B36" s="382" t="s">
        <v>145</v>
      </c>
      <c r="C36" s="230">
        <f>C336/1000000</f>
        <v>28.362712999999999</v>
      </c>
      <c r="D36" s="230">
        <f>D336/1000000</f>
        <v>13.273481</v>
      </c>
      <c r="E36" s="151">
        <f t="shared" si="2"/>
        <v>213.67953892426561</v>
      </c>
      <c r="F36" s="230">
        <f>F336/1000000</f>
        <v>2.898161</v>
      </c>
      <c r="G36" s="230">
        <f>G336/1000000</f>
        <v>1.9852320000000001</v>
      </c>
      <c r="H36" s="151">
        <f t="shared" si="3"/>
        <v>145.98601070303116</v>
      </c>
      <c r="I36" s="151">
        <f>I336/1000000</f>
        <v>23.264198</v>
      </c>
      <c r="J36" s="151">
        <f>J336/1000000</f>
        <v>7.5598169999999998</v>
      </c>
      <c r="K36" s="152">
        <f t="shared" si="4"/>
        <v>307.73493591180846</v>
      </c>
      <c r="L36" s="151">
        <f>L336/1000000</f>
        <v>17.443269000000001</v>
      </c>
      <c r="M36" s="151">
        <f>M336/1000000</f>
        <v>6.2239050000000002</v>
      </c>
      <c r="N36" s="151">
        <f t="shared" si="6"/>
        <v>280.26245580547902</v>
      </c>
      <c r="O36" s="151">
        <f>O336/1000000</f>
        <v>15.178217</v>
      </c>
      <c r="P36" s="151">
        <f>P336/1000000</f>
        <v>3.7296870000000002</v>
      </c>
      <c r="Q36" s="151">
        <f t="shared" si="5"/>
        <v>406.95685723761807</v>
      </c>
      <c r="R36" s="151">
        <f>R336/1000000</f>
        <v>2.2650519999999998</v>
      </c>
      <c r="S36" s="151">
        <f>S336/1000000</f>
        <v>2.494218</v>
      </c>
      <c r="T36" s="152">
        <f t="shared" si="0"/>
        <v>90.812110248582911</v>
      </c>
    </row>
    <row r="37" spans="1:21" ht="58.5" customHeight="1" thickBot="1">
      <c r="A37" s="350" t="s">
        <v>266</v>
      </c>
      <c r="B37" s="351"/>
      <c r="C37" s="153">
        <f>C357/1000000</f>
        <v>0</v>
      </c>
      <c r="D37" s="153">
        <f>D357/1000000</f>
        <v>4.2509999999999996E-3</v>
      </c>
      <c r="E37" s="103">
        <f t="shared" si="2"/>
        <v>0</v>
      </c>
      <c r="F37" s="103">
        <f>F357/1000000</f>
        <v>0</v>
      </c>
      <c r="G37" s="103">
        <f>G357/1000000</f>
        <v>4.2509999999999996E-3</v>
      </c>
      <c r="H37" s="103">
        <f t="shared" si="3"/>
        <v>0</v>
      </c>
      <c r="I37" s="103">
        <f>I357/1000000</f>
        <v>0</v>
      </c>
      <c r="J37" s="103">
        <f>J357/1000000</f>
        <v>4.2509999999999996E-3</v>
      </c>
      <c r="K37" s="104">
        <f t="shared" si="4"/>
        <v>0</v>
      </c>
      <c r="L37" s="103">
        <f>L357/1000000</f>
        <v>0</v>
      </c>
      <c r="M37" s="103">
        <f>M357/1000000</f>
        <v>0</v>
      </c>
      <c r="N37" s="103" t="e">
        <f t="shared" si="6"/>
        <v>#DIV/0!</v>
      </c>
      <c r="O37" s="103">
        <f>O357/1000000</f>
        <v>0</v>
      </c>
      <c r="P37" s="103">
        <f>P357/1000000</f>
        <v>0</v>
      </c>
      <c r="Q37" s="103" t="e">
        <f t="shared" si="5"/>
        <v>#DIV/0!</v>
      </c>
      <c r="R37" s="103">
        <f>R357/1000000</f>
        <v>0</v>
      </c>
      <c r="S37" s="103">
        <f>S357/1000000</f>
        <v>0</v>
      </c>
      <c r="T37" s="104" t="e">
        <f t="shared" si="0"/>
        <v>#DIV/0!</v>
      </c>
    </row>
    <row r="38" spans="1:21" ht="60" customHeight="1" thickBot="1">
      <c r="A38" s="369" t="s">
        <v>267</v>
      </c>
      <c r="B38" s="370"/>
      <c r="C38" s="149">
        <f>C361/1000000</f>
        <v>267.40187600000002</v>
      </c>
      <c r="D38" s="149">
        <f>D361/1000000</f>
        <v>263.66142600000001</v>
      </c>
      <c r="E38" s="149">
        <f t="shared" si="2"/>
        <v>101.41865651595164</v>
      </c>
      <c r="F38" s="149">
        <f>F361/1000000</f>
        <v>28.748917043999999</v>
      </c>
      <c r="G38" s="149">
        <f>G361/1000000</f>
        <v>30.182669626999999</v>
      </c>
      <c r="H38" s="149">
        <f t="shared" si="3"/>
        <v>95.249748942958206</v>
      </c>
      <c r="I38" s="149">
        <f>I361/1000000</f>
        <v>267.40187600000002</v>
      </c>
      <c r="J38" s="149">
        <f>J361/1000000</f>
        <v>263.66142600000001</v>
      </c>
      <c r="K38" s="150">
        <f t="shared" si="4"/>
        <v>101.41865651595164</v>
      </c>
      <c r="L38" s="149">
        <f>L361/1000000</f>
        <v>22.88091</v>
      </c>
      <c r="M38" s="149">
        <f>M361/1000000</f>
        <v>31.471209999999999</v>
      </c>
      <c r="N38" s="149">
        <f t="shared" si="6"/>
        <v>72.704258908380069</v>
      </c>
      <c r="O38" s="149">
        <f>O361/1000000</f>
        <v>0</v>
      </c>
      <c r="P38" s="149">
        <f>P361/1000000</f>
        <v>0</v>
      </c>
      <c r="Q38" s="149" t="e">
        <f t="shared" si="5"/>
        <v>#DIV/0!</v>
      </c>
      <c r="R38" s="149">
        <f>R361/1000000</f>
        <v>0</v>
      </c>
      <c r="S38" s="149">
        <f>S361/1000000</f>
        <v>0</v>
      </c>
      <c r="T38" s="150" t="e">
        <f t="shared" si="0"/>
        <v>#DIV/0!</v>
      </c>
      <c r="U38" s="23"/>
    </row>
    <row r="39" spans="1:21" ht="72.75" customHeight="1" thickBot="1">
      <c r="A39" s="350" t="s">
        <v>268</v>
      </c>
      <c r="B39" s="351"/>
      <c r="C39" s="103">
        <f>C362/1000000</f>
        <v>214.50833499999999</v>
      </c>
      <c r="D39" s="103">
        <f>D362/1000000</f>
        <v>213.64972</v>
      </c>
      <c r="E39" s="103">
        <f t="shared" si="2"/>
        <v>100.4018797684359</v>
      </c>
      <c r="F39" s="103">
        <f>F362/1000000</f>
        <v>19.924833044</v>
      </c>
      <c r="G39" s="103">
        <f>G362/1000000</f>
        <v>22.477510627000001</v>
      </c>
      <c r="H39" s="103">
        <f t="shared" si="3"/>
        <v>88.643415076695703</v>
      </c>
      <c r="I39" s="103">
        <f>I362/1000000</f>
        <v>214.50833499999999</v>
      </c>
      <c r="J39" s="103">
        <f>J362/1000000</f>
        <v>213.64972</v>
      </c>
      <c r="K39" s="104">
        <f t="shared" si="4"/>
        <v>100.4018797684359</v>
      </c>
      <c r="L39" s="103">
        <f>L362/1000000</f>
        <v>22.88091</v>
      </c>
      <c r="M39" s="103">
        <f>M362/1000000</f>
        <v>31.471209999999999</v>
      </c>
      <c r="N39" s="103">
        <f t="shared" si="6"/>
        <v>72.704258908380069</v>
      </c>
      <c r="O39" s="103">
        <f>O362/1000000</f>
        <v>0</v>
      </c>
      <c r="P39" s="103">
        <f>P362/1000000</f>
        <v>0</v>
      </c>
      <c r="Q39" s="103" t="e">
        <f t="shared" si="5"/>
        <v>#DIV/0!</v>
      </c>
      <c r="R39" s="103">
        <f>R362/1000000</f>
        <v>0</v>
      </c>
      <c r="S39" s="103">
        <f>S362/1000000</f>
        <v>0</v>
      </c>
      <c r="T39" s="104" t="e">
        <f t="shared" si="0"/>
        <v>#DIV/0!</v>
      </c>
    </row>
    <row r="40" spans="1:21" ht="78" customHeight="1">
      <c r="A40" s="371" t="s">
        <v>269</v>
      </c>
      <c r="B40" s="372"/>
      <c r="C40" s="103">
        <f>C379/1000000</f>
        <v>52.893540999999999</v>
      </c>
      <c r="D40" s="103">
        <f>D379/1000000</f>
        <v>50.011705999999997</v>
      </c>
      <c r="E40" s="103">
        <f t="shared" si="2"/>
        <v>105.76232092542494</v>
      </c>
      <c r="F40" s="103">
        <f>F379/1000000</f>
        <v>8.8240839999999992</v>
      </c>
      <c r="G40" s="103">
        <f>G379/1000000</f>
        <v>7.7051590000000001</v>
      </c>
      <c r="H40" s="103">
        <f t="shared" si="3"/>
        <v>114.52176392466397</v>
      </c>
      <c r="I40" s="103">
        <f>I379/1000000</f>
        <v>52.893540999999999</v>
      </c>
      <c r="J40" s="103">
        <f>J379/1000000</f>
        <v>50.011705999999997</v>
      </c>
      <c r="K40" s="104">
        <f t="shared" si="4"/>
        <v>105.76232092542494</v>
      </c>
      <c r="L40" s="103">
        <f>L379/1000000</f>
        <v>0</v>
      </c>
      <c r="M40" s="103">
        <f>M379/1000000</f>
        <v>0</v>
      </c>
      <c r="N40" s="103" t="e">
        <f t="shared" si="6"/>
        <v>#DIV/0!</v>
      </c>
      <c r="O40" s="103">
        <f>O379/1000000</f>
        <v>0</v>
      </c>
      <c r="P40" s="103">
        <f>P379/1000000</f>
        <v>0</v>
      </c>
      <c r="Q40" s="103" t="e">
        <f t="shared" si="5"/>
        <v>#DIV/0!</v>
      </c>
      <c r="R40" s="103">
        <f>R379/1000000</f>
        <v>0</v>
      </c>
      <c r="S40" s="103">
        <f>S379/1000000</f>
        <v>0</v>
      </c>
      <c r="T40" s="104" t="e">
        <f t="shared" si="0"/>
        <v>#DIV/0!</v>
      </c>
    </row>
    <row r="41" spans="1:21" s="23" customFormat="1" ht="28.5" customHeight="1">
      <c r="A41" s="105"/>
      <c r="B41" s="105"/>
      <c r="C41" s="106"/>
      <c r="D41" s="106"/>
      <c r="E41" s="107"/>
      <c r="F41" s="108"/>
      <c r="G41" s="108"/>
      <c r="H41" s="107"/>
      <c r="I41" s="108"/>
      <c r="J41" s="108"/>
      <c r="K41" s="107"/>
      <c r="L41" s="109"/>
      <c r="M41" s="109"/>
      <c r="N41" s="109"/>
      <c r="O41" s="107"/>
      <c r="P41" s="107"/>
      <c r="Q41" s="107"/>
      <c r="R41" s="110"/>
      <c r="S41" s="110"/>
      <c r="T41" s="107"/>
    </row>
    <row r="42" spans="1:21" ht="17.25" customHeight="1">
      <c r="A42" s="26" t="s">
        <v>288</v>
      </c>
      <c r="B42" s="26"/>
      <c r="C42" s="26"/>
      <c r="D42" s="26"/>
      <c r="E42" s="26"/>
      <c r="F42" s="26"/>
      <c r="G42" s="26"/>
      <c r="H42" s="26"/>
      <c r="I42" s="26"/>
      <c r="J42" s="26"/>
      <c r="K42" s="26" t="s">
        <v>236</v>
      </c>
      <c r="L42" s="26"/>
      <c r="M42" s="26"/>
      <c r="N42" s="27"/>
      <c r="O42" s="26"/>
      <c r="P42" s="26"/>
      <c r="Q42" s="26"/>
      <c r="R42" s="26"/>
      <c r="S42" s="26"/>
      <c r="T42" s="26" t="s">
        <v>236</v>
      </c>
    </row>
    <row r="43" spans="1:21" ht="26.25" customHeight="1">
      <c r="A43" s="373"/>
      <c r="B43" s="374"/>
      <c r="C43" s="376" t="s">
        <v>10</v>
      </c>
      <c r="D43" s="377"/>
      <c r="E43" s="377"/>
      <c r="F43" s="377"/>
      <c r="G43" s="377"/>
      <c r="H43" s="378"/>
      <c r="I43" s="376" t="s">
        <v>224</v>
      </c>
      <c r="J43" s="377"/>
      <c r="K43" s="378"/>
      <c r="L43" s="377" t="s">
        <v>11</v>
      </c>
      <c r="M43" s="377"/>
      <c r="N43" s="377"/>
      <c r="O43" s="377"/>
      <c r="P43" s="377"/>
      <c r="Q43" s="377"/>
      <c r="R43" s="377"/>
      <c r="S43" s="377"/>
      <c r="T43" s="378"/>
    </row>
    <row r="44" spans="1:21" ht="117.75" customHeight="1" thickBot="1">
      <c r="A44" s="373"/>
      <c r="B44" s="375"/>
      <c r="C44" s="39" t="s">
        <v>468</v>
      </c>
      <c r="D44" s="39" t="s">
        <v>469</v>
      </c>
      <c r="E44" s="39" t="s">
        <v>12</v>
      </c>
      <c r="F44" s="39" t="s">
        <v>475</v>
      </c>
      <c r="G44" s="39" t="s">
        <v>476</v>
      </c>
      <c r="H44" s="39" t="s">
        <v>12</v>
      </c>
      <c r="I44" s="39" t="s">
        <v>468</v>
      </c>
      <c r="J44" s="39" t="s">
        <v>469</v>
      </c>
      <c r="K44" s="39" t="s">
        <v>12</v>
      </c>
      <c r="L44" s="39" t="s">
        <v>468</v>
      </c>
      <c r="M44" s="39" t="s">
        <v>469</v>
      </c>
      <c r="N44" s="231" t="s">
        <v>12</v>
      </c>
      <c r="O44" s="232" t="s">
        <v>471</v>
      </c>
      <c r="P44" s="232" t="s">
        <v>472</v>
      </c>
      <c r="Q44" s="232" t="s">
        <v>5</v>
      </c>
      <c r="R44" s="232" t="s">
        <v>473</v>
      </c>
      <c r="S44" s="232" t="s">
        <v>474</v>
      </c>
      <c r="T44" s="232" t="s">
        <v>12</v>
      </c>
    </row>
    <row r="45" spans="1:21" ht="15.75" customHeight="1" thickBot="1">
      <c r="A45" s="40">
        <v>1</v>
      </c>
      <c r="B45" s="40">
        <v>2</v>
      </c>
      <c r="C45" s="41">
        <v>3</v>
      </c>
      <c r="D45" s="41">
        <v>4</v>
      </c>
      <c r="E45" s="41">
        <v>5</v>
      </c>
      <c r="F45" s="41">
        <v>6</v>
      </c>
      <c r="G45" s="41">
        <v>7</v>
      </c>
      <c r="H45" s="41">
        <v>8</v>
      </c>
      <c r="I45" s="41">
        <v>9</v>
      </c>
      <c r="J45" s="41">
        <v>10</v>
      </c>
      <c r="K45" s="41">
        <v>11</v>
      </c>
      <c r="L45" s="32">
        <v>3</v>
      </c>
      <c r="M45" s="30">
        <v>4</v>
      </c>
      <c r="N45" s="30">
        <v>5</v>
      </c>
      <c r="O45" s="30">
        <v>6</v>
      </c>
      <c r="P45" s="30">
        <v>7</v>
      </c>
      <c r="Q45" s="30">
        <v>8</v>
      </c>
      <c r="R45" s="30">
        <v>9</v>
      </c>
      <c r="S45" s="30">
        <v>10</v>
      </c>
      <c r="T45" s="30">
        <v>11</v>
      </c>
    </row>
    <row r="46" spans="1:21" ht="81" customHeight="1">
      <c r="A46" s="369" t="s">
        <v>239</v>
      </c>
      <c r="B46" s="370" t="s">
        <v>13</v>
      </c>
      <c r="C46" s="128">
        <f>C47+C55</f>
        <v>233743764</v>
      </c>
      <c r="D46" s="128">
        <f>D47+D55</f>
        <v>201647233</v>
      </c>
      <c r="E46" s="129">
        <f>C46/D46*100</f>
        <v>115.91716906921306</v>
      </c>
      <c r="F46" s="128">
        <f>F47+F55</f>
        <v>21657164</v>
      </c>
      <c r="G46" s="128">
        <f>G47+G55</f>
        <v>17981224</v>
      </c>
      <c r="H46" s="129">
        <f>F46/G46*100</f>
        <v>120.44321343196658</v>
      </c>
      <c r="I46" s="128">
        <f>I47+I55</f>
        <v>225570624</v>
      </c>
      <c r="J46" s="128">
        <f>J47+J55</f>
        <v>202925315</v>
      </c>
      <c r="K46" s="129">
        <f>I46/J46*100</f>
        <v>111.15943025639754</v>
      </c>
      <c r="L46" s="130">
        <f>L47+L55</f>
        <v>199848414</v>
      </c>
      <c r="M46" s="130">
        <f>M47+M55</f>
        <v>175025795</v>
      </c>
      <c r="N46" s="131">
        <f t="shared" ref="N46:N53" si="7">L46/M46*100</f>
        <v>114.18226324868286</v>
      </c>
      <c r="O46" s="132">
        <f>O47+O55</f>
        <v>0</v>
      </c>
      <c r="P46" s="132">
        <f>P47+P55</f>
        <v>0</v>
      </c>
      <c r="Q46" s="132" t="e">
        <f t="shared" ref="Q46:Q53" si="8">O46/P46*100</f>
        <v>#DIV/0!</v>
      </c>
      <c r="R46" s="132">
        <f>R47+R55</f>
        <v>199848414</v>
      </c>
      <c r="S46" s="132">
        <f>S47+S55</f>
        <v>175025795</v>
      </c>
      <c r="T46" s="131">
        <f t="shared" ref="T46:T53" si="9">R46/S46*100</f>
        <v>114.18226324868286</v>
      </c>
    </row>
    <row r="47" spans="1:21" ht="36.75" customHeight="1">
      <c r="A47" s="383" t="s">
        <v>291</v>
      </c>
      <c r="B47" s="384" t="s">
        <v>98</v>
      </c>
      <c r="C47" s="42">
        <f>SUM(C48:C53)</f>
        <v>233645179</v>
      </c>
      <c r="D47" s="42">
        <f>SUM(D48:D53)</f>
        <v>201560600</v>
      </c>
      <c r="E47" s="51">
        <f>C47/D47*100</f>
        <v>115.91808071617172</v>
      </c>
      <c r="F47" s="42">
        <f>SUM(F48:F53)</f>
        <v>21637735</v>
      </c>
      <c r="G47" s="42">
        <f>SUM(G48:G53)</f>
        <v>17981224</v>
      </c>
      <c r="H47" s="51">
        <f>F47/G47*100</f>
        <v>120.3351618332545</v>
      </c>
      <c r="I47" s="42">
        <f>SUM(I48:I53)</f>
        <v>225472039</v>
      </c>
      <c r="J47" s="42">
        <f>SUM(J48:J53)</f>
        <v>202838682</v>
      </c>
      <c r="K47" s="51">
        <f>I47/J47*100</f>
        <v>111.15830411479403</v>
      </c>
      <c r="L47" s="42">
        <f>SUM(L48:L53)</f>
        <v>199848414</v>
      </c>
      <c r="M47" s="42">
        <f>SUM(M48:M53)</f>
        <v>175025795</v>
      </c>
      <c r="N47" s="6">
        <f t="shared" si="7"/>
        <v>114.18226324868286</v>
      </c>
      <c r="O47" s="42">
        <f>SUM(O48:O53)</f>
        <v>0</v>
      </c>
      <c r="P47" s="42">
        <f>SUM(P48:P53)</f>
        <v>0</v>
      </c>
      <c r="Q47" s="5" t="e">
        <f t="shared" si="8"/>
        <v>#DIV/0!</v>
      </c>
      <c r="R47" s="42">
        <f>SUM(R48:R53)</f>
        <v>199848414</v>
      </c>
      <c r="S47" s="42">
        <f>SUM(S48:S53)</f>
        <v>175025795</v>
      </c>
      <c r="T47" s="6">
        <f t="shared" si="9"/>
        <v>114.18226324868286</v>
      </c>
    </row>
    <row r="48" spans="1:21" ht="18.75" customHeight="1">
      <c r="A48" s="63">
        <v>1</v>
      </c>
      <c r="B48" s="4" t="s">
        <v>99</v>
      </c>
      <c r="C48" s="45">
        <v>131287735</v>
      </c>
      <c r="D48" s="45">
        <v>102138441</v>
      </c>
      <c r="E48" s="46">
        <f t="shared" ref="E48:E53" si="10">C48/D48*100</f>
        <v>128.53900423250047</v>
      </c>
      <c r="F48" s="45">
        <v>12665875</v>
      </c>
      <c r="G48" s="45">
        <v>9815294</v>
      </c>
      <c r="H48" s="46">
        <f t="shared" ref="H48:H53" si="11">F48/G48*100</f>
        <v>129.04223755294544</v>
      </c>
      <c r="I48" s="45">
        <v>128668637</v>
      </c>
      <c r="J48" s="45">
        <v>103178954</v>
      </c>
      <c r="K48" s="46">
        <f t="shared" ref="K48:K53" si="12">I48/J48*100</f>
        <v>124.7043432907839</v>
      </c>
      <c r="L48" s="45">
        <v>123307179</v>
      </c>
      <c r="M48" s="45">
        <v>91732033</v>
      </c>
      <c r="N48" s="25">
        <f t="shared" si="7"/>
        <v>134.42106859225501</v>
      </c>
      <c r="O48" s="248">
        <v>0</v>
      </c>
      <c r="P48" s="45">
        <v>0</v>
      </c>
      <c r="Q48" s="25" t="e">
        <f t="shared" si="8"/>
        <v>#DIV/0!</v>
      </c>
      <c r="R48" s="45">
        <v>123307179</v>
      </c>
      <c r="S48" s="45">
        <v>91732033</v>
      </c>
      <c r="T48" s="46">
        <f t="shared" si="9"/>
        <v>134.42106859225501</v>
      </c>
    </row>
    <row r="49" spans="1:20" ht="27.75" customHeight="1">
      <c r="A49" s="63">
        <v>2</v>
      </c>
      <c r="B49" s="4" t="s">
        <v>100</v>
      </c>
      <c r="C49" s="45">
        <v>16609464</v>
      </c>
      <c r="D49" s="45">
        <v>24234388</v>
      </c>
      <c r="E49" s="46">
        <f t="shared" si="10"/>
        <v>68.53675859278971</v>
      </c>
      <c r="F49" s="45">
        <v>1238995</v>
      </c>
      <c r="G49" s="45">
        <v>1711914</v>
      </c>
      <c r="H49" s="46">
        <f t="shared" si="11"/>
        <v>72.374838922983272</v>
      </c>
      <c r="I49" s="45">
        <v>11634687</v>
      </c>
      <c r="J49" s="45">
        <v>19185976</v>
      </c>
      <c r="K49" s="46">
        <f t="shared" si="12"/>
        <v>60.641621776239063</v>
      </c>
      <c r="L49" s="45">
        <v>11634687</v>
      </c>
      <c r="M49" s="45">
        <v>19185976</v>
      </c>
      <c r="N49" s="25">
        <f t="shared" si="7"/>
        <v>60.641621776239063</v>
      </c>
      <c r="O49" s="248">
        <v>0</v>
      </c>
      <c r="P49" s="45">
        <v>0</v>
      </c>
      <c r="Q49" s="25" t="e">
        <f t="shared" si="8"/>
        <v>#DIV/0!</v>
      </c>
      <c r="R49" s="45">
        <v>11634687</v>
      </c>
      <c r="S49" s="45">
        <v>19185976</v>
      </c>
      <c r="T49" s="46">
        <f t="shared" si="9"/>
        <v>60.641621776239063</v>
      </c>
    </row>
    <row r="50" spans="1:20" ht="47.25" customHeight="1">
      <c r="A50" s="63">
        <v>3</v>
      </c>
      <c r="B50" s="4" t="s">
        <v>374</v>
      </c>
      <c r="C50" s="45">
        <v>19233203</v>
      </c>
      <c r="D50" s="45">
        <v>20288337</v>
      </c>
      <c r="E50" s="46">
        <f t="shared" si="10"/>
        <v>94.799307602195299</v>
      </c>
      <c r="F50" s="45">
        <v>1430927</v>
      </c>
      <c r="G50" s="45">
        <v>1644988</v>
      </c>
      <c r="H50" s="46">
        <f t="shared" si="11"/>
        <v>86.987078325191419</v>
      </c>
      <c r="I50" s="45">
        <v>18785233</v>
      </c>
      <c r="J50" s="45">
        <v>17416639</v>
      </c>
      <c r="K50" s="46">
        <f t="shared" si="12"/>
        <v>107.85796846337574</v>
      </c>
      <c r="L50" s="45">
        <v>18785233</v>
      </c>
      <c r="M50" s="45">
        <v>17416639</v>
      </c>
      <c r="N50" s="25">
        <f t="shared" si="7"/>
        <v>107.85796846337574</v>
      </c>
      <c r="O50" s="248">
        <v>0</v>
      </c>
      <c r="P50" s="45">
        <v>0</v>
      </c>
      <c r="Q50" s="25" t="e">
        <f t="shared" si="8"/>
        <v>#DIV/0!</v>
      </c>
      <c r="R50" s="45">
        <v>18785233</v>
      </c>
      <c r="S50" s="45">
        <v>17416639</v>
      </c>
      <c r="T50" s="46">
        <f t="shared" si="9"/>
        <v>107.85796846337574</v>
      </c>
    </row>
    <row r="51" spans="1:20" ht="21.75" customHeight="1">
      <c r="A51" s="63">
        <v>4</v>
      </c>
      <c r="B51" s="3" t="s">
        <v>102</v>
      </c>
      <c r="C51" s="45">
        <v>3271548</v>
      </c>
      <c r="D51" s="45">
        <v>6020956</v>
      </c>
      <c r="E51" s="46">
        <f t="shared" si="10"/>
        <v>54.336022385813806</v>
      </c>
      <c r="F51" s="45">
        <v>404731</v>
      </c>
      <c r="G51" s="45">
        <v>214334</v>
      </c>
      <c r="H51" s="46">
        <f t="shared" si="11"/>
        <v>188.83191654147265</v>
      </c>
      <c r="I51" s="45">
        <v>3027031</v>
      </c>
      <c r="J51" s="45">
        <v>5409086</v>
      </c>
      <c r="K51" s="46">
        <f t="shared" si="12"/>
        <v>55.961968436072198</v>
      </c>
      <c r="L51" s="45">
        <v>3027031</v>
      </c>
      <c r="M51" s="45">
        <v>5409086</v>
      </c>
      <c r="N51" s="25">
        <f t="shared" si="7"/>
        <v>55.961968436072198</v>
      </c>
      <c r="O51" s="248">
        <v>0</v>
      </c>
      <c r="P51" s="45">
        <v>0</v>
      </c>
      <c r="Q51" s="25" t="e">
        <f t="shared" si="8"/>
        <v>#DIV/0!</v>
      </c>
      <c r="R51" s="45">
        <v>3027031</v>
      </c>
      <c r="S51" s="45">
        <v>5409086</v>
      </c>
      <c r="T51" s="46">
        <f t="shared" si="9"/>
        <v>55.961968436072198</v>
      </c>
    </row>
    <row r="52" spans="1:20" ht="21" customHeight="1">
      <c r="A52" s="63">
        <v>5</v>
      </c>
      <c r="B52" s="4" t="s">
        <v>103</v>
      </c>
      <c r="C52" s="45">
        <v>0</v>
      </c>
      <c r="D52" s="45">
        <v>2462359</v>
      </c>
      <c r="E52" s="46">
        <f t="shared" si="10"/>
        <v>0</v>
      </c>
      <c r="F52" s="45">
        <v>0</v>
      </c>
      <c r="G52" s="45">
        <v>0</v>
      </c>
      <c r="H52" s="46" t="e">
        <f t="shared" si="11"/>
        <v>#DIV/0!</v>
      </c>
      <c r="I52" s="45">
        <v>0</v>
      </c>
      <c r="J52" s="45">
        <v>2376210</v>
      </c>
      <c r="K52" s="46">
        <f t="shared" si="12"/>
        <v>0</v>
      </c>
      <c r="L52" s="45">
        <v>0</v>
      </c>
      <c r="M52" s="45">
        <v>2376210</v>
      </c>
      <c r="N52" s="25">
        <f t="shared" si="7"/>
        <v>0</v>
      </c>
      <c r="O52" s="248">
        <v>0</v>
      </c>
      <c r="P52" s="45">
        <v>0</v>
      </c>
      <c r="Q52" s="25" t="e">
        <f t="shared" si="8"/>
        <v>#DIV/0!</v>
      </c>
      <c r="R52" s="45">
        <v>0</v>
      </c>
      <c r="S52" s="45">
        <v>2376210</v>
      </c>
      <c r="T52" s="46">
        <f t="shared" si="9"/>
        <v>0</v>
      </c>
    </row>
    <row r="53" spans="1:20" s="24" customFormat="1" ht="18.75" customHeight="1">
      <c r="A53" s="63">
        <v>6</v>
      </c>
      <c r="B53" s="4" t="s">
        <v>227</v>
      </c>
      <c r="C53" s="45">
        <v>63243229</v>
      </c>
      <c r="D53" s="45">
        <v>46416119</v>
      </c>
      <c r="E53" s="25">
        <f t="shared" si="10"/>
        <v>136.25272935895393</v>
      </c>
      <c r="F53" s="45">
        <v>5897207</v>
      </c>
      <c r="G53" s="45">
        <v>4594694</v>
      </c>
      <c r="H53" s="25">
        <f t="shared" si="11"/>
        <v>128.34819903131742</v>
      </c>
      <c r="I53" s="45">
        <v>63356451</v>
      </c>
      <c r="J53" s="45">
        <v>55271817</v>
      </c>
      <c r="K53" s="25">
        <f t="shared" si="12"/>
        <v>114.62704582337142</v>
      </c>
      <c r="L53" s="45">
        <v>43094284</v>
      </c>
      <c r="M53" s="45">
        <v>38905851</v>
      </c>
      <c r="N53" s="25">
        <f t="shared" si="7"/>
        <v>110.76556068648904</v>
      </c>
      <c r="O53" s="45">
        <v>0</v>
      </c>
      <c r="P53" s="45">
        <v>0</v>
      </c>
      <c r="Q53" s="49" t="e">
        <f t="shared" si="8"/>
        <v>#DIV/0!</v>
      </c>
      <c r="R53" s="45">
        <v>43094284</v>
      </c>
      <c r="S53" s="45">
        <v>38905851</v>
      </c>
      <c r="T53" s="25">
        <f t="shared" si="9"/>
        <v>110.76556068648904</v>
      </c>
    </row>
    <row r="54" spans="1:20" ht="21" customHeight="1"/>
    <row r="55" spans="1:20" ht="88.5" customHeight="1">
      <c r="A55" s="383" t="s">
        <v>238</v>
      </c>
      <c r="B55" s="384" t="s">
        <v>98</v>
      </c>
      <c r="C55" s="42">
        <f>SUM(C56:C67)</f>
        <v>98585</v>
      </c>
      <c r="D55" s="42">
        <f>SUM(D56:D67)</f>
        <v>86633</v>
      </c>
      <c r="E55" s="51">
        <f>C55/D55*100</f>
        <v>113.79612849606964</v>
      </c>
      <c r="F55" s="42">
        <f>SUM(F56:F67)</f>
        <v>19429</v>
      </c>
      <c r="G55" s="42">
        <f>SUM(G56:G67)</f>
        <v>0</v>
      </c>
      <c r="H55" s="51" t="e">
        <f>F55/G55*100</f>
        <v>#DIV/0!</v>
      </c>
      <c r="I55" s="42">
        <f>SUM(I56:I67)</f>
        <v>98585</v>
      </c>
      <c r="J55" s="42">
        <f>SUM(J56:J67)</f>
        <v>86633</v>
      </c>
      <c r="K55" s="51">
        <f>I55/J55*100</f>
        <v>113.79612849606964</v>
      </c>
      <c r="L55" s="42">
        <f>SUM(L56:L67)</f>
        <v>0</v>
      </c>
      <c r="M55" s="42">
        <f>SUM(M56:M67)</f>
        <v>0</v>
      </c>
      <c r="N55" s="6" t="e">
        <f t="shared" ref="N55" si="13">L55/M55*100</f>
        <v>#DIV/0!</v>
      </c>
      <c r="O55" s="42">
        <f>SUM(O56:O67)</f>
        <v>0</v>
      </c>
      <c r="P55" s="42">
        <f>SUM(P56:P67)</f>
        <v>0</v>
      </c>
      <c r="Q55" s="5" t="e">
        <f t="shared" ref="Q55" si="14">O55/P55*100</f>
        <v>#DIV/0!</v>
      </c>
      <c r="R55" s="42">
        <f>SUM(R56:R67)</f>
        <v>0</v>
      </c>
      <c r="S55" s="42">
        <f>SUM(S56:S67)</f>
        <v>0</v>
      </c>
      <c r="T55" s="6" t="e">
        <f t="shared" ref="T55" si="15">R55/S55*100</f>
        <v>#DIV/0!</v>
      </c>
    </row>
    <row r="56" spans="1:20" s="45" customFormat="1" ht="18.75" customHeight="1">
      <c r="A56" s="49">
        <v>1</v>
      </c>
      <c r="B56" s="4" t="s">
        <v>279</v>
      </c>
      <c r="C56" s="47">
        <v>28352</v>
      </c>
      <c r="E56" s="45" t="e">
        <f>C56/D56*100</f>
        <v>#DIV/0!</v>
      </c>
      <c r="F56" s="47">
        <v>839</v>
      </c>
      <c r="H56" s="45" t="e">
        <f>F56/G56*100</f>
        <v>#DIV/0!</v>
      </c>
      <c r="I56" s="47">
        <v>28352</v>
      </c>
      <c r="K56" s="45" t="e">
        <f>I56/J56*100</f>
        <v>#DIV/0!</v>
      </c>
      <c r="L56" s="47">
        <f>O56+R56</f>
        <v>0</v>
      </c>
      <c r="M56" s="47">
        <f>P56+S56</f>
        <v>0</v>
      </c>
      <c r="N56" s="45" t="e">
        <f>L56/M56*100</f>
        <v>#DIV/0!</v>
      </c>
      <c r="O56" s="47">
        <v>0</v>
      </c>
      <c r="P56" s="47">
        <v>0</v>
      </c>
      <c r="Q56" s="45" t="e">
        <f>O56/P56*100</f>
        <v>#DIV/0!</v>
      </c>
      <c r="R56" s="47">
        <v>0</v>
      </c>
      <c r="S56" s="47">
        <v>0</v>
      </c>
      <c r="T56" s="45" t="e">
        <f>R56/S56*100</f>
        <v>#DIV/0!</v>
      </c>
    </row>
    <row r="57" spans="1:20" s="267" customFormat="1" ht="18.75" customHeight="1">
      <c r="A57" s="49">
        <v>2</v>
      </c>
      <c r="B57" s="8" t="s">
        <v>397</v>
      </c>
      <c r="C57" s="47">
        <v>70233</v>
      </c>
      <c r="D57" s="45">
        <v>86633</v>
      </c>
      <c r="E57" s="45">
        <f>C57/D57*100</f>
        <v>81.069569332702315</v>
      </c>
      <c r="F57" s="47">
        <v>18590</v>
      </c>
      <c r="G57" s="45">
        <v>0</v>
      </c>
      <c r="H57" s="45" t="e">
        <f>F57/G57*100</f>
        <v>#DIV/0!</v>
      </c>
      <c r="I57" s="47">
        <v>70233</v>
      </c>
      <c r="J57" s="45">
        <v>86633</v>
      </c>
      <c r="K57" s="45">
        <f>I57/J57*100</f>
        <v>81.069569332702315</v>
      </c>
      <c r="L57" s="47">
        <f t="shared" ref="L57:M58" si="16">O57+R57</f>
        <v>0</v>
      </c>
      <c r="M57" s="47">
        <f t="shared" si="16"/>
        <v>0</v>
      </c>
      <c r="N57" s="45" t="e">
        <f>L57/M57*100</f>
        <v>#DIV/0!</v>
      </c>
      <c r="O57" s="47">
        <v>0</v>
      </c>
      <c r="P57" s="47">
        <v>0</v>
      </c>
      <c r="Q57" s="45" t="e">
        <f>O57/P57*100</f>
        <v>#DIV/0!</v>
      </c>
      <c r="R57" s="47">
        <v>0</v>
      </c>
      <c r="S57" s="47">
        <v>0</v>
      </c>
      <c r="T57" s="45" t="e">
        <f>R57/S57*100</f>
        <v>#DIV/0!</v>
      </c>
    </row>
    <row r="58" spans="1:20" ht="17.25">
      <c r="A58" s="64">
        <v>3</v>
      </c>
      <c r="B58" s="8" t="s">
        <v>105</v>
      </c>
      <c r="C58" s="47"/>
      <c r="D58" s="47"/>
      <c r="E58" s="1" t="e">
        <f t="shared" ref="E58" si="17">C58/D58*100</f>
        <v>#DIV/0!</v>
      </c>
      <c r="F58" s="47"/>
      <c r="G58" s="47"/>
      <c r="H58" s="1" t="e">
        <f t="shared" ref="H58" si="18">F58/G58*100</f>
        <v>#DIV/0!</v>
      </c>
      <c r="I58" s="47"/>
      <c r="J58" s="47"/>
      <c r="K58" s="1" t="e">
        <f t="shared" ref="K58" si="19">I58/J58*100</f>
        <v>#DIV/0!</v>
      </c>
      <c r="L58" s="47">
        <f t="shared" si="16"/>
        <v>0</v>
      </c>
      <c r="M58" s="47">
        <f t="shared" si="16"/>
        <v>0</v>
      </c>
      <c r="N58" s="1" t="e">
        <f t="shared" ref="N58" si="20">L58/M58*100</f>
        <v>#DIV/0!</v>
      </c>
      <c r="O58" s="47">
        <v>0</v>
      </c>
      <c r="P58" s="47">
        <v>0</v>
      </c>
      <c r="Q58" s="1" t="e">
        <f t="shared" ref="Q58" si="21">O58/P58*100</f>
        <v>#DIV/0!</v>
      </c>
      <c r="R58" s="47">
        <v>0</v>
      </c>
      <c r="S58" s="47">
        <v>0</v>
      </c>
      <c r="T58" s="1" t="e">
        <f t="shared" ref="T58" si="22">R58/S58*100</f>
        <v>#DIV/0!</v>
      </c>
    </row>
    <row r="59" spans="1:20">
      <c r="A59" s="64">
        <v>3</v>
      </c>
      <c r="B59" s="147"/>
      <c r="C59" s="147"/>
      <c r="D59" s="147"/>
      <c r="E59" s="147"/>
      <c r="F59" s="147"/>
      <c r="G59" s="147"/>
      <c r="H59" s="147"/>
      <c r="I59" s="147"/>
      <c r="J59" s="147"/>
      <c r="K59" s="147"/>
      <c r="L59" s="148"/>
      <c r="M59" s="148"/>
      <c r="N59" s="148"/>
      <c r="O59" s="148"/>
      <c r="P59" s="148"/>
      <c r="Q59" s="148"/>
      <c r="R59" s="148"/>
      <c r="S59" s="148"/>
      <c r="T59" s="148"/>
    </row>
    <row r="60" spans="1:20">
      <c r="A60" s="64">
        <v>4</v>
      </c>
      <c r="B60" s="147"/>
      <c r="C60" s="147"/>
      <c r="D60" s="147"/>
      <c r="E60" s="147"/>
      <c r="F60" s="147"/>
      <c r="G60" s="147"/>
      <c r="H60" s="147"/>
      <c r="I60" s="147"/>
      <c r="J60" s="147"/>
      <c r="K60" s="147"/>
      <c r="L60" s="148"/>
      <c r="M60" s="148"/>
      <c r="N60" s="148"/>
      <c r="O60" s="148"/>
      <c r="P60" s="148"/>
      <c r="Q60" s="148"/>
      <c r="R60" s="148"/>
      <c r="S60" s="148"/>
      <c r="T60" s="148"/>
    </row>
    <row r="61" spans="1:20">
      <c r="A61" s="64">
        <v>5</v>
      </c>
      <c r="B61" s="147"/>
      <c r="C61" s="147"/>
      <c r="D61" s="147"/>
      <c r="E61" s="147"/>
      <c r="F61" s="147"/>
      <c r="G61" s="147"/>
      <c r="H61" s="147"/>
      <c r="I61" s="147"/>
      <c r="J61" s="147"/>
      <c r="K61" s="147"/>
      <c r="L61" s="148"/>
      <c r="M61" s="148"/>
      <c r="N61" s="148"/>
      <c r="O61" s="148"/>
      <c r="P61" s="148"/>
      <c r="Q61" s="148"/>
      <c r="R61" s="148"/>
      <c r="S61" s="148"/>
      <c r="T61" s="148"/>
    </row>
    <row r="62" spans="1:20">
      <c r="A62" s="64">
        <v>6</v>
      </c>
      <c r="B62" s="147"/>
      <c r="C62" s="147"/>
      <c r="D62" s="147"/>
      <c r="E62" s="147"/>
      <c r="F62" s="147"/>
      <c r="G62" s="147"/>
      <c r="H62" s="147"/>
      <c r="I62" s="147"/>
      <c r="J62" s="147"/>
      <c r="K62" s="147"/>
      <c r="L62" s="148"/>
      <c r="M62" s="148"/>
      <c r="N62" s="148"/>
      <c r="O62" s="148"/>
      <c r="P62" s="148"/>
      <c r="Q62" s="148"/>
      <c r="R62" s="148"/>
      <c r="S62" s="148"/>
      <c r="T62" s="148"/>
    </row>
    <row r="63" spans="1:20">
      <c r="A63" s="64">
        <v>7</v>
      </c>
      <c r="B63" s="147"/>
      <c r="C63" s="147"/>
      <c r="D63" s="147"/>
      <c r="E63" s="147"/>
      <c r="F63" s="147"/>
      <c r="G63" s="147"/>
      <c r="H63" s="147"/>
      <c r="I63" s="147"/>
      <c r="J63" s="147"/>
      <c r="K63" s="147"/>
      <c r="L63" s="148"/>
      <c r="M63" s="148"/>
      <c r="N63" s="148"/>
      <c r="O63" s="148"/>
      <c r="P63" s="148"/>
      <c r="Q63" s="148"/>
      <c r="R63" s="148"/>
      <c r="S63" s="148"/>
      <c r="T63" s="148"/>
    </row>
    <row r="64" spans="1:20">
      <c r="A64" s="64">
        <v>8</v>
      </c>
      <c r="B64" s="147"/>
      <c r="C64" s="147"/>
      <c r="D64" s="147"/>
      <c r="E64" s="147"/>
      <c r="F64" s="147"/>
      <c r="G64" s="147"/>
      <c r="H64" s="147"/>
      <c r="I64" s="147"/>
      <c r="J64" s="147"/>
      <c r="K64" s="147"/>
      <c r="L64" s="148"/>
      <c r="M64" s="148"/>
      <c r="N64" s="148"/>
      <c r="O64" s="148"/>
      <c r="P64" s="148"/>
      <c r="Q64" s="148"/>
      <c r="R64" s="148"/>
      <c r="S64" s="148"/>
      <c r="T64" s="148"/>
    </row>
    <row r="65" spans="1:20">
      <c r="A65" s="64">
        <v>9</v>
      </c>
      <c r="B65" s="147"/>
      <c r="C65" s="147"/>
      <c r="D65" s="147"/>
      <c r="E65" s="147"/>
      <c r="F65" s="147"/>
      <c r="G65" s="147"/>
      <c r="H65" s="147"/>
      <c r="I65" s="147"/>
      <c r="J65" s="147"/>
      <c r="K65" s="147"/>
      <c r="L65" s="148"/>
      <c r="M65" s="148"/>
      <c r="N65" s="148"/>
      <c r="O65" s="148"/>
      <c r="P65" s="148"/>
      <c r="Q65" s="148"/>
      <c r="R65" s="148"/>
      <c r="S65" s="148"/>
      <c r="T65" s="148"/>
    </row>
    <row r="66" spans="1:20">
      <c r="A66" s="64">
        <v>10</v>
      </c>
      <c r="B66" s="147"/>
      <c r="C66" s="147"/>
      <c r="D66" s="147"/>
      <c r="E66" s="147"/>
      <c r="F66" s="147"/>
      <c r="G66" s="147"/>
      <c r="H66" s="147"/>
      <c r="I66" s="147"/>
      <c r="J66" s="147"/>
      <c r="K66" s="147"/>
      <c r="L66" s="148"/>
      <c r="M66" s="148"/>
      <c r="N66" s="148"/>
      <c r="O66" s="148"/>
      <c r="P66" s="148"/>
      <c r="Q66" s="148"/>
      <c r="R66" s="148"/>
      <c r="S66" s="148"/>
      <c r="T66" s="148"/>
    </row>
    <row r="67" spans="1:20">
      <c r="A67" s="64">
        <v>11</v>
      </c>
      <c r="B67" s="147"/>
      <c r="C67" s="147"/>
      <c r="D67" s="147"/>
      <c r="E67" s="147"/>
      <c r="F67" s="147"/>
      <c r="G67" s="147"/>
      <c r="H67" s="147"/>
      <c r="I67" s="147"/>
      <c r="J67" s="147"/>
      <c r="K67" s="147"/>
      <c r="L67" s="148"/>
      <c r="M67" s="148"/>
      <c r="N67" s="148"/>
      <c r="O67" s="148"/>
      <c r="P67" s="148"/>
      <c r="Q67" s="148"/>
      <c r="R67" s="148"/>
      <c r="S67" s="148"/>
      <c r="T67" s="148"/>
    </row>
    <row r="68" spans="1:20">
      <c r="A68" s="376"/>
      <c r="B68" s="377"/>
      <c r="C68" s="377"/>
      <c r="D68" s="377"/>
      <c r="E68" s="377"/>
      <c r="F68" s="377"/>
      <c r="G68" s="377"/>
      <c r="H68" s="377"/>
      <c r="I68" s="377"/>
      <c r="J68" s="377"/>
      <c r="K68" s="377"/>
      <c r="L68" s="377"/>
      <c r="M68" s="377"/>
      <c r="N68" s="377"/>
      <c r="O68" s="377"/>
      <c r="P68" s="377"/>
      <c r="Q68" s="377"/>
      <c r="R68" s="377"/>
      <c r="S68" s="377"/>
      <c r="T68" s="378"/>
    </row>
    <row r="69" spans="1:20" ht="59.25" customHeight="1">
      <c r="A69" s="369" t="s">
        <v>240</v>
      </c>
      <c r="B69" s="370" t="s">
        <v>13</v>
      </c>
      <c r="C69" s="128">
        <f>C70+C118+C148+C154+C166+C182+C191+C200+C206+C214+C222+C231+C238+C250+C259+C265+C279+C289+C311+C319+C327+C357</f>
        <v>577753932.79999995</v>
      </c>
      <c r="D69" s="128">
        <f>D70+D118+D148+D154+D166+D182+D191+D200+D206+D214+D222+D231+D238+D250+D259+D265+D279+D289+D311+D319+D327+D357</f>
        <v>523665322.69999999</v>
      </c>
      <c r="E69" s="129">
        <f>C69/D69*100</f>
        <v>110.32885084334418</v>
      </c>
      <c r="F69" s="128">
        <f>F70+F118+F148+F154+F166+F182+F191+F200+F206+F214+F222+F231+F238+F250+F259+F265+F279+F289+F311+F319+F327+F357</f>
        <v>56412890.799999997</v>
      </c>
      <c r="G69" s="128">
        <f>G70+G118+G148+G154+G166+G182+G191+G200+G206+G214+G222+G231+G238+G250+G259+G265+G279+G289+G311+G319+G327+G357</f>
        <v>47016160.700000003</v>
      </c>
      <c r="H69" s="129">
        <f>F69/G69*100</f>
        <v>119.98617062749659</v>
      </c>
      <c r="I69" s="128">
        <f>I70+I118+I148+I154+I166+I182+I191+I200+I206+I214+I222+I231+I238+I250+I259+I265+I279+I289+I311+I319+I327+I357</f>
        <v>572431946.10000002</v>
      </c>
      <c r="J69" s="128">
        <f>J70+J118+J148+J154+J166+J182+J191+J200+J206+J214+J222+J231+J238+J250+J259+J265+J279+J289+J311+J319+J327+J357</f>
        <v>533485580.30000001</v>
      </c>
      <c r="K69" s="129">
        <f>I69/J69*100</f>
        <v>107.30035960448996</v>
      </c>
      <c r="L69" s="128">
        <f>L70+L118+L148+L154+L166+L182+L191+L200+L206+L214+L222+L231+L238+L250+L259+L265+L279+L289+L311+L319+L327+L357</f>
        <v>331058296</v>
      </c>
      <c r="M69" s="128">
        <f>M70+M118+M148+M154+M166+M182+M191+M200+M206+M214+M222+M231+M238+M250+M259+M265+M279+M289+M311+M319+M327+M357</f>
        <v>286308361</v>
      </c>
      <c r="N69" s="131">
        <f t="shared" ref="N69:N139" si="23">L69/M69*100</f>
        <v>115.6299784063938</v>
      </c>
      <c r="O69" s="128">
        <f>O70+O118+O148+O154+O166+O182+O191+O200+O206+O214+O222+O231+O238+O250+O259+O265+O279+O289+O311+O319+O327+O357</f>
        <v>87869843</v>
      </c>
      <c r="P69" s="128">
        <f>P70+P118+P148+P154+P166+P182+P191+P200+P206+P214+P222+P231+P238+P250+P259+P265+P279+P289+P311+P319+P327+P357</f>
        <v>62070381</v>
      </c>
      <c r="Q69" s="132">
        <f t="shared" ref="Q69:Q139" si="24">O69/P69*100</f>
        <v>141.56485200243898</v>
      </c>
      <c r="R69" s="128">
        <f>R70+R118+R148+R154+R166+R182+R191+R200+R206+R214+R222+R231+R238+R250+R259+R265+R279+R289+R311+R319+R327+R357</f>
        <v>243157739</v>
      </c>
      <c r="S69" s="128">
        <f>S70+S118+S148+S154+S166+S182+S191+S200+S206+S214+S222+S231+S238+S250+S259+S265+S279+S289+S311+S319+S327+S357</f>
        <v>224240980</v>
      </c>
      <c r="T69" s="131">
        <f t="shared" ref="T69:T137" si="25">R69/S69*100</f>
        <v>108.43590631828313</v>
      </c>
    </row>
    <row r="70" spans="1:20" ht="39.75" customHeight="1">
      <c r="A70" s="383" t="s">
        <v>241</v>
      </c>
      <c r="B70" s="384" t="s">
        <v>117</v>
      </c>
      <c r="C70" s="42">
        <f>SUM(C71:C112)</f>
        <v>119085192</v>
      </c>
      <c r="D70" s="42">
        <f>SUM(D71:D112)</f>
        <v>127283476</v>
      </c>
      <c r="E70" s="51">
        <f>C70/D70*100</f>
        <v>93.559035109946237</v>
      </c>
      <c r="F70" s="42">
        <f>SUM(F71:F112)</f>
        <v>11070565</v>
      </c>
      <c r="G70" s="42">
        <f>SUM(G71:G112)</f>
        <v>10486801</v>
      </c>
      <c r="H70" s="51">
        <f>F70/G70*100</f>
        <v>105.56665469288488</v>
      </c>
      <c r="I70" s="42">
        <f>SUM(I71:I112)</f>
        <v>131309973</v>
      </c>
      <c r="J70" s="42">
        <f>SUM(J71:J112)</f>
        <v>135436864</v>
      </c>
      <c r="K70" s="51">
        <f>I70/J70*100</f>
        <v>96.95290419600974</v>
      </c>
      <c r="L70" s="36">
        <f>SUM(L71:L114)</f>
        <v>10150983</v>
      </c>
      <c r="M70" s="36">
        <f>SUM(M71:M114)</f>
        <v>11865928</v>
      </c>
      <c r="N70" s="6">
        <f t="shared" si="23"/>
        <v>85.547316653193917</v>
      </c>
      <c r="O70" s="5">
        <f>SUM(O71:O114)</f>
        <v>6136564</v>
      </c>
      <c r="P70" s="5">
        <f>SUM(P71:P114)</f>
        <v>8587137</v>
      </c>
      <c r="Q70" s="5">
        <f t="shared" si="24"/>
        <v>71.462281316811413</v>
      </c>
      <c r="R70" s="5">
        <f>SUM(R71:R114)</f>
        <v>3983705</v>
      </c>
      <c r="S70" s="5">
        <f>SUM(S71:S114)</f>
        <v>3278791</v>
      </c>
      <c r="T70" s="6">
        <f t="shared" si="25"/>
        <v>121.49920504234639</v>
      </c>
    </row>
    <row r="71" spans="1:20" ht="17.25">
      <c r="A71" s="63">
        <v>1</v>
      </c>
      <c r="B71" s="10" t="s">
        <v>150</v>
      </c>
      <c r="C71" s="47">
        <v>52071</v>
      </c>
      <c r="D71" s="47">
        <v>109876</v>
      </c>
      <c r="E71" s="46">
        <f t="shared" ref="E71:E105" si="26">C71/D71*100</f>
        <v>47.390694965233536</v>
      </c>
      <c r="F71" s="47">
        <v>6797</v>
      </c>
      <c r="G71" s="47">
        <v>3</v>
      </c>
      <c r="H71" s="46">
        <f t="shared" ref="H71:H74" si="27">F71/G71*100</f>
        <v>226566.66666666666</v>
      </c>
      <c r="I71" s="47">
        <v>64147</v>
      </c>
      <c r="J71" s="47">
        <v>128124</v>
      </c>
      <c r="K71" s="46">
        <f t="shared" ref="K71:K92" si="28">I71/J71*100</f>
        <v>50.06634198120571</v>
      </c>
      <c r="L71" s="47">
        <v>62852</v>
      </c>
      <c r="M71" s="47">
        <v>127727</v>
      </c>
      <c r="N71" s="25">
        <f t="shared" si="23"/>
        <v>49.208076600875309</v>
      </c>
      <c r="O71" s="47">
        <v>48056</v>
      </c>
      <c r="P71" s="65">
        <v>127727</v>
      </c>
      <c r="Q71" s="25">
        <f t="shared" si="24"/>
        <v>37.623994926679558</v>
      </c>
      <c r="R71" s="47">
        <v>14796</v>
      </c>
      <c r="S71" s="45">
        <v>0</v>
      </c>
      <c r="T71" s="46" t="e">
        <f t="shared" si="25"/>
        <v>#DIV/0!</v>
      </c>
    </row>
    <row r="72" spans="1:20" s="24" customFormat="1" ht="34.5">
      <c r="A72" s="307">
        <v>2</v>
      </c>
      <c r="B72" s="16" t="s">
        <v>151</v>
      </c>
      <c r="C72" s="47"/>
      <c r="D72" s="47">
        <v>1991150</v>
      </c>
      <c r="E72" s="25">
        <f t="shared" si="26"/>
        <v>0</v>
      </c>
      <c r="F72" s="47"/>
      <c r="G72" s="47">
        <v>343061</v>
      </c>
      <c r="H72" s="25">
        <f t="shared" si="27"/>
        <v>0</v>
      </c>
      <c r="I72" s="47"/>
      <c r="J72" s="47">
        <v>1972007</v>
      </c>
      <c r="K72" s="25">
        <f t="shared" si="28"/>
        <v>0</v>
      </c>
      <c r="L72" s="47"/>
      <c r="M72" s="47">
        <v>1142697</v>
      </c>
      <c r="N72" s="25">
        <f t="shared" si="23"/>
        <v>0</v>
      </c>
      <c r="O72" s="65"/>
      <c r="P72" s="65">
        <v>1005997</v>
      </c>
      <c r="Q72" s="25">
        <f t="shared" si="24"/>
        <v>0</v>
      </c>
      <c r="R72" s="45"/>
      <c r="S72" s="45">
        <v>136700</v>
      </c>
      <c r="T72" s="25">
        <f t="shared" si="25"/>
        <v>0</v>
      </c>
    </row>
    <row r="73" spans="1:20" s="23" customFormat="1" ht="17.25">
      <c r="A73" s="63">
        <v>3</v>
      </c>
      <c r="B73" s="10" t="s">
        <v>436</v>
      </c>
      <c r="C73" s="47">
        <v>606370</v>
      </c>
      <c r="D73" s="47">
        <v>393757</v>
      </c>
      <c r="E73" s="25">
        <f t="shared" si="26"/>
        <v>153.9959924521977</v>
      </c>
      <c r="F73" s="47">
        <v>40535</v>
      </c>
      <c r="G73" s="47">
        <v>7370</v>
      </c>
      <c r="H73" s="1">
        <f t="shared" si="27"/>
        <v>550</v>
      </c>
      <c r="I73" s="47">
        <v>953424</v>
      </c>
      <c r="J73" s="47">
        <v>866780</v>
      </c>
      <c r="K73" s="1">
        <f t="shared" si="28"/>
        <v>109.99607743602759</v>
      </c>
      <c r="L73" s="47">
        <v>868974</v>
      </c>
      <c r="M73" s="47">
        <v>626770</v>
      </c>
      <c r="N73" s="1">
        <f t="shared" si="23"/>
        <v>138.64320245065974</v>
      </c>
      <c r="O73" s="47">
        <v>163119</v>
      </c>
      <c r="P73" s="65">
        <v>276729</v>
      </c>
      <c r="Q73" s="1">
        <f t="shared" si="24"/>
        <v>58.945394230456515</v>
      </c>
      <c r="R73" s="47">
        <v>705855</v>
      </c>
      <c r="S73" s="45">
        <v>350041</v>
      </c>
      <c r="T73" s="1">
        <f t="shared" si="25"/>
        <v>201.6492353752846</v>
      </c>
    </row>
    <row r="74" spans="1:20" s="23" customFormat="1" ht="17.25">
      <c r="A74" s="63">
        <v>4</v>
      </c>
      <c r="B74" s="10" t="s">
        <v>153</v>
      </c>
      <c r="C74" s="47">
        <v>2130371</v>
      </c>
      <c r="D74" s="47">
        <v>2687299</v>
      </c>
      <c r="E74" s="1">
        <f t="shared" si="26"/>
        <v>79.27554767817054</v>
      </c>
      <c r="F74" s="47">
        <v>154805</v>
      </c>
      <c r="G74" s="47">
        <v>240592</v>
      </c>
      <c r="H74" s="1">
        <f t="shared" si="27"/>
        <v>64.343369688102683</v>
      </c>
      <c r="I74" s="47">
        <v>2215918</v>
      </c>
      <c r="J74" s="47">
        <v>2731277</v>
      </c>
      <c r="K74" s="1">
        <f t="shared" si="28"/>
        <v>81.131207123993647</v>
      </c>
      <c r="L74" s="47">
        <v>1623875</v>
      </c>
      <c r="M74" s="47">
        <v>2000270</v>
      </c>
      <c r="N74" s="1">
        <f t="shared" si="23"/>
        <v>81.182790323306349</v>
      </c>
      <c r="O74" s="47">
        <v>1067650</v>
      </c>
      <c r="P74" s="65">
        <v>1668441</v>
      </c>
      <c r="Q74" s="1">
        <f t="shared" si="24"/>
        <v>63.99087531414056</v>
      </c>
      <c r="R74" s="47">
        <v>556225</v>
      </c>
      <c r="S74" s="45">
        <v>331829</v>
      </c>
      <c r="T74" s="1">
        <f t="shared" si="25"/>
        <v>167.62398705357276</v>
      </c>
    </row>
    <row r="75" spans="1:20" s="24" customFormat="1" ht="17.25">
      <c r="A75" s="64">
        <v>5</v>
      </c>
      <c r="B75" s="10" t="s">
        <v>154</v>
      </c>
      <c r="C75" s="47">
        <v>43719125</v>
      </c>
      <c r="D75" s="47">
        <v>42374842</v>
      </c>
      <c r="E75" s="25">
        <f t="shared" si="26"/>
        <v>103.17236109104549</v>
      </c>
      <c r="F75" s="47">
        <v>3751292</v>
      </c>
      <c r="G75" s="47">
        <v>1825928</v>
      </c>
      <c r="H75" s="25">
        <f>F75/G75*100</f>
        <v>205.4457788039835</v>
      </c>
      <c r="I75" s="47">
        <v>46363582</v>
      </c>
      <c r="J75" s="47">
        <v>39798289</v>
      </c>
      <c r="K75" s="25">
        <f t="shared" si="28"/>
        <v>116.49642023555333</v>
      </c>
      <c r="L75" s="47">
        <v>246935</v>
      </c>
      <c r="M75" s="47">
        <v>260206</v>
      </c>
      <c r="N75" s="25">
        <f t="shared" si="23"/>
        <v>94.899810150419285</v>
      </c>
      <c r="O75" s="47">
        <v>0</v>
      </c>
      <c r="P75" s="65">
        <v>0</v>
      </c>
      <c r="Q75" s="1" t="e">
        <f t="shared" si="24"/>
        <v>#DIV/0!</v>
      </c>
      <c r="R75" s="47">
        <v>246935</v>
      </c>
      <c r="S75" s="45">
        <v>260206</v>
      </c>
      <c r="T75" s="25">
        <f t="shared" si="25"/>
        <v>94.899810150419285</v>
      </c>
    </row>
    <row r="76" spans="1:20" ht="17.25">
      <c r="A76" s="63">
        <v>6</v>
      </c>
      <c r="B76" s="10" t="s">
        <v>437</v>
      </c>
      <c r="C76" s="47"/>
      <c r="D76" s="47">
        <v>6531064</v>
      </c>
      <c r="E76" s="46">
        <f t="shared" si="26"/>
        <v>0</v>
      </c>
      <c r="F76" s="47"/>
      <c r="G76" s="47">
        <v>515374</v>
      </c>
      <c r="H76" s="46">
        <f t="shared" ref="H76:H88" si="29">F76/G76*100</f>
        <v>0</v>
      </c>
      <c r="I76" s="47"/>
      <c r="J76" s="47">
        <v>6337914</v>
      </c>
      <c r="K76" s="46">
        <f t="shared" si="28"/>
        <v>0</v>
      </c>
      <c r="L76" s="47"/>
      <c r="M76" s="47">
        <v>121046</v>
      </c>
      <c r="N76" s="25">
        <f t="shared" si="23"/>
        <v>0</v>
      </c>
      <c r="O76" s="47"/>
      <c r="P76" s="65">
        <v>80254</v>
      </c>
      <c r="Q76" s="25">
        <f t="shared" si="24"/>
        <v>0</v>
      </c>
      <c r="R76" s="47"/>
      <c r="S76" s="45">
        <v>40792</v>
      </c>
      <c r="T76" s="46">
        <f t="shared" si="25"/>
        <v>0</v>
      </c>
    </row>
    <row r="77" spans="1:20" s="24" customFormat="1" ht="17.25">
      <c r="A77" s="66">
        <v>7</v>
      </c>
      <c r="B77" s="10" t="s">
        <v>156</v>
      </c>
      <c r="C77" s="47">
        <v>1453356</v>
      </c>
      <c r="D77" s="47">
        <v>1708393</v>
      </c>
      <c r="E77" s="25">
        <f t="shared" si="26"/>
        <v>85.071526282301562</v>
      </c>
      <c r="F77" s="47">
        <v>100979</v>
      </c>
      <c r="G77" s="47">
        <v>132047</v>
      </c>
      <c r="H77" s="25">
        <f t="shared" si="29"/>
        <v>76.472013752678976</v>
      </c>
      <c r="I77" s="47">
        <v>1562497</v>
      </c>
      <c r="J77" s="47">
        <v>1683834</v>
      </c>
      <c r="K77" s="25">
        <f t="shared" si="28"/>
        <v>92.794004634661135</v>
      </c>
      <c r="L77" s="47">
        <v>432372</v>
      </c>
      <c r="M77" s="47">
        <v>221386</v>
      </c>
      <c r="N77" s="25">
        <f t="shared" si="23"/>
        <v>195.30232264009467</v>
      </c>
      <c r="O77" s="47">
        <v>364337</v>
      </c>
      <c r="P77" s="65">
        <v>201862</v>
      </c>
      <c r="Q77" s="25">
        <f t="shared" si="24"/>
        <v>180.48815527439538</v>
      </c>
      <c r="R77" s="47">
        <v>68035</v>
      </c>
      <c r="S77" s="45">
        <v>19524</v>
      </c>
      <c r="T77" s="25">
        <f t="shared" si="25"/>
        <v>348.46855152632656</v>
      </c>
    </row>
    <row r="78" spans="1:20" s="23" customFormat="1" ht="17.25">
      <c r="A78" s="63">
        <v>8</v>
      </c>
      <c r="B78" s="10" t="s">
        <v>157</v>
      </c>
      <c r="C78" s="47">
        <v>53203</v>
      </c>
      <c r="D78" s="47">
        <v>98023</v>
      </c>
      <c r="E78" s="1">
        <f t="shared" si="26"/>
        <v>54.27603725656224</v>
      </c>
      <c r="F78" s="47">
        <v>6922</v>
      </c>
      <c r="G78" s="47">
        <v>3384</v>
      </c>
      <c r="H78" s="1">
        <f t="shared" si="29"/>
        <v>204.55082742316785</v>
      </c>
      <c r="I78" s="47">
        <v>124290</v>
      </c>
      <c r="J78" s="47">
        <v>228751</v>
      </c>
      <c r="K78" s="1">
        <f t="shared" si="28"/>
        <v>54.334188703000208</v>
      </c>
      <c r="L78" s="47">
        <v>30714</v>
      </c>
      <c r="M78" s="47">
        <v>43960</v>
      </c>
      <c r="N78" s="1">
        <f t="shared" si="23"/>
        <v>69.868061874431291</v>
      </c>
      <c r="O78" s="47">
        <v>0</v>
      </c>
      <c r="P78" s="65">
        <v>0</v>
      </c>
      <c r="Q78" s="1" t="e">
        <f t="shared" si="24"/>
        <v>#DIV/0!</v>
      </c>
      <c r="R78" s="47"/>
      <c r="S78" s="45">
        <v>43960</v>
      </c>
      <c r="T78" s="1">
        <f t="shared" si="25"/>
        <v>0</v>
      </c>
    </row>
    <row r="79" spans="1:20" s="24" customFormat="1" ht="17.25">
      <c r="A79" s="63">
        <v>9</v>
      </c>
      <c r="B79" s="10" t="s">
        <v>158</v>
      </c>
      <c r="C79" s="47">
        <v>4193852</v>
      </c>
      <c r="D79" s="47">
        <v>3608117</v>
      </c>
      <c r="E79" s="25">
        <f t="shared" si="26"/>
        <v>116.23381392565706</v>
      </c>
      <c r="F79" s="47">
        <v>584620</v>
      </c>
      <c r="G79" s="47">
        <v>447743</v>
      </c>
      <c r="H79" s="25">
        <f t="shared" si="29"/>
        <v>130.57043884549842</v>
      </c>
      <c r="I79" s="47">
        <v>4193852</v>
      </c>
      <c r="J79" s="47">
        <v>3608117</v>
      </c>
      <c r="K79" s="25">
        <f t="shared" si="28"/>
        <v>116.23381392565706</v>
      </c>
      <c r="L79" s="47">
        <v>213937</v>
      </c>
      <c r="M79" s="47">
        <v>197351</v>
      </c>
      <c r="N79" s="25">
        <f t="shared" si="23"/>
        <v>108.40431515421763</v>
      </c>
      <c r="O79" s="47">
        <v>0</v>
      </c>
      <c r="P79" s="65">
        <v>0</v>
      </c>
      <c r="Q79" s="25" t="e">
        <f t="shared" si="24"/>
        <v>#DIV/0!</v>
      </c>
      <c r="R79" s="47">
        <v>213937</v>
      </c>
      <c r="S79" s="45">
        <v>197351</v>
      </c>
      <c r="T79" s="25">
        <f t="shared" si="25"/>
        <v>108.40431515421763</v>
      </c>
    </row>
    <row r="80" spans="1:20" s="23" customFormat="1" ht="17.25">
      <c r="A80" s="63">
        <v>10</v>
      </c>
      <c r="B80" s="10" t="s">
        <v>159</v>
      </c>
      <c r="C80" s="47">
        <v>1684077</v>
      </c>
      <c r="D80" s="47">
        <v>2269295</v>
      </c>
      <c r="E80" s="1">
        <f t="shared" si="26"/>
        <v>74.211462150139141</v>
      </c>
      <c r="F80" s="47">
        <v>143317</v>
      </c>
      <c r="G80" s="47">
        <v>161384</v>
      </c>
      <c r="H80" s="1">
        <f t="shared" si="29"/>
        <v>88.804962078025085</v>
      </c>
      <c r="I80" s="47">
        <v>1684077</v>
      </c>
      <c r="J80" s="47">
        <v>2269295</v>
      </c>
      <c r="K80" s="1">
        <f t="shared" si="28"/>
        <v>74.211462150139141</v>
      </c>
      <c r="L80" s="47">
        <v>892657</v>
      </c>
      <c r="M80" s="47">
        <v>1389683</v>
      </c>
      <c r="N80" s="1">
        <f t="shared" si="23"/>
        <v>64.234577238118334</v>
      </c>
      <c r="O80" s="47">
        <v>616144</v>
      </c>
      <c r="P80" s="65">
        <v>1191462</v>
      </c>
      <c r="Q80" s="1">
        <f t="shared" si="24"/>
        <v>51.713273272668367</v>
      </c>
      <c r="R80" s="47">
        <v>276513</v>
      </c>
      <c r="S80" s="45">
        <v>198221</v>
      </c>
      <c r="T80" s="1">
        <f t="shared" si="25"/>
        <v>139.49732873913462</v>
      </c>
    </row>
    <row r="81" spans="1:636" s="24" customFormat="1" ht="17.25">
      <c r="A81" s="63">
        <v>11</v>
      </c>
      <c r="B81" s="10" t="s">
        <v>160</v>
      </c>
      <c r="C81" s="47">
        <v>296944</v>
      </c>
      <c r="D81" s="47">
        <v>276546</v>
      </c>
      <c r="E81" s="25">
        <f t="shared" si="26"/>
        <v>107.37598808154883</v>
      </c>
      <c r="F81" s="47">
        <v>38201</v>
      </c>
      <c r="G81" s="47">
        <v>38021</v>
      </c>
      <c r="H81" s="25">
        <f t="shared" si="29"/>
        <v>100.47342258225717</v>
      </c>
      <c r="I81" s="47">
        <v>296944</v>
      </c>
      <c r="J81" s="47">
        <v>276546</v>
      </c>
      <c r="K81" s="25">
        <f t="shared" si="28"/>
        <v>107.37598808154883</v>
      </c>
      <c r="L81" s="47">
        <v>0</v>
      </c>
      <c r="M81" s="47">
        <v>0</v>
      </c>
      <c r="N81" s="25" t="e">
        <f t="shared" si="23"/>
        <v>#DIV/0!</v>
      </c>
      <c r="O81" s="47">
        <v>0</v>
      </c>
      <c r="P81" s="65">
        <v>0</v>
      </c>
      <c r="Q81" s="25" t="e">
        <f t="shared" si="24"/>
        <v>#DIV/0!</v>
      </c>
      <c r="R81" s="47">
        <v>0</v>
      </c>
      <c r="S81" s="45">
        <v>0</v>
      </c>
      <c r="T81" s="25" t="e">
        <f t="shared" si="25"/>
        <v>#DIV/0!</v>
      </c>
    </row>
    <row r="82" spans="1:636" s="24" customFormat="1" ht="24" customHeight="1">
      <c r="A82" s="63">
        <v>12</v>
      </c>
      <c r="B82" s="10" t="s">
        <v>161</v>
      </c>
      <c r="C82" s="47">
        <v>1857506</v>
      </c>
      <c r="D82" s="47">
        <v>1980591</v>
      </c>
      <c r="E82" s="25">
        <f t="shared" si="26"/>
        <v>93.785440810343985</v>
      </c>
      <c r="F82" s="47">
        <v>486982</v>
      </c>
      <c r="G82" s="47">
        <v>553080</v>
      </c>
      <c r="H82" s="25">
        <f t="shared" si="29"/>
        <v>88.049106819989873</v>
      </c>
      <c r="I82" s="47">
        <v>2622186</v>
      </c>
      <c r="J82" s="47">
        <v>2539905</v>
      </c>
      <c r="K82" s="25">
        <f t="shared" si="28"/>
        <v>103.23953061236541</v>
      </c>
      <c r="L82" s="47">
        <v>162326</v>
      </c>
      <c r="M82" s="47">
        <v>231149</v>
      </c>
      <c r="N82" s="25">
        <f t="shared" si="23"/>
        <v>70.225698575377777</v>
      </c>
      <c r="O82" s="47">
        <v>162326</v>
      </c>
      <c r="P82" s="65">
        <v>231149</v>
      </c>
      <c r="Q82" s="25">
        <f t="shared" si="24"/>
        <v>70.225698575377777</v>
      </c>
      <c r="R82" s="47">
        <v>0</v>
      </c>
      <c r="S82" s="45">
        <v>0</v>
      </c>
      <c r="T82" s="25" t="e">
        <f t="shared" si="25"/>
        <v>#DIV/0!</v>
      </c>
    </row>
    <row r="83" spans="1:636" s="24" customFormat="1" ht="17.25">
      <c r="A83" s="63">
        <v>13</v>
      </c>
      <c r="B83" s="10" t="s">
        <v>162</v>
      </c>
      <c r="C83" s="47">
        <v>1301755</v>
      </c>
      <c r="D83" s="47">
        <v>911632</v>
      </c>
      <c r="E83" s="25">
        <f t="shared" si="26"/>
        <v>142.79391245590324</v>
      </c>
      <c r="F83" s="47">
        <v>225450</v>
      </c>
      <c r="G83" s="47">
        <v>156500</v>
      </c>
      <c r="H83" s="25">
        <f t="shared" si="29"/>
        <v>144.05750798722045</v>
      </c>
      <c r="I83" s="47">
        <v>948697</v>
      </c>
      <c r="J83" s="47">
        <v>902670</v>
      </c>
      <c r="K83" s="25">
        <f t="shared" si="28"/>
        <v>105.09898412487399</v>
      </c>
      <c r="L83" s="47">
        <v>0</v>
      </c>
      <c r="M83" s="47">
        <v>0</v>
      </c>
      <c r="N83" s="25" t="e">
        <f t="shared" si="23"/>
        <v>#DIV/0!</v>
      </c>
      <c r="O83" s="47">
        <v>0</v>
      </c>
      <c r="P83" s="65">
        <v>0</v>
      </c>
      <c r="Q83" s="25" t="e">
        <f t="shared" si="24"/>
        <v>#DIV/0!</v>
      </c>
      <c r="R83" s="47">
        <v>0</v>
      </c>
      <c r="S83" s="45">
        <v>0</v>
      </c>
      <c r="T83" s="25" t="e">
        <f t="shared" si="25"/>
        <v>#DIV/0!</v>
      </c>
    </row>
    <row r="84" spans="1:636" s="24" customFormat="1" ht="17.25">
      <c r="A84" s="63">
        <v>14</v>
      </c>
      <c r="B84" s="10" t="s">
        <v>163</v>
      </c>
      <c r="C84" s="47">
        <v>35237</v>
      </c>
      <c r="D84" s="47">
        <v>67548</v>
      </c>
      <c r="E84" s="25">
        <f t="shared" si="26"/>
        <v>52.165867235151296</v>
      </c>
      <c r="F84" s="47">
        <v>9942</v>
      </c>
      <c r="G84" s="47">
        <v>13648</v>
      </c>
      <c r="H84" s="25">
        <f t="shared" si="29"/>
        <v>72.845838218053927</v>
      </c>
      <c r="I84" s="47">
        <v>59519</v>
      </c>
      <c r="J84" s="47">
        <v>104640</v>
      </c>
      <c r="K84" s="25">
        <f t="shared" si="28"/>
        <v>56.879778287461768</v>
      </c>
      <c r="L84" s="47">
        <v>0</v>
      </c>
      <c r="M84" s="47">
        <v>0</v>
      </c>
      <c r="N84" s="25" t="e">
        <f t="shared" si="23"/>
        <v>#DIV/0!</v>
      </c>
      <c r="O84" s="47">
        <v>0</v>
      </c>
      <c r="P84" s="65">
        <v>0</v>
      </c>
      <c r="Q84" s="25" t="e">
        <f t="shared" si="24"/>
        <v>#DIV/0!</v>
      </c>
      <c r="R84" s="47">
        <v>0</v>
      </c>
      <c r="S84" s="45">
        <v>0</v>
      </c>
      <c r="T84" s="25" t="e">
        <f t="shared" si="25"/>
        <v>#DIV/0!</v>
      </c>
    </row>
    <row r="85" spans="1:636" s="23" customFormat="1" ht="30.75" customHeight="1">
      <c r="A85" s="63">
        <v>15</v>
      </c>
      <c r="B85" s="10" t="s">
        <v>164</v>
      </c>
      <c r="C85" s="47">
        <v>2446186</v>
      </c>
      <c r="D85" s="47">
        <v>1670137</v>
      </c>
      <c r="E85" s="1">
        <f t="shared" si="26"/>
        <v>146.46618810313166</v>
      </c>
      <c r="F85" s="47">
        <v>259109</v>
      </c>
      <c r="G85" s="47">
        <v>151151</v>
      </c>
      <c r="H85" s="1">
        <f t="shared" si="29"/>
        <v>171.42394029811248</v>
      </c>
      <c r="I85" s="47">
        <v>2333537</v>
      </c>
      <c r="J85" s="47">
        <v>2109103</v>
      </c>
      <c r="K85" s="1">
        <f t="shared" si="28"/>
        <v>110.64120623791251</v>
      </c>
      <c r="L85" s="47">
        <v>0</v>
      </c>
      <c r="M85" s="47">
        <v>0</v>
      </c>
      <c r="N85" s="1" t="e">
        <f t="shared" si="23"/>
        <v>#DIV/0!</v>
      </c>
      <c r="O85" s="47">
        <v>0</v>
      </c>
      <c r="P85" s="95">
        <v>0</v>
      </c>
      <c r="Q85" s="25" t="e">
        <f t="shared" si="24"/>
        <v>#DIV/0!</v>
      </c>
      <c r="R85" s="47">
        <v>0</v>
      </c>
      <c r="S85" s="47">
        <v>0</v>
      </c>
      <c r="T85" s="1" t="e">
        <f t="shared" si="25"/>
        <v>#DIV/0!</v>
      </c>
    </row>
    <row r="86" spans="1:636" ht="17.25">
      <c r="A86" s="63">
        <v>16</v>
      </c>
      <c r="B86" s="10" t="s">
        <v>165</v>
      </c>
      <c r="C86" s="47">
        <v>20592482</v>
      </c>
      <c r="D86" s="47">
        <v>20830975</v>
      </c>
      <c r="E86" s="46">
        <f t="shared" si="26"/>
        <v>98.855103997772559</v>
      </c>
      <c r="F86" s="47">
        <v>2428316</v>
      </c>
      <c r="G86" s="47">
        <v>2378758</v>
      </c>
      <c r="H86" s="46">
        <f t="shared" si="29"/>
        <v>102.08335610431998</v>
      </c>
      <c r="I86" s="47">
        <v>20818440</v>
      </c>
      <c r="J86" s="47">
        <v>21639769</v>
      </c>
      <c r="K86" s="46">
        <f t="shared" si="28"/>
        <v>96.204538967121138</v>
      </c>
      <c r="L86" s="47">
        <v>1849255</v>
      </c>
      <c r="M86" s="47">
        <v>1457645</v>
      </c>
      <c r="N86" s="25">
        <f t="shared" si="23"/>
        <v>126.86593786552966</v>
      </c>
      <c r="O86" s="47">
        <v>350392</v>
      </c>
      <c r="P86" s="65">
        <v>13842</v>
      </c>
      <c r="Q86" s="25">
        <f t="shared" si="24"/>
        <v>2531.3682993787024</v>
      </c>
      <c r="R86" s="47">
        <v>1498863</v>
      </c>
      <c r="S86" s="45">
        <v>1443803</v>
      </c>
      <c r="T86" s="46">
        <f t="shared" si="25"/>
        <v>103.81353965880386</v>
      </c>
    </row>
    <row r="87" spans="1:636" s="23" customFormat="1" ht="17.25" customHeight="1">
      <c r="A87" s="63">
        <v>17</v>
      </c>
      <c r="B87" s="10" t="s">
        <v>274</v>
      </c>
      <c r="C87" s="47">
        <v>81742</v>
      </c>
      <c r="D87" s="47">
        <v>88295</v>
      </c>
      <c r="E87" s="1">
        <f t="shared" si="26"/>
        <v>92.578288691318875</v>
      </c>
      <c r="F87" s="47">
        <v>8046</v>
      </c>
      <c r="G87" s="47">
        <v>4820</v>
      </c>
      <c r="H87" s="1">
        <f t="shared" si="29"/>
        <v>166.92946058091286</v>
      </c>
      <c r="I87" s="47">
        <v>96283</v>
      </c>
      <c r="J87" s="47">
        <v>90328</v>
      </c>
      <c r="K87" s="1">
        <f t="shared" si="28"/>
        <v>106.59264015587637</v>
      </c>
      <c r="L87" s="47">
        <v>0</v>
      </c>
      <c r="M87" s="47">
        <v>0</v>
      </c>
      <c r="N87" s="1" t="e">
        <f t="shared" si="23"/>
        <v>#DIV/0!</v>
      </c>
      <c r="O87" s="47">
        <v>0</v>
      </c>
      <c r="P87" s="65">
        <v>0</v>
      </c>
      <c r="Q87" s="1" t="e">
        <f t="shared" si="24"/>
        <v>#DIV/0!</v>
      </c>
      <c r="R87" s="47">
        <v>0</v>
      </c>
      <c r="S87" s="45">
        <v>0</v>
      </c>
      <c r="T87" s="1" t="e">
        <f t="shared" si="25"/>
        <v>#DIV/0!</v>
      </c>
    </row>
    <row r="88" spans="1:636" s="23" customFormat="1" ht="17.25">
      <c r="A88" s="63">
        <v>18</v>
      </c>
      <c r="B88" s="10" t="s">
        <v>166</v>
      </c>
      <c r="C88" s="47">
        <v>4593</v>
      </c>
      <c r="D88" s="47">
        <v>0</v>
      </c>
      <c r="E88" s="1" t="e">
        <f t="shared" si="26"/>
        <v>#DIV/0!</v>
      </c>
      <c r="F88" s="47">
        <v>0</v>
      </c>
      <c r="G88" s="47">
        <v>0</v>
      </c>
      <c r="H88" s="1" t="e">
        <f t="shared" si="29"/>
        <v>#DIV/0!</v>
      </c>
      <c r="I88" s="47">
        <v>186123</v>
      </c>
      <c r="J88" s="47">
        <v>0</v>
      </c>
      <c r="K88" s="1" t="e">
        <f t="shared" si="28"/>
        <v>#DIV/0!</v>
      </c>
      <c r="L88" s="47">
        <v>96393</v>
      </c>
      <c r="M88" s="47">
        <v>0</v>
      </c>
      <c r="N88" s="1" t="e">
        <f t="shared" si="23"/>
        <v>#DIV/0!</v>
      </c>
      <c r="O88" s="47">
        <v>85528</v>
      </c>
      <c r="P88" s="95">
        <v>0</v>
      </c>
      <c r="Q88" s="1" t="e">
        <f t="shared" si="24"/>
        <v>#DIV/0!</v>
      </c>
      <c r="R88" s="47">
        <v>10865</v>
      </c>
      <c r="S88" s="47">
        <v>0</v>
      </c>
      <c r="T88" s="1" t="e">
        <f t="shared" si="25"/>
        <v>#DIV/0!</v>
      </c>
    </row>
    <row r="89" spans="1:636" s="23" customFormat="1" ht="17.25">
      <c r="A89" s="63">
        <v>19</v>
      </c>
      <c r="B89" s="10" t="s">
        <v>167</v>
      </c>
      <c r="C89" s="47">
        <v>15385168</v>
      </c>
      <c r="D89" s="47">
        <v>15537984</v>
      </c>
      <c r="E89" s="1">
        <f t="shared" si="26"/>
        <v>99.016500467499512</v>
      </c>
      <c r="F89" s="47">
        <v>183263</v>
      </c>
      <c r="G89" s="47">
        <v>665360</v>
      </c>
      <c r="H89" s="1">
        <f>F89/G89*100</f>
        <v>27.543435132860406</v>
      </c>
      <c r="I89" s="47">
        <v>23632650</v>
      </c>
      <c r="J89" s="47">
        <v>22224835</v>
      </c>
      <c r="K89" s="1">
        <f>I89/J89*100</f>
        <v>106.3344227302475</v>
      </c>
      <c r="L89" s="47">
        <v>0</v>
      </c>
      <c r="M89" s="47">
        <v>0</v>
      </c>
      <c r="N89" s="1" t="e">
        <f t="shared" si="23"/>
        <v>#DIV/0!</v>
      </c>
      <c r="O89" s="47">
        <v>0</v>
      </c>
      <c r="P89" s="65">
        <v>0</v>
      </c>
      <c r="Q89" s="1" t="e">
        <f t="shared" si="24"/>
        <v>#DIV/0!</v>
      </c>
      <c r="R89" s="47">
        <v>0</v>
      </c>
      <c r="S89" s="45">
        <v>0</v>
      </c>
      <c r="T89" s="1" t="e">
        <f t="shared" si="25"/>
        <v>#DIV/0!</v>
      </c>
    </row>
    <row r="90" spans="1:636" s="24" customFormat="1" ht="17.25">
      <c r="A90" s="63">
        <v>20</v>
      </c>
      <c r="B90" s="16" t="s">
        <v>385</v>
      </c>
      <c r="C90" s="47">
        <v>1387742</v>
      </c>
      <c r="D90" s="47">
        <v>1484302</v>
      </c>
      <c r="E90" s="25">
        <f t="shared" si="26"/>
        <v>93.494585333712408</v>
      </c>
      <c r="F90" s="47">
        <v>180664</v>
      </c>
      <c r="G90" s="47">
        <v>126189</v>
      </c>
      <c r="H90" s="25">
        <f t="shared" ref="H90:H108" si="30">F90/G90*100</f>
        <v>143.16937292473989</v>
      </c>
      <c r="I90" s="47">
        <v>1246526</v>
      </c>
      <c r="J90" s="47">
        <v>1530954</v>
      </c>
      <c r="K90" s="25">
        <f t="shared" si="28"/>
        <v>81.421518869933379</v>
      </c>
      <c r="L90" s="47">
        <v>391</v>
      </c>
      <c r="M90" s="47">
        <v>0</v>
      </c>
      <c r="N90" s="25" t="e">
        <f t="shared" si="23"/>
        <v>#DIV/0!</v>
      </c>
      <c r="O90" s="47">
        <v>391</v>
      </c>
      <c r="P90" s="65">
        <v>0</v>
      </c>
      <c r="Q90" s="25" t="e">
        <f t="shared" si="24"/>
        <v>#DIV/0!</v>
      </c>
      <c r="R90" s="47">
        <v>0</v>
      </c>
      <c r="S90" s="45">
        <v>0</v>
      </c>
      <c r="T90" s="25" t="e">
        <f t="shared" si="25"/>
        <v>#DIV/0!</v>
      </c>
    </row>
    <row r="91" spans="1:636" s="23" customFormat="1" ht="17.25">
      <c r="A91" s="63">
        <v>21</v>
      </c>
      <c r="B91" s="10" t="s">
        <v>169</v>
      </c>
      <c r="C91" s="47">
        <v>515354</v>
      </c>
      <c r="D91" s="47">
        <v>591846</v>
      </c>
      <c r="E91" s="1">
        <f t="shared" si="26"/>
        <v>87.075691987442681</v>
      </c>
      <c r="F91" s="47">
        <v>54950</v>
      </c>
      <c r="G91" s="47">
        <v>75843</v>
      </c>
      <c r="H91" s="1">
        <f t="shared" si="30"/>
        <v>72.452302783381455</v>
      </c>
      <c r="I91" s="47">
        <v>587368</v>
      </c>
      <c r="J91" s="47">
        <v>544883</v>
      </c>
      <c r="K91" s="1">
        <f t="shared" si="28"/>
        <v>107.79708671402852</v>
      </c>
      <c r="L91" s="47">
        <v>109191</v>
      </c>
      <c r="M91" s="47">
        <v>89501</v>
      </c>
      <c r="N91" s="1">
        <f t="shared" si="23"/>
        <v>121.99975419269057</v>
      </c>
      <c r="O91" s="47">
        <v>109191</v>
      </c>
      <c r="P91" s="65">
        <v>89501</v>
      </c>
      <c r="Q91" s="1">
        <f t="shared" si="24"/>
        <v>121.99975419269057</v>
      </c>
      <c r="R91" s="47">
        <v>0</v>
      </c>
      <c r="S91" s="45">
        <v>0</v>
      </c>
      <c r="T91" s="1" t="e">
        <f t="shared" si="25"/>
        <v>#DIV/0!</v>
      </c>
    </row>
    <row r="92" spans="1:636" ht="17.25">
      <c r="A92" s="63">
        <v>22</v>
      </c>
      <c r="B92" s="10" t="s">
        <v>170</v>
      </c>
      <c r="C92" s="47">
        <v>4849200</v>
      </c>
      <c r="D92" s="47">
        <v>4826141</v>
      </c>
      <c r="E92" s="25">
        <f t="shared" si="26"/>
        <v>100.47779374867001</v>
      </c>
      <c r="F92" s="47">
        <v>504676</v>
      </c>
      <c r="G92" s="47">
        <v>429904</v>
      </c>
      <c r="H92" s="25">
        <f t="shared" si="30"/>
        <v>117.39272023521529</v>
      </c>
      <c r="I92" s="47">
        <v>4764200</v>
      </c>
      <c r="J92" s="47">
        <v>4826141</v>
      </c>
      <c r="K92" s="25">
        <f t="shared" si="28"/>
        <v>98.716552210140563</v>
      </c>
      <c r="L92" s="47">
        <v>138419</v>
      </c>
      <c r="M92" s="47">
        <v>402560</v>
      </c>
      <c r="N92" s="25">
        <f t="shared" si="23"/>
        <v>34.384687996820354</v>
      </c>
      <c r="O92" s="47">
        <v>138419</v>
      </c>
      <c r="P92" s="45">
        <v>402560</v>
      </c>
      <c r="Q92" s="25">
        <f>O92/P92*100</f>
        <v>34.384687996820354</v>
      </c>
      <c r="R92" s="47">
        <v>0</v>
      </c>
      <c r="S92" s="45">
        <v>0</v>
      </c>
      <c r="T92" s="25" t="e">
        <f>R92/S92*100</f>
        <v>#DIV/0!</v>
      </c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24"/>
      <c r="AK92" s="24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R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  <c r="CG92" s="24"/>
      <c r="CH92" s="24"/>
      <c r="CI92" s="24"/>
      <c r="CJ92" s="24"/>
      <c r="CK92" s="24"/>
      <c r="CL92" s="24"/>
      <c r="CM92" s="24"/>
      <c r="CN92" s="24"/>
      <c r="CO92" s="24"/>
      <c r="CP92" s="24"/>
      <c r="CQ92" s="24"/>
      <c r="CR92" s="24"/>
      <c r="CS92" s="24"/>
      <c r="CT92" s="24"/>
      <c r="CU92" s="24"/>
      <c r="CV92" s="24"/>
      <c r="CW92" s="24"/>
      <c r="CX92" s="24"/>
      <c r="CY92" s="24"/>
      <c r="CZ92" s="24"/>
      <c r="DA92" s="24"/>
      <c r="DB92" s="24"/>
      <c r="DC92" s="24"/>
      <c r="DD92" s="24"/>
      <c r="DE92" s="24"/>
      <c r="DF92" s="24"/>
      <c r="DG92" s="24"/>
      <c r="DH92" s="24"/>
      <c r="DI92" s="24"/>
      <c r="DJ92" s="24"/>
      <c r="DK92" s="24"/>
      <c r="DL92" s="24"/>
      <c r="DM92" s="24"/>
      <c r="DN92" s="24"/>
      <c r="DO92" s="24"/>
      <c r="DP92" s="24"/>
      <c r="DQ92" s="24"/>
      <c r="DR92" s="24"/>
      <c r="DS92" s="24"/>
      <c r="DT92" s="24"/>
      <c r="DU92" s="24"/>
      <c r="DV92" s="24"/>
      <c r="DW92" s="24"/>
      <c r="DX92" s="24"/>
      <c r="DY92" s="24"/>
      <c r="DZ92" s="24"/>
      <c r="EA92" s="24"/>
      <c r="EB92" s="24"/>
      <c r="EC92" s="24"/>
      <c r="ED92" s="24"/>
      <c r="EE92" s="24"/>
      <c r="EF92" s="24"/>
      <c r="EG92" s="24"/>
      <c r="EH92" s="24"/>
      <c r="EI92" s="24"/>
      <c r="EJ92" s="24"/>
      <c r="EK92" s="24"/>
      <c r="EL92" s="24"/>
      <c r="EM92" s="24"/>
      <c r="EN92" s="24"/>
      <c r="EO92" s="24"/>
      <c r="EP92" s="24"/>
      <c r="EQ92" s="24"/>
      <c r="ER92" s="24"/>
      <c r="ES92" s="24"/>
      <c r="ET92" s="24"/>
      <c r="EU92" s="24"/>
      <c r="EV92" s="24"/>
      <c r="EW92" s="24"/>
      <c r="EX92" s="24"/>
      <c r="EY92" s="24"/>
      <c r="EZ92" s="24"/>
      <c r="FA92" s="24"/>
      <c r="FB92" s="24"/>
      <c r="FC92" s="24"/>
      <c r="FD92" s="24"/>
      <c r="FE92" s="24"/>
      <c r="FF92" s="24"/>
      <c r="FG92" s="24"/>
      <c r="FH92" s="24"/>
      <c r="FI92" s="24"/>
      <c r="FJ92" s="24"/>
      <c r="FK92" s="24"/>
      <c r="FL92" s="24"/>
      <c r="FM92" s="24"/>
      <c r="FN92" s="24"/>
      <c r="FO92" s="24"/>
      <c r="FP92" s="24"/>
      <c r="FQ92" s="24"/>
      <c r="FR92" s="24"/>
      <c r="FS92" s="24"/>
      <c r="FT92" s="24"/>
      <c r="FU92" s="24"/>
      <c r="FV92" s="24"/>
      <c r="FW92" s="24"/>
      <c r="FX92" s="24"/>
      <c r="FY92" s="24"/>
      <c r="FZ92" s="24"/>
      <c r="GA92" s="24"/>
      <c r="GB92" s="24"/>
      <c r="GC92" s="24"/>
      <c r="GD92" s="24"/>
      <c r="GE92" s="24"/>
      <c r="GF92" s="24"/>
      <c r="GG92" s="24"/>
      <c r="GH92" s="24"/>
      <c r="GI92" s="24"/>
      <c r="GJ92" s="24"/>
      <c r="GK92" s="24"/>
      <c r="GL92" s="24"/>
      <c r="GM92" s="24"/>
      <c r="GN92" s="24"/>
      <c r="GO92" s="24"/>
      <c r="GP92" s="24"/>
      <c r="GQ92" s="24"/>
      <c r="GR92" s="24"/>
      <c r="GS92" s="24"/>
      <c r="GT92" s="24"/>
      <c r="GU92" s="24"/>
      <c r="GV92" s="24"/>
      <c r="GW92" s="24"/>
      <c r="GX92" s="24"/>
      <c r="GY92" s="24"/>
      <c r="GZ92" s="24"/>
      <c r="HA92" s="24"/>
      <c r="HB92" s="24"/>
      <c r="HC92" s="24"/>
      <c r="HD92" s="24"/>
      <c r="HE92" s="24"/>
      <c r="HF92" s="24"/>
      <c r="HG92" s="24"/>
      <c r="HH92" s="24"/>
      <c r="HI92" s="24"/>
      <c r="HJ92" s="24"/>
      <c r="HK92" s="24"/>
      <c r="HL92" s="24"/>
      <c r="HM92" s="24"/>
      <c r="HN92" s="24"/>
      <c r="HO92" s="24"/>
      <c r="HP92" s="24"/>
      <c r="HQ92" s="24"/>
      <c r="HR92" s="24"/>
      <c r="HS92" s="24"/>
      <c r="HT92" s="24"/>
      <c r="HU92" s="24"/>
      <c r="HV92" s="24"/>
      <c r="HW92" s="24"/>
      <c r="HX92" s="24"/>
      <c r="HY92" s="24"/>
      <c r="HZ92" s="24"/>
      <c r="IA92" s="24"/>
      <c r="IB92" s="24"/>
      <c r="IC92" s="24"/>
      <c r="ID92" s="24"/>
      <c r="IE92" s="24"/>
      <c r="IF92" s="24"/>
      <c r="IG92" s="24"/>
      <c r="IH92" s="24"/>
      <c r="II92" s="24"/>
      <c r="IJ92" s="24"/>
      <c r="IK92" s="24"/>
      <c r="IL92" s="24"/>
      <c r="IM92" s="24"/>
      <c r="IN92" s="24"/>
      <c r="IO92" s="24"/>
      <c r="IP92" s="24"/>
      <c r="IQ92" s="24"/>
      <c r="IR92" s="24"/>
      <c r="IS92" s="24"/>
      <c r="IT92" s="24"/>
      <c r="IU92" s="24"/>
      <c r="IV92" s="24"/>
      <c r="IW92" s="24"/>
      <c r="IX92" s="24"/>
      <c r="IY92" s="24"/>
      <c r="IZ92" s="24"/>
      <c r="JA92" s="24"/>
      <c r="JB92" s="24"/>
      <c r="JC92" s="24"/>
      <c r="JD92" s="24"/>
      <c r="JE92" s="24"/>
      <c r="JF92" s="24"/>
      <c r="JG92" s="24"/>
      <c r="JH92" s="24"/>
      <c r="JI92" s="24"/>
      <c r="JJ92" s="24"/>
      <c r="JK92" s="24"/>
      <c r="JL92" s="24"/>
      <c r="JM92" s="24"/>
      <c r="JN92" s="24"/>
      <c r="JO92" s="24"/>
      <c r="JP92" s="24"/>
      <c r="JQ92" s="24"/>
      <c r="JR92" s="24"/>
      <c r="JS92" s="24"/>
      <c r="JT92" s="24"/>
      <c r="JU92" s="24"/>
      <c r="JV92" s="24"/>
      <c r="JW92" s="24"/>
      <c r="JX92" s="24"/>
      <c r="JY92" s="24"/>
      <c r="JZ92" s="24"/>
      <c r="KA92" s="24"/>
      <c r="KB92" s="24"/>
      <c r="KC92" s="24"/>
      <c r="KD92" s="24"/>
      <c r="KE92" s="24"/>
      <c r="KF92" s="24"/>
      <c r="KG92" s="24"/>
      <c r="KH92" s="24"/>
      <c r="KI92" s="24"/>
      <c r="KJ92" s="24"/>
      <c r="KK92" s="24"/>
      <c r="KL92" s="24"/>
      <c r="KM92" s="24"/>
      <c r="KN92" s="24"/>
      <c r="KO92" s="24"/>
      <c r="KP92" s="24"/>
      <c r="KQ92" s="24"/>
      <c r="KR92" s="24"/>
      <c r="KS92" s="24"/>
      <c r="KT92" s="24"/>
      <c r="KU92" s="24"/>
      <c r="KV92" s="24"/>
      <c r="KW92" s="24"/>
      <c r="KX92" s="24"/>
      <c r="KY92" s="24"/>
      <c r="KZ92" s="24"/>
      <c r="LA92" s="24"/>
      <c r="LB92" s="24"/>
      <c r="LC92" s="24"/>
      <c r="LD92" s="24"/>
      <c r="LE92" s="24"/>
      <c r="LF92" s="24"/>
      <c r="LG92" s="24"/>
      <c r="LH92" s="24"/>
      <c r="LI92" s="24"/>
      <c r="LJ92" s="24"/>
      <c r="LK92" s="24"/>
      <c r="LL92" s="24"/>
      <c r="LM92" s="24"/>
      <c r="LN92" s="24"/>
      <c r="LO92" s="24"/>
      <c r="LP92" s="24"/>
      <c r="LQ92" s="24"/>
      <c r="LR92" s="24"/>
      <c r="LS92" s="24"/>
      <c r="LT92" s="24"/>
      <c r="LU92" s="24"/>
      <c r="LV92" s="24"/>
      <c r="LW92" s="24"/>
      <c r="LX92" s="24"/>
      <c r="LY92" s="24"/>
      <c r="LZ92" s="24"/>
      <c r="MA92" s="24"/>
      <c r="MB92" s="24"/>
      <c r="MC92" s="24"/>
      <c r="MD92" s="24"/>
      <c r="ME92" s="24"/>
      <c r="MF92" s="24"/>
      <c r="MG92" s="24"/>
      <c r="MH92" s="24"/>
      <c r="MI92" s="24"/>
      <c r="MJ92" s="24"/>
      <c r="MK92" s="24"/>
      <c r="ML92" s="24"/>
      <c r="MM92" s="24"/>
      <c r="MN92" s="24"/>
      <c r="MO92" s="24"/>
      <c r="MP92" s="24"/>
      <c r="MQ92" s="24"/>
      <c r="MR92" s="24"/>
      <c r="MS92" s="24"/>
      <c r="MT92" s="24"/>
      <c r="MU92" s="24"/>
      <c r="MV92" s="24"/>
      <c r="MW92" s="24"/>
      <c r="MX92" s="24"/>
      <c r="MY92" s="24"/>
      <c r="MZ92" s="24"/>
      <c r="NA92" s="24"/>
      <c r="NB92" s="24"/>
      <c r="NC92" s="24"/>
      <c r="ND92" s="24"/>
      <c r="NE92" s="24"/>
      <c r="NF92" s="24"/>
      <c r="NG92" s="24"/>
      <c r="NH92" s="24"/>
      <c r="NI92" s="24"/>
      <c r="NJ92" s="24"/>
      <c r="NK92" s="24"/>
      <c r="NL92" s="24"/>
      <c r="NM92" s="24"/>
      <c r="NN92" s="24"/>
      <c r="NO92" s="24"/>
      <c r="NP92" s="24"/>
      <c r="NQ92" s="24"/>
      <c r="NR92" s="24"/>
      <c r="NS92" s="24"/>
      <c r="NT92" s="24"/>
      <c r="NU92" s="24"/>
      <c r="NV92" s="24"/>
      <c r="NW92" s="24"/>
      <c r="NX92" s="24"/>
      <c r="NY92" s="24"/>
      <c r="NZ92" s="24"/>
      <c r="OA92" s="24"/>
      <c r="OB92" s="24"/>
      <c r="OC92" s="24"/>
      <c r="OD92" s="24"/>
      <c r="OE92" s="24"/>
      <c r="OF92" s="24"/>
      <c r="OG92" s="24"/>
      <c r="OH92" s="24"/>
      <c r="OI92" s="24"/>
      <c r="OJ92" s="24"/>
      <c r="OK92" s="24"/>
      <c r="OL92" s="24"/>
      <c r="OM92" s="24"/>
      <c r="ON92" s="24"/>
      <c r="OO92" s="24"/>
      <c r="OP92" s="24"/>
      <c r="OQ92" s="24"/>
      <c r="OR92" s="24"/>
      <c r="OS92" s="24"/>
      <c r="OT92" s="24"/>
      <c r="OU92" s="24"/>
      <c r="OV92" s="24"/>
      <c r="OW92" s="24"/>
      <c r="OX92" s="24"/>
      <c r="OY92" s="24"/>
      <c r="OZ92" s="24"/>
      <c r="PA92" s="24"/>
      <c r="PB92" s="24"/>
      <c r="PC92" s="24"/>
      <c r="PD92" s="24"/>
      <c r="PE92" s="24"/>
      <c r="PF92" s="24"/>
      <c r="PG92" s="24"/>
      <c r="PH92" s="24"/>
      <c r="PI92" s="24"/>
      <c r="PJ92" s="24"/>
      <c r="PK92" s="24"/>
      <c r="PL92" s="24"/>
      <c r="PM92" s="24"/>
      <c r="PN92" s="24"/>
      <c r="PO92" s="24"/>
      <c r="PP92" s="24"/>
      <c r="PQ92" s="24"/>
      <c r="PR92" s="24"/>
      <c r="PS92" s="24"/>
      <c r="PT92" s="24"/>
      <c r="PU92" s="24"/>
      <c r="PV92" s="24"/>
      <c r="PW92" s="24"/>
      <c r="PX92" s="24"/>
      <c r="PY92" s="24"/>
      <c r="PZ92" s="24"/>
      <c r="QA92" s="24"/>
      <c r="QB92" s="24"/>
      <c r="QC92" s="24"/>
      <c r="QD92" s="24"/>
      <c r="QE92" s="24"/>
      <c r="QF92" s="24"/>
      <c r="QG92" s="24"/>
      <c r="QH92" s="24"/>
      <c r="QI92" s="24"/>
      <c r="QJ92" s="24"/>
      <c r="QK92" s="24"/>
      <c r="QL92" s="24"/>
      <c r="QM92" s="24"/>
      <c r="QN92" s="24"/>
      <c r="QO92" s="24"/>
      <c r="QP92" s="24"/>
      <c r="QQ92" s="24"/>
      <c r="QR92" s="24"/>
      <c r="QS92" s="24"/>
      <c r="QT92" s="24"/>
      <c r="QU92" s="24"/>
      <c r="QV92" s="24"/>
      <c r="QW92" s="24"/>
      <c r="QX92" s="24"/>
      <c r="QY92" s="24"/>
      <c r="QZ92" s="24"/>
      <c r="RA92" s="24"/>
      <c r="RB92" s="24"/>
      <c r="RC92" s="24"/>
      <c r="RD92" s="24"/>
      <c r="RE92" s="24"/>
      <c r="RF92" s="24"/>
      <c r="RG92" s="24"/>
      <c r="RH92" s="24"/>
      <c r="RI92" s="24"/>
      <c r="RJ92" s="24"/>
      <c r="RK92" s="24"/>
      <c r="RL92" s="24"/>
      <c r="RM92" s="24"/>
      <c r="RN92" s="24"/>
      <c r="RO92" s="24"/>
      <c r="RP92" s="24"/>
      <c r="RQ92" s="24"/>
      <c r="RR92" s="24"/>
      <c r="RS92" s="24"/>
      <c r="RT92" s="24"/>
      <c r="RU92" s="24"/>
      <c r="RV92" s="24"/>
      <c r="RW92" s="24"/>
      <c r="RX92" s="24"/>
      <c r="RY92" s="24"/>
      <c r="RZ92" s="24"/>
      <c r="SA92" s="24"/>
      <c r="SB92" s="24"/>
      <c r="SC92" s="24"/>
      <c r="SD92" s="24"/>
      <c r="SE92" s="24"/>
      <c r="SF92" s="24"/>
      <c r="SG92" s="24"/>
      <c r="SH92" s="24"/>
      <c r="SI92" s="24"/>
      <c r="SJ92" s="24"/>
      <c r="SK92" s="24"/>
      <c r="SL92" s="24"/>
      <c r="SM92" s="24"/>
      <c r="SN92" s="24"/>
      <c r="SO92" s="24"/>
      <c r="SP92" s="24"/>
      <c r="SQ92" s="24"/>
      <c r="SR92" s="24"/>
      <c r="SS92" s="24"/>
      <c r="ST92" s="24"/>
      <c r="SU92" s="24"/>
      <c r="SV92" s="24"/>
      <c r="SW92" s="24"/>
      <c r="SX92" s="24"/>
      <c r="SY92" s="24"/>
      <c r="SZ92" s="24"/>
      <c r="TA92" s="24"/>
      <c r="TB92" s="24"/>
      <c r="TC92" s="24"/>
      <c r="TD92" s="24"/>
      <c r="TE92" s="24"/>
      <c r="TF92" s="24"/>
      <c r="TG92" s="24"/>
      <c r="TH92" s="24"/>
      <c r="TI92" s="24"/>
      <c r="TJ92" s="24"/>
      <c r="TK92" s="24"/>
      <c r="TL92" s="24"/>
      <c r="TM92" s="24"/>
      <c r="TN92" s="24"/>
      <c r="TO92" s="24"/>
      <c r="TP92" s="24"/>
      <c r="TQ92" s="24"/>
      <c r="TR92" s="24"/>
      <c r="TS92" s="24"/>
      <c r="TT92" s="24"/>
      <c r="TU92" s="24"/>
      <c r="TV92" s="24"/>
      <c r="TW92" s="24"/>
      <c r="TX92" s="24"/>
      <c r="TY92" s="24"/>
      <c r="TZ92" s="24"/>
      <c r="UA92" s="24"/>
      <c r="UB92" s="24"/>
      <c r="UC92" s="24"/>
      <c r="UD92" s="24"/>
      <c r="UE92" s="24"/>
      <c r="UF92" s="24"/>
      <c r="UG92" s="24"/>
      <c r="UH92" s="24"/>
      <c r="UI92" s="24"/>
      <c r="UJ92" s="24"/>
      <c r="UK92" s="24"/>
      <c r="UL92" s="24"/>
      <c r="UM92" s="24"/>
      <c r="UN92" s="24"/>
      <c r="UO92" s="24"/>
      <c r="UP92" s="24"/>
      <c r="UQ92" s="24"/>
      <c r="UR92" s="24"/>
      <c r="US92" s="24"/>
      <c r="UT92" s="24"/>
      <c r="UU92" s="24"/>
      <c r="UV92" s="24"/>
      <c r="UW92" s="24"/>
      <c r="UX92" s="24"/>
      <c r="UY92" s="24"/>
      <c r="UZ92" s="24"/>
      <c r="VA92" s="24"/>
      <c r="VB92" s="24"/>
      <c r="VC92" s="24"/>
      <c r="VD92" s="24"/>
      <c r="VE92" s="24"/>
      <c r="VF92" s="24"/>
      <c r="VG92" s="24"/>
      <c r="VH92" s="24"/>
      <c r="VI92" s="24"/>
      <c r="VJ92" s="24"/>
      <c r="VK92" s="24"/>
      <c r="VL92" s="24"/>
      <c r="VM92" s="24"/>
      <c r="VN92" s="24"/>
      <c r="VO92" s="24"/>
      <c r="VP92" s="24"/>
      <c r="VQ92" s="24"/>
      <c r="VR92" s="24"/>
      <c r="VS92" s="24"/>
      <c r="VT92" s="24"/>
      <c r="VU92" s="24"/>
      <c r="VV92" s="24"/>
      <c r="VW92" s="24"/>
      <c r="VX92" s="24"/>
      <c r="VY92" s="24"/>
      <c r="VZ92" s="24"/>
      <c r="WA92" s="24"/>
      <c r="WB92" s="24"/>
      <c r="WC92" s="24"/>
      <c r="WD92" s="24"/>
      <c r="WE92" s="24"/>
      <c r="WF92" s="24"/>
      <c r="WG92" s="24"/>
      <c r="WH92" s="24"/>
      <c r="WI92" s="24"/>
      <c r="WJ92" s="24"/>
      <c r="WK92" s="24"/>
      <c r="WL92" s="24"/>
      <c r="WM92" s="24"/>
      <c r="WN92" s="24"/>
      <c r="WO92" s="24"/>
      <c r="WP92" s="24"/>
      <c r="WQ92" s="24"/>
      <c r="WR92" s="24"/>
      <c r="WS92" s="24"/>
      <c r="WT92" s="24"/>
      <c r="WU92" s="24"/>
      <c r="WV92" s="24"/>
      <c r="WW92" s="24"/>
      <c r="WX92" s="24"/>
      <c r="WY92" s="24"/>
      <c r="WZ92" s="24"/>
      <c r="XA92" s="24"/>
      <c r="XB92" s="24"/>
      <c r="XC92" s="24"/>
      <c r="XD92" s="24"/>
      <c r="XE92" s="24"/>
      <c r="XF92" s="24"/>
      <c r="XG92" s="24"/>
      <c r="XH92" s="24"/>
      <c r="XI92" s="24"/>
      <c r="XJ92" s="24"/>
      <c r="XK92" s="24"/>
      <c r="XL92" s="24"/>
    </row>
    <row r="93" spans="1:636" s="23" customFormat="1" ht="17.25">
      <c r="A93" s="63">
        <v>23</v>
      </c>
      <c r="B93" s="10" t="s">
        <v>171</v>
      </c>
      <c r="C93" s="47">
        <v>71590</v>
      </c>
      <c r="D93" s="47">
        <v>73721</v>
      </c>
      <c r="E93" s="1">
        <f t="shared" si="26"/>
        <v>97.109371820783764</v>
      </c>
      <c r="F93" s="47">
        <v>6253</v>
      </c>
      <c r="G93" s="47">
        <v>5950</v>
      </c>
      <c r="H93" s="1">
        <f t="shared" si="30"/>
        <v>105.09243697478992</v>
      </c>
      <c r="I93" s="47">
        <v>71906</v>
      </c>
      <c r="J93" s="47">
        <v>61796</v>
      </c>
      <c r="K93" s="1">
        <f>I93/J93*100</f>
        <v>116.36028221891384</v>
      </c>
      <c r="L93" s="47">
        <v>0</v>
      </c>
      <c r="M93" s="47">
        <v>0</v>
      </c>
      <c r="N93" s="1" t="e">
        <f t="shared" si="23"/>
        <v>#DIV/0!</v>
      </c>
      <c r="O93" s="47">
        <v>0</v>
      </c>
      <c r="P93" s="65">
        <v>0</v>
      </c>
      <c r="Q93" s="1" t="e">
        <f t="shared" si="24"/>
        <v>#DIV/0!</v>
      </c>
      <c r="R93" s="47">
        <v>0</v>
      </c>
      <c r="S93" s="45">
        <v>0</v>
      </c>
      <c r="T93" s="1" t="e">
        <f t="shared" si="25"/>
        <v>#DIV/0!</v>
      </c>
    </row>
    <row r="94" spans="1:636" s="23" customFormat="1" ht="17.25">
      <c r="A94" s="63">
        <v>24</v>
      </c>
      <c r="B94" s="16" t="s">
        <v>172</v>
      </c>
      <c r="C94" s="47">
        <v>682147</v>
      </c>
      <c r="D94" s="47">
        <v>528536</v>
      </c>
      <c r="E94" s="1">
        <f t="shared" si="26"/>
        <v>129.06348857977508</v>
      </c>
      <c r="F94" s="47">
        <v>41033</v>
      </c>
      <c r="G94" s="47">
        <v>9148</v>
      </c>
      <c r="H94" s="1">
        <f t="shared" si="30"/>
        <v>448.54613030170532</v>
      </c>
      <c r="I94" s="47">
        <v>789398</v>
      </c>
      <c r="J94" s="47">
        <v>644527</v>
      </c>
      <c r="K94" s="1">
        <f t="shared" ref="K94:K104" si="31">I94/J94*100</f>
        <v>122.47710336417248</v>
      </c>
      <c r="L94" s="47">
        <v>374959</v>
      </c>
      <c r="M94" s="47">
        <v>393675</v>
      </c>
      <c r="N94" s="1">
        <f t="shared" si="23"/>
        <v>95.245824601511401</v>
      </c>
      <c r="O94" s="47">
        <v>296286</v>
      </c>
      <c r="P94" s="47">
        <v>393675</v>
      </c>
      <c r="Q94" s="1">
        <f t="shared" si="24"/>
        <v>75.26157363307297</v>
      </c>
      <c r="R94" s="47">
        <v>78673</v>
      </c>
      <c r="S94" s="45">
        <v>0</v>
      </c>
      <c r="T94" s="1" t="e">
        <f t="shared" si="25"/>
        <v>#DIV/0!</v>
      </c>
    </row>
    <row r="95" spans="1:636" s="23" customFormat="1" ht="34.5">
      <c r="A95" s="63">
        <v>25</v>
      </c>
      <c r="B95" s="16" t="s">
        <v>173</v>
      </c>
      <c r="C95" s="47">
        <v>988619</v>
      </c>
      <c r="D95" s="47">
        <v>1020409</v>
      </c>
      <c r="E95" s="1">
        <f t="shared" si="26"/>
        <v>96.884582554642307</v>
      </c>
      <c r="F95" s="47">
        <v>259506</v>
      </c>
      <c r="G95" s="47">
        <v>310119</v>
      </c>
      <c r="H95" s="1">
        <f t="shared" si="30"/>
        <v>83.679490776121426</v>
      </c>
      <c r="I95" s="47">
        <v>1198080</v>
      </c>
      <c r="J95" s="47">
        <v>999344</v>
      </c>
      <c r="K95" s="1">
        <f t="shared" si="31"/>
        <v>119.88664563953955</v>
      </c>
      <c r="L95" s="47">
        <v>151590</v>
      </c>
      <c r="M95" s="47">
        <v>147420</v>
      </c>
      <c r="N95" s="1">
        <f t="shared" si="23"/>
        <v>102.82865282865284</v>
      </c>
      <c r="O95" s="47">
        <v>77390</v>
      </c>
      <c r="P95" s="65">
        <v>82043</v>
      </c>
      <c r="Q95" s="1">
        <f t="shared" si="24"/>
        <v>94.328583791426439</v>
      </c>
      <c r="R95" s="47">
        <v>74200</v>
      </c>
      <c r="S95" s="45">
        <v>65377</v>
      </c>
      <c r="T95" s="1">
        <f t="shared" si="25"/>
        <v>113.49557183719045</v>
      </c>
    </row>
    <row r="96" spans="1:636" s="23" customFormat="1" ht="17.25">
      <c r="A96" s="63">
        <v>26</v>
      </c>
      <c r="B96" s="16" t="s">
        <v>174</v>
      </c>
      <c r="C96" s="47">
        <v>1874917</v>
      </c>
      <c r="D96" s="47">
        <v>1671285</v>
      </c>
      <c r="E96" s="1">
        <f t="shared" si="26"/>
        <v>112.18415769901601</v>
      </c>
      <c r="F96" s="47">
        <v>196725</v>
      </c>
      <c r="G96" s="47">
        <v>202690</v>
      </c>
      <c r="H96" s="1">
        <f t="shared" si="30"/>
        <v>97.057082243820616</v>
      </c>
      <c r="I96" s="47">
        <v>1874917</v>
      </c>
      <c r="J96" s="47">
        <v>1671285</v>
      </c>
      <c r="K96" s="1">
        <f t="shared" si="31"/>
        <v>112.18415769901601</v>
      </c>
      <c r="L96" s="47">
        <v>1874917</v>
      </c>
      <c r="M96" s="47">
        <v>1671285</v>
      </c>
      <c r="N96" s="1">
        <f t="shared" si="23"/>
        <v>112.18415769901601</v>
      </c>
      <c r="O96" s="47">
        <v>1874917</v>
      </c>
      <c r="P96" s="47">
        <v>1671285</v>
      </c>
      <c r="Q96" s="1">
        <f t="shared" si="24"/>
        <v>112.18415769901601</v>
      </c>
      <c r="R96" s="47">
        <v>0</v>
      </c>
      <c r="S96" s="45">
        <v>0</v>
      </c>
      <c r="T96" s="1" t="e">
        <f t="shared" si="25"/>
        <v>#DIV/0!</v>
      </c>
    </row>
    <row r="97" spans="1:636" s="23" customFormat="1" ht="17.25">
      <c r="A97" s="63">
        <v>27</v>
      </c>
      <c r="B97" s="10" t="s">
        <v>175</v>
      </c>
      <c r="C97" s="47"/>
      <c r="D97" s="47">
        <v>445355</v>
      </c>
      <c r="E97" s="1">
        <f t="shared" si="26"/>
        <v>0</v>
      </c>
      <c r="F97" s="47"/>
      <c r="G97" s="47">
        <v>20939</v>
      </c>
      <c r="H97" s="1">
        <f t="shared" si="30"/>
        <v>0</v>
      </c>
      <c r="I97" s="47"/>
      <c r="J97" s="47">
        <v>391822</v>
      </c>
      <c r="K97" s="1">
        <f t="shared" si="31"/>
        <v>0</v>
      </c>
      <c r="L97" s="47"/>
      <c r="M97" s="47">
        <v>0</v>
      </c>
      <c r="N97" s="1" t="e">
        <f t="shared" si="23"/>
        <v>#DIV/0!</v>
      </c>
      <c r="O97" s="47"/>
      <c r="P97" s="65">
        <v>0</v>
      </c>
      <c r="Q97" s="1" t="e">
        <f t="shared" si="24"/>
        <v>#DIV/0!</v>
      </c>
      <c r="R97" s="47"/>
      <c r="S97" s="45">
        <v>0</v>
      </c>
      <c r="T97" s="1" t="e">
        <f t="shared" si="25"/>
        <v>#DIV/0!</v>
      </c>
    </row>
    <row r="98" spans="1:636" s="23" customFormat="1" ht="17.25">
      <c r="A98" s="63">
        <v>28</v>
      </c>
      <c r="B98" s="16" t="s">
        <v>176</v>
      </c>
      <c r="C98" s="47">
        <v>2368217</v>
      </c>
      <c r="D98" s="47">
        <v>2212569</v>
      </c>
      <c r="E98" s="1">
        <f t="shared" si="26"/>
        <v>107.03471846527724</v>
      </c>
      <c r="F98" s="47">
        <v>334131</v>
      </c>
      <c r="G98" s="47">
        <v>192620</v>
      </c>
      <c r="H98" s="1">
        <f t="shared" si="30"/>
        <v>173.46641054926801</v>
      </c>
      <c r="I98" s="47">
        <v>2381041</v>
      </c>
      <c r="J98" s="47">
        <v>2242062</v>
      </c>
      <c r="K98" s="1">
        <f t="shared" si="31"/>
        <v>106.19871350569252</v>
      </c>
      <c r="L98" s="47">
        <v>9062</v>
      </c>
      <c r="M98" s="47">
        <v>6643</v>
      </c>
      <c r="N98" s="1">
        <f t="shared" si="23"/>
        <v>136.414270660846</v>
      </c>
      <c r="O98" s="47">
        <v>0</v>
      </c>
      <c r="P98" s="95">
        <v>0</v>
      </c>
      <c r="Q98" s="1" t="e">
        <f t="shared" si="24"/>
        <v>#DIV/0!</v>
      </c>
      <c r="R98" s="47">
        <v>9062</v>
      </c>
      <c r="S98" s="47">
        <v>6643</v>
      </c>
      <c r="T98" s="1">
        <f t="shared" si="25"/>
        <v>136.414270660846</v>
      </c>
    </row>
    <row r="99" spans="1:636" ht="38.25" customHeight="1">
      <c r="A99" s="66">
        <v>29</v>
      </c>
      <c r="B99" s="16" t="s">
        <v>177</v>
      </c>
      <c r="C99" s="47">
        <v>145843</v>
      </c>
      <c r="D99" s="47">
        <v>90947</v>
      </c>
      <c r="E99" s="46">
        <f t="shared" si="26"/>
        <v>160.36042970081476</v>
      </c>
      <c r="F99" s="47">
        <v>22922</v>
      </c>
      <c r="G99" s="47">
        <v>8732</v>
      </c>
      <c r="H99" s="46">
        <f t="shared" si="30"/>
        <v>262.50572606504812</v>
      </c>
      <c r="I99" s="47">
        <v>145843</v>
      </c>
      <c r="J99" s="47">
        <v>90947</v>
      </c>
      <c r="K99" s="46">
        <f t="shared" si="31"/>
        <v>160.36042970081476</v>
      </c>
      <c r="L99" s="47">
        <v>0</v>
      </c>
      <c r="M99" s="47">
        <v>0</v>
      </c>
      <c r="N99" s="25" t="e">
        <f t="shared" si="23"/>
        <v>#DIV/0!</v>
      </c>
      <c r="O99" s="47">
        <v>0</v>
      </c>
      <c r="P99" s="65">
        <v>0</v>
      </c>
      <c r="Q99" s="25" t="e">
        <f t="shared" si="24"/>
        <v>#DIV/0!</v>
      </c>
      <c r="R99" s="47">
        <v>0</v>
      </c>
      <c r="S99" s="45">
        <v>0</v>
      </c>
      <c r="T99" s="46" t="e">
        <f t="shared" si="25"/>
        <v>#DIV/0!</v>
      </c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  <c r="CG99" s="24"/>
      <c r="CH99" s="24"/>
      <c r="CI99" s="24"/>
      <c r="CJ99" s="24"/>
      <c r="CK99" s="24"/>
      <c r="CL99" s="24"/>
      <c r="CM99" s="24"/>
      <c r="CN99" s="24"/>
      <c r="CO99" s="24"/>
      <c r="CP99" s="24"/>
      <c r="CQ99" s="24"/>
      <c r="CR99" s="24"/>
      <c r="CS99" s="24"/>
      <c r="CT99" s="24"/>
      <c r="CU99" s="24"/>
      <c r="CV99" s="24"/>
      <c r="CW99" s="24"/>
      <c r="CX99" s="24"/>
      <c r="CY99" s="24"/>
      <c r="CZ99" s="24"/>
      <c r="DA99" s="24"/>
      <c r="DB99" s="24"/>
      <c r="DC99" s="24"/>
      <c r="DD99" s="24"/>
      <c r="DE99" s="24"/>
      <c r="DF99" s="24"/>
      <c r="DG99" s="24"/>
      <c r="DH99" s="24"/>
      <c r="DI99" s="24"/>
      <c r="DJ99" s="24"/>
      <c r="DK99" s="24"/>
      <c r="DL99" s="24"/>
      <c r="DM99" s="24"/>
      <c r="DN99" s="24"/>
      <c r="DO99" s="24"/>
      <c r="DP99" s="24"/>
      <c r="DQ99" s="24"/>
      <c r="DR99" s="24"/>
      <c r="DS99" s="24"/>
      <c r="DT99" s="24"/>
      <c r="DU99" s="24"/>
      <c r="DV99" s="24"/>
      <c r="DW99" s="24"/>
      <c r="DX99" s="24"/>
      <c r="DY99" s="24"/>
      <c r="DZ99" s="24"/>
      <c r="EA99" s="24"/>
      <c r="EB99" s="24"/>
      <c r="EC99" s="24"/>
      <c r="ED99" s="24"/>
      <c r="EE99" s="24"/>
      <c r="EF99" s="24"/>
      <c r="EG99" s="24"/>
      <c r="EH99" s="24"/>
      <c r="EI99" s="24"/>
      <c r="EJ99" s="24"/>
      <c r="EK99" s="24"/>
      <c r="EL99" s="24"/>
      <c r="EM99" s="24"/>
      <c r="EN99" s="24"/>
      <c r="EO99" s="24"/>
      <c r="EP99" s="24"/>
      <c r="EQ99" s="24"/>
      <c r="ER99" s="24"/>
      <c r="ES99" s="24"/>
      <c r="ET99" s="24"/>
      <c r="EU99" s="24"/>
      <c r="EV99" s="24"/>
      <c r="EW99" s="24"/>
      <c r="EX99" s="24"/>
      <c r="EY99" s="24"/>
      <c r="EZ99" s="24"/>
      <c r="FA99" s="24"/>
      <c r="FB99" s="24"/>
      <c r="FC99" s="24"/>
      <c r="FD99" s="24"/>
      <c r="FE99" s="24"/>
      <c r="FF99" s="24"/>
      <c r="FG99" s="24"/>
      <c r="FH99" s="24"/>
      <c r="FI99" s="24"/>
      <c r="FJ99" s="24"/>
      <c r="FK99" s="24"/>
      <c r="FL99" s="24"/>
      <c r="FM99" s="24"/>
      <c r="FN99" s="24"/>
      <c r="FO99" s="24"/>
      <c r="FP99" s="24"/>
      <c r="FQ99" s="24"/>
      <c r="FR99" s="24"/>
      <c r="FS99" s="24"/>
      <c r="FT99" s="24"/>
      <c r="FU99" s="24"/>
      <c r="FV99" s="24"/>
      <c r="FW99" s="24"/>
      <c r="FX99" s="24"/>
      <c r="FY99" s="24"/>
      <c r="FZ99" s="24"/>
      <c r="GA99" s="24"/>
      <c r="GB99" s="24"/>
      <c r="GC99" s="24"/>
      <c r="GD99" s="24"/>
      <c r="GE99" s="24"/>
      <c r="GF99" s="24"/>
      <c r="GG99" s="24"/>
      <c r="GH99" s="24"/>
      <c r="GI99" s="24"/>
      <c r="GJ99" s="24"/>
      <c r="GK99" s="24"/>
      <c r="GL99" s="24"/>
      <c r="GM99" s="24"/>
      <c r="GN99" s="24"/>
      <c r="GO99" s="24"/>
      <c r="GP99" s="24"/>
      <c r="GQ99" s="24"/>
      <c r="GR99" s="24"/>
      <c r="GS99" s="24"/>
      <c r="GT99" s="24"/>
      <c r="GU99" s="24"/>
      <c r="GV99" s="24"/>
      <c r="GW99" s="24"/>
      <c r="GX99" s="24"/>
      <c r="GY99" s="24"/>
      <c r="GZ99" s="24"/>
      <c r="HA99" s="24"/>
      <c r="HB99" s="24"/>
      <c r="HC99" s="24"/>
      <c r="HD99" s="24"/>
      <c r="HE99" s="24"/>
      <c r="HF99" s="24"/>
      <c r="HG99" s="24"/>
      <c r="HH99" s="24"/>
      <c r="HI99" s="24"/>
      <c r="HJ99" s="24"/>
      <c r="HK99" s="24"/>
      <c r="HL99" s="24"/>
      <c r="HM99" s="24"/>
      <c r="HN99" s="24"/>
      <c r="HO99" s="24"/>
      <c r="HP99" s="24"/>
      <c r="HQ99" s="24"/>
      <c r="HR99" s="24"/>
      <c r="HS99" s="24"/>
      <c r="HT99" s="24"/>
      <c r="HU99" s="24"/>
      <c r="HV99" s="24"/>
      <c r="HW99" s="24"/>
      <c r="HX99" s="24"/>
      <c r="HY99" s="24"/>
      <c r="HZ99" s="24"/>
      <c r="IA99" s="24"/>
      <c r="IB99" s="24"/>
      <c r="IC99" s="24"/>
      <c r="ID99" s="24"/>
      <c r="IE99" s="24"/>
      <c r="IF99" s="24"/>
      <c r="IG99" s="24"/>
      <c r="IH99" s="24"/>
      <c r="II99" s="24"/>
      <c r="IJ99" s="24"/>
      <c r="IK99" s="24"/>
      <c r="IL99" s="24"/>
      <c r="IM99" s="24"/>
      <c r="IN99" s="24"/>
      <c r="IO99" s="24"/>
      <c r="IP99" s="24"/>
      <c r="IQ99" s="24"/>
      <c r="IR99" s="24"/>
      <c r="IS99" s="24"/>
      <c r="IT99" s="24"/>
      <c r="IU99" s="24"/>
      <c r="IV99" s="24"/>
      <c r="IW99" s="24"/>
      <c r="IX99" s="24"/>
      <c r="IY99" s="24"/>
      <c r="IZ99" s="24"/>
      <c r="JA99" s="24"/>
      <c r="JB99" s="24"/>
      <c r="JC99" s="24"/>
      <c r="JD99" s="24"/>
      <c r="JE99" s="24"/>
      <c r="JF99" s="24"/>
      <c r="JG99" s="24"/>
      <c r="JH99" s="24"/>
      <c r="JI99" s="24"/>
      <c r="JJ99" s="24"/>
      <c r="JK99" s="24"/>
      <c r="JL99" s="24"/>
      <c r="JM99" s="24"/>
      <c r="JN99" s="24"/>
      <c r="JO99" s="24"/>
      <c r="JP99" s="24"/>
      <c r="JQ99" s="24"/>
      <c r="JR99" s="24"/>
      <c r="JS99" s="24"/>
      <c r="JT99" s="24"/>
      <c r="JU99" s="24"/>
      <c r="JV99" s="24"/>
      <c r="JW99" s="24"/>
      <c r="JX99" s="24"/>
      <c r="JY99" s="24"/>
      <c r="JZ99" s="24"/>
      <c r="KA99" s="24"/>
      <c r="KB99" s="24"/>
      <c r="KC99" s="24"/>
      <c r="KD99" s="24"/>
      <c r="KE99" s="24"/>
      <c r="KF99" s="24"/>
      <c r="KG99" s="24"/>
      <c r="KH99" s="24"/>
      <c r="KI99" s="24"/>
      <c r="KJ99" s="24"/>
      <c r="KK99" s="24"/>
      <c r="KL99" s="24"/>
      <c r="KM99" s="24"/>
      <c r="KN99" s="24"/>
      <c r="KO99" s="24"/>
      <c r="KP99" s="24"/>
      <c r="KQ99" s="24"/>
      <c r="KR99" s="24"/>
      <c r="KS99" s="24"/>
      <c r="KT99" s="24"/>
      <c r="KU99" s="24"/>
      <c r="KV99" s="24"/>
      <c r="KW99" s="24"/>
      <c r="KX99" s="24"/>
      <c r="KY99" s="24"/>
      <c r="KZ99" s="24"/>
      <c r="LA99" s="24"/>
      <c r="LB99" s="24"/>
      <c r="LC99" s="24"/>
      <c r="LD99" s="24"/>
      <c r="LE99" s="24"/>
      <c r="LF99" s="24"/>
      <c r="LG99" s="24"/>
      <c r="LH99" s="24"/>
      <c r="LI99" s="24"/>
      <c r="LJ99" s="24"/>
      <c r="LK99" s="24"/>
      <c r="LL99" s="24"/>
      <c r="LM99" s="24"/>
      <c r="LN99" s="24"/>
      <c r="LO99" s="24"/>
      <c r="LP99" s="24"/>
      <c r="LQ99" s="24"/>
      <c r="LR99" s="24"/>
      <c r="LS99" s="24"/>
      <c r="LT99" s="24"/>
      <c r="LU99" s="24"/>
      <c r="LV99" s="24"/>
      <c r="LW99" s="24"/>
      <c r="LX99" s="24"/>
      <c r="LY99" s="24"/>
      <c r="LZ99" s="24"/>
      <c r="MA99" s="24"/>
      <c r="MB99" s="24"/>
      <c r="MC99" s="24"/>
      <c r="MD99" s="24"/>
      <c r="ME99" s="24"/>
      <c r="MF99" s="24"/>
      <c r="MG99" s="24"/>
      <c r="MH99" s="24"/>
      <c r="MI99" s="24"/>
      <c r="MJ99" s="24"/>
      <c r="MK99" s="24"/>
      <c r="ML99" s="24"/>
      <c r="MM99" s="24"/>
      <c r="MN99" s="24"/>
      <c r="MO99" s="24"/>
      <c r="MP99" s="24"/>
      <c r="MQ99" s="24"/>
      <c r="MR99" s="24"/>
      <c r="MS99" s="24"/>
      <c r="MT99" s="24"/>
      <c r="MU99" s="24"/>
      <c r="MV99" s="24"/>
      <c r="MW99" s="24"/>
      <c r="MX99" s="24"/>
      <c r="MY99" s="24"/>
      <c r="MZ99" s="24"/>
      <c r="NA99" s="24"/>
      <c r="NB99" s="24"/>
      <c r="NC99" s="24"/>
      <c r="ND99" s="24"/>
      <c r="NE99" s="24"/>
      <c r="NF99" s="24"/>
      <c r="NG99" s="24"/>
      <c r="NH99" s="24"/>
      <c r="NI99" s="24"/>
      <c r="NJ99" s="24"/>
      <c r="NK99" s="24"/>
      <c r="NL99" s="24"/>
      <c r="NM99" s="24"/>
      <c r="NN99" s="24"/>
      <c r="NO99" s="24"/>
      <c r="NP99" s="24"/>
      <c r="NQ99" s="24"/>
      <c r="NR99" s="24"/>
      <c r="NS99" s="24"/>
      <c r="NT99" s="24"/>
      <c r="NU99" s="24"/>
      <c r="NV99" s="24"/>
      <c r="NW99" s="24"/>
      <c r="NX99" s="24"/>
      <c r="NY99" s="24"/>
      <c r="NZ99" s="24"/>
      <c r="OA99" s="24"/>
      <c r="OB99" s="24"/>
      <c r="OC99" s="24"/>
      <c r="OD99" s="24"/>
      <c r="OE99" s="24"/>
      <c r="OF99" s="24"/>
      <c r="OG99" s="24"/>
      <c r="OH99" s="24"/>
      <c r="OI99" s="24"/>
      <c r="OJ99" s="24"/>
      <c r="OK99" s="24"/>
      <c r="OL99" s="24"/>
      <c r="OM99" s="24"/>
      <c r="ON99" s="24"/>
      <c r="OO99" s="24"/>
      <c r="OP99" s="24"/>
      <c r="OQ99" s="24"/>
      <c r="OR99" s="24"/>
      <c r="OS99" s="24"/>
      <c r="OT99" s="24"/>
      <c r="OU99" s="24"/>
      <c r="OV99" s="24"/>
      <c r="OW99" s="24"/>
      <c r="OX99" s="24"/>
      <c r="OY99" s="24"/>
      <c r="OZ99" s="24"/>
      <c r="PA99" s="24"/>
      <c r="PB99" s="24"/>
      <c r="PC99" s="24"/>
      <c r="PD99" s="24"/>
      <c r="PE99" s="24"/>
      <c r="PF99" s="24"/>
      <c r="PG99" s="24"/>
      <c r="PH99" s="24"/>
      <c r="PI99" s="24"/>
      <c r="PJ99" s="24"/>
      <c r="PK99" s="24"/>
      <c r="PL99" s="24"/>
      <c r="PM99" s="24"/>
      <c r="PN99" s="24"/>
      <c r="PO99" s="24"/>
      <c r="PP99" s="24"/>
      <c r="PQ99" s="24"/>
      <c r="PR99" s="24"/>
      <c r="PS99" s="24"/>
      <c r="PT99" s="24"/>
      <c r="PU99" s="24"/>
      <c r="PV99" s="24"/>
      <c r="PW99" s="24"/>
      <c r="PX99" s="24"/>
      <c r="PY99" s="24"/>
      <c r="PZ99" s="24"/>
      <c r="QA99" s="24"/>
      <c r="QB99" s="24"/>
      <c r="QC99" s="24"/>
      <c r="QD99" s="24"/>
      <c r="QE99" s="24"/>
      <c r="QF99" s="24"/>
      <c r="QG99" s="24"/>
      <c r="QH99" s="24"/>
      <c r="QI99" s="24"/>
      <c r="QJ99" s="24"/>
      <c r="QK99" s="24"/>
      <c r="QL99" s="24"/>
      <c r="QM99" s="24"/>
      <c r="QN99" s="24"/>
      <c r="QO99" s="24"/>
      <c r="QP99" s="24"/>
      <c r="QQ99" s="24"/>
      <c r="QR99" s="24"/>
      <c r="QS99" s="24"/>
      <c r="QT99" s="24"/>
      <c r="QU99" s="24"/>
      <c r="QV99" s="24"/>
      <c r="QW99" s="24"/>
      <c r="QX99" s="24"/>
      <c r="QY99" s="24"/>
      <c r="QZ99" s="24"/>
      <c r="RA99" s="24"/>
      <c r="RB99" s="24"/>
      <c r="RC99" s="24"/>
      <c r="RD99" s="24"/>
      <c r="RE99" s="24"/>
      <c r="RF99" s="24"/>
      <c r="RG99" s="24"/>
      <c r="RH99" s="24"/>
      <c r="RI99" s="24"/>
      <c r="RJ99" s="24"/>
      <c r="RK99" s="24"/>
      <c r="RL99" s="24"/>
      <c r="RM99" s="24"/>
      <c r="RN99" s="24"/>
      <c r="RO99" s="24"/>
      <c r="RP99" s="24"/>
      <c r="RQ99" s="24"/>
      <c r="RR99" s="24"/>
      <c r="RS99" s="24"/>
      <c r="RT99" s="24"/>
      <c r="RU99" s="24"/>
      <c r="RV99" s="24"/>
      <c r="RW99" s="24"/>
      <c r="RX99" s="24"/>
      <c r="RY99" s="24"/>
      <c r="RZ99" s="24"/>
      <c r="SA99" s="24"/>
      <c r="SB99" s="24"/>
      <c r="SC99" s="24"/>
      <c r="SD99" s="24"/>
      <c r="SE99" s="24"/>
      <c r="SF99" s="24"/>
      <c r="SG99" s="24"/>
      <c r="SH99" s="24"/>
      <c r="SI99" s="24"/>
      <c r="SJ99" s="24"/>
      <c r="SK99" s="24"/>
      <c r="SL99" s="24"/>
      <c r="SM99" s="24"/>
      <c r="SN99" s="24"/>
      <c r="SO99" s="24"/>
      <c r="SP99" s="24"/>
      <c r="SQ99" s="24"/>
      <c r="SR99" s="24"/>
      <c r="SS99" s="24"/>
      <c r="ST99" s="24"/>
      <c r="SU99" s="24"/>
      <c r="SV99" s="24"/>
      <c r="SW99" s="24"/>
      <c r="SX99" s="24"/>
      <c r="SY99" s="24"/>
      <c r="SZ99" s="24"/>
      <c r="TA99" s="24"/>
      <c r="TB99" s="24"/>
      <c r="TC99" s="24"/>
      <c r="TD99" s="24"/>
      <c r="TE99" s="24"/>
      <c r="TF99" s="24"/>
      <c r="TG99" s="24"/>
      <c r="TH99" s="24"/>
      <c r="TI99" s="24"/>
      <c r="TJ99" s="24"/>
      <c r="TK99" s="24"/>
      <c r="TL99" s="24"/>
      <c r="TM99" s="24"/>
      <c r="TN99" s="24"/>
      <c r="TO99" s="24"/>
      <c r="TP99" s="24"/>
      <c r="TQ99" s="24"/>
      <c r="TR99" s="24"/>
      <c r="TS99" s="24"/>
      <c r="TT99" s="24"/>
      <c r="TU99" s="24"/>
      <c r="TV99" s="24"/>
      <c r="TW99" s="24"/>
      <c r="TX99" s="24"/>
      <c r="TY99" s="24"/>
      <c r="TZ99" s="24"/>
      <c r="UA99" s="24"/>
      <c r="UB99" s="24"/>
      <c r="UC99" s="24"/>
      <c r="UD99" s="24"/>
      <c r="UE99" s="24"/>
      <c r="UF99" s="24"/>
      <c r="UG99" s="24"/>
      <c r="UH99" s="24"/>
      <c r="UI99" s="24"/>
      <c r="UJ99" s="24"/>
      <c r="UK99" s="24"/>
      <c r="UL99" s="24"/>
      <c r="UM99" s="24"/>
      <c r="UN99" s="24"/>
      <c r="UO99" s="24"/>
      <c r="UP99" s="24"/>
      <c r="UQ99" s="24"/>
      <c r="UR99" s="24"/>
      <c r="US99" s="24"/>
      <c r="UT99" s="24"/>
      <c r="UU99" s="24"/>
      <c r="UV99" s="24"/>
      <c r="UW99" s="24"/>
      <c r="UX99" s="24"/>
      <c r="UY99" s="24"/>
      <c r="UZ99" s="24"/>
      <c r="VA99" s="24"/>
      <c r="VB99" s="24"/>
      <c r="VC99" s="24"/>
      <c r="VD99" s="24"/>
      <c r="VE99" s="24"/>
      <c r="VF99" s="24"/>
      <c r="VG99" s="24"/>
      <c r="VH99" s="24"/>
      <c r="VI99" s="24"/>
      <c r="VJ99" s="24"/>
      <c r="VK99" s="24"/>
      <c r="VL99" s="24"/>
      <c r="VM99" s="24"/>
      <c r="VN99" s="24"/>
      <c r="VO99" s="24"/>
      <c r="VP99" s="24"/>
      <c r="VQ99" s="24"/>
      <c r="VR99" s="24"/>
      <c r="VS99" s="24"/>
      <c r="VT99" s="24"/>
      <c r="VU99" s="24"/>
      <c r="VV99" s="24"/>
      <c r="VW99" s="24"/>
      <c r="VX99" s="24"/>
      <c r="VY99" s="24"/>
      <c r="VZ99" s="24"/>
      <c r="WA99" s="24"/>
      <c r="WB99" s="24"/>
      <c r="WC99" s="24"/>
      <c r="WD99" s="24"/>
      <c r="WE99" s="24"/>
      <c r="WF99" s="24"/>
      <c r="WG99" s="24"/>
      <c r="WH99" s="24"/>
      <c r="WI99" s="24"/>
      <c r="WJ99" s="24"/>
      <c r="WK99" s="24"/>
      <c r="WL99" s="24"/>
      <c r="WM99" s="24"/>
      <c r="WN99" s="24"/>
      <c r="WO99" s="24"/>
      <c r="WP99" s="24"/>
      <c r="WQ99" s="24"/>
      <c r="WR99" s="24"/>
      <c r="WS99" s="24"/>
      <c r="WT99" s="24"/>
      <c r="WU99" s="24"/>
      <c r="WV99" s="24"/>
      <c r="WW99" s="24"/>
      <c r="WX99" s="24"/>
      <c r="WY99" s="24"/>
      <c r="WZ99" s="24"/>
      <c r="XA99" s="24"/>
      <c r="XB99" s="24"/>
      <c r="XC99" s="24"/>
      <c r="XD99" s="24"/>
      <c r="XE99" s="24"/>
      <c r="XF99" s="24"/>
      <c r="XG99" s="24"/>
      <c r="XH99" s="24"/>
      <c r="XI99" s="24"/>
      <c r="XJ99" s="24"/>
      <c r="XK99" s="24"/>
      <c r="XL99" s="24"/>
    </row>
    <row r="100" spans="1:636" ht="17.25">
      <c r="A100" s="63">
        <v>30</v>
      </c>
      <c r="B100" s="16" t="s">
        <v>178</v>
      </c>
      <c r="C100" s="47">
        <v>123836</v>
      </c>
      <c r="D100" s="47">
        <v>148153</v>
      </c>
      <c r="E100" s="46">
        <f t="shared" si="26"/>
        <v>83.586562540076812</v>
      </c>
      <c r="F100" s="47">
        <v>10927</v>
      </c>
      <c r="G100" s="47">
        <v>9825</v>
      </c>
      <c r="H100" s="46">
        <f t="shared" si="30"/>
        <v>111.21628498727736</v>
      </c>
      <c r="I100" s="47">
        <v>123836</v>
      </c>
      <c r="J100" s="47">
        <v>148153</v>
      </c>
      <c r="K100" s="46">
        <f t="shared" si="31"/>
        <v>83.586562540076812</v>
      </c>
      <c r="L100" s="47">
        <v>0</v>
      </c>
      <c r="M100" s="47">
        <v>0</v>
      </c>
      <c r="N100" s="25" t="e">
        <f t="shared" si="23"/>
        <v>#DIV/0!</v>
      </c>
      <c r="O100" s="47">
        <v>0</v>
      </c>
      <c r="P100" s="65">
        <v>0</v>
      </c>
      <c r="Q100" s="25" t="e">
        <f t="shared" si="24"/>
        <v>#DIV/0!</v>
      </c>
      <c r="R100" s="47">
        <v>0</v>
      </c>
      <c r="S100" s="45">
        <v>0</v>
      </c>
      <c r="T100" s="46" t="e">
        <f t="shared" si="25"/>
        <v>#DIV/0!</v>
      </c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  <c r="CG100" s="24"/>
      <c r="CH100" s="24"/>
      <c r="CI100" s="24"/>
      <c r="CJ100" s="24"/>
      <c r="CK100" s="24"/>
      <c r="CL100" s="24"/>
      <c r="CM100" s="24"/>
      <c r="CN100" s="24"/>
      <c r="CO100" s="24"/>
      <c r="CP100" s="24"/>
      <c r="CQ100" s="24"/>
      <c r="CR100" s="24"/>
      <c r="CS100" s="24"/>
      <c r="CT100" s="24"/>
      <c r="CU100" s="24"/>
      <c r="CV100" s="24"/>
      <c r="CW100" s="24"/>
      <c r="CX100" s="24"/>
      <c r="CY100" s="24"/>
      <c r="CZ100" s="24"/>
      <c r="DA100" s="24"/>
      <c r="DB100" s="24"/>
      <c r="DC100" s="24"/>
      <c r="DD100" s="24"/>
      <c r="DE100" s="24"/>
      <c r="DF100" s="24"/>
      <c r="DG100" s="24"/>
      <c r="DH100" s="24"/>
      <c r="DI100" s="24"/>
      <c r="DJ100" s="24"/>
      <c r="DK100" s="24"/>
      <c r="DL100" s="24"/>
      <c r="DM100" s="24"/>
      <c r="DN100" s="24"/>
      <c r="DO100" s="24"/>
      <c r="DP100" s="24"/>
      <c r="DQ100" s="24"/>
      <c r="DR100" s="24"/>
      <c r="DS100" s="24"/>
      <c r="DT100" s="24"/>
      <c r="DU100" s="24"/>
      <c r="DV100" s="24"/>
      <c r="DW100" s="24"/>
      <c r="DX100" s="24"/>
      <c r="DY100" s="24"/>
      <c r="DZ100" s="24"/>
      <c r="EA100" s="24"/>
      <c r="EB100" s="24"/>
      <c r="EC100" s="24"/>
      <c r="ED100" s="24"/>
      <c r="EE100" s="24"/>
      <c r="EF100" s="24"/>
      <c r="EG100" s="24"/>
      <c r="EH100" s="24"/>
      <c r="EI100" s="24"/>
      <c r="EJ100" s="24"/>
      <c r="EK100" s="24"/>
      <c r="EL100" s="24"/>
      <c r="EM100" s="24"/>
      <c r="EN100" s="24"/>
      <c r="EO100" s="24"/>
      <c r="EP100" s="24"/>
      <c r="EQ100" s="24"/>
      <c r="ER100" s="24"/>
      <c r="ES100" s="24"/>
      <c r="ET100" s="24"/>
      <c r="EU100" s="24"/>
      <c r="EV100" s="24"/>
      <c r="EW100" s="24"/>
      <c r="EX100" s="24"/>
      <c r="EY100" s="24"/>
      <c r="EZ100" s="24"/>
      <c r="FA100" s="24"/>
      <c r="FB100" s="24"/>
      <c r="FC100" s="24"/>
      <c r="FD100" s="24"/>
      <c r="FE100" s="24"/>
      <c r="FF100" s="24"/>
      <c r="FG100" s="24"/>
      <c r="FH100" s="24"/>
      <c r="FI100" s="24"/>
      <c r="FJ100" s="24"/>
      <c r="FK100" s="24"/>
      <c r="FL100" s="24"/>
      <c r="FM100" s="24"/>
      <c r="FN100" s="24"/>
      <c r="FO100" s="24"/>
      <c r="FP100" s="24"/>
      <c r="FQ100" s="24"/>
      <c r="FR100" s="24"/>
      <c r="FS100" s="24"/>
      <c r="FT100" s="24"/>
      <c r="FU100" s="24"/>
      <c r="FV100" s="24"/>
      <c r="FW100" s="24"/>
      <c r="FX100" s="24"/>
      <c r="FY100" s="24"/>
      <c r="FZ100" s="24"/>
      <c r="GA100" s="24"/>
      <c r="GB100" s="24"/>
      <c r="GC100" s="24"/>
      <c r="GD100" s="24"/>
      <c r="GE100" s="24"/>
      <c r="GF100" s="24"/>
      <c r="GG100" s="24"/>
      <c r="GH100" s="24"/>
      <c r="GI100" s="24"/>
      <c r="GJ100" s="24"/>
      <c r="GK100" s="24"/>
      <c r="GL100" s="24"/>
      <c r="GM100" s="24"/>
      <c r="GN100" s="24"/>
      <c r="GO100" s="24"/>
      <c r="GP100" s="24"/>
      <c r="GQ100" s="24"/>
      <c r="GR100" s="24"/>
      <c r="GS100" s="24"/>
      <c r="GT100" s="24"/>
      <c r="GU100" s="24"/>
      <c r="GV100" s="24"/>
      <c r="GW100" s="24"/>
      <c r="GX100" s="24"/>
      <c r="GY100" s="24"/>
      <c r="GZ100" s="24"/>
      <c r="HA100" s="24"/>
      <c r="HB100" s="24"/>
      <c r="HC100" s="24"/>
      <c r="HD100" s="24"/>
      <c r="HE100" s="24"/>
      <c r="HF100" s="24"/>
      <c r="HG100" s="24"/>
      <c r="HH100" s="24"/>
      <c r="HI100" s="24"/>
      <c r="HJ100" s="24"/>
      <c r="HK100" s="24"/>
      <c r="HL100" s="24"/>
      <c r="HM100" s="24"/>
      <c r="HN100" s="24"/>
      <c r="HO100" s="24"/>
      <c r="HP100" s="24"/>
      <c r="HQ100" s="24"/>
      <c r="HR100" s="24"/>
      <c r="HS100" s="24"/>
      <c r="HT100" s="24"/>
      <c r="HU100" s="24"/>
      <c r="HV100" s="24"/>
      <c r="HW100" s="24"/>
      <c r="HX100" s="24"/>
      <c r="HY100" s="24"/>
      <c r="HZ100" s="24"/>
      <c r="IA100" s="24"/>
      <c r="IB100" s="24"/>
      <c r="IC100" s="24"/>
      <c r="ID100" s="24"/>
      <c r="IE100" s="24"/>
      <c r="IF100" s="24"/>
      <c r="IG100" s="24"/>
      <c r="IH100" s="24"/>
      <c r="II100" s="24"/>
      <c r="IJ100" s="24"/>
      <c r="IK100" s="24"/>
      <c r="IL100" s="24"/>
      <c r="IM100" s="24"/>
      <c r="IN100" s="24"/>
      <c r="IO100" s="24"/>
      <c r="IP100" s="24"/>
      <c r="IQ100" s="24"/>
      <c r="IR100" s="24"/>
      <c r="IS100" s="24"/>
      <c r="IT100" s="24"/>
      <c r="IU100" s="24"/>
      <c r="IV100" s="24"/>
      <c r="IW100" s="24"/>
      <c r="IX100" s="24"/>
      <c r="IY100" s="24"/>
      <c r="IZ100" s="24"/>
      <c r="JA100" s="24"/>
      <c r="JB100" s="24"/>
      <c r="JC100" s="24"/>
      <c r="JD100" s="24"/>
      <c r="JE100" s="24"/>
      <c r="JF100" s="24"/>
      <c r="JG100" s="24"/>
      <c r="JH100" s="24"/>
      <c r="JI100" s="24"/>
      <c r="JJ100" s="24"/>
      <c r="JK100" s="24"/>
      <c r="JL100" s="24"/>
      <c r="JM100" s="24"/>
      <c r="JN100" s="24"/>
      <c r="JO100" s="24"/>
      <c r="JP100" s="24"/>
      <c r="JQ100" s="24"/>
      <c r="JR100" s="24"/>
      <c r="JS100" s="24"/>
      <c r="JT100" s="24"/>
      <c r="JU100" s="24"/>
      <c r="JV100" s="24"/>
      <c r="JW100" s="24"/>
      <c r="JX100" s="24"/>
      <c r="JY100" s="24"/>
      <c r="JZ100" s="24"/>
      <c r="KA100" s="24"/>
      <c r="KB100" s="24"/>
      <c r="KC100" s="24"/>
      <c r="KD100" s="24"/>
      <c r="KE100" s="24"/>
      <c r="KF100" s="24"/>
      <c r="KG100" s="24"/>
      <c r="KH100" s="24"/>
      <c r="KI100" s="24"/>
      <c r="KJ100" s="24"/>
      <c r="KK100" s="24"/>
      <c r="KL100" s="24"/>
      <c r="KM100" s="24"/>
      <c r="KN100" s="24"/>
      <c r="KO100" s="24"/>
      <c r="KP100" s="24"/>
      <c r="KQ100" s="24"/>
      <c r="KR100" s="24"/>
      <c r="KS100" s="24"/>
      <c r="KT100" s="24"/>
      <c r="KU100" s="24"/>
      <c r="KV100" s="24"/>
      <c r="KW100" s="24"/>
      <c r="KX100" s="24"/>
      <c r="KY100" s="24"/>
      <c r="KZ100" s="24"/>
      <c r="LA100" s="24"/>
      <c r="LB100" s="24"/>
      <c r="LC100" s="24"/>
      <c r="LD100" s="24"/>
      <c r="LE100" s="24"/>
      <c r="LF100" s="24"/>
      <c r="LG100" s="24"/>
      <c r="LH100" s="24"/>
      <c r="LI100" s="24"/>
      <c r="LJ100" s="24"/>
      <c r="LK100" s="24"/>
      <c r="LL100" s="24"/>
      <c r="LM100" s="24"/>
      <c r="LN100" s="24"/>
      <c r="LO100" s="24"/>
      <c r="LP100" s="24"/>
      <c r="LQ100" s="24"/>
      <c r="LR100" s="24"/>
      <c r="LS100" s="24"/>
      <c r="LT100" s="24"/>
      <c r="LU100" s="24"/>
      <c r="LV100" s="24"/>
      <c r="LW100" s="24"/>
      <c r="LX100" s="24"/>
      <c r="LY100" s="24"/>
      <c r="LZ100" s="24"/>
      <c r="MA100" s="24"/>
      <c r="MB100" s="24"/>
      <c r="MC100" s="24"/>
      <c r="MD100" s="24"/>
      <c r="ME100" s="24"/>
      <c r="MF100" s="24"/>
      <c r="MG100" s="24"/>
      <c r="MH100" s="24"/>
      <c r="MI100" s="24"/>
      <c r="MJ100" s="24"/>
      <c r="MK100" s="24"/>
      <c r="ML100" s="24"/>
      <c r="MM100" s="24"/>
      <c r="MN100" s="24"/>
      <c r="MO100" s="24"/>
      <c r="MP100" s="24"/>
      <c r="MQ100" s="24"/>
      <c r="MR100" s="24"/>
      <c r="MS100" s="24"/>
      <c r="MT100" s="24"/>
      <c r="MU100" s="24"/>
      <c r="MV100" s="24"/>
      <c r="MW100" s="24"/>
      <c r="MX100" s="24"/>
      <c r="MY100" s="24"/>
      <c r="MZ100" s="24"/>
      <c r="NA100" s="24"/>
      <c r="NB100" s="24"/>
      <c r="NC100" s="24"/>
      <c r="ND100" s="24"/>
      <c r="NE100" s="24"/>
      <c r="NF100" s="24"/>
      <c r="NG100" s="24"/>
      <c r="NH100" s="24"/>
      <c r="NI100" s="24"/>
      <c r="NJ100" s="24"/>
      <c r="NK100" s="24"/>
      <c r="NL100" s="24"/>
      <c r="NM100" s="24"/>
      <c r="NN100" s="24"/>
      <c r="NO100" s="24"/>
      <c r="NP100" s="24"/>
      <c r="NQ100" s="24"/>
      <c r="NR100" s="24"/>
      <c r="NS100" s="24"/>
      <c r="NT100" s="24"/>
      <c r="NU100" s="24"/>
      <c r="NV100" s="24"/>
      <c r="NW100" s="24"/>
      <c r="NX100" s="24"/>
      <c r="NY100" s="24"/>
      <c r="NZ100" s="24"/>
      <c r="OA100" s="24"/>
      <c r="OB100" s="24"/>
      <c r="OC100" s="24"/>
      <c r="OD100" s="24"/>
      <c r="OE100" s="24"/>
      <c r="OF100" s="24"/>
      <c r="OG100" s="24"/>
      <c r="OH100" s="24"/>
      <c r="OI100" s="24"/>
      <c r="OJ100" s="24"/>
      <c r="OK100" s="24"/>
      <c r="OL100" s="24"/>
      <c r="OM100" s="24"/>
      <c r="ON100" s="24"/>
      <c r="OO100" s="24"/>
      <c r="OP100" s="24"/>
      <c r="OQ100" s="24"/>
      <c r="OR100" s="24"/>
      <c r="OS100" s="24"/>
      <c r="OT100" s="24"/>
      <c r="OU100" s="24"/>
      <c r="OV100" s="24"/>
      <c r="OW100" s="24"/>
      <c r="OX100" s="24"/>
      <c r="OY100" s="24"/>
      <c r="OZ100" s="24"/>
      <c r="PA100" s="24"/>
      <c r="PB100" s="24"/>
      <c r="PC100" s="24"/>
      <c r="PD100" s="24"/>
      <c r="PE100" s="24"/>
      <c r="PF100" s="24"/>
      <c r="PG100" s="24"/>
      <c r="PH100" s="24"/>
      <c r="PI100" s="24"/>
      <c r="PJ100" s="24"/>
      <c r="PK100" s="24"/>
      <c r="PL100" s="24"/>
      <c r="PM100" s="24"/>
      <c r="PN100" s="24"/>
      <c r="PO100" s="24"/>
      <c r="PP100" s="24"/>
      <c r="PQ100" s="24"/>
      <c r="PR100" s="24"/>
      <c r="PS100" s="24"/>
      <c r="PT100" s="24"/>
      <c r="PU100" s="24"/>
      <c r="PV100" s="24"/>
      <c r="PW100" s="24"/>
      <c r="PX100" s="24"/>
      <c r="PY100" s="24"/>
      <c r="PZ100" s="24"/>
      <c r="QA100" s="24"/>
      <c r="QB100" s="24"/>
      <c r="QC100" s="24"/>
      <c r="QD100" s="24"/>
      <c r="QE100" s="24"/>
      <c r="QF100" s="24"/>
      <c r="QG100" s="24"/>
      <c r="QH100" s="24"/>
      <c r="QI100" s="24"/>
      <c r="QJ100" s="24"/>
      <c r="QK100" s="24"/>
      <c r="QL100" s="24"/>
      <c r="QM100" s="24"/>
      <c r="QN100" s="24"/>
      <c r="QO100" s="24"/>
      <c r="QP100" s="24"/>
      <c r="QQ100" s="24"/>
      <c r="QR100" s="24"/>
      <c r="QS100" s="24"/>
      <c r="QT100" s="24"/>
      <c r="QU100" s="24"/>
      <c r="QV100" s="24"/>
      <c r="QW100" s="24"/>
      <c r="QX100" s="24"/>
      <c r="QY100" s="24"/>
      <c r="QZ100" s="24"/>
      <c r="RA100" s="24"/>
      <c r="RB100" s="24"/>
      <c r="RC100" s="24"/>
      <c r="RD100" s="24"/>
      <c r="RE100" s="24"/>
      <c r="RF100" s="24"/>
      <c r="RG100" s="24"/>
      <c r="RH100" s="24"/>
      <c r="RI100" s="24"/>
      <c r="RJ100" s="24"/>
      <c r="RK100" s="24"/>
      <c r="RL100" s="24"/>
      <c r="RM100" s="24"/>
      <c r="RN100" s="24"/>
      <c r="RO100" s="24"/>
      <c r="RP100" s="24"/>
      <c r="RQ100" s="24"/>
      <c r="RR100" s="24"/>
      <c r="RS100" s="24"/>
      <c r="RT100" s="24"/>
      <c r="RU100" s="24"/>
      <c r="RV100" s="24"/>
      <c r="RW100" s="24"/>
      <c r="RX100" s="24"/>
      <c r="RY100" s="24"/>
      <c r="RZ100" s="24"/>
      <c r="SA100" s="24"/>
      <c r="SB100" s="24"/>
      <c r="SC100" s="24"/>
      <c r="SD100" s="24"/>
      <c r="SE100" s="24"/>
      <c r="SF100" s="24"/>
      <c r="SG100" s="24"/>
      <c r="SH100" s="24"/>
      <c r="SI100" s="24"/>
      <c r="SJ100" s="24"/>
      <c r="SK100" s="24"/>
      <c r="SL100" s="24"/>
      <c r="SM100" s="24"/>
      <c r="SN100" s="24"/>
      <c r="SO100" s="24"/>
      <c r="SP100" s="24"/>
      <c r="SQ100" s="24"/>
      <c r="SR100" s="24"/>
      <c r="SS100" s="24"/>
      <c r="ST100" s="24"/>
      <c r="SU100" s="24"/>
      <c r="SV100" s="24"/>
      <c r="SW100" s="24"/>
      <c r="SX100" s="24"/>
      <c r="SY100" s="24"/>
      <c r="SZ100" s="24"/>
      <c r="TA100" s="24"/>
      <c r="TB100" s="24"/>
      <c r="TC100" s="24"/>
      <c r="TD100" s="24"/>
      <c r="TE100" s="24"/>
      <c r="TF100" s="24"/>
      <c r="TG100" s="24"/>
      <c r="TH100" s="24"/>
      <c r="TI100" s="24"/>
      <c r="TJ100" s="24"/>
      <c r="TK100" s="24"/>
      <c r="TL100" s="24"/>
      <c r="TM100" s="24"/>
      <c r="TN100" s="24"/>
      <c r="TO100" s="24"/>
      <c r="TP100" s="24"/>
      <c r="TQ100" s="24"/>
      <c r="TR100" s="24"/>
      <c r="TS100" s="24"/>
      <c r="TT100" s="24"/>
      <c r="TU100" s="24"/>
      <c r="TV100" s="24"/>
      <c r="TW100" s="24"/>
      <c r="TX100" s="24"/>
      <c r="TY100" s="24"/>
      <c r="TZ100" s="24"/>
      <c r="UA100" s="24"/>
      <c r="UB100" s="24"/>
      <c r="UC100" s="24"/>
      <c r="UD100" s="24"/>
      <c r="UE100" s="24"/>
      <c r="UF100" s="24"/>
      <c r="UG100" s="24"/>
      <c r="UH100" s="24"/>
      <c r="UI100" s="24"/>
      <c r="UJ100" s="24"/>
      <c r="UK100" s="24"/>
      <c r="UL100" s="24"/>
      <c r="UM100" s="24"/>
      <c r="UN100" s="24"/>
      <c r="UO100" s="24"/>
      <c r="UP100" s="24"/>
      <c r="UQ100" s="24"/>
      <c r="UR100" s="24"/>
      <c r="US100" s="24"/>
      <c r="UT100" s="24"/>
      <c r="UU100" s="24"/>
      <c r="UV100" s="24"/>
      <c r="UW100" s="24"/>
      <c r="UX100" s="24"/>
      <c r="UY100" s="24"/>
      <c r="UZ100" s="24"/>
      <c r="VA100" s="24"/>
      <c r="VB100" s="24"/>
      <c r="VC100" s="24"/>
      <c r="VD100" s="24"/>
      <c r="VE100" s="24"/>
      <c r="VF100" s="24"/>
      <c r="VG100" s="24"/>
      <c r="VH100" s="24"/>
      <c r="VI100" s="24"/>
      <c r="VJ100" s="24"/>
      <c r="VK100" s="24"/>
      <c r="VL100" s="24"/>
      <c r="VM100" s="24"/>
      <c r="VN100" s="24"/>
      <c r="VO100" s="24"/>
      <c r="VP100" s="24"/>
      <c r="VQ100" s="24"/>
      <c r="VR100" s="24"/>
      <c r="VS100" s="24"/>
      <c r="VT100" s="24"/>
      <c r="VU100" s="24"/>
      <c r="VV100" s="24"/>
      <c r="VW100" s="24"/>
      <c r="VX100" s="24"/>
      <c r="VY100" s="24"/>
      <c r="VZ100" s="24"/>
      <c r="WA100" s="24"/>
      <c r="WB100" s="24"/>
      <c r="WC100" s="24"/>
      <c r="WD100" s="24"/>
      <c r="WE100" s="24"/>
      <c r="WF100" s="24"/>
      <c r="WG100" s="24"/>
      <c r="WH100" s="24"/>
      <c r="WI100" s="24"/>
      <c r="WJ100" s="24"/>
      <c r="WK100" s="24"/>
      <c r="WL100" s="24"/>
      <c r="WM100" s="24"/>
      <c r="WN100" s="24"/>
      <c r="WO100" s="24"/>
      <c r="WP100" s="24"/>
      <c r="WQ100" s="24"/>
      <c r="WR100" s="24"/>
      <c r="WS100" s="24"/>
      <c r="WT100" s="24"/>
      <c r="WU100" s="24"/>
      <c r="WV100" s="24"/>
      <c r="WW100" s="24"/>
      <c r="WX100" s="24"/>
      <c r="WY100" s="24"/>
      <c r="WZ100" s="24"/>
      <c r="XA100" s="24"/>
      <c r="XB100" s="24"/>
      <c r="XC100" s="24"/>
      <c r="XD100" s="24"/>
      <c r="XE100" s="24"/>
      <c r="XF100" s="24"/>
      <c r="XG100" s="24"/>
      <c r="XH100" s="24"/>
      <c r="XI100" s="24"/>
      <c r="XJ100" s="24"/>
      <c r="XK100" s="24"/>
      <c r="XL100" s="24"/>
    </row>
    <row r="101" spans="1:636" s="23" customFormat="1" ht="34.5">
      <c r="A101" s="66">
        <v>31</v>
      </c>
      <c r="B101" s="10" t="s">
        <v>179</v>
      </c>
      <c r="C101" s="47">
        <v>61868</v>
      </c>
      <c r="D101" s="47">
        <v>45577</v>
      </c>
      <c r="E101" s="1">
        <f t="shared" si="26"/>
        <v>135.74390591745836</v>
      </c>
      <c r="F101" s="47">
        <v>3468</v>
      </c>
      <c r="G101" s="47">
        <v>2914</v>
      </c>
      <c r="H101" s="1">
        <f t="shared" si="30"/>
        <v>119.01166781056966</v>
      </c>
      <c r="I101" s="47">
        <v>54937</v>
      </c>
      <c r="J101" s="47">
        <v>53419</v>
      </c>
      <c r="K101" s="1">
        <f t="shared" si="31"/>
        <v>102.8416855425972</v>
      </c>
      <c r="L101" s="47">
        <v>1911</v>
      </c>
      <c r="M101" s="47">
        <v>0</v>
      </c>
      <c r="N101" s="1" t="e">
        <f t="shared" si="23"/>
        <v>#DIV/0!</v>
      </c>
      <c r="O101" s="47">
        <v>0</v>
      </c>
      <c r="P101" s="65">
        <v>0</v>
      </c>
      <c r="Q101" s="1" t="e">
        <f t="shared" si="24"/>
        <v>#DIV/0!</v>
      </c>
      <c r="R101" s="47">
        <v>1911</v>
      </c>
      <c r="S101" s="45">
        <v>0</v>
      </c>
      <c r="T101" s="1" t="e">
        <f t="shared" si="25"/>
        <v>#DIV/0!</v>
      </c>
    </row>
    <row r="102" spans="1:636" ht="34.5">
      <c r="A102" s="64">
        <v>32</v>
      </c>
      <c r="B102" s="16" t="s">
        <v>180</v>
      </c>
      <c r="C102" s="47">
        <v>189521</v>
      </c>
      <c r="D102" s="47">
        <v>358019</v>
      </c>
      <c r="E102" s="46">
        <f t="shared" si="26"/>
        <v>52.936017362207032</v>
      </c>
      <c r="F102" s="47">
        <v>11447</v>
      </c>
      <c r="G102" s="47">
        <v>5343</v>
      </c>
      <c r="H102" s="46">
        <f t="shared" si="30"/>
        <v>214.2429346808909</v>
      </c>
      <c r="I102" s="47">
        <v>192028</v>
      </c>
      <c r="J102" s="47">
        <v>363488</v>
      </c>
      <c r="K102" s="46">
        <f t="shared" si="31"/>
        <v>52.829254335768994</v>
      </c>
      <c r="L102" s="47">
        <v>0</v>
      </c>
      <c r="M102" s="47">
        <v>0</v>
      </c>
      <c r="N102" s="25" t="e">
        <f t="shared" si="23"/>
        <v>#DIV/0!</v>
      </c>
      <c r="O102" s="47">
        <v>0</v>
      </c>
      <c r="P102" s="65">
        <v>0</v>
      </c>
      <c r="Q102" s="1" t="e">
        <f t="shared" si="24"/>
        <v>#DIV/0!</v>
      </c>
      <c r="R102" s="47">
        <v>0</v>
      </c>
      <c r="S102" s="45">
        <v>0</v>
      </c>
      <c r="T102" s="46" t="e">
        <f t="shared" si="25"/>
        <v>#DIV/0!</v>
      </c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  <c r="CG102" s="24"/>
      <c r="CH102" s="24"/>
      <c r="CI102" s="24"/>
      <c r="CJ102" s="24"/>
      <c r="CK102" s="24"/>
      <c r="CL102" s="24"/>
      <c r="CM102" s="24"/>
      <c r="CN102" s="24"/>
      <c r="CO102" s="24"/>
      <c r="CP102" s="24"/>
      <c r="CQ102" s="24"/>
      <c r="CR102" s="24"/>
      <c r="CS102" s="24"/>
      <c r="CT102" s="24"/>
      <c r="CU102" s="24"/>
      <c r="CV102" s="24"/>
      <c r="CW102" s="24"/>
      <c r="CX102" s="24"/>
      <c r="CY102" s="24"/>
      <c r="CZ102" s="24"/>
      <c r="DA102" s="24"/>
      <c r="DB102" s="24"/>
      <c r="DC102" s="24"/>
      <c r="DD102" s="24"/>
      <c r="DE102" s="24"/>
      <c r="DF102" s="24"/>
      <c r="DG102" s="24"/>
      <c r="DH102" s="24"/>
      <c r="DI102" s="24"/>
      <c r="DJ102" s="24"/>
      <c r="DK102" s="24"/>
      <c r="DL102" s="24"/>
      <c r="DM102" s="24"/>
      <c r="DN102" s="24"/>
      <c r="DO102" s="24"/>
      <c r="DP102" s="24"/>
      <c r="DQ102" s="24"/>
      <c r="DR102" s="24"/>
      <c r="DS102" s="24"/>
      <c r="DT102" s="24"/>
      <c r="DU102" s="24"/>
      <c r="DV102" s="24"/>
      <c r="DW102" s="24"/>
      <c r="DX102" s="24"/>
      <c r="DY102" s="24"/>
      <c r="DZ102" s="24"/>
      <c r="EA102" s="24"/>
      <c r="EB102" s="24"/>
      <c r="EC102" s="24"/>
      <c r="ED102" s="24"/>
      <c r="EE102" s="24"/>
      <c r="EF102" s="24"/>
      <c r="EG102" s="24"/>
      <c r="EH102" s="24"/>
      <c r="EI102" s="24"/>
      <c r="EJ102" s="24"/>
      <c r="EK102" s="24"/>
      <c r="EL102" s="24"/>
      <c r="EM102" s="24"/>
      <c r="EN102" s="24"/>
      <c r="EO102" s="24"/>
      <c r="EP102" s="24"/>
      <c r="EQ102" s="24"/>
      <c r="ER102" s="24"/>
      <c r="ES102" s="24"/>
      <c r="ET102" s="24"/>
      <c r="EU102" s="24"/>
      <c r="EV102" s="24"/>
      <c r="EW102" s="24"/>
      <c r="EX102" s="24"/>
      <c r="EY102" s="24"/>
      <c r="EZ102" s="24"/>
      <c r="FA102" s="24"/>
      <c r="FB102" s="24"/>
      <c r="FC102" s="24"/>
      <c r="FD102" s="24"/>
      <c r="FE102" s="24"/>
      <c r="FF102" s="24"/>
      <c r="FG102" s="24"/>
      <c r="FH102" s="24"/>
      <c r="FI102" s="24"/>
      <c r="FJ102" s="24"/>
      <c r="FK102" s="24"/>
      <c r="FL102" s="24"/>
      <c r="FM102" s="24"/>
      <c r="FN102" s="24"/>
      <c r="FO102" s="24"/>
      <c r="FP102" s="24"/>
      <c r="FQ102" s="24"/>
      <c r="FR102" s="24"/>
      <c r="FS102" s="24"/>
      <c r="FT102" s="24"/>
      <c r="FU102" s="24"/>
      <c r="FV102" s="24"/>
      <c r="FW102" s="24"/>
      <c r="FX102" s="24"/>
      <c r="FY102" s="24"/>
      <c r="FZ102" s="24"/>
      <c r="GA102" s="24"/>
      <c r="GB102" s="24"/>
      <c r="GC102" s="24"/>
      <c r="GD102" s="24"/>
      <c r="GE102" s="24"/>
      <c r="GF102" s="24"/>
      <c r="GG102" s="24"/>
      <c r="GH102" s="24"/>
      <c r="GI102" s="24"/>
      <c r="GJ102" s="24"/>
      <c r="GK102" s="24"/>
      <c r="GL102" s="24"/>
      <c r="GM102" s="24"/>
      <c r="GN102" s="24"/>
      <c r="GO102" s="24"/>
      <c r="GP102" s="24"/>
      <c r="GQ102" s="24"/>
      <c r="GR102" s="24"/>
      <c r="GS102" s="24"/>
      <c r="GT102" s="24"/>
      <c r="GU102" s="24"/>
      <c r="GV102" s="24"/>
      <c r="GW102" s="24"/>
      <c r="GX102" s="24"/>
      <c r="GY102" s="24"/>
      <c r="GZ102" s="24"/>
      <c r="HA102" s="24"/>
      <c r="HB102" s="24"/>
      <c r="HC102" s="24"/>
      <c r="HD102" s="24"/>
      <c r="HE102" s="24"/>
      <c r="HF102" s="24"/>
      <c r="HG102" s="24"/>
      <c r="HH102" s="24"/>
      <c r="HI102" s="24"/>
      <c r="HJ102" s="24"/>
      <c r="HK102" s="24"/>
      <c r="HL102" s="24"/>
      <c r="HM102" s="24"/>
      <c r="HN102" s="24"/>
      <c r="HO102" s="24"/>
      <c r="HP102" s="24"/>
      <c r="HQ102" s="24"/>
      <c r="HR102" s="24"/>
      <c r="HS102" s="24"/>
      <c r="HT102" s="24"/>
      <c r="HU102" s="24"/>
      <c r="HV102" s="24"/>
      <c r="HW102" s="24"/>
      <c r="HX102" s="24"/>
      <c r="HY102" s="24"/>
      <c r="HZ102" s="24"/>
      <c r="IA102" s="24"/>
      <c r="IB102" s="24"/>
      <c r="IC102" s="24"/>
      <c r="ID102" s="24"/>
      <c r="IE102" s="24"/>
      <c r="IF102" s="24"/>
      <c r="IG102" s="24"/>
      <c r="IH102" s="24"/>
      <c r="II102" s="24"/>
      <c r="IJ102" s="24"/>
      <c r="IK102" s="24"/>
      <c r="IL102" s="24"/>
      <c r="IM102" s="24"/>
      <c r="IN102" s="24"/>
      <c r="IO102" s="24"/>
      <c r="IP102" s="24"/>
      <c r="IQ102" s="24"/>
      <c r="IR102" s="24"/>
      <c r="IS102" s="24"/>
      <c r="IT102" s="24"/>
      <c r="IU102" s="24"/>
      <c r="IV102" s="24"/>
      <c r="IW102" s="24"/>
      <c r="IX102" s="24"/>
      <c r="IY102" s="24"/>
      <c r="IZ102" s="24"/>
      <c r="JA102" s="24"/>
      <c r="JB102" s="24"/>
      <c r="JC102" s="24"/>
      <c r="JD102" s="24"/>
      <c r="JE102" s="24"/>
      <c r="JF102" s="24"/>
      <c r="JG102" s="24"/>
      <c r="JH102" s="24"/>
      <c r="JI102" s="24"/>
      <c r="JJ102" s="24"/>
      <c r="JK102" s="24"/>
      <c r="JL102" s="24"/>
      <c r="JM102" s="24"/>
      <c r="JN102" s="24"/>
      <c r="JO102" s="24"/>
      <c r="JP102" s="24"/>
      <c r="JQ102" s="24"/>
      <c r="JR102" s="24"/>
      <c r="JS102" s="24"/>
      <c r="JT102" s="24"/>
      <c r="JU102" s="24"/>
      <c r="JV102" s="24"/>
      <c r="JW102" s="24"/>
      <c r="JX102" s="24"/>
      <c r="JY102" s="24"/>
      <c r="JZ102" s="24"/>
      <c r="KA102" s="24"/>
      <c r="KB102" s="24"/>
      <c r="KC102" s="24"/>
      <c r="KD102" s="24"/>
      <c r="KE102" s="24"/>
      <c r="KF102" s="24"/>
      <c r="KG102" s="24"/>
      <c r="KH102" s="24"/>
      <c r="KI102" s="24"/>
      <c r="KJ102" s="24"/>
      <c r="KK102" s="24"/>
      <c r="KL102" s="24"/>
      <c r="KM102" s="24"/>
      <c r="KN102" s="24"/>
      <c r="KO102" s="24"/>
      <c r="KP102" s="24"/>
      <c r="KQ102" s="24"/>
      <c r="KR102" s="24"/>
      <c r="KS102" s="24"/>
      <c r="KT102" s="24"/>
      <c r="KU102" s="24"/>
      <c r="KV102" s="24"/>
      <c r="KW102" s="24"/>
      <c r="KX102" s="24"/>
      <c r="KY102" s="24"/>
      <c r="KZ102" s="24"/>
      <c r="LA102" s="24"/>
      <c r="LB102" s="24"/>
      <c r="LC102" s="24"/>
      <c r="LD102" s="24"/>
      <c r="LE102" s="24"/>
      <c r="LF102" s="24"/>
      <c r="LG102" s="24"/>
      <c r="LH102" s="24"/>
      <c r="LI102" s="24"/>
      <c r="LJ102" s="24"/>
      <c r="LK102" s="24"/>
      <c r="LL102" s="24"/>
      <c r="LM102" s="24"/>
      <c r="LN102" s="24"/>
      <c r="LO102" s="24"/>
      <c r="LP102" s="24"/>
      <c r="LQ102" s="24"/>
      <c r="LR102" s="24"/>
      <c r="LS102" s="24"/>
      <c r="LT102" s="24"/>
      <c r="LU102" s="24"/>
      <c r="LV102" s="24"/>
      <c r="LW102" s="24"/>
      <c r="LX102" s="24"/>
      <c r="LY102" s="24"/>
      <c r="LZ102" s="24"/>
      <c r="MA102" s="24"/>
      <c r="MB102" s="24"/>
      <c r="MC102" s="24"/>
      <c r="MD102" s="24"/>
      <c r="ME102" s="24"/>
      <c r="MF102" s="24"/>
      <c r="MG102" s="24"/>
      <c r="MH102" s="24"/>
      <c r="MI102" s="24"/>
      <c r="MJ102" s="24"/>
      <c r="MK102" s="24"/>
      <c r="ML102" s="24"/>
      <c r="MM102" s="24"/>
      <c r="MN102" s="24"/>
      <c r="MO102" s="24"/>
      <c r="MP102" s="24"/>
      <c r="MQ102" s="24"/>
      <c r="MR102" s="24"/>
      <c r="MS102" s="24"/>
      <c r="MT102" s="24"/>
      <c r="MU102" s="24"/>
      <c r="MV102" s="24"/>
      <c r="MW102" s="24"/>
      <c r="MX102" s="24"/>
      <c r="MY102" s="24"/>
      <c r="MZ102" s="24"/>
      <c r="NA102" s="24"/>
      <c r="NB102" s="24"/>
      <c r="NC102" s="24"/>
      <c r="ND102" s="24"/>
      <c r="NE102" s="24"/>
      <c r="NF102" s="24"/>
      <c r="NG102" s="24"/>
      <c r="NH102" s="24"/>
      <c r="NI102" s="24"/>
      <c r="NJ102" s="24"/>
      <c r="NK102" s="24"/>
      <c r="NL102" s="24"/>
      <c r="NM102" s="24"/>
      <c r="NN102" s="24"/>
      <c r="NO102" s="24"/>
      <c r="NP102" s="24"/>
      <c r="NQ102" s="24"/>
      <c r="NR102" s="24"/>
      <c r="NS102" s="24"/>
      <c r="NT102" s="24"/>
      <c r="NU102" s="24"/>
      <c r="NV102" s="24"/>
      <c r="NW102" s="24"/>
      <c r="NX102" s="24"/>
      <c r="NY102" s="24"/>
      <c r="NZ102" s="24"/>
      <c r="OA102" s="24"/>
      <c r="OB102" s="24"/>
      <c r="OC102" s="24"/>
      <c r="OD102" s="24"/>
      <c r="OE102" s="24"/>
      <c r="OF102" s="24"/>
      <c r="OG102" s="24"/>
      <c r="OH102" s="24"/>
      <c r="OI102" s="24"/>
      <c r="OJ102" s="24"/>
      <c r="OK102" s="24"/>
      <c r="OL102" s="24"/>
      <c r="OM102" s="24"/>
      <c r="ON102" s="24"/>
      <c r="OO102" s="24"/>
      <c r="OP102" s="24"/>
      <c r="OQ102" s="24"/>
      <c r="OR102" s="24"/>
      <c r="OS102" s="24"/>
      <c r="OT102" s="24"/>
      <c r="OU102" s="24"/>
      <c r="OV102" s="24"/>
      <c r="OW102" s="24"/>
      <c r="OX102" s="24"/>
      <c r="OY102" s="24"/>
      <c r="OZ102" s="24"/>
      <c r="PA102" s="24"/>
      <c r="PB102" s="24"/>
      <c r="PC102" s="24"/>
      <c r="PD102" s="24"/>
      <c r="PE102" s="24"/>
      <c r="PF102" s="24"/>
      <c r="PG102" s="24"/>
      <c r="PH102" s="24"/>
      <c r="PI102" s="24"/>
      <c r="PJ102" s="24"/>
      <c r="PK102" s="24"/>
      <c r="PL102" s="24"/>
      <c r="PM102" s="24"/>
      <c r="PN102" s="24"/>
      <c r="PO102" s="24"/>
      <c r="PP102" s="24"/>
      <c r="PQ102" s="24"/>
      <c r="PR102" s="24"/>
      <c r="PS102" s="24"/>
      <c r="PT102" s="24"/>
      <c r="PU102" s="24"/>
      <c r="PV102" s="24"/>
      <c r="PW102" s="24"/>
      <c r="PX102" s="24"/>
      <c r="PY102" s="24"/>
      <c r="PZ102" s="24"/>
      <c r="QA102" s="24"/>
      <c r="QB102" s="24"/>
      <c r="QC102" s="24"/>
      <c r="QD102" s="24"/>
      <c r="QE102" s="24"/>
      <c r="QF102" s="24"/>
      <c r="QG102" s="24"/>
      <c r="QH102" s="24"/>
      <c r="QI102" s="24"/>
      <c r="QJ102" s="24"/>
      <c r="QK102" s="24"/>
      <c r="QL102" s="24"/>
      <c r="QM102" s="24"/>
      <c r="QN102" s="24"/>
      <c r="QO102" s="24"/>
      <c r="QP102" s="24"/>
      <c r="QQ102" s="24"/>
      <c r="QR102" s="24"/>
      <c r="QS102" s="24"/>
      <c r="QT102" s="24"/>
      <c r="QU102" s="24"/>
      <c r="QV102" s="24"/>
      <c r="QW102" s="24"/>
      <c r="QX102" s="24"/>
      <c r="QY102" s="24"/>
      <c r="QZ102" s="24"/>
      <c r="RA102" s="24"/>
      <c r="RB102" s="24"/>
      <c r="RC102" s="24"/>
      <c r="RD102" s="24"/>
      <c r="RE102" s="24"/>
      <c r="RF102" s="24"/>
      <c r="RG102" s="24"/>
      <c r="RH102" s="24"/>
      <c r="RI102" s="24"/>
      <c r="RJ102" s="24"/>
      <c r="RK102" s="24"/>
      <c r="RL102" s="24"/>
      <c r="RM102" s="24"/>
      <c r="RN102" s="24"/>
      <c r="RO102" s="24"/>
      <c r="RP102" s="24"/>
      <c r="RQ102" s="24"/>
      <c r="RR102" s="24"/>
      <c r="RS102" s="24"/>
      <c r="RT102" s="24"/>
      <c r="RU102" s="24"/>
      <c r="RV102" s="24"/>
      <c r="RW102" s="24"/>
      <c r="RX102" s="24"/>
      <c r="RY102" s="24"/>
      <c r="RZ102" s="24"/>
      <c r="SA102" s="24"/>
      <c r="SB102" s="24"/>
      <c r="SC102" s="24"/>
      <c r="SD102" s="24"/>
      <c r="SE102" s="24"/>
      <c r="SF102" s="24"/>
      <c r="SG102" s="24"/>
      <c r="SH102" s="24"/>
      <c r="SI102" s="24"/>
      <c r="SJ102" s="24"/>
      <c r="SK102" s="24"/>
      <c r="SL102" s="24"/>
      <c r="SM102" s="24"/>
      <c r="SN102" s="24"/>
      <c r="SO102" s="24"/>
      <c r="SP102" s="24"/>
      <c r="SQ102" s="24"/>
      <c r="SR102" s="24"/>
      <c r="SS102" s="24"/>
      <c r="ST102" s="24"/>
      <c r="SU102" s="24"/>
      <c r="SV102" s="24"/>
      <c r="SW102" s="24"/>
      <c r="SX102" s="24"/>
      <c r="SY102" s="24"/>
      <c r="SZ102" s="24"/>
      <c r="TA102" s="24"/>
      <c r="TB102" s="24"/>
      <c r="TC102" s="24"/>
      <c r="TD102" s="24"/>
      <c r="TE102" s="24"/>
      <c r="TF102" s="24"/>
      <c r="TG102" s="24"/>
      <c r="TH102" s="24"/>
      <c r="TI102" s="24"/>
      <c r="TJ102" s="24"/>
      <c r="TK102" s="24"/>
      <c r="TL102" s="24"/>
      <c r="TM102" s="24"/>
      <c r="TN102" s="24"/>
      <c r="TO102" s="24"/>
      <c r="TP102" s="24"/>
      <c r="TQ102" s="24"/>
      <c r="TR102" s="24"/>
      <c r="TS102" s="24"/>
      <c r="TT102" s="24"/>
      <c r="TU102" s="24"/>
      <c r="TV102" s="24"/>
      <c r="TW102" s="24"/>
      <c r="TX102" s="24"/>
      <c r="TY102" s="24"/>
      <c r="TZ102" s="24"/>
      <c r="UA102" s="24"/>
      <c r="UB102" s="24"/>
      <c r="UC102" s="24"/>
      <c r="UD102" s="24"/>
      <c r="UE102" s="24"/>
      <c r="UF102" s="24"/>
      <c r="UG102" s="24"/>
      <c r="UH102" s="24"/>
      <c r="UI102" s="24"/>
      <c r="UJ102" s="24"/>
      <c r="UK102" s="24"/>
      <c r="UL102" s="24"/>
      <c r="UM102" s="24"/>
      <c r="UN102" s="24"/>
      <c r="UO102" s="24"/>
      <c r="UP102" s="24"/>
      <c r="UQ102" s="24"/>
      <c r="UR102" s="24"/>
      <c r="US102" s="24"/>
      <c r="UT102" s="24"/>
      <c r="UU102" s="24"/>
      <c r="UV102" s="24"/>
      <c r="UW102" s="24"/>
      <c r="UX102" s="24"/>
      <c r="UY102" s="24"/>
      <c r="UZ102" s="24"/>
      <c r="VA102" s="24"/>
      <c r="VB102" s="24"/>
      <c r="VC102" s="24"/>
      <c r="VD102" s="24"/>
      <c r="VE102" s="24"/>
      <c r="VF102" s="24"/>
      <c r="VG102" s="24"/>
      <c r="VH102" s="24"/>
      <c r="VI102" s="24"/>
      <c r="VJ102" s="24"/>
      <c r="VK102" s="24"/>
      <c r="VL102" s="24"/>
      <c r="VM102" s="24"/>
      <c r="VN102" s="24"/>
      <c r="VO102" s="24"/>
      <c r="VP102" s="24"/>
      <c r="VQ102" s="24"/>
      <c r="VR102" s="24"/>
      <c r="VS102" s="24"/>
      <c r="VT102" s="24"/>
      <c r="VU102" s="24"/>
      <c r="VV102" s="24"/>
      <c r="VW102" s="24"/>
      <c r="VX102" s="24"/>
      <c r="VY102" s="24"/>
      <c r="VZ102" s="24"/>
      <c r="WA102" s="24"/>
      <c r="WB102" s="24"/>
      <c r="WC102" s="24"/>
      <c r="WD102" s="24"/>
      <c r="WE102" s="24"/>
      <c r="WF102" s="24"/>
      <c r="WG102" s="24"/>
      <c r="WH102" s="24"/>
      <c r="WI102" s="24"/>
      <c r="WJ102" s="24"/>
      <c r="WK102" s="24"/>
      <c r="WL102" s="24"/>
      <c r="WM102" s="24"/>
      <c r="WN102" s="24"/>
      <c r="WO102" s="24"/>
      <c r="WP102" s="24"/>
      <c r="WQ102" s="24"/>
      <c r="WR102" s="24"/>
      <c r="WS102" s="24"/>
      <c r="WT102" s="24"/>
      <c r="WU102" s="24"/>
      <c r="WV102" s="24"/>
      <c r="WW102" s="24"/>
      <c r="WX102" s="24"/>
      <c r="WY102" s="24"/>
      <c r="WZ102" s="24"/>
      <c r="XA102" s="24"/>
      <c r="XB102" s="24"/>
      <c r="XC102" s="24"/>
      <c r="XD102" s="24"/>
      <c r="XE102" s="24"/>
      <c r="XF102" s="24"/>
      <c r="XG102" s="24"/>
      <c r="XH102" s="24"/>
      <c r="XI102" s="24"/>
      <c r="XJ102" s="24"/>
      <c r="XK102" s="24"/>
      <c r="XL102" s="24"/>
    </row>
    <row r="103" spans="1:636" s="23" customFormat="1" ht="34.5">
      <c r="A103" s="64">
        <v>33</v>
      </c>
      <c r="B103" s="10" t="s">
        <v>237</v>
      </c>
      <c r="C103" s="47">
        <v>107238</v>
      </c>
      <c r="D103" s="47">
        <v>269858</v>
      </c>
      <c r="E103" s="1">
        <f t="shared" si="26"/>
        <v>39.738677378473128</v>
      </c>
      <c r="F103" s="47">
        <v>6463</v>
      </c>
      <c r="G103" s="47">
        <v>55053</v>
      </c>
      <c r="H103" s="1">
        <f t="shared" si="30"/>
        <v>11.739596388934299</v>
      </c>
      <c r="I103" s="47">
        <v>148963</v>
      </c>
      <c r="J103" s="47">
        <v>129365</v>
      </c>
      <c r="K103" s="1">
        <f t="shared" si="31"/>
        <v>115.14938352722916</v>
      </c>
      <c r="L103" s="47">
        <v>93473</v>
      </c>
      <c r="M103" s="47">
        <v>83941</v>
      </c>
      <c r="N103" s="25">
        <f t="shared" si="23"/>
        <v>111.35559500125088</v>
      </c>
      <c r="O103" s="47">
        <v>93473</v>
      </c>
      <c r="P103" s="47">
        <v>83941</v>
      </c>
      <c r="Q103" s="1">
        <f t="shared" si="24"/>
        <v>111.35559500125088</v>
      </c>
      <c r="R103" s="47">
        <v>0</v>
      </c>
      <c r="S103" s="45">
        <v>0</v>
      </c>
      <c r="T103" s="1" t="e">
        <f t="shared" si="25"/>
        <v>#DIV/0!</v>
      </c>
    </row>
    <row r="104" spans="1:636" s="23" customFormat="1" ht="17.25">
      <c r="A104" s="64">
        <v>34</v>
      </c>
      <c r="B104" s="16" t="s">
        <v>181</v>
      </c>
      <c r="C104" s="47">
        <v>345171</v>
      </c>
      <c r="D104" s="47">
        <v>760710</v>
      </c>
      <c r="E104" s="1">
        <f t="shared" si="26"/>
        <v>45.374847182237652</v>
      </c>
      <c r="F104" s="47">
        <v>12</v>
      </c>
      <c r="G104" s="47">
        <v>62352</v>
      </c>
      <c r="H104" s="1">
        <f t="shared" si="30"/>
        <v>1.924557351809084E-2</v>
      </c>
      <c r="I104" s="47">
        <v>345171</v>
      </c>
      <c r="J104" s="47">
        <v>39610</v>
      </c>
      <c r="K104" s="1">
        <f t="shared" si="31"/>
        <v>871.42388285786421</v>
      </c>
      <c r="L104" s="47">
        <v>323401</v>
      </c>
      <c r="M104" s="47">
        <v>779433</v>
      </c>
      <c r="N104" s="1">
        <f t="shared" si="23"/>
        <v>41.491828033968282</v>
      </c>
      <c r="O104" s="47">
        <v>323401</v>
      </c>
      <c r="P104" s="65">
        <v>779433</v>
      </c>
      <c r="Q104" s="47">
        <f t="shared" si="24"/>
        <v>41.491828033968282</v>
      </c>
      <c r="R104" s="47">
        <v>0</v>
      </c>
      <c r="S104" s="45">
        <v>0</v>
      </c>
      <c r="T104" s="1" t="e">
        <f t="shared" si="25"/>
        <v>#DIV/0!</v>
      </c>
    </row>
    <row r="105" spans="1:636" ht="17.25">
      <c r="A105" s="64">
        <v>35</v>
      </c>
      <c r="B105" s="16" t="s">
        <v>182</v>
      </c>
      <c r="C105" s="47">
        <v>78414</v>
      </c>
      <c r="D105" s="47">
        <v>74720</v>
      </c>
      <c r="E105" s="46">
        <f t="shared" si="26"/>
        <v>104.94379014989292</v>
      </c>
      <c r="F105" s="47">
        <v>3792</v>
      </c>
      <c r="G105" s="47">
        <v>3235</v>
      </c>
      <c r="H105" s="46">
        <f t="shared" si="30"/>
        <v>117.21792890262752</v>
      </c>
      <c r="I105" s="47">
        <v>79628</v>
      </c>
      <c r="J105" s="47">
        <v>72120</v>
      </c>
      <c r="K105" s="46">
        <f>I105/J105*100</f>
        <v>110.41042706600111</v>
      </c>
      <c r="L105" s="47">
        <v>0</v>
      </c>
      <c r="M105" s="47">
        <v>0</v>
      </c>
      <c r="N105" s="25" t="e">
        <f t="shared" si="23"/>
        <v>#DIV/0!</v>
      </c>
      <c r="O105" s="47">
        <v>0</v>
      </c>
      <c r="P105" s="65">
        <v>0</v>
      </c>
      <c r="Q105" s="25" t="e">
        <f t="shared" si="24"/>
        <v>#DIV/0!</v>
      </c>
      <c r="R105" s="47">
        <v>0</v>
      </c>
      <c r="S105" s="45">
        <v>0</v>
      </c>
      <c r="T105" s="46" t="e">
        <f t="shared" si="25"/>
        <v>#DIV/0!</v>
      </c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  <c r="CG105" s="24"/>
      <c r="CH105" s="24"/>
      <c r="CI105" s="24"/>
      <c r="CJ105" s="24"/>
      <c r="CK105" s="24"/>
      <c r="CL105" s="24"/>
      <c r="CM105" s="24"/>
      <c r="CN105" s="24"/>
      <c r="CO105" s="24"/>
      <c r="CP105" s="24"/>
      <c r="CQ105" s="24"/>
      <c r="CR105" s="24"/>
      <c r="CS105" s="24"/>
      <c r="CT105" s="24"/>
      <c r="CU105" s="24"/>
      <c r="CV105" s="24"/>
      <c r="CW105" s="24"/>
      <c r="CX105" s="24"/>
      <c r="CY105" s="24"/>
      <c r="CZ105" s="24"/>
      <c r="DA105" s="24"/>
      <c r="DB105" s="24"/>
      <c r="DC105" s="24"/>
      <c r="DD105" s="24"/>
      <c r="DE105" s="24"/>
      <c r="DF105" s="24"/>
      <c r="DG105" s="24"/>
      <c r="DH105" s="24"/>
      <c r="DI105" s="24"/>
      <c r="DJ105" s="24"/>
      <c r="DK105" s="24"/>
      <c r="DL105" s="24"/>
      <c r="DM105" s="24"/>
      <c r="DN105" s="24"/>
      <c r="DO105" s="24"/>
      <c r="DP105" s="24"/>
      <c r="DQ105" s="24"/>
      <c r="DR105" s="24"/>
      <c r="DS105" s="24"/>
      <c r="DT105" s="24"/>
      <c r="DU105" s="24"/>
      <c r="DV105" s="24"/>
      <c r="DW105" s="24"/>
      <c r="DX105" s="24"/>
      <c r="DY105" s="24"/>
      <c r="DZ105" s="24"/>
      <c r="EA105" s="24"/>
      <c r="EB105" s="24"/>
      <c r="EC105" s="24"/>
      <c r="ED105" s="24"/>
      <c r="EE105" s="24"/>
      <c r="EF105" s="24"/>
      <c r="EG105" s="24"/>
      <c r="EH105" s="24"/>
      <c r="EI105" s="24"/>
      <c r="EJ105" s="24"/>
      <c r="EK105" s="24"/>
      <c r="EL105" s="24"/>
      <c r="EM105" s="24"/>
      <c r="EN105" s="24"/>
      <c r="EO105" s="24"/>
      <c r="EP105" s="24"/>
      <c r="EQ105" s="24"/>
      <c r="ER105" s="24"/>
      <c r="ES105" s="24"/>
      <c r="ET105" s="24"/>
      <c r="EU105" s="24"/>
      <c r="EV105" s="24"/>
      <c r="EW105" s="24"/>
      <c r="EX105" s="24"/>
      <c r="EY105" s="24"/>
      <c r="EZ105" s="24"/>
      <c r="FA105" s="24"/>
      <c r="FB105" s="24"/>
      <c r="FC105" s="24"/>
      <c r="FD105" s="24"/>
      <c r="FE105" s="24"/>
      <c r="FF105" s="24"/>
      <c r="FG105" s="24"/>
      <c r="FH105" s="24"/>
      <c r="FI105" s="24"/>
      <c r="FJ105" s="24"/>
      <c r="FK105" s="24"/>
      <c r="FL105" s="24"/>
      <c r="FM105" s="24"/>
      <c r="FN105" s="24"/>
      <c r="FO105" s="24"/>
      <c r="FP105" s="24"/>
      <c r="FQ105" s="24"/>
      <c r="FR105" s="24"/>
      <c r="FS105" s="24"/>
      <c r="FT105" s="24"/>
      <c r="FU105" s="24"/>
      <c r="FV105" s="24"/>
      <c r="FW105" s="24"/>
      <c r="FX105" s="24"/>
      <c r="FY105" s="24"/>
      <c r="FZ105" s="24"/>
      <c r="GA105" s="24"/>
      <c r="GB105" s="24"/>
      <c r="GC105" s="24"/>
      <c r="GD105" s="24"/>
      <c r="GE105" s="24"/>
      <c r="GF105" s="24"/>
      <c r="GG105" s="24"/>
      <c r="GH105" s="24"/>
      <c r="GI105" s="24"/>
      <c r="GJ105" s="24"/>
      <c r="GK105" s="24"/>
      <c r="GL105" s="24"/>
      <c r="GM105" s="24"/>
      <c r="GN105" s="24"/>
      <c r="GO105" s="24"/>
      <c r="GP105" s="24"/>
      <c r="GQ105" s="24"/>
      <c r="GR105" s="24"/>
      <c r="GS105" s="24"/>
      <c r="GT105" s="24"/>
      <c r="GU105" s="24"/>
      <c r="GV105" s="24"/>
      <c r="GW105" s="24"/>
      <c r="GX105" s="24"/>
      <c r="GY105" s="24"/>
      <c r="GZ105" s="24"/>
      <c r="HA105" s="24"/>
      <c r="HB105" s="24"/>
      <c r="HC105" s="24"/>
      <c r="HD105" s="24"/>
      <c r="HE105" s="24"/>
      <c r="HF105" s="24"/>
      <c r="HG105" s="24"/>
      <c r="HH105" s="24"/>
      <c r="HI105" s="24"/>
      <c r="HJ105" s="24"/>
      <c r="HK105" s="24"/>
      <c r="HL105" s="24"/>
      <c r="HM105" s="24"/>
      <c r="HN105" s="24"/>
      <c r="HO105" s="24"/>
      <c r="HP105" s="24"/>
      <c r="HQ105" s="24"/>
      <c r="HR105" s="24"/>
      <c r="HS105" s="24"/>
      <c r="HT105" s="24"/>
      <c r="HU105" s="24"/>
      <c r="HV105" s="24"/>
      <c r="HW105" s="24"/>
      <c r="HX105" s="24"/>
      <c r="HY105" s="24"/>
      <c r="HZ105" s="24"/>
      <c r="IA105" s="24"/>
      <c r="IB105" s="24"/>
      <c r="IC105" s="24"/>
      <c r="ID105" s="24"/>
      <c r="IE105" s="24"/>
      <c r="IF105" s="24"/>
      <c r="IG105" s="24"/>
      <c r="IH105" s="24"/>
      <c r="II105" s="24"/>
      <c r="IJ105" s="24"/>
      <c r="IK105" s="24"/>
      <c r="IL105" s="24"/>
      <c r="IM105" s="24"/>
      <c r="IN105" s="24"/>
      <c r="IO105" s="24"/>
      <c r="IP105" s="24"/>
      <c r="IQ105" s="24"/>
      <c r="IR105" s="24"/>
      <c r="IS105" s="24"/>
      <c r="IT105" s="24"/>
      <c r="IU105" s="24"/>
      <c r="IV105" s="24"/>
      <c r="IW105" s="24"/>
      <c r="IX105" s="24"/>
      <c r="IY105" s="24"/>
      <c r="IZ105" s="24"/>
      <c r="JA105" s="24"/>
      <c r="JB105" s="24"/>
      <c r="JC105" s="24"/>
      <c r="JD105" s="24"/>
      <c r="JE105" s="24"/>
      <c r="JF105" s="24"/>
      <c r="JG105" s="24"/>
      <c r="JH105" s="24"/>
      <c r="JI105" s="24"/>
      <c r="JJ105" s="24"/>
      <c r="JK105" s="24"/>
      <c r="JL105" s="24"/>
      <c r="JM105" s="24"/>
      <c r="JN105" s="24"/>
      <c r="JO105" s="24"/>
      <c r="JP105" s="24"/>
      <c r="JQ105" s="24"/>
      <c r="JR105" s="24"/>
      <c r="JS105" s="24"/>
      <c r="JT105" s="24"/>
      <c r="JU105" s="24"/>
      <c r="JV105" s="24"/>
      <c r="JW105" s="24"/>
      <c r="JX105" s="24"/>
      <c r="JY105" s="24"/>
      <c r="JZ105" s="24"/>
      <c r="KA105" s="24"/>
      <c r="KB105" s="24"/>
      <c r="KC105" s="24"/>
      <c r="KD105" s="24"/>
      <c r="KE105" s="24"/>
      <c r="KF105" s="24"/>
      <c r="KG105" s="24"/>
      <c r="KH105" s="24"/>
      <c r="KI105" s="24"/>
      <c r="KJ105" s="24"/>
      <c r="KK105" s="24"/>
      <c r="KL105" s="24"/>
      <c r="KM105" s="24"/>
      <c r="KN105" s="24"/>
      <c r="KO105" s="24"/>
      <c r="KP105" s="24"/>
      <c r="KQ105" s="24"/>
      <c r="KR105" s="24"/>
      <c r="KS105" s="24"/>
      <c r="KT105" s="24"/>
      <c r="KU105" s="24"/>
      <c r="KV105" s="24"/>
      <c r="KW105" s="24"/>
      <c r="KX105" s="24"/>
      <c r="KY105" s="24"/>
      <c r="KZ105" s="24"/>
      <c r="LA105" s="24"/>
      <c r="LB105" s="24"/>
      <c r="LC105" s="24"/>
      <c r="LD105" s="24"/>
      <c r="LE105" s="24"/>
      <c r="LF105" s="24"/>
      <c r="LG105" s="24"/>
      <c r="LH105" s="24"/>
      <c r="LI105" s="24"/>
      <c r="LJ105" s="24"/>
      <c r="LK105" s="24"/>
      <c r="LL105" s="24"/>
      <c r="LM105" s="24"/>
      <c r="LN105" s="24"/>
      <c r="LO105" s="24"/>
      <c r="LP105" s="24"/>
      <c r="LQ105" s="24"/>
      <c r="LR105" s="24"/>
      <c r="LS105" s="24"/>
      <c r="LT105" s="24"/>
      <c r="LU105" s="24"/>
      <c r="LV105" s="24"/>
      <c r="LW105" s="24"/>
      <c r="LX105" s="24"/>
      <c r="LY105" s="24"/>
      <c r="LZ105" s="24"/>
      <c r="MA105" s="24"/>
      <c r="MB105" s="24"/>
      <c r="MC105" s="24"/>
      <c r="MD105" s="24"/>
      <c r="ME105" s="24"/>
      <c r="MF105" s="24"/>
      <c r="MG105" s="24"/>
      <c r="MH105" s="24"/>
      <c r="MI105" s="24"/>
      <c r="MJ105" s="24"/>
      <c r="MK105" s="24"/>
      <c r="ML105" s="24"/>
      <c r="MM105" s="24"/>
      <c r="MN105" s="24"/>
      <c r="MO105" s="24"/>
      <c r="MP105" s="24"/>
      <c r="MQ105" s="24"/>
      <c r="MR105" s="24"/>
      <c r="MS105" s="24"/>
      <c r="MT105" s="24"/>
      <c r="MU105" s="24"/>
      <c r="MV105" s="24"/>
      <c r="MW105" s="24"/>
      <c r="MX105" s="24"/>
      <c r="MY105" s="24"/>
      <c r="MZ105" s="24"/>
      <c r="NA105" s="24"/>
      <c r="NB105" s="24"/>
      <c r="NC105" s="24"/>
      <c r="ND105" s="24"/>
      <c r="NE105" s="24"/>
      <c r="NF105" s="24"/>
      <c r="NG105" s="24"/>
      <c r="NH105" s="24"/>
      <c r="NI105" s="24"/>
      <c r="NJ105" s="24"/>
      <c r="NK105" s="24"/>
      <c r="NL105" s="24"/>
      <c r="NM105" s="24"/>
      <c r="NN105" s="24"/>
      <c r="NO105" s="24"/>
      <c r="NP105" s="24"/>
      <c r="NQ105" s="24"/>
      <c r="NR105" s="24"/>
      <c r="NS105" s="24"/>
      <c r="NT105" s="24"/>
      <c r="NU105" s="24"/>
      <c r="NV105" s="24"/>
      <c r="NW105" s="24"/>
      <c r="NX105" s="24"/>
      <c r="NY105" s="24"/>
      <c r="NZ105" s="24"/>
      <c r="OA105" s="24"/>
      <c r="OB105" s="24"/>
      <c r="OC105" s="24"/>
      <c r="OD105" s="24"/>
      <c r="OE105" s="24"/>
      <c r="OF105" s="24"/>
      <c r="OG105" s="24"/>
      <c r="OH105" s="24"/>
      <c r="OI105" s="24"/>
      <c r="OJ105" s="24"/>
      <c r="OK105" s="24"/>
      <c r="OL105" s="24"/>
      <c r="OM105" s="24"/>
      <c r="ON105" s="24"/>
      <c r="OO105" s="24"/>
      <c r="OP105" s="24"/>
      <c r="OQ105" s="24"/>
      <c r="OR105" s="24"/>
      <c r="OS105" s="24"/>
      <c r="OT105" s="24"/>
      <c r="OU105" s="24"/>
      <c r="OV105" s="24"/>
      <c r="OW105" s="24"/>
      <c r="OX105" s="24"/>
      <c r="OY105" s="24"/>
      <c r="OZ105" s="24"/>
      <c r="PA105" s="24"/>
      <c r="PB105" s="24"/>
      <c r="PC105" s="24"/>
      <c r="PD105" s="24"/>
      <c r="PE105" s="24"/>
      <c r="PF105" s="24"/>
      <c r="PG105" s="24"/>
      <c r="PH105" s="24"/>
      <c r="PI105" s="24"/>
      <c r="PJ105" s="24"/>
      <c r="PK105" s="24"/>
      <c r="PL105" s="24"/>
      <c r="PM105" s="24"/>
      <c r="PN105" s="24"/>
      <c r="PO105" s="24"/>
      <c r="PP105" s="24"/>
      <c r="PQ105" s="24"/>
      <c r="PR105" s="24"/>
      <c r="PS105" s="24"/>
      <c r="PT105" s="24"/>
      <c r="PU105" s="24"/>
      <c r="PV105" s="24"/>
      <c r="PW105" s="24"/>
      <c r="PX105" s="24"/>
      <c r="PY105" s="24"/>
      <c r="PZ105" s="24"/>
      <c r="QA105" s="24"/>
      <c r="QB105" s="24"/>
      <c r="QC105" s="24"/>
      <c r="QD105" s="24"/>
      <c r="QE105" s="24"/>
      <c r="QF105" s="24"/>
      <c r="QG105" s="24"/>
      <c r="QH105" s="24"/>
      <c r="QI105" s="24"/>
      <c r="QJ105" s="24"/>
      <c r="QK105" s="24"/>
      <c r="QL105" s="24"/>
      <c r="QM105" s="24"/>
      <c r="QN105" s="24"/>
      <c r="QO105" s="24"/>
      <c r="QP105" s="24"/>
      <c r="QQ105" s="24"/>
      <c r="QR105" s="24"/>
      <c r="QS105" s="24"/>
      <c r="QT105" s="24"/>
      <c r="QU105" s="24"/>
      <c r="QV105" s="24"/>
      <c r="QW105" s="24"/>
      <c r="QX105" s="24"/>
      <c r="QY105" s="24"/>
      <c r="QZ105" s="24"/>
      <c r="RA105" s="24"/>
      <c r="RB105" s="24"/>
      <c r="RC105" s="24"/>
      <c r="RD105" s="24"/>
      <c r="RE105" s="24"/>
      <c r="RF105" s="24"/>
      <c r="RG105" s="24"/>
      <c r="RH105" s="24"/>
      <c r="RI105" s="24"/>
      <c r="RJ105" s="24"/>
      <c r="RK105" s="24"/>
      <c r="RL105" s="24"/>
      <c r="RM105" s="24"/>
      <c r="RN105" s="24"/>
      <c r="RO105" s="24"/>
      <c r="RP105" s="24"/>
      <c r="RQ105" s="24"/>
      <c r="RR105" s="24"/>
      <c r="RS105" s="24"/>
      <c r="RT105" s="24"/>
      <c r="RU105" s="24"/>
      <c r="RV105" s="24"/>
      <c r="RW105" s="24"/>
      <c r="RX105" s="24"/>
      <c r="RY105" s="24"/>
      <c r="RZ105" s="24"/>
      <c r="SA105" s="24"/>
      <c r="SB105" s="24"/>
      <c r="SC105" s="24"/>
      <c r="SD105" s="24"/>
      <c r="SE105" s="24"/>
      <c r="SF105" s="24"/>
      <c r="SG105" s="24"/>
      <c r="SH105" s="24"/>
      <c r="SI105" s="24"/>
      <c r="SJ105" s="24"/>
      <c r="SK105" s="24"/>
      <c r="SL105" s="24"/>
      <c r="SM105" s="24"/>
      <c r="SN105" s="24"/>
      <c r="SO105" s="24"/>
      <c r="SP105" s="24"/>
      <c r="SQ105" s="24"/>
      <c r="SR105" s="24"/>
      <c r="SS105" s="24"/>
      <c r="ST105" s="24"/>
      <c r="SU105" s="24"/>
      <c r="SV105" s="24"/>
      <c r="SW105" s="24"/>
      <c r="SX105" s="24"/>
      <c r="SY105" s="24"/>
      <c r="SZ105" s="24"/>
      <c r="TA105" s="24"/>
      <c r="TB105" s="24"/>
      <c r="TC105" s="24"/>
      <c r="TD105" s="24"/>
      <c r="TE105" s="24"/>
      <c r="TF105" s="24"/>
      <c r="TG105" s="24"/>
      <c r="TH105" s="24"/>
      <c r="TI105" s="24"/>
      <c r="TJ105" s="24"/>
      <c r="TK105" s="24"/>
      <c r="TL105" s="24"/>
      <c r="TM105" s="24"/>
      <c r="TN105" s="24"/>
      <c r="TO105" s="24"/>
      <c r="TP105" s="24"/>
      <c r="TQ105" s="24"/>
      <c r="TR105" s="24"/>
      <c r="TS105" s="24"/>
      <c r="TT105" s="24"/>
      <c r="TU105" s="24"/>
      <c r="TV105" s="24"/>
      <c r="TW105" s="24"/>
      <c r="TX105" s="24"/>
      <c r="TY105" s="24"/>
      <c r="TZ105" s="24"/>
      <c r="UA105" s="24"/>
      <c r="UB105" s="24"/>
      <c r="UC105" s="24"/>
      <c r="UD105" s="24"/>
      <c r="UE105" s="24"/>
      <c r="UF105" s="24"/>
      <c r="UG105" s="24"/>
      <c r="UH105" s="24"/>
      <c r="UI105" s="24"/>
      <c r="UJ105" s="24"/>
      <c r="UK105" s="24"/>
      <c r="UL105" s="24"/>
      <c r="UM105" s="24"/>
      <c r="UN105" s="24"/>
      <c r="UO105" s="24"/>
      <c r="UP105" s="24"/>
      <c r="UQ105" s="24"/>
      <c r="UR105" s="24"/>
      <c r="US105" s="24"/>
      <c r="UT105" s="24"/>
      <c r="UU105" s="24"/>
      <c r="UV105" s="24"/>
      <c r="UW105" s="24"/>
      <c r="UX105" s="24"/>
      <c r="UY105" s="24"/>
      <c r="UZ105" s="24"/>
      <c r="VA105" s="24"/>
      <c r="VB105" s="24"/>
      <c r="VC105" s="24"/>
      <c r="VD105" s="24"/>
      <c r="VE105" s="24"/>
      <c r="VF105" s="24"/>
      <c r="VG105" s="24"/>
      <c r="VH105" s="24"/>
      <c r="VI105" s="24"/>
      <c r="VJ105" s="24"/>
      <c r="VK105" s="24"/>
      <c r="VL105" s="24"/>
      <c r="VM105" s="24"/>
      <c r="VN105" s="24"/>
      <c r="VO105" s="24"/>
      <c r="VP105" s="24"/>
      <c r="VQ105" s="24"/>
      <c r="VR105" s="24"/>
      <c r="VS105" s="24"/>
      <c r="VT105" s="24"/>
      <c r="VU105" s="24"/>
      <c r="VV105" s="24"/>
      <c r="VW105" s="24"/>
      <c r="VX105" s="24"/>
      <c r="VY105" s="24"/>
      <c r="VZ105" s="24"/>
      <c r="WA105" s="24"/>
      <c r="WB105" s="24"/>
      <c r="WC105" s="24"/>
      <c r="WD105" s="24"/>
      <c r="WE105" s="24"/>
      <c r="WF105" s="24"/>
      <c r="WG105" s="24"/>
      <c r="WH105" s="24"/>
      <c r="WI105" s="24"/>
      <c r="WJ105" s="24"/>
      <c r="WK105" s="24"/>
      <c r="WL105" s="24"/>
      <c r="WM105" s="24"/>
      <c r="WN105" s="24"/>
      <c r="WO105" s="24"/>
      <c r="WP105" s="24"/>
      <c r="WQ105" s="24"/>
      <c r="WR105" s="24"/>
      <c r="WS105" s="24"/>
      <c r="WT105" s="24"/>
      <c r="WU105" s="24"/>
      <c r="WV105" s="24"/>
      <c r="WW105" s="24"/>
      <c r="WX105" s="24"/>
      <c r="WY105" s="24"/>
      <c r="WZ105" s="24"/>
      <c r="XA105" s="24"/>
      <c r="XB105" s="24"/>
      <c r="XC105" s="24"/>
      <c r="XD105" s="24"/>
      <c r="XE105" s="24"/>
      <c r="XF105" s="24"/>
      <c r="XG105" s="24"/>
      <c r="XH105" s="24"/>
      <c r="XI105" s="24"/>
      <c r="XJ105" s="24"/>
      <c r="XK105" s="24"/>
      <c r="XL105" s="24"/>
    </row>
    <row r="106" spans="1:636" s="23" customFormat="1" ht="42" customHeight="1">
      <c r="A106" s="63">
        <v>36</v>
      </c>
      <c r="B106" s="10" t="s">
        <v>183</v>
      </c>
      <c r="C106" s="47">
        <v>433768</v>
      </c>
      <c r="D106" s="47">
        <v>234360</v>
      </c>
      <c r="E106" s="1">
        <f>C106/D106*100</f>
        <v>185.08619218296639</v>
      </c>
      <c r="F106" s="47">
        <v>44800</v>
      </c>
      <c r="G106" s="47">
        <v>33032</v>
      </c>
      <c r="H106" s="1">
        <f t="shared" si="30"/>
        <v>135.62605957859046</v>
      </c>
      <c r="I106" s="47">
        <v>433768</v>
      </c>
      <c r="J106" s="47">
        <v>234360</v>
      </c>
      <c r="K106" s="1">
        <f t="shared" ref="K106:K114" si="32">I106/J106*100</f>
        <v>185.08619218296639</v>
      </c>
      <c r="L106" s="47">
        <v>0</v>
      </c>
      <c r="M106" s="47">
        <v>0</v>
      </c>
      <c r="N106" s="1" t="e">
        <f t="shared" si="23"/>
        <v>#DIV/0!</v>
      </c>
      <c r="O106" s="47">
        <v>0</v>
      </c>
      <c r="P106" s="65">
        <v>0</v>
      </c>
      <c r="Q106" s="1" t="e">
        <f t="shared" si="24"/>
        <v>#DIV/0!</v>
      </c>
      <c r="R106" s="47">
        <v>0</v>
      </c>
      <c r="S106" s="45">
        <v>0</v>
      </c>
      <c r="T106" s="1" t="e">
        <f t="shared" si="25"/>
        <v>#DIV/0!</v>
      </c>
    </row>
    <row r="107" spans="1:636" s="23" customFormat="1" ht="17.25">
      <c r="A107" s="63">
        <v>37</v>
      </c>
      <c r="B107" s="10" t="s">
        <v>283</v>
      </c>
      <c r="C107" s="47">
        <v>6656566</v>
      </c>
      <c r="D107" s="47">
        <v>5112376</v>
      </c>
      <c r="E107" s="1">
        <f>C107/D107*100</f>
        <v>130.2049379779578</v>
      </c>
      <c r="F107" s="47">
        <v>673016</v>
      </c>
      <c r="G107" s="47">
        <v>1172268</v>
      </c>
      <c r="H107" s="1">
        <f t="shared" si="30"/>
        <v>57.411445164416328</v>
      </c>
      <c r="I107" s="47">
        <v>6448918</v>
      </c>
      <c r="J107" s="47">
        <v>7814233</v>
      </c>
      <c r="K107" s="1">
        <f t="shared" si="32"/>
        <v>82.527843743589429</v>
      </c>
      <c r="L107" s="47">
        <v>352500</v>
      </c>
      <c r="M107" s="47">
        <v>335174</v>
      </c>
      <c r="N107" s="1">
        <f t="shared" si="23"/>
        <v>105.16925537183673</v>
      </c>
      <c r="O107" s="47">
        <v>219905</v>
      </c>
      <c r="P107" s="95">
        <v>229840</v>
      </c>
      <c r="Q107" s="1">
        <f t="shared" si="24"/>
        <v>95.677427775844066</v>
      </c>
      <c r="R107" s="47">
        <v>132595</v>
      </c>
      <c r="S107" s="47">
        <v>105334</v>
      </c>
      <c r="T107" s="1">
        <f t="shared" si="25"/>
        <v>125.88053240169366</v>
      </c>
    </row>
    <row r="108" spans="1:636" ht="17.25">
      <c r="A108" s="66">
        <v>38</v>
      </c>
      <c r="B108" s="10" t="s">
        <v>184</v>
      </c>
      <c r="C108" s="47"/>
      <c r="D108" s="45">
        <v>1991451</v>
      </c>
      <c r="E108" s="46">
        <f>C108/D108*100</f>
        <v>0</v>
      </c>
      <c r="F108" s="47"/>
      <c r="G108" s="47">
        <v>0</v>
      </c>
      <c r="H108" s="1" t="e">
        <f t="shared" si="30"/>
        <v>#DIV/0!</v>
      </c>
      <c r="I108" s="47"/>
      <c r="J108" s="47">
        <v>1848021</v>
      </c>
      <c r="K108" s="1">
        <f t="shared" si="32"/>
        <v>0</v>
      </c>
      <c r="L108" s="47">
        <v>0</v>
      </c>
      <c r="M108" s="47">
        <v>0</v>
      </c>
      <c r="N108" s="25" t="e">
        <f t="shared" si="23"/>
        <v>#DIV/0!</v>
      </c>
      <c r="O108" s="47">
        <v>0</v>
      </c>
      <c r="P108" s="65">
        <v>0</v>
      </c>
      <c r="Q108" s="25" t="e">
        <f t="shared" si="24"/>
        <v>#DIV/0!</v>
      </c>
      <c r="R108" s="47">
        <v>0</v>
      </c>
      <c r="S108" s="45">
        <v>0</v>
      </c>
      <c r="T108" s="1" t="e">
        <f t="shared" si="25"/>
        <v>#DIV/0!</v>
      </c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  <c r="CG108" s="24"/>
      <c r="CH108" s="24"/>
      <c r="CI108" s="24"/>
      <c r="CJ108" s="24"/>
      <c r="CK108" s="24"/>
      <c r="CL108" s="24"/>
      <c r="CM108" s="24"/>
      <c r="CN108" s="24"/>
      <c r="CO108" s="24"/>
      <c r="CP108" s="24"/>
      <c r="CQ108" s="24"/>
      <c r="CR108" s="24"/>
      <c r="CS108" s="24"/>
      <c r="CT108" s="24"/>
      <c r="CU108" s="24"/>
      <c r="CV108" s="24"/>
      <c r="CW108" s="24"/>
      <c r="CX108" s="24"/>
      <c r="CY108" s="24"/>
      <c r="CZ108" s="24"/>
      <c r="DA108" s="24"/>
      <c r="DB108" s="24"/>
      <c r="DC108" s="24"/>
      <c r="DD108" s="24"/>
      <c r="DE108" s="24"/>
      <c r="DF108" s="24"/>
      <c r="DG108" s="24"/>
      <c r="DH108" s="24"/>
      <c r="DI108" s="24"/>
      <c r="DJ108" s="24"/>
      <c r="DK108" s="24"/>
      <c r="DL108" s="24"/>
      <c r="DM108" s="24"/>
      <c r="DN108" s="24"/>
      <c r="DO108" s="24"/>
      <c r="DP108" s="24"/>
      <c r="DQ108" s="24"/>
      <c r="DR108" s="24"/>
      <c r="DS108" s="24"/>
      <c r="DT108" s="24"/>
      <c r="DU108" s="24"/>
      <c r="DV108" s="24"/>
      <c r="DW108" s="24"/>
      <c r="DX108" s="24"/>
      <c r="DY108" s="24"/>
      <c r="DZ108" s="24"/>
      <c r="EA108" s="24"/>
      <c r="EB108" s="24"/>
      <c r="EC108" s="24"/>
      <c r="ED108" s="24"/>
      <c r="EE108" s="24"/>
      <c r="EF108" s="24"/>
      <c r="EG108" s="24"/>
      <c r="EH108" s="24"/>
      <c r="EI108" s="24"/>
      <c r="EJ108" s="24"/>
      <c r="EK108" s="24"/>
      <c r="EL108" s="24"/>
      <c r="EM108" s="24"/>
      <c r="EN108" s="24"/>
      <c r="EO108" s="24"/>
      <c r="EP108" s="24"/>
      <c r="EQ108" s="24"/>
      <c r="ER108" s="24"/>
      <c r="ES108" s="24"/>
      <c r="ET108" s="24"/>
      <c r="EU108" s="24"/>
      <c r="EV108" s="24"/>
      <c r="EW108" s="24"/>
      <c r="EX108" s="24"/>
      <c r="EY108" s="24"/>
      <c r="EZ108" s="24"/>
      <c r="FA108" s="24"/>
      <c r="FB108" s="24"/>
      <c r="FC108" s="24"/>
      <c r="FD108" s="24"/>
      <c r="FE108" s="24"/>
      <c r="FF108" s="24"/>
      <c r="FG108" s="24"/>
      <c r="FH108" s="24"/>
      <c r="FI108" s="24"/>
      <c r="FJ108" s="24"/>
      <c r="FK108" s="24"/>
      <c r="FL108" s="24"/>
      <c r="FM108" s="24"/>
      <c r="FN108" s="24"/>
      <c r="FO108" s="24"/>
      <c r="FP108" s="24"/>
      <c r="FQ108" s="24"/>
      <c r="FR108" s="24"/>
      <c r="FS108" s="24"/>
      <c r="FT108" s="24"/>
      <c r="FU108" s="24"/>
      <c r="FV108" s="24"/>
      <c r="FW108" s="24"/>
      <c r="FX108" s="24"/>
      <c r="FY108" s="24"/>
      <c r="FZ108" s="24"/>
      <c r="GA108" s="24"/>
      <c r="GB108" s="24"/>
      <c r="GC108" s="24"/>
      <c r="GD108" s="24"/>
      <c r="GE108" s="24"/>
      <c r="GF108" s="24"/>
      <c r="GG108" s="24"/>
      <c r="GH108" s="24"/>
      <c r="GI108" s="24"/>
      <c r="GJ108" s="24"/>
      <c r="GK108" s="24"/>
      <c r="GL108" s="24"/>
      <c r="GM108" s="24"/>
      <c r="GN108" s="24"/>
      <c r="GO108" s="24"/>
      <c r="GP108" s="24"/>
      <c r="GQ108" s="24"/>
      <c r="GR108" s="24"/>
      <c r="GS108" s="24"/>
      <c r="GT108" s="24"/>
      <c r="GU108" s="24"/>
      <c r="GV108" s="24"/>
      <c r="GW108" s="24"/>
      <c r="GX108" s="24"/>
      <c r="GY108" s="24"/>
      <c r="GZ108" s="24"/>
      <c r="HA108" s="24"/>
      <c r="HB108" s="24"/>
      <c r="HC108" s="24"/>
      <c r="HD108" s="24"/>
      <c r="HE108" s="24"/>
      <c r="HF108" s="24"/>
      <c r="HG108" s="24"/>
      <c r="HH108" s="24"/>
      <c r="HI108" s="24"/>
      <c r="HJ108" s="24"/>
      <c r="HK108" s="24"/>
      <c r="HL108" s="24"/>
      <c r="HM108" s="24"/>
      <c r="HN108" s="24"/>
      <c r="HO108" s="24"/>
      <c r="HP108" s="24"/>
      <c r="HQ108" s="24"/>
      <c r="HR108" s="24"/>
      <c r="HS108" s="24"/>
      <c r="HT108" s="24"/>
      <c r="HU108" s="24"/>
      <c r="HV108" s="24"/>
      <c r="HW108" s="24"/>
      <c r="HX108" s="24"/>
      <c r="HY108" s="24"/>
      <c r="HZ108" s="24"/>
      <c r="IA108" s="24"/>
      <c r="IB108" s="24"/>
      <c r="IC108" s="24"/>
      <c r="ID108" s="24"/>
      <c r="IE108" s="24"/>
      <c r="IF108" s="24"/>
      <c r="IG108" s="24"/>
      <c r="IH108" s="24"/>
      <c r="II108" s="24"/>
      <c r="IJ108" s="24"/>
      <c r="IK108" s="24"/>
      <c r="IL108" s="24"/>
      <c r="IM108" s="24"/>
      <c r="IN108" s="24"/>
      <c r="IO108" s="24"/>
      <c r="IP108" s="24"/>
      <c r="IQ108" s="24"/>
      <c r="IR108" s="24"/>
      <c r="IS108" s="24"/>
      <c r="IT108" s="24"/>
      <c r="IU108" s="24"/>
      <c r="IV108" s="24"/>
      <c r="IW108" s="24"/>
      <c r="IX108" s="24"/>
      <c r="IY108" s="24"/>
      <c r="IZ108" s="24"/>
      <c r="JA108" s="24"/>
      <c r="JB108" s="24"/>
      <c r="JC108" s="24"/>
      <c r="JD108" s="24"/>
      <c r="JE108" s="24"/>
      <c r="JF108" s="24"/>
      <c r="JG108" s="24"/>
      <c r="JH108" s="24"/>
      <c r="JI108" s="24"/>
      <c r="JJ108" s="24"/>
      <c r="JK108" s="24"/>
      <c r="JL108" s="24"/>
      <c r="JM108" s="24"/>
      <c r="JN108" s="24"/>
      <c r="JO108" s="24"/>
      <c r="JP108" s="24"/>
      <c r="JQ108" s="24"/>
      <c r="JR108" s="24"/>
      <c r="JS108" s="24"/>
      <c r="JT108" s="24"/>
      <c r="JU108" s="24"/>
      <c r="JV108" s="24"/>
      <c r="JW108" s="24"/>
      <c r="JX108" s="24"/>
      <c r="JY108" s="24"/>
      <c r="JZ108" s="24"/>
      <c r="KA108" s="24"/>
      <c r="KB108" s="24"/>
      <c r="KC108" s="24"/>
      <c r="KD108" s="24"/>
      <c r="KE108" s="24"/>
      <c r="KF108" s="24"/>
      <c r="KG108" s="24"/>
      <c r="KH108" s="24"/>
      <c r="KI108" s="24"/>
      <c r="KJ108" s="24"/>
      <c r="KK108" s="24"/>
      <c r="KL108" s="24"/>
      <c r="KM108" s="24"/>
      <c r="KN108" s="24"/>
      <c r="KO108" s="24"/>
      <c r="KP108" s="24"/>
      <c r="KQ108" s="24"/>
      <c r="KR108" s="24"/>
      <c r="KS108" s="24"/>
      <c r="KT108" s="24"/>
      <c r="KU108" s="24"/>
      <c r="KV108" s="24"/>
      <c r="KW108" s="24"/>
      <c r="KX108" s="24"/>
      <c r="KY108" s="24"/>
      <c r="KZ108" s="24"/>
      <c r="LA108" s="24"/>
      <c r="LB108" s="24"/>
      <c r="LC108" s="24"/>
      <c r="LD108" s="24"/>
      <c r="LE108" s="24"/>
      <c r="LF108" s="24"/>
      <c r="LG108" s="24"/>
      <c r="LH108" s="24"/>
      <c r="LI108" s="24"/>
      <c r="LJ108" s="24"/>
      <c r="LK108" s="24"/>
      <c r="LL108" s="24"/>
      <c r="LM108" s="24"/>
      <c r="LN108" s="24"/>
      <c r="LO108" s="24"/>
      <c r="LP108" s="24"/>
      <c r="LQ108" s="24"/>
      <c r="LR108" s="24"/>
      <c r="LS108" s="24"/>
      <c r="LT108" s="24"/>
      <c r="LU108" s="24"/>
      <c r="LV108" s="24"/>
      <c r="LW108" s="24"/>
      <c r="LX108" s="24"/>
      <c r="LY108" s="24"/>
      <c r="LZ108" s="24"/>
      <c r="MA108" s="24"/>
      <c r="MB108" s="24"/>
      <c r="MC108" s="24"/>
      <c r="MD108" s="24"/>
      <c r="ME108" s="24"/>
      <c r="MF108" s="24"/>
      <c r="MG108" s="24"/>
      <c r="MH108" s="24"/>
      <c r="MI108" s="24"/>
      <c r="MJ108" s="24"/>
      <c r="MK108" s="24"/>
      <c r="ML108" s="24"/>
      <c r="MM108" s="24"/>
      <c r="MN108" s="24"/>
      <c r="MO108" s="24"/>
      <c r="MP108" s="24"/>
      <c r="MQ108" s="24"/>
      <c r="MR108" s="24"/>
      <c r="MS108" s="24"/>
      <c r="MT108" s="24"/>
      <c r="MU108" s="24"/>
      <c r="MV108" s="24"/>
      <c r="MW108" s="24"/>
      <c r="MX108" s="24"/>
      <c r="MY108" s="24"/>
      <c r="MZ108" s="24"/>
      <c r="NA108" s="24"/>
      <c r="NB108" s="24"/>
      <c r="NC108" s="24"/>
      <c r="ND108" s="24"/>
      <c r="NE108" s="24"/>
      <c r="NF108" s="24"/>
      <c r="NG108" s="24"/>
      <c r="NH108" s="24"/>
      <c r="NI108" s="24"/>
      <c r="NJ108" s="24"/>
      <c r="NK108" s="24"/>
      <c r="NL108" s="24"/>
      <c r="NM108" s="24"/>
      <c r="NN108" s="24"/>
      <c r="NO108" s="24"/>
      <c r="NP108" s="24"/>
      <c r="NQ108" s="24"/>
      <c r="NR108" s="24"/>
      <c r="NS108" s="24"/>
      <c r="NT108" s="24"/>
      <c r="NU108" s="24"/>
      <c r="NV108" s="24"/>
      <c r="NW108" s="24"/>
      <c r="NX108" s="24"/>
      <c r="NY108" s="24"/>
      <c r="NZ108" s="24"/>
      <c r="OA108" s="24"/>
      <c r="OB108" s="24"/>
      <c r="OC108" s="24"/>
      <c r="OD108" s="24"/>
      <c r="OE108" s="24"/>
      <c r="OF108" s="24"/>
      <c r="OG108" s="24"/>
      <c r="OH108" s="24"/>
      <c r="OI108" s="24"/>
      <c r="OJ108" s="24"/>
      <c r="OK108" s="24"/>
      <c r="OL108" s="24"/>
      <c r="OM108" s="24"/>
      <c r="ON108" s="24"/>
      <c r="OO108" s="24"/>
      <c r="OP108" s="24"/>
      <c r="OQ108" s="24"/>
      <c r="OR108" s="24"/>
      <c r="OS108" s="24"/>
      <c r="OT108" s="24"/>
      <c r="OU108" s="24"/>
      <c r="OV108" s="24"/>
      <c r="OW108" s="24"/>
      <c r="OX108" s="24"/>
      <c r="OY108" s="24"/>
      <c r="OZ108" s="24"/>
      <c r="PA108" s="24"/>
      <c r="PB108" s="24"/>
      <c r="PC108" s="24"/>
      <c r="PD108" s="24"/>
      <c r="PE108" s="24"/>
      <c r="PF108" s="24"/>
      <c r="PG108" s="24"/>
      <c r="PH108" s="24"/>
      <c r="PI108" s="24"/>
      <c r="PJ108" s="24"/>
      <c r="PK108" s="24"/>
      <c r="PL108" s="24"/>
      <c r="PM108" s="24"/>
      <c r="PN108" s="24"/>
      <c r="PO108" s="24"/>
      <c r="PP108" s="24"/>
      <c r="PQ108" s="24"/>
      <c r="PR108" s="24"/>
      <c r="PS108" s="24"/>
      <c r="PT108" s="24"/>
      <c r="PU108" s="24"/>
      <c r="PV108" s="24"/>
      <c r="PW108" s="24"/>
      <c r="PX108" s="24"/>
      <c r="PY108" s="24"/>
      <c r="PZ108" s="24"/>
      <c r="QA108" s="24"/>
      <c r="QB108" s="24"/>
      <c r="QC108" s="24"/>
      <c r="QD108" s="24"/>
      <c r="QE108" s="24"/>
      <c r="QF108" s="24"/>
      <c r="QG108" s="24"/>
      <c r="QH108" s="24"/>
      <c r="QI108" s="24"/>
      <c r="QJ108" s="24"/>
      <c r="QK108" s="24"/>
      <c r="QL108" s="24"/>
      <c r="QM108" s="24"/>
      <c r="QN108" s="24"/>
      <c r="QO108" s="24"/>
      <c r="QP108" s="24"/>
      <c r="QQ108" s="24"/>
      <c r="QR108" s="24"/>
      <c r="QS108" s="24"/>
      <c r="QT108" s="24"/>
      <c r="QU108" s="24"/>
      <c r="QV108" s="24"/>
      <c r="QW108" s="24"/>
      <c r="QX108" s="24"/>
      <c r="QY108" s="24"/>
      <c r="QZ108" s="24"/>
      <c r="RA108" s="24"/>
      <c r="RB108" s="24"/>
      <c r="RC108" s="24"/>
      <c r="RD108" s="24"/>
      <c r="RE108" s="24"/>
      <c r="RF108" s="24"/>
      <c r="RG108" s="24"/>
      <c r="RH108" s="24"/>
      <c r="RI108" s="24"/>
      <c r="RJ108" s="24"/>
      <c r="RK108" s="24"/>
      <c r="RL108" s="24"/>
      <c r="RM108" s="24"/>
      <c r="RN108" s="24"/>
      <c r="RO108" s="24"/>
      <c r="RP108" s="24"/>
      <c r="RQ108" s="24"/>
      <c r="RR108" s="24"/>
      <c r="RS108" s="24"/>
      <c r="RT108" s="24"/>
      <c r="RU108" s="24"/>
      <c r="RV108" s="24"/>
      <c r="RW108" s="24"/>
      <c r="RX108" s="24"/>
      <c r="RY108" s="24"/>
      <c r="RZ108" s="24"/>
      <c r="SA108" s="24"/>
      <c r="SB108" s="24"/>
      <c r="SC108" s="24"/>
      <c r="SD108" s="24"/>
      <c r="SE108" s="24"/>
      <c r="SF108" s="24"/>
      <c r="SG108" s="24"/>
      <c r="SH108" s="24"/>
      <c r="SI108" s="24"/>
      <c r="SJ108" s="24"/>
      <c r="SK108" s="24"/>
      <c r="SL108" s="24"/>
      <c r="SM108" s="24"/>
      <c r="SN108" s="24"/>
      <c r="SO108" s="24"/>
      <c r="SP108" s="24"/>
      <c r="SQ108" s="24"/>
      <c r="SR108" s="24"/>
      <c r="SS108" s="24"/>
      <c r="ST108" s="24"/>
      <c r="SU108" s="24"/>
      <c r="SV108" s="24"/>
      <c r="SW108" s="24"/>
      <c r="SX108" s="24"/>
      <c r="SY108" s="24"/>
      <c r="SZ108" s="24"/>
      <c r="TA108" s="24"/>
      <c r="TB108" s="24"/>
      <c r="TC108" s="24"/>
      <c r="TD108" s="24"/>
      <c r="TE108" s="24"/>
      <c r="TF108" s="24"/>
      <c r="TG108" s="24"/>
      <c r="TH108" s="24"/>
      <c r="TI108" s="24"/>
      <c r="TJ108" s="24"/>
      <c r="TK108" s="24"/>
      <c r="TL108" s="24"/>
      <c r="TM108" s="24"/>
      <c r="TN108" s="24"/>
      <c r="TO108" s="24"/>
      <c r="TP108" s="24"/>
      <c r="TQ108" s="24"/>
      <c r="TR108" s="24"/>
      <c r="TS108" s="24"/>
      <c r="TT108" s="24"/>
      <c r="TU108" s="24"/>
      <c r="TV108" s="24"/>
      <c r="TW108" s="24"/>
      <c r="TX108" s="24"/>
      <c r="TY108" s="24"/>
      <c r="TZ108" s="24"/>
      <c r="UA108" s="24"/>
      <c r="UB108" s="24"/>
      <c r="UC108" s="24"/>
      <c r="UD108" s="24"/>
      <c r="UE108" s="24"/>
      <c r="UF108" s="24"/>
      <c r="UG108" s="24"/>
      <c r="UH108" s="24"/>
      <c r="UI108" s="24"/>
      <c r="UJ108" s="24"/>
      <c r="UK108" s="24"/>
      <c r="UL108" s="24"/>
      <c r="UM108" s="24"/>
      <c r="UN108" s="24"/>
      <c r="UO108" s="24"/>
      <c r="UP108" s="24"/>
      <c r="UQ108" s="24"/>
      <c r="UR108" s="24"/>
      <c r="US108" s="24"/>
      <c r="UT108" s="24"/>
      <c r="UU108" s="24"/>
      <c r="UV108" s="24"/>
      <c r="UW108" s="24"/>
      <c r="UX108" s="24"/>
      <c r="UY108" s="24"/>
      <c r="UZ108" s="24"/>
      <c r="VA108" s="24"/>
      <c r="VB108" s="24"/>
      <c r="VC108" s="24"/>
      <c r="VD108" s="24"/>
      <c r="VE108" s="24"/>
      <c r="VF108" s="24"/>
      <c r="VG108" s="24"/>
      <c r="VH108" s="24"/>
      <c r="VI108" s="24"/>
      <c r="VJ108" s="24"/>
      <c r="VK108" s="24"/>
      <c r="VL108" s="24"/>
      <c r="VM108" s="24"/>
      <c r="VN108" s="24"/>
      <c r="VO108" s="24"/>
      <c r="VP108" s="24"/>
      <c r="VQ108" s="24"/>
      <c r="VR108" s="24"/>
      <c r="VS108" s="24"/>
      <c r="VT108" s="24"/>
      <c r="VU108" s="24"/>
      <c r="VV108" s="24"/>
      <c r="VW108" s="24"/>
      <c r="VX108" s="24"/>
      <c r="VY108" s="24"/>
      <c r="VZ108" s="24"/>
      <c r="WA108" s="24"/>
      <c r="WB108" s="24"/>
      <c r="WC108" s="24"/>
      <c r="WD108" s="24"/>
      <c r="WE108" s="24"/>
      <c r="WF108" s="24"/>
      <c r="WG108" s="24"/>
      <c r="WH108" s="24"/>
      <c r="WI108" s="24"/>
      <c r="WJ108" s="24"/>
      <c r="WK108" s="24"/>
      <c r="WL108" s="24"/>
      <c r="WM108" s="24"/>
      <c r="WN108" s="24"/>
      <c r="WO108" s="24"/>
      <c r="WP108" s="24"/>
      <c r="WQ108" s="24"/>
      <c r="WR108" s="24"/>
      <c r="WS108" s="24"/>
      <c r="WT108" s="24"/>
      <c r="WU108" s="24"/>
      <c r="WV108" s="24"/>
      <c r="WW108" s="24"/>
      <c r="WX108" s="24"/>
      <c r="WY108" s="24"/>
      <c r="WZ108" s="24"/>
      <c r="XA108" s="24"/>
      <c r="XB108" s="24"/>
      <c r="XC108" s="24"/>
      <c r="XD108" s="24"/>
      <c r="XE108" s="24"/>
      <c r="XF108" s="24"/>
      <c r="XG108" s="24"/>
      <c r="XH108" s="24"/>
      <c r="XI108" s="24"/>
      <c r="XJ108" s="24"/>
      <c r="XK108" s="24"/>
      <c r="XL108" s="24"/>
    </row>
    <row r="109" spans="1:636" s="47" customFormat="1" ht="21" customHeight="1">
      <c r="A109" s="49">
        <v>39</v>
      </c>
      <c r="B109" s="10" t="s">
        <v>185</v>
      </c>
      <c r="C109" s="47">
        <v>1226902</v>
      </c>
      <c r="D109" s="47">
        <v>1092525</v>
      </c>
      <c r="E109" s="46">
        <f>C109/D109*100</f>
        <v>112.29967277636668</v>
      </c>
      <c r="F109" s="47">
        <v>76763</v>
      </c>
      <c r="G109" s="47">
        <v>30620</v>
      </c>
      <c r="H109" s="47">
        <f>F109/G109*100</f>
        <v>250.69562377531028</v>
      </c>
      <c r="I109" s="47">
        <v>1229424</v>
      </c>
      <c r="J109" s="47">
        <v>1088970</v>
      </c>
      <c r="K109" s="47">
        <f t="shared" si="32"/>
        <v>112.89787597454475</v>
      </c>
      <c r="L109" s="47">
        <v>101897</v>
      </c>
      <c r="M109" s="47">
        <v>79048</v>
      </c>
      <c r="N109" s="47">
        <f t="shared" si="23"/>
        <v>128.90522214350776</v>
      </c>
      <c r="O109" s="47">
        <v>6657</v>
      </c>
      <c r="P109" s="95">
        <v>4543</v>
      </c>
      <c r="Q109" s="47">
        <f t="shared" si="24"/>
        <v>146.5331278890601</v>
      </c>
      <c r="R109" s="47">
        <v>95240</v>
      </c>
      <c r="S109" s="47">
        <v>74505</v>
      </c>
      <c r="T109" s="47">
        <f t="shared" si="25"/>
        <v>127.83034695658009</v>
      </c>
    </row>
    <row r="110" spans="1:636" s="24" customFormat="1" ht="17.25">
      <c r="A110" s="64">
        <v>40</v>
      </c>
      <c r="B110" s="10" t="s">
        <v>186</v>
      </c>
      <c r="C110" s="47">
        <v>81577</v>
      </c>
      <c r="D110" s="47">
        <v>61052</v>
      </c>
      <c r="E110" s="25">
        <f>C110/D110*100</f>
        <v>133.61888226429929</v>
      </c>
      <c r="F110" s="47">
        <v>9328</v>
      </c>
      <c r="G110" s="47">
        <v>7833</v>
      </c>
      <c r="H110" s="25">
        <f>F110/G110*100</f>
        <v>119.08591854972552</v>
      </c>
      <c r="I110" s="47">
        <v>81577</v>
      </c>
      <c r="J110" s="47">
        <v>61052</v>
      </c>
      <c r="K110" s="25">
        <f t="shared" si="32"/>
        <v>133.61888226429929</v>
      </c>
      <c r="L110" s="47">
        <v>0</v>
      </c>
      <c r="M110" s="47">
        <v>0</v>
      </c>
      <c r="N110" s="25" t="e">
        <f t="shared" si="23"/>
        <v>#DIV/0!</v>
      </c>
      <c r="O110" s="47">
        <v>0</v>
      </c>
      <c r="P110" s="65">
        <v>0</v>
      </c>
      <c r="Q110" s="25" t="e">
        <f t="shared" si="24"/>
        <v>#DIV/0!</v>
      </c>
      <c r="R110" s="47">
        <v>0</v>
      </c>
      <c r="S110" s="45">
        <v>0</v>
      </c>
      <c r="T110" s="25" t="e">
        <f t="shared" si="25"/>
        <v>#DIV/0!</v>
      </c>
    </row>
    <row r="111" spans="1:636" s="23" customFormat="1" ht="17.25">
      <c r="A111" s="49">
        <v>41</v>
      </c>
      <c r="B111" s="227" t="s">
        <v>139</v>
      </c>
      <c r="C111" s="47">
        <v>351880</v>
      </c>
      <c r="D111" s="47">
        <v>203620</v>
      </c>
      <c r="E111" s="1">
        <f t="shared" ref="E111:E114" si="33">C111/D111*100</f>
        <v>172.81210097239955</v>
      </c>
      <c r="F111" s="47">
        <v>93066</v>
      </c>
      <c r="G111" s="47">
        <v>19825</v>
      </c>
      <c r="H111" s="1">
        <f t="shared" ref="H111:H114" si="34">F111/G111*100</f>
        <v>469.43757881462795</v>
      </c>
      <c r="I111" s="47">
        <v>319724</v>
      </c>
      <c r="J111" s="47">
        <v>218380</v>
      </c>
      <c r="K111" s="1">
        <f t="shared" si="32"/>
        <v>146.4071801447019</v>
      </c>
      <c r="L111" s="47">
        <v>0</v>
      </c>
      <c r="M111" s="47">
        <v>0</v>
      </c>
      <c r="N111" s="1" t="e">
        <f t="shared" si="23"/>
        <v>#DIV/0!</v>
      </c>
      <c r="O111" s="47">
        <v>0</v>
      </c>
      <c r="P111" s="65">
        <v>0</v>
      </c>
      <c r="Q111" s="1" t="e">
        <f t="shared" si="24"/>
        <v>#DIV/0!</v>
      </c>
      <c r="R111" s="47">
        <v>0</v>
      </c>
      <c r="S111" s="45">
        <v>0</v>
      </c>
      <c r="T111" s="1" t="e">
        <f t="shared" si="25"/>
        <v>#DIV/0!</v>
      </c>
    </row>
    <row r="112" spans="1:636" s="23" customFormat="1" ht="17.25">
      <c r="A112" s="63">
        <v>42</v>
      </c>
      <c r="B112" s="10" t="s">
        <v>230</v>
      </c>
      <c r="C112" s="47">
        <v>650784</v>
      </c>
      <c r="D112" s="47">
        <v>850420</v>
      </c>
      <c r="E112" s="1">
        <f t="shared" si="33"/>
        <v>76.525011170950833</v>
      </c>
      <c r="F112" s="47">
        <v>108047</v>
      </c>
      <c r="G112" s="47">
        <v>64143</v>
      </c>
      <c r="H112" s="1">
        <f t="shared" si="34"/>
        <v>168.44706359228599</v>
      </c>
      <c r="I112" s="47">
        <v>636554</v>
      </c>
      <c r="J112" s="47">
        <v>849748</v>
      </c>
      <c r="K112" s="1">
        <f t="shared" si="32"/>
        <v>74.910914765318665</v>
      </c>
      <c r="L112" s="47">
        <v>0</v>
      </c>
      <c r="M112" s="95">
        <v>0</v>
      </c>
      <c r="N112" s="1" t="e">
        <f t="shared" si="23"/>
        <v>#DIV/0!</v>
      </c>
      <c r="O112" s="47">
        <v>0</v>
      </c>
      <c r="P112" s="47">
        <v>0</v>
      </c>
      <c r="Q112" s="1" t="e">
        <f t="shared" si="24"/>
        <v>#DIV/0!</v>
      </c>
      <c r="R112" s="47">
        <v>0</v>
      </c>
      <c r="S112" s="47">
        <v>0</v>
      </c>
      <c r="T112" s="1" t="e">
        <f t="shared" si="25"/>
        <v>#DIV/0!</v>
      </c>
    </row>
    <row r="113" spans="1:20" s="23" customFormat="1" ht="17.25">
      <c r="A113" s="49">
        <v>43</v>
      </c>
      <c r="B113" s="292" t="s">
        <v>417</v>
      </c>
      <c r="C113" s="47"/>
      <c r="D113" s="47"/>
      <c r="E113" s="1" t="e">
        <f t="shared" si="33"/>
        <v>#DIV/0!</v>
      </c>
      <c r="F113" s="47"/>
      <c r="G113" s="47"/>
      <c r="H113" s="1" t="e">
        <f t="shared" si="34"/>
        <v>#DIV/0!</v>
      </c>
      <c r="I113" s="47"/>
      <c r="J113" s="47"/>
      <c r="K113" s="1" t="e">
        <f t="shared" si="32"/>
        <v>#DIV/0!</v>
      </c>
      <c r="L113" s="47"/>
      <c r="M113" s="47">
        <v>0</v>
      </c>
      <c r="N113" s="1" t="e">
        <f t="shared" si="23"/>
        <v>#DIV/0!</v>
      </c>
      <c r="O113" s="47"/>
      <c r="P113" s="47">
        <v>0</v>
      </c>
      <c r="Q113" s="1" t="e">
        <f t="shared" si="24"/>
        <v>#DIV/0!</v>
      </c>
      <c r="R113" s="47">
        <v>0</v>
      </c>
      <c r="S113" s="47">
        <v>0</v>
      </c>
      <c r="T113" s="1" t="e">
        <f t="shared" si="25"/>
        <v>#DIV/0!</v>
      </c>
    </row>
    <row r="114" spans="1:20" s="23" customFormat="1" ht="17.25">
      <c r="A114" s="298">
        <v>44</v>
      </c>
      <c r="B114" s="286" t="s">
        <v>416</v>
      </c>
      <c r="C114" s="113">
        <v>52389</v>
      </c>
      <c r="D114" s="113">
        <v>256763</v>
      </c>
      <c r="E114" s="299">
        <f t="shared" si="33"/>
        <v>20.403640711473226</v>
      </c>
      <c r="F114" s="113">
        <v>0</v>
      </c>
      <c r="G114" s="113">
        <v>0</v>
      </c>
      <c r="H114" s="299" t="e">
        <f t="shared" si="34"/>
        <v>#DIV/0!</v>
      </c>
      <c r="I114" s="113">
        <v>160176</v>
      </c>
      <c r="J114" s="113">
        <v>130143</v>
      </c>
      <c r="K114" s="299">
        <f t="shared" si="32"/>
        <v>123.07692307692308</v>
      </c>
      <c r="L114" s="298">
        <v>138982</v>
      </c>
      <c r="M114" s="298">
        <v>57358</v>
      </c>
      <c r="N114" s="299">
        <f t="shared" si="23"/>
        <v>242.30621709264616</v>
      </c>
      <c r="O114" s="298">
        <v>138982</v>
      </c>
      <c r="P114" s="298">
        <v>52853</v>
      </c>
      <c r="Q114" s="299">
        <f t="shared" si="24"/>
        <v>262.9595292604015</v>
      </c>
      <c r="R114" s="298">
        <v>0</v>
      </c>
      <c r="S114" s="298">
        <v>4505</v>
      </c>
      <c r="T114" s="299">
        <f t="shared" si="25"/>
        <v>0</v>
      </c>
    </row>
    <row r="115" spans="1:20" s="23" customFormat="1" ht="17.25">
      <c r="A115" s="47">
        <v>45</v>
      </c>
      <c r="B115" s="16" t="s">
        <v>415</v>
      </c>
      <c r="C115" s="47">
        <v>488139</v>
      </c>
      <c r="D115" s="47">
        <v>480187</v>
      </c>
      <c r="E115" s="1">
        <f>C115/D115*100</f>
        <v>101.65602150828738</v>
      </c>
      <c r="F115" s="47">
        <v>29350</v>
      </c>
      <c r="G115" s="47">
        <v>12226</v>
      </c>
      <c r="H115" s="47">
        <f>F115/G115*100</f>
        <v>240.06216260428596</v>
      </c>
      <c r="I115" s="47">
        <v>535703</v>
      </c>
      <c r="J115" s="47">
        <v>510994</v>
      </c>
      <c r="K115" s="47">
        <f>I115/J115*100</f>
        <v>104.83547752028399</v>
      </c>
      <c r="L115" s="47">
        <v>386645</v>
      </c>
      <c r="M115" s="47">
        <v>382960</v>
      </c>
      <c r="N115" s="47">
        <f>L115/M115*100</f>
        <v>100.96224148736161</v>
      </c>
      <c r="O115" s="47">
        <v>216482</v>
      </c>
      <c r="P115" s="47">
        <v>265249</v>
      </c>
      <c r="Q115" s="47">
        <f>O115/P115*100</f>
        <v>81.614633796922888</v>
      </c>
      <c r="R115" s="47">
        <v>170163</v>
      </c>
      <c r="S115" s="47">
        <v>117711</v>
      </c>
      <c r="T115" s="47">
        <f>R115/S115*100</f>
        <v>144.55998164997322</v>
      </c>
    </row>
    <row r="116" spans="1:20" s="23" customFormat="1" ht="34.5">
      <c r="A116" s="47">
        <v>46</v>
      </c>
      <c r="B116" s="16" t="s">
        <v>465</v>
      </c>
      <c r="C116" s="47">
        <v>1286528</v>
      </c>
      <c r="D116" s="47"/>
      <c r="E116" s="1" t="e">
        <f>C116/D116*100</f>
        <v>#DIV/0!</v>
      </c>
      <c r="F116" s="47">
        <v>156110</v>
      </c>
      <c r="G116" s="47"/>
      <c r="H116" s="47" t="e">
        <f>F116/G116*100</f>
        <v>#DIV/0!</v>
      </c>
      <c r="I116" s="47">
        <v>1286528</v>
      </c>
      <c r="J116" s="47"/>
      <c r="K116" s="47" t="e">
        <f>I116/J116*100</f>
        <v>#DIV/0!</v>
      </c>
      <c r="L116" s="47">
        <v>900621</v>
      </c>
      <c r="M116" s="47"/>
      <c r="N116" s="47" t="e">
        <f>L116/M116*100</f>
        <v>#DIV/0!</v>
      </c>
      <c r="O116" s="47">
        <v>900621</v>
      </c>
      <c r="P116" s="47"/>
      <c r="Q116" s="47" t="e">
        <f>O116/P116*100</f>
        <v>#DIV/0!</v>
      </c>
      <c r="R116" s="47">
        <v>0</v>
      </c>
      <c r="S116" s="47"/>
      <c r="T116" s="47" t="e">
        <f>R116/S116*100</f>
        <v>#DIV/0!</v>
      </c>
    </row>
    <row r="117" spans="1:20" s="23" customFormat="1" ht="17.25" customHeight="1">
      <c r="A117" s="385"/>
      <c r="B117" s="386"/>
      <c r="C117" s="386"/>
      <c r="D117" s="386"/>
      <c r="E117" s="386"/>
      <c r="F117" s="386"/>
      <c r="G117" s="386"/>
      <c r="H117" s="386"/>
      <c r="I117" s="386"/>
      <c r="J117" s="386"/>
      <c r="K117" s="386"/>
      <c r="L117" s="386"/>
      <c r="M117" s="386"/>
      <c r="N117" s="386"/>
      <c r="O117" s="386"/>
      <c r="P117" s="386"/>
      <c r="Q117" s="386"/>
      <c r="R117" s="386"/>
      <c r="S117" s="386"/>
      <c r="T117" s="387"/>
    </row>
    <row r="118" spans="1:20" ht="29.25" customHeight="1">
      <c r="A118" s="388" t="s">
        <v>242</v>
      </c>
      <c r="B118" s="389" t="s">
        <v>117</v>
      </c>
      <c r="C118" s="42">
        <f>SUM(C119:C146)</f>
        <v>83353829</v>
      </c>
      <c r="D118" s="42">
        <f>SUM(D119:D146)</f>
        <v>76297921</v>
      </c>
      <c r="E118" s="51">
        <f>C118/D118*100</f>
        <v>109.24783782771748</v>
      </c>
      <c r="F118" s="42">
        <f>SUM(F119:F146)</f>
        <v>7435792</v>
      </c>
      <c r="G118" s="42">
        <f>SUM(G119:G146)</f>
        <v>7394975</v>
      </c>
      <c r="H118" s="51">
        <f>F118/G118*100</f>
        <v>100.55195588896515</v>
      </c>
      <c r="I118" s="42">
        <f>SUM(I119:I146)</f>
        <v>82570959</v>
      </c>
      <c r="J118" s="42">
        <f>SUM(J119:J146)</f>
        <v>76119655</v>
      </c>
      <c r="K118" s="51">
        <f>I118/J118*100</f>
        <v>108.47521445019686</v>
      </c>
      <c r="L118" s="42">
        <f>SUM(L119:L146)</f>
        <v>55099134</v>
      </c>
      <c r="M118" s="42">
        <f>SUM(M119:M146)</f>
        <v>43515974</v>
      </c>
      <c r="N118" s="6">
        <f t="shared" si="23"/>
        <v>126.61817933800586</v>
      </c>
      <c r="O118" s="42">
        <f>SUM(O119:O146)</f>
        <v>45055711</v>
      </c>
      <c r="P118" s="42">
        <f>SUM(P119:P146)</f>
        <v>34582581</v>
      </c>
      <c r="Q118" s="5">
        <f t="shared" si="24"/>
        <v>130.28440821117428</v>
      </c>
      <c r="R118" s="42">
        <f>SUM(R119:R146)</f>
        <v>10043423</v>
      </c>
      <c r="S118" s="42">
        <f>SUM(S119:S146)</f>
        <v>8933393</v>
      </c>
      <c r="T118" s="6">
        <f t="shared" si="25"/>
        <v>112.42562596316988</v>
      </c>
    </row>
    <row r="119" spans="1:20" ht="36.75" customHeight="1">
      <c r="A119" s="2">
        <v>1</v>
      </c>
      <c r="B119" s="11" t="s">
        <v>118</v>
      </c>
      <c r="C119" s="47">
        <v>22763137</v>
      </c>
      <c r="D119" s="47">
        <v>19348882</v>
      </c>
      <c r="E119" s="46">
        <f t="shared" ref="E119:E144" si="35">C119/D119*100</f>
        <v>117.6457482142896</v>
      </c>
      <c r="F119" s="47">
        <v>1683285</v>
      </c>
      <c r="G119" s="47">
        <v>1123149</v>
      </c>
      <c r="H119" s="46">
        <f t="shared" ref="H119:H144" si="36">F119/G119*100</f>
        <v>149.87192260332333</v>
      </c>
      <c r="I119" s="47">
        <v>22733495</v>
      </c>
      <c r="J119" s="47">
        <v>19572558</v>
      </c>
      <c r="K119" s="46">
        <f t="shared" ref="K119:K127" si="37">I119/J119*100</f>
        <v>116.14984101720378</v>
      </c>
      <c r="L119" s="47">
        <v>19632249</v>
      </c>
      <c r="M119" s="47">
        <v>16025908</v>
      </c>
      <c r="N119" s="25">
        <f t="shared" si="23"/>
        <v>122.50319295480794</v>
      </c>
      <c r="O119" s="47">
        <v>17409382</v>
      </c>
      <c r="P119" s="45">
        <v>13662846</v>
      </c>
      <c r="Q119" s="25">
        <f t="shared" si="24"/>
        <v>127.42134398645788</v>
      </c>
      <c r="R119" s="47">
        <v>2222867</v>
      </c>
      <c r="S119" s="45">
        <v>2363062</v>
      </c>
      <c r="T119" s="46">
        <f t="shared" si="25"/>
        <v>94.067231414156709</v>
      </c>
    </row>
    <row r="120" spans="1:20" ht="17.25">
      <c r="A120" s="161">
        <v>2</v>
      </c>
      <c r="B120" s="9" t="s">
        <v>119</v>
      </c>
      <c r="C120" s="47">
        <v>2210256</v>
      </c>
      <c r="D120" s="47">
        <v>1727656</v>
      </c>
      <c r="E120" s="1">
        <f t="shared" si="35"/>
        <v>127.93380163643688</v>
      </c>
      <c r="F120" s="47">
        <v>206866</v>
      </c>
      <c r="G120" s="47">
        <v>237057</v>
      </c>
      <c r="H120" s="1">
        <f t="shared" si="36"/>
        <v>87.264244464411505</v>
      </c>
      <c r="I120" s="47">
        <v>2199176</v>
      </c>
      <c r="J120" s="47">
        <v>1746257</v>
      </c>
      <c r="K120" s="1">
        <f t="shared" si="37"/>
        <v>125.93656031156925</v>
      </c>
      <c r="L120" s="47">
        <v>1768288</v>
      </c>
      <c r="M120" s="47">
        <v>979244</v>
      </c>
      <c r="N120" s="25">
        <f t="shared" si="23"/>
        <v>180.57685316427774</v>
      </c>
      <c r="O120" s="47">
        <v>1554541</v>
      </c>
      <c r="P120" s="45">
        <v>754971</v>
      </c>
      <c r="Q120" s="25">
        <f t="shared" si="24"/>
        <v>205.90737922383772</v>
      </c>
      <c r="R120" s="47">
        <v>213747</v>
      </c>
      <c r="S120" s="45">
        <v>224273</v>
      </c>
      <c r="T120" s="1">
        <f t="shared" si="25"/>
        <v>95.306612922643382</v>
      </c>
    </row>
    <row r="121" spans="1:20" s="24" customFormat="1" ht="21.75" customHeight="1">
      <c r="A121" s="161">
        <v>3</v>
      </c>
      <c r="B121" s="12" t="s">
        <v>120</v>
      </c>
      <c r="C121" s="47">
        <v>1407574</v>
      </c>
      <c r="D121" s="47">
        <v>1166002</v>
      </c>
      <c r="E121" s="25">
        <f t="shared" si="35"/>
        <v>120.71797475476029</v>
      </c>
      <c r="F121" s="47">
        <v>121157</v>
      </c>
      <c r="G121" s="47">
        <v>201100</v>
      </c>
      <c r="H121" s="25">
        <f t="shared" si="36"/>
        <v>60.247140726006961</v>
      </c>
      <c r="I121" s="47">
        <v>1943860</v>
      </c>
      <c r="J121" s="47">
        <v>1668503</v>
      </c>
      <c r="K121" s="25">
        <f t="shared" si="37"/>
        <v>116.50323673376674</v>
      </c>
      <c r="L121" s="47">
        <v>1935435</v>
      </c>
      <c r="M121" s="47">
        <v>1656892</v>
      </c>
      <c r="N121" s="25">
        <f t="shared" si="23"/>
        <v>116.81117417429743</v>
      </c>
      <c r="O121" s="47">
        <v>1934499</v>
      </c>
      <c r="P121" s="45">
        <v>1656892</v>
      </c>
      <c r="Q121" s="25">
        <f t="shared" si="24"/>
        <v>116.75468286406114</v>
      </c>
      <c r="R121" s="47">
        <v>936</v>
      </c>
      <c r="S121" s="45">
        <v>0</v>
      </c>
      <c r="T121" s="25" t="e">
        <f t="shared" si="25"/>
        <v>#DIV/0!</v>
      </c>
    </row>
    <row r="122" spans="1:20" s="23" customFormat="1" ht="17.25">
      <c r="A122" s="161">
        <v>4</v>
      </c>
      <c r="B122" s="12" t="s">
        <v>121</v>
      </c>
      <c r="C122" s="47">
        <v>1954067</v>
      </c>
      <c r="D122" s="47">
        <v>1966695</v>
      </c>
      <c r="E122" s="1">
        <f t="shared" si="35"/>
        <v>99.357907555569113</v>
      </c>
      <c r="F122" s="47">
        <v>300285</v>
      </c>
      <c r="G122" s="47">
        <v>183788</v>
      </c>
      <c r="H122" s="1">
        <f t="shared" si="36"/>
        <v>163.38661936579101</v>
      </c>
      <c r="I122" s="47">
        <v>2211380</v>
      </c>
      <c r="J122" s="47">
        <v>1896857</v>
      </c>
      <c r="K122" s="1">
        <f t="shared" si="37"/>
        <v>116.58127101832136</v>
      </c>
      <c r="L122" s="47">
        <v>1481152</v>
      </c>
      <c r="M122" s="47">
        <v>789840</v>
      </c>
      <c r="N122" s="1">
        <f t="shared" si="23"/>
        <v>187.52557479995949</v>
      </c>
      <c r="O122" s="47">
        <v>773564</v>
      </c>
      <c r="P122" s="45">
        <v>461841</v>
      </c>
      <c r="Q122" s="1">
        <f t="shared" si="24"/>
        <v>167.49573987584472</v>
      </c>
      <c r="R122" s="47">
        <v>707588</v>
      </c>
      <c r="S122" s="45">
        <v>327999</v>
      </c>
      <c r="T122" s="1">
        <f t="shared" si="25"/>
        <v>215.72870648995882</v>
      </c>
    </row>
    <row r="123" spans="1:20" s="24" customFormat="1" ht="33.75" customHeight="1">
      <c r="A123" s="161">
        <v>5</v>
      </c>
      <c r="B123" s="10" t="s">
        <v>122</v>
      </c>
      <c r="C123" s="49">
        <v>8603194</v>
      </c>
      <c r="D123" s="47">
        <v>2638659</v>
      </c>
      <c r="E123" s="25">
        <f t="shared" si="35"/>
        <v>326.0441762273943</v>
      </c>
      <c r="F123" s="49">
        <v>923931</v>
      </c>
      <c r="G123" s="47">
        <v>624816</v>
      </c>
      <c r="H123" s="25">
        <f t="shared" si="36"/>
        <v>147.87249366213413</v>
      </c>
      <c r="I123" s="49">
        <v>8407947</v>
      </c>
      <c r="J123" s="47">
        <v>2629365</v>
      </c>
      <c r="K123" s="25">
        <f t="shared" si="37"/>
        <v>319.77100935016631</v>
      </c>
      <c r="L123" s="49">
        <v>8040773</v>
      </c>
      <c r="M123" s="47">
        <v>2279603</v>
      </c>
      <c r="N123" s="25">
        <f t="shared" si="23"/>
        <v>352.72690025412322</v>
      </c>
      <c r="O123" s="49">
        <v>7747347</v>
      </c>
      <c r="P123" s="45">
        <v>1978183</v>
      </c>
      <c r="Q123" s="25">
        <f t="shared" si="24"/>
        <v>391.63955003151881</v>
      </c>
      <c r="R123" s="49">
        <v>293426</v>
      </c>
      <c r="S123" s="45">
        <v>301420</v>
      </c>
      <c r="T123" s="25">
        <f t="shared" si="25"/>
        <v>97.347886669763113</v>
      </c>
    </row>
    <row r="124" spans="1:20" ht="42.75" customHeight="1">
      <c r="A124" s="161">
        <v>6</v>
      </c>
      <c r="B124" s="10" t="s">
        <v>123</v>
      </c>
      <c r="C124" s="47">
        <v>8586666</v>
      </c>
      <c r="D124" s="47">
        <v>9066527</v>
      </c>
      <c r="E124" s="25">
        <f t="shared" si="35"/>
        <v>94.707333910768696</v>
      </c>
      <c r="F124" s="47">
        <v>1105756</v>
      </c>
      <c r="G124" s="47">
        <v>1335095</v>
      </c>
      <c r="H124" s="25">
        <f t="shared" si="36"/>
        <v>82.822271074343021</v>
      </c>
      <c r="I124" s="47">
        <v>8586666</v>
      </c>
      <c r="J124" s="47">
        <v>9066527</v>
      </c>
      <c r="K124" s="25">
        <f t="shared" si="37"/>
        <v>94.707333910768696</v>
      </c>
      <c r="L124" s="47">
        <v>6067217</v>
      </c>
      <c r="M124" s="47">
        <v>6483674</v>
      </c>
      <c r="N124" s="25">
        <f t="shared" si="23"/>
        <v>93.57683621971124</v>
      </c>
      <c r="O124" s="47">
        <v>2719606</v>
      </c>
      <c r="P124" s="45">
        <v>4420517</v>
      </c>
      <c r="Q124" s="25">
        <f t="shared" si="24"/>
        <v>61.522351344876625</v>
      </c>
      <c r="R124" s="47">
        <v>3347611</v>
      </c>
      <c r="S124" s="45">
        <v>2063157</v>
      </c>
      <c r="T124" s="25">
        <f t="shared" si="25"/>
        <v>162.2567259786822</v>
      </c>
    </row>
    <row r="125" spans="1:20" s="160" customFormat="1" ht="16.5" customHeight="1">
      <c r="A125" s="261">
        <v>7</v>
      </c>
      <c r="B125" s="10" t="s">
        <v>124</v>
      </c>
      <c r="C125" s="47">
        <v>4671437</v>
      </c>
      <c r="D125" s="47">
        <v>5180798</v>
      </c>
      <c r="E125" s="47">
        <f t="shared" si="35"/>
        <v>90.168290676455626</v>
      </c>
      <c r="F125" s="47">
        <v>468025</v>
      </c>
      <c r="G125" s="47">
        <v>406172</v>
      </c>
      <c r="H125" s="47">
        <f t="shared" si="36"/>
        <v>115.22827767546752</v>
      </c>
      <c r="I125" s="47">
        <v>3849214</v>
      </c>
      <c r="J125" s="47">
        <v>4676421</v>
      </c>
      <c r="K125" s="47">
        <f t="shared" si="37"/>
        <v>82.311109286353812</v>
      </c>
      <c r="L125" s="47">
        <v>1843125</v>
      </c>
      <c r="M125" s="47">
        <v>2725083</v>
      </c>
      <c r="N125" s="47">
        <f t="shared" si="23"/>
        <v>67.635554586777729</v>
      </c>
      <c r="O125" s="47">
        <v>0</v>
      </c>
      <c r="P125" s="45">
        <v>0</v>
      </c>
      <c r="Q125" s="47" t="e">
        <f t="shared" si="24"/>
        <v>#DIV/0!</v>
      </c>
      <c r="R125" s="47">
        <v>1843125</v>
      </c>
      <c r="S125" s="45">
        <v>2725083</v>
      </c>
      <c r="T125" s="47">
        <f t="shared" si="25"/>
        <v>67.635554586777729</v>
      </c>
    </row>
    <row r="126" spans="1:20" ht="21.75" customHeight="1">
      <c r="A126" s="161">
        <v>8</v>
      </c>
      <c r="B126" s="13" t="s">
        <v>125</v>
      </c>
      <c r="C126" s="47">
        <v>2592931</v>
      </c>
      <c r="D126" s="47">
        <v>2687072</v>
      </c>
      <c r="E126" s="25">
        <f t="shared" si="35"/>
        <v>96.496521120386802</v>
      </c>
      <c r="F126" s="47">
        <v>94211</v>
      </c>
      <c r="G126" s="47">
        <v>121435</v>
      </c>
      <c r="H126" s="25">
        <f t="shared" si="36"/>
        <v>77.581422160003299</v>
      </c>
      <c r="I126" s="47">
        <v>2648306</v>
      </c>
      <c r="J126" s="47">
        <v>2708228</v>
      </c>
      <c r="K126" s="25">
        <f t="shared" si="37"/>
        <v>97.787409331858328</v>
      </c>
      <c r="L126" s="47">
        <v>53651</v>
      </c>
      <c r="M126" s="47">
        <v>54152</v>
      </c>
      <c r="N126" s="25">
        <f t="shared" si="23"/>
        <v>99.074826414536858</v>
      </c>
      <c r="O126" s="47">
        <v>45372</v>
      </c>
      <c r="P126" s="45">
        <v>47282</v>
      </c>
      <c r="Q126" s="25">
        <f t="shared" si="24"/>
        <v>95.960407766168942</v>
      </c>
      <c r="R126" s="47">
        <v>8279</v>
      </c>
      <c r="S126" s="45">
        <v>6870</v>
      </c>
      <c r="T126" s="25">
        <f t="shared" si="25"/>
        <v>120.509461426492</v>
      </c>
    </row>
    <row r="127" spans="1:20" ht="35.25" customHeight="1">
      <c r="A127" s="2">
        <v>9</v>
      </c>
      <c r="B127" s="14" t="s">
        <v>126</v>
      </c>
      <c r="C127" s="47">
        <v>3484356</v>
      </c>
      <c r="D127" s="47">
        <v>3486500</v>
      </c>
      <c r="E127" s="46">
        <f t="shared" si="35"/>
        <v>99.938505664706724</v>
      </c>
      <c r="F127" s="47">
        <v>266802</v>
      </c>
      <c r="G127" s="47">
        <v>479598</v>
      </c>
      <c r="H127" s="46">
        <f t="shared" si="36"/>
        <v>55.630340410093446</v>
      </c>
      <c r="I127" s="47">
        <v>3484356</v>
      </c>
      <c r="J127" s="47">
        <v>3486500</v>
      </c>
      <c r="K127" s="46">
        <f t="shared" si="37"/>
        <v>99.938505664706724</v>
      </c>
      <c r="L127" s="47">
        <v>2624524</v>
      </c>
      <c r="M127" s="47">
        <v>2662118</v>
      </c>
      <c r="N127" s="25">
        <f t="shared" si="23"/>
        <v>98.58781616742759</v>
      </c>
      <c r="O127" s="47">
        <v>2411604</v>
      </c>
      <c r="P127" s="45">
        <v>2626922</v>
      </c>
      <c r="Q127" s="25">
        <f t="shared" si="24"/>
        <v>91.803410988221202</v>
      </c>
      <c r="R127" s="47">
        <v>212920</v>
      </c>
      <c r="S127" s="45">
        <v>35196</v>
      </c>
      <c r="T127" s="46">
        <f t="shared" si="25"/>
        <v>604.95510853506073</v>
      </c>
    </row>
    <row r="128" spans="1:20" ht="31.5" customHeight="1">
      <c r="A128" s="2">
        <v>10</v>
      </c>
      <c r="B128" s="14" t="s">
        <v>127</v>
      </c>
      <c r="C128" s="47">
        <v>1474350</v>
      </c>
      <c r="D128" s="47">
        <v>1201926</v>
      </c>
      <c r="E128" s="46">
        <f t="shared" si="35"/>
        <v>122.66562167720809</v>
      </c>
      <c r="F128" s="47">
        <v>268411</v>
      </c>
      <c r="G128" s="47">
        <v>307619</v>
      </c>
      <c r="H128" s="46">
        <f t="shared" si="36"/>
        <v>87.254363352068637</v>
      </c>
      <c r="I128" s="47">
        <v>1458071</v>
      </c>
      <c r="J128" s="47">
        <v>1179361</v>
      </c>
      <c r="K128" s="46">
        <f>I128/J128*100</f>
        <v>123.63228901074395</v>
      </c>
      <c r="L128" s="47">
        <v>720302</v>
      </c>
      <c r="M128" s="47">
        <v>490351</v>
      </c>
      <c r="N128" s="25">
        <f t="shared" si="23"/>
        <v>146.89518324628685</v>
      </c>
      <c r="O128" s="47">
        <v>708694</v>
      </c>
      <c r="P128" s="45">
        <v>490309</v>
      </c>
      <c r="Q128" s="25">
        <f t="shared" si="24"/>
        <v>144.54027970116803</v>
      </c>
      <c r="R128" s="47">
        <v>11608</v>
      </c>
      <c r="S128" s="45">
        <v>42</v>
      </c>
      <c r="T128" s="46">
        <f t="shared" si="25"/>
        <v>27638.09523809524</v>
      </c>
    </row>
    <row r="129" spans="1:20" s="23" customFormat="1" ht="34.5">
      <c r="A129" s="161">
        <v>11</v>
      </c>
      <c r="B129" s="163" t="s">
        <v>128</v>
      </c>
      <c r="C129" s="47">
        <v>51766</v>
      </c>
      <c r="D129" s="47"/>
      <c r="E129" s="1" t="e">
        <f t="shared" si="35"/>
        <v>#DIV/0!</v>
      </c>
      <c r="F129" s="47">
        <v>2964</v>
      </c>
      <c r="G129" s="47"/>
      <c r="H129" s="1" t="e">
        <f t="shared" si="36"/>
        <v>#DIV/0!</v>
      </c>
      <c r="I129" s="47">
        <v>51766</v>
      </c>
      <c r="J129" s="47"/>
      <c r="K129" s="1" t="e">
        <f t="shared" ref="K129:K144" si="38">I129/J129*100</f>
        <v>#DIV/0!</v>
      </c>
      <c r="L129" s="47">
        <v>17723</v>
      </c>
      <c r="M129" s="47"/>
      <c r="N129" s="1" t="e">
        <f t="shared" si="23"/>
        <v>#DIV/0!</v>
      </c>
      <c r="O129" s="47">
        <v>17723</v>
      </c>
      <c r="P129" s="47"/>
      <c r="Q129" s="1" t="e">
        <f t="shared" si="24"/>
        <v>#DIV/0!</v>
      </c>
      <c r="R129" s="47">
        <v>0</v>
      </c>
      <c r="S129" s="47"/>
      <c r="T129" s="1" t="e">
        <f>R129/S129*100</f>
        <v>#DIV/0!</v>
      </c>
    </row>
    <row r="130" spans="1:20" s="24" customFormat="1" ht="29.25" customHeight="1">
      <c r="A130" s="161">
        <v>12</v>
      </c>
      <c r="B130" s="13" t="s">
        <v>129</v>
      </c>
      <c r="C130" s="47">
        <v>4396786</v>
      </c>
      <c r="D130" s="47">
        <v>4713738</v>
      </c>
      <c r="E130" s="25">
        <f t="shared" si="35"/>
        <v>93.275994550397158</v>
      </c>
      <c r="F130" s="47">
        <v>215590</v>
      </c>
      <c r="G130" s="47">
        <v>221167</v>
      </c>
      <c r="H130" s="25">
        <f t="shared" si="36"/>
        <v>97.478376068762515</v>
      </c>
      <c r="I130" s="47">
        <v>4299164</v>
      </c>
      <c r="J130" s="47">
        <v>4619613</v>
      </c>
      <c r="K130" s="25">
        <f t="shared" si="38"/>
        <v>93.063293397087591</v>
      </c>
      <c r="L130" s="47">
        <v>723328</v>
      </c>
      <c r="M130" s="47">
        <v>670241</v>
      </c>
      <c r="N130" s="25">
        <f t="shared" si="23"/>
        <v>107.92058379000986</v>
      </c>
      <c r="O130" s="47">
        <v>570194</v>
      </c>
      <c r="P130" s="45">
        <v>537424</v>
      </c>
      <c r="Q130" s="25">
        <f t="shared" si="24"/>
        <v>106.09760635922474</v>
      </c>
      <c r="R130" s="47">
        <v>153134</v>
      </c>
      <c r="S130" s="45">
        <v>132817</v>
      </c>
      <c r="T130" s="25">
        <f t="shared" si="25"/>
        <v>115.29698758442066</v>
      </c>
    </row>
    <row r="131" spans="1:20" s="23" customFormat="1" ht="34.5">
      <c r="A131" s="161">
        <v>13</v>
      </c>
      <c r="B131" s="14" t="s">
        <v>130</v>
      </c>
      <c r="C131" s="47">
        <v>33384</v>
      </c>
      <c r="D131" s="47">
        <v>48508</v>
      </c>
      <c r="E131" s="1">
        <f t="shared" si="35"/>
        <v>68.821637668013523</v>
      </c>
      <c r="F131" s="47">
        <v>4095</v>
      </c>
      <c r="G131" s="47">
        <v>15812</v>
      </c>
      <c r="H131" s="1">
        <f t="shared" si="36"/>
        <v>25.898052112319757</v>
      </c>
      <c r="I131" s="47">
        <v>33384</v>
      </c>
      <c r="J131" s="47">
        <v>48508</v>
      </c>
      <c r="K131" s="1">
        <f t="shared" si="38"/>
        <v>68.821637668013523</v>
      </c>
      <c r="L131" s="47">
        <v>1922</v>
      </c>
      <c r="M131" s="47">
        <v>14591</v>
      </c>
      <c r="N131" s="1">
        <f t="shared" si="23"/>
        <v>13.172503598108424</v>
      </c>
      <c r="O131" s="47">
        <v>0</v>
      </c>
      <c r="P131" s="47">
        <v>0</v>
      </c>
      <c r="Q131" s="25" t="e">
        <f t="shared" si="24"/>
        <v>#DIV/0!</v>
      </c>
      <c r="R131" s="47">
        <v>1922</v>
      </c>
      <c r="S131" s="47">
        <v>14591</v>
      </c>
      <c r="T131" s="1">
        <f>R131/S131*100</f>
        <v>13.172503598108424</v>
      </c>
    </row>
    <row r="132" spans="1:20" s="24" customFormat="1" ht="24.75" customHeight="1">
      <c r="A132" s="161">
        <v>14</v>
      </c>
      <c r="B132" s="13" t="s">
        <v>131</v>
      </c>
      <c r="C132" s="47">
        <v>1816277</v>
      </c>
      <c r="D132" s="47">
        <v>1183714</v>
      </c>
      <c r="E132" s="25">
        <f t="shared" si="35"/>
        <v>153.43883742187725</v>
      </c>
      <c r="F132" s="47">
        <v>174059</v>
      </c>
      <c r="G132" s="47">
        <v>159198</v>
      </c>
      <c r="H132" s="25">
        <f t="shared" si="36"/>
        <v>109.33491626779231</v>
      </c>
      <c r="I132" s="47">
        <v>1816277</v>
      </c>
      <c r="J132" s="47">
        <v>1183714</v>
      </c>
      <c r="K132" s="25">
        <f t="shared" si="38"/>
        <v>153.43883742187725</v>
      </c>
      <c r="L132" s="47">
        <v>1416767</v>
      </c>
      <c r="M132" s="47">
        <v>1040455</v>
      </c>
      <c r="N132" s="25">
        <f t="shared" si="23"/>
        <v>136.16802264393942</v>
      </c>
      <c r="O132" s="47">
        <v>1268208</v>
      </c>
      <c r="P132" s="45">
        <v>909665</v>
      </c>
      <c r="Q132" s="25">
        <f t="shared" si="24"/>
        <v>139.41483952883752</v>
      </c>
      <c r="R132" s="47">
        <v>148559</v>
      </c>
      <c r="S132" s="45">
        <v>130790</v>
      </c>
      <c r="T132" s="25">
        <f t="shared" si="25"/>
        <v>113.58590106277238</v>
      </c>
    </row>
    <row r="133" spans="1:20" ht="27" customHeight="1">
      <c r="A133" s="2">
        <v>15</v>
      </c>
      <c r="B133" s="15" t="s">
        <v>132</v>
      </c>
      <c r="C133" s="47">
        <v>6380246</v>
      </c>
      <c r="D133" s="47">
        <v>7009969</v>
      </c>
      <c r="E133" s="25">
        <f t="shared" si="35"/>
        <v>91.016750573362032</v>
      </c>
      <c r="F133" s="47">
        <v>574201</v>
      </c>
      <c r="G133" s="47">
        <v>639879</v>
      </c>
      <c r="H133" s="25">
        <f t="shared" si="36"/>
        <v>89.735871938288341</v>
      </c>
      <c r="I133" s="47">
        <v>6166727</v>
      </c>
      <c r="J133" s="47">
        <v>7109511</v>
      </c>
      <c r="K133" s="25">
        <f t="shared" si="38"/>
        <v>86.739116093919819</v>
      </c>
      <c r="L133" s="47">
        <v>1881688</v>
      </c>
      <c r="M133" s="47">
        <v>1971673</v>
      </c>
      <c r="N133" s="25">
        <f t="shared" si="23"/>
        <v>95.436109334560044</v>
      </c>
      <c r="O133" s="47">
        <v>1646896</v>
      </c>
      <c r="P133" s="45">
        <v>1669552</v>
      </c>
      <c r="Q133" s="25">
        <f t="shared" si="24"/>
        <v>98.642989256998277</v>
      </c>
      <c r="R133" s="47">
        <v>234792</v>
      </c>
      <c r="S133" s="47">
        <v>302121</v>
      </c>
      <c r="T133" s="25">
        <f t="shared" si="25"/>
        <v>77.714558074413901</v>
      </c>
    </row>
    <row r="134" spans="1:20" ht="34.5">
      <c r="A134" s="2">
        <v>16</v>
      </c>
      <c r="B134" s="16" t="s">
        <v>133</v>
      </c>
      <c r="C134" s="47">
        <v>2647408</v>
      </c>
      <c r="D134" s="47">
        <v>2702369</v>
      </c>
      <c r="E134" s="46">
        <f t="shared" si="35"/>
        <v>97.966191885712135</v>
      </c>
      <c r="F134" s="47">
        <v>210218</v>
      </c>
      <c r="G134" s="47">
        <v>272823</v>
      </c>
      <c r="H134" s="46">
        <f t="shared" si="36"/>
        <v>77.052887769726169</v>
      </c>
      <c r="I134" s="47">
        <v>2603274</v>
      </c>
      <c r="J134" s="47">
        <v>2671866</v>
      </c>
      <c r="K134" s="46">
        <f t="shared" si="38"/>
        <v>97.432805387695339</v>
      </c>
      <c r="L134" s="47">
        <v>236611</v>
      </c>
      <c r="M134" s="47">
        <v>3693</v>
      </c>
      <c r="N134" s="25">
        <f t="shared" si="23"/>
        <v>6407.0132683455186</v>
      </c>
      <c r="O134" s="47">
        <v>1737</v>
      </c>
      <c r="P134" s="45">
        <v>0</v>
      </c>
      <c r="Q134" s="25" t="e">
        <f t="shared" si="24"/>
        <v>#DIV/0!</v>
      </c>
      <c r="R134" s="47">
        <v>234874</v>
      </c>
      <c r="S134" s="47">
        <v>3693</v>
      </c>
      <c r="T134" s="46">
        <f t="shared" si="25"/>
        <v>6359.9783373950713</v>
      </c>
    </row>
    <row r="135" spans="1:20" s="23" customFormat="1" ht="17.25">
      <c r="A135" s="2">
        <v>17</v>
      </c>
      <c r="B135" s="9" t="s">
        <v>134</v>
      </c>
      <c r="C135" s="47">
        <v>196540</v>
      </c>
      <c r="D135" s="45">
        <v>189323</v>
      </c>
      <c r="E135" s="1">
        <f t="shared" si="35"/>
        <v>103.81200382415237</v>
      </c>
      <c r="F135" s="47">
        <v>11954</v>
      </c>
      <c r="G135" s="45">
        <v>0</v>
      </c>
      <c r="H135" s="1" t="e">
        <f t="shared" si="36"/>
        <v>#DIV/0!</v>
      </c>
      <c r="I135" s="47">
        <v>196540</v>
      </c>
      <c r="J135" s="45">
        <v>189323</v>
      </c>
      <c r="K135" s="1">
        <f t="shared" si="38"/>
        <v>103.81200382415237</v>
      </c>
      <c r="L135" s="47">
        <v>196540</v>
      </c>
      <c r="M135" s="47">
        <v>189323</v>
      </c>
      <c r="N135" s="1">
        <f t="shared" si="23"/>
        <v>103.81200382415237</v>
      </c>
      <c r="O135" s="47">
        <v>152709</v>
      </c>
      <c r="P135" s="45">
        <v>144975</v>
      </c>
      <c r="Q135" s="1">
        <f t="shared" si="24"/>
        <v>105.33471288153129</v>
      </c>
      <c r="R135" s="47">
        <v>43831</v>
      </c>
      <c r="S135" s="47">
        <v>44348</v>
      </c>
      <c r="T135" s="1">
        <f t="shared" si="25"/>
        <v>98.834220257959771</v>
      </c>
    </row>
    <row r="136" spans="1:20" s="23" customFormat="1" ht="34.5">
      <c r="A136" s="2">
        <v>18</v>
      </c>
      <c r="B136" s="16" t="s">
        <v>135</v>
      </c>
      <c r="C136" s="47">
        <v>3114724</v>
      </c>
      <c r="D136" s="45">
        <v>3326317</v>
      </c>
      <c r="E136" s="1">
        <f t="shared" si="35"/>
        <v>93.638820352960948</v>
      </c>
      <c r="F136" s="47">
        <v>339376</v>
      </c>
      <c r="G136" s="45">
        <v>351274</v>
      </c>
      <c r="H136" s="1">
        <f t="shared" si="36"/>
        <v>96.612900470857511</v>
      </c>
      <c r="I136" s="47">
        <v>2837974</v>
      </c>
      <c r="J136" s="45">
        <v>3074584</v>
      </c>
      <c r="K136" s="1">
        <f t="shared" si="38"/>
        <v>92.304324747673178</v>
      </c>
      <c r="L136" s="47">
        <v>196805</v>
      </c>
      <c r="M136" s="47">
        <v>302744</v>
      </c>
      <c r="N136" s="1">
        <f t="shared" si="23"/>
        <v>65.007068678487428</v>
      </c>
      <c r="O136" s="47">
        <v>169277</v>
      </c>
      <c r="P136" s="49">
        <v>195939</v>
      </c>
      <c r="Q136" s="1">
        <f t="shared" si="24"/>
        <v>86.392703851708958</v>
      </c>
      <c r="R136" s="47">
        <v>27528</v>
      </c>
      <c r="S136" s="47">
        <v>106805</v>
      </c>
      <c r="T136" s="1">
        <f t="shared" si="25"/>
        <v>25.774074247460327</v>
      </c>
    </row>
    <row r="137" spans="1:20" s="23" customFormat="1" ht="34.5">
      <c r="A137" s="161">
        <v>19</v>
      </c>
      <c r="B137" s="162" t="s">
        <v>136</v>
      </c>
      <c r="C137" s="47"/>
      <c r="D137" s="45">
        <v>0</v>
      </c>
      <c r="E137" s="1" t="e">
        <f t="shared" si="35"/>
        <v>#DIV/0!</v>
      </c>
      <c r="F137" s="47"/>
      <c r="G137" s="45">
        <v>0</v>
      </c>
      <c r="H137" s="1" t="e">
        <f t="shared" si="36"/>
        <v>#DIV/0!</v>
      </c>
      <c r="I137" s="47"/>
      <c r="J137" s="45">
        <v>0</v>
      </c>
      <c r="K137" s="1" t="e">
        <f t="shared" si="38"/>
        <v>#DIV/0!</v>
      </c>
      <c r="L137" s="47"/>
      <c r="M137" s="47">
        <v>0</v>
      </c>
      <c r="N137" s="1" t="e">
        <f t="shared" si="23"/>
        <v>#DIV/0!</v>
      </c>
      <c r="O137" s="47"/>
      <c r="P137" s="49">
        <v>0</v>
      </c>
      <c r="Q137" s="1" t="e">
        <f t="shared" si="24"/>
        <v>#DIV/0!</v>
      </c>
      <c r="R137" s="47"/>
      <c r="S137" s="47">
        <v>0</v>
      </c>
      <c r="T137" s="1" t="e">
        <f t="shared" si="25"/>
        <v>#DIV/0!</v>
      </c>
    </row>
    <row r="138" spans="1:20" s="23" customFormat="1" ht="34.5">
      <c r="A138" s="161">
        <v>20</v>
      </c>
      <c r="B138" s="162" t="s">
        <v>137</v>
      </c>
      <c r="C138" s="47">
        <v>265285</v>
      </c>
      <c r="D138" s="45">
        <v>340527</v>
      </c>
      <c r="E138" s="1">
        <f t="shared" si="35"/>
        <v>77.904248414956811</v>
      </c>
      <c r="F138" s="47">
        <v>16852</v>
      </c>
      <c r="G138" s="45">
        <v>48228</v>
      </c>
      <c r="H138" s="1">
        <f t="shared" si="36"/>
        <v>34.942357136932898</v>
      </c>
      <c r="I138" s="47">
        <v>265285</v>
      </c>
      <c r="J138" s="45">
        <v>340527</v>
      </c>
      <c r="K138" s="1">
        <f t="shared" si="38"/>
        <v>77.904248414956811</v>
      </c>
      <c r="L138" s="47">
        <v>265285</v>
      </c>
      <c r="M138" s="45">
        <v>340527</v>
      </c>
      <c r="N138" s="1">
        <f t="shared" si="23"/>
        <v>77.904248414956811</v>
      </c>
      <c r="O138" s="47">
        <v>265285</v>
      </c>
      <c r="P138" s="45">
        <v>340527</v>
      </c>
      <c r="Q138" s="1">
        <f t="shared" si="24"/>
        <v>77.904248414956811</v>
      </c>
      <c r="R138" s="47">
        <v>0</v>
      </c>
      <c r="S138" s="47">
        <v>0</v>
      </c>
      <c r="T138" s="1" t="e">
        <f t="shared" ref="T138:T145" si="39">R138/S138*100</f>
        <v>#DIV/0!</v>
      </c>
    </row>
    <row r="139" spans="1:20" s="23" customFormat="1" ht="17.25">
      <c r="A139" s="161">
        <v>21</v>
      </c>
      <c r="B139" s="162" t="s">
        <v>138</v>
      </c>
      <c r="C139" s="47">
        <v>193950</v>
      </c>
      <c r="D139" s="45">
        <v>191835</v>
      </c>
      <c r="E139" s="25">
        <f t="shared" si="35"/>
        <v>101.10250996950505</v>
      </c>
      <c r="F139" s="47">
        <v>29728</v>
      </c>
      <c r="G139" s="45">
        <v>29512</v>
      </c>
      <c r="H139" s="25">
        <f t="shared" si="36"/>
        <v>100.73190566549199</v>
      </c>
      <c r="I139" s="47">
        <v>193950</v>
      </c>
      <c r="J139" s="45">
        <v>191835</v>
      </c>
      <c r="K139" s="25">
        <f t="shared" si="38"/>
        <v>101.10250996950505</v>
      </c>
      <c r="L139" s="47">
        <v>144629</v>
      </c>
      <c r="M139" s="47">
        <v>142937</v>
      </c>
      <c r="N139" s="25">
        <f t="shared" si="23"/>
        <v>101.18373829029572</v>
      </c>
      <c r="O139" s="47">
        <v>144629</v>
      </c>
      <c r="P139" s="49">
        <v>142937</v>
      </c>
      <c r="Q139" s="25">
        <f t="shared" si="24"/>
        <v>101.18373829029572</v>
      </c>
      <c r="R139" s="47">
        <v>0</v>
      </c>
      <c r="S139" s="47">
        <v>0</v>
      </c>
      <c r="T139" s="25" t="e">
        <f t="shared" si="39"/>
        <v>#DIV/0!</v>
      </c>
    </row>
    <row r="140" spans="1:20" ht="34.5">
      <c r="A140" s="2">
        <v>22</v>
      </c>
      <c r="B140" s="17" t="s">
        <v>140</v>
      </c>
      <c r="C140" s="47">
        <v>5077534</v>
      </c>
      <c r="D140" s="45">
        <v>4021677</v>
      </c>
      <c r="E140" s="46">
        <f t="shared" si="35"/>
        <v>126.25414721271748</v>
      </c>
      <c r="F140" s="47">
        <v>261635</v>
      </c>
      <c r="G140" s="45">
        <v>407914</v>
      </c>
      <c r="H140" s="46">
        <f t="shared" si="36"/>
        <v>64.139745142358436</v>
      </c>
      <c r="I140" s="47">
        <v>5077534</v>
      </c>
      <c r="J140" s="45">
        <v>4021677</v>
      </c>
      <c r="K140" s="46">
        <f t="shared" si="38"/>
        <v>126.25414721271748</v>
      </c>
      <c r="L140" s="47">
        <v>5038392</v>
      </c>
      <c r="M140" s="47">
        <v>4006239</v>
      </c>
      <c r="N140" s="25">
        <f t="shared" ref="N140:N145" si="40">L140/M140*100</f>
        <v>125.76364016225692</v>
      </c>
      <c r="O140" s="47">
        <v>5038392</v>
      </c>
      <c r="P140" s="49">
        <v>4006239</v>
      </c>
      <c r="Q140" s="25">
        <f t="shared" ref="Q140:Q145" si="41">O140/P140*100</f>
        <v>125.76364016225692</v>
      </c>
      <c r="R140" s="47">
        <v>0</v>
      </c>
      <c r="S140" s="47">
        <v>0</v>
      </c>
      <c r="T140" s="46" t="e">
        <f t="shared" si="39"/>
        <v>#DIV/0!</v>
      </c>
    </row>
    <row r="141" spans="1:20" ht="34.5">
      <c r="A141" s="2">
        <v>23</v>
      </c>
      <c r="B141" s="17" t="s">
        <v>141</v>
      </c>
      <c r="C141" s="47">
        <v>270043</v>
      </c>
      <c r="D141" s="45">
        <v>402567</v>
      </c>
      <c r="E141" s="25">
        <f t="shared" si="35"/>
        <v>67.080262415945668</v>
      </c>
      <c r="F141" s="47">
        <v>23648</v>
      </c>
      <c r="G141" s="45">
        <v>73736</v>
      </c>
      <c r="H141" s="25">
        <f t="shared" si="36"/>
        <v>32.071172832808941</v>
      </c>
      <c r="I141" s="47">
        <v>270043</v>
      </c>
      <c r="J141" s="45">
        <v>402567</v>
      </c>
      <c r="K141" s="25">
        <f t="shared" si="38"/>
        <v>67.080262415945668</v>
      </c>
      <c r="L141" s="47">
        <v>260449</v>
      </c>
      <c r="M141" s="95">
        <v>391837</v>
      </c>
      <c r="N141" s="25">
        <f t="shared" si="40"/>
        <v>66.468710203477471</v>
      </c>
      <c r="O141" s="47">
        <v>260449</v>
      </c>
      <c r="P141" s="95">
        <v>391837</v>
      </c>
      <c r="Q141" s="25">
        <f t="shared" si="41"/>
        <v>66.468710203477471</v>
      </c>
      <c r="R141" s="47">
        <v>0</v>
      </c>
      <c r="S141" s="45">
        <v>0</v>
      </c>
      <c r="T141" s="25" t="e">
        <f t="shared" si="39"/>
        <v>#DIV/0!</v>
      </c>
    </row>
    <row r="142" spans="1:20" ht="17.25">
      <c r="A142" s="161">
        <v>24</v>
      </c>
      <c r="B142" s="162" t="s">
        <v>142</v>
      </c>
      <c r="C142" s="47">
        <v>118607</v>
      </c>
      <c r="D142" s="45">
        <v>153898</v>
      </c>
      <c r="E142" s="25">
        <f t="shared" si="35"/>
        <v>77.068577889251316</v>
      </c>
      <c r="F142" s="47">
        <v>14012</v>
      </c>
      <c r="G142" s="45">
        <v>18397</v>
      </c>
      <c r="H142" s="25">
        <f t="shared" si="36"/>
        <v>76.164592053052132</v>
      </c>
      <c r="I142" s="47">
        <v>118607</v>
      </c>
      <c r="J142" s="45">
        <v>153898</v>
      </c>
      <c r="K142" s="25">
        <f t="shared" si="38"/>
        <v>77.068577889251316</v>
      </c>
      <c r="L142" s="47">
        <v>0</v>
      </c>
      <c r="M142" s="95">
        <v>0</v>
      </c>
      <c r="N142" s="25" t="e">
        <f t="shared" si="40"/>
        <v>#DIV/0!</v>
      </c>
      <c r="O142" s="47">
        <v>0</v>
      </c>
      <c r="P142" s="45">
        <v>0</v>
      </c>
      <c r="Q142" s="25" t="e">
        <f t="shared" si="41"/>
        <v>#DIV/0!</v>
      </c>
      <c r="R142" s="47">
        <v>0</v>
      </c>
      <c r="S142" s="45">
        <v>0</v>
      </c>
      <c r="T142" s="25" t="e">
        <f t="shared" si="39"/>
        <v>#DIV/0!</v>
      </c>
    </row>
    <row r="143" spans="1:20" s="23" customFormat="1" ht="17.25">
      <c r="A143" s="2">
        <v>25</v>
      </c>
      <c r="B143" s="17" t="s">
        <v>143</v>
      </c>
      <c r="C143" s="47">
        <v>581276</v>
      </c>
      <c r="D143" s="45">
        <v>2897138</v>
      </c>
      <c r="E143" s="1">
        <f t="shared" si="35"/>
        <v>20.063800895918664</v>
      </c>
      <c r="F143" s="47">
        <v>97539</v>
      </c>
      <c r="G143" s="45">
        <v>88375</v>
      </c>
      <c r="H143" s="1">
        <f t="shared" si="36"/>
        <v>110.36944837340876</v>
      </c>
      <c r="I143" s="47">
        <v>654156</v>
      </c>
      <c r="J143" s="45">
        <v>2897138</v>
      </c>
      <c r="K143" s="1">
        <f t="shared" si="38"/>
        <v>22.579386967414049</v>
      </c>
      <c r="L143" s="47">
        <v>278917</v>
      </c>
      <c r="M143" s="95">
        <v>100203</v>
      </c>
      <c r="N143" s="1">
        <f t="shared" si="40"/>
        <v>278.35194555053243</v>
      </c>
      <c r="O143" s="47">
        <v>0</v>
      </c>
      <c r="P143" s="45">
        <v>0</v>
      </c>
      <c r="Q143" s="1" t="e">
        <f t="shared" si="41"/>
        <v>#DIV/0!</v>
      </c>
      <c r="R143" s="47">
        <v>278917</v>
      </c>
      <c r="S143" s="45">
        <v>100203</v>
      </c>
      <c r="T143" s="1">
        <f t="shared" si="39"/>
        <v>278.35194555053243</v>
      </c>
    </row>
    <row r="144" spans="1:20" s="23" customFormat="1" ht="34.5">
      <c r="A144" s="2">
        <v>26</v>
      </c>
      <c r="B144" s="16" t="s">
        <v>144</v>
      </c>
      <c r="C144" s="47">
        <v>83948</v>
      </c>
      <c r="D144" s="47">
        <v>116480</v>
      </c>
      <c r="E144" s="1">
        <f t="shared" si="35"/>
        <v>72.070741758241766</v>
      </c>
      <c r="F144" s="47">
        <v>2903</v>
      </c>
      <c r="G144" s="47">
        <v>20039</v>
      </c>
      <c r="H144" s="1">
        <f t="shared" si="36"/>
        <v>14.486750835870055</v>
      </c>
      <c r="I144" s="47">
        <v>57481</v>
      </c>
      <c r="J144" s="47">
        <v>43913</v>
      </c>
      <c r="K144" s="1">
        <f t="shared" si="38"/>
        <v>130.89745633411519</v>
      </c>
      <c r="L144" s="47">
        <v>57481</v>
      </c>
      <c r="M144" s="47">
        <v>43913</v>
      </c>
      <c r="N144" s="1">
        <f t="shared" si="40"/>
        <v>130.89745633411519</v>
      </c>
      <c r="O144" s="47">
        <v>57481</v>
      </c>
      <c r="P144" s="47">
        <v>43913</v>
      </c>
      <c r="Q144" s="1">
        <f t="shared" si="41"/>
        <v>130.89745633411519</v>
      </c>
      <c r="R144" s="47">
        <v>0</v>
      </c>
      <c r="S144" s="47">
        <v>0</v>
      </c>
      <c r="T144" s="1" t="e">
        <f t="shared" si="39"/>
        <v>#DIV/0!</v>
      </c>
    </row>
    <row r="145" spans="1:20" ht="17.25">
      <c r="A145" s="161">
        <v>27</v>
      </c>
      <c r="B145" s="10" t="s">
        <v>228</v>
      </c>
      <c r="C145" s="47">
        <v>47068</v>
      </c>
      <c r="D145" s="45">
        <v>22754</v>
      </c>
      <c r="E145" s="25">
        <f>C145/D145*100</f>
        <v>206.85593741759689</v>
      </c>
      <c r="F145" s="47">
        <v>6946</v>
      </c>
      <c r="G145" s="45">
        <v>5779</v>
      </c>
      <c r="H145" s="25">
        <f>F145/G145*100</f>
        <v>120.1938051566015</v>
      </c>
      <c r="I145" s="47">
        <v>47068</v>
      </c>
      <c r="J145" s="45">
        <v>22754</v>
      </c>
      <c r="K145" s="25">
        <f>I145/J145*100</f>
        <v>206.85593741759689</v>
      </c>
      <c r="L145" s="47">
        <v>0</v>
      </c>
      <c r="M145" s="95">
        <v>0</v>
      </c>
      <c r="N145" s="25" t="e">
        <f t="shared" si="40"/>
        <v>#DIV/0!</v>
      </c>
      <c r="O145" s="47">
        <v>0</v>
      </c>
      <c r="P145" s="45">
        <v>0</v>
      </c>
      <c r="Q145" s="25" t="e">
        <f t="shared" si="41"/>
        <v>#DIV/0!</v>
      </c>
      <c r="R145" s="47">
        <v>0</v>
      </c>
      <c r="S145" s="45">
        <v>0</v>
      </c>
      <c r="T145" s="25" t="e">
        <f t="shared" si="39"/>
        <v>#DIV/0!</v>
      </c>
    </row>
    <row r="146" spans="1:20" ht="34.5">
      <c r="A146" s="2">
        <v>28</v>
      </c>
      <c r="B146" s="16" t="s">
        <v>235</v>
      </c>
      <c r="C146" s="47">
        <v>331019</v>
      </c>
      <c r="D146" s="47">
        <v>506390</v>
      </c>
      <c r="E146" s="1">
        <f>C146/D146*100</f>
        <v>65.368391950867917</v>
      </c>
      <c r="F146" s="47">
        <v>11343</v>
      </c>
      <c r="G146" s="47">
        <v>23013</v>
      </c>
      <c r="H146" s="1">
        <f>F146/G146*100</f>
        <v>49.289532003650109</v>
      </c>
      <c r="I146" s="47">
        <v>359258</v>
      </c>
      <c r="J146" s="47">
        <v>517650</v>
      </c>
      <c r="K146" s="1">
        <f>I146/J146*100</f>
        <v>69.401719308413021</v>
      </c>
      <c r="L146" s="47">
        <v>215881</v>
      </c>
      <c r="M146" s="95">
        <v>150733</v>
      </c>
      <c r="N146" s="1">
        <f>L146/M146*100</f>
        <v>143.22079438477306</v>
      </c>
      <c r="O146" s="47">
        <v>158122</v>
      </c>
      <c r="P146" s="47">
        <v>99810</v>
      </c>
      <c r="Q146" s="1">
        <f>O146/P146*100</f>
        <v>158.42300370704339</v>
      </c>
      <c r="R146" s="47">
        <v>57759</v>
      </c>
      <c r="S146" s="47">
        <v>50923</v>
      </c>
      <c r="T146" s="1">
        <f>R146/S146*100</f>
        <v>113.42418946252184</v>
      </c>
    </row>
    <row r="147" spans="1:20" s="23" customFormat="1" ht="17.25" customHeight="1">
      <c r="A147" s="385"/>
      <c r="B147" s="386"/>
      <c r="C147" s="386"/>
      <c r="D147" s="386"/>
      <c r="E147" s="386"/>
      <c r="F147" s="386"/>
      <c r="G147" s="386"/>
      <c r="H147" s="386"/>
      <c r="I147" s="386"/>
      <c r="J147" s="386"/>
      <c r="K147" s="386"/>
      <c r="L147" s="386"/>
      <c r="M147" s="386"/>
      <c r="N147" s="386"/>
      <c r="O147" s="386"/>
      <c r="P147" s="386"/>
      <c r="Q147" s="386"/>
      <c r="R147" s="386"/>
      <c r="S147" s="386"/>
      <c r="T147" s="387"/>
    </row>
    <row r="148" spans="1:20" ht="24" customHeight="1">
      <c r="A148" s="383" t="s">
        <v>243</v>
      </c>
      <c r="B148" s="384" t="s">
        <v>145</v>
      </c>
      <c r="C148" s="42">
        <f>SUM(C149:C152)</f>
        <v>135103364</v>
      </c>
      <c r="D148" s="42">
        <f>SUM(D149:D152)</f>
        <v>94935290</v>
      </c>
      <c r="E148" s="51">
        <f t="shared" ref="E148:E149" si="42">C148/D148*100</f>
        <v>142.31100363205294</v>
      </c>
      <c r="F148" s="42">
        <f>SUM(F149:F152)</f>
        <v>15822121</v>
      </c>
      <c r="G148" s="42">
        <f>SUM(G149:G152)</f>
        <v>11276452</v>
      </c>
      <c r="H148" s="51">
        <f t="shared" ref="H148:H152" si="43">F148/G148*100</f>
        <v>140.31116347588764</v>
      </c>
      <c r="I148" s="42">
        <f>SUM(I149:I152)</f>
        <v>135739955</v>
      </c>
      <c r="J148" s="42">
        <f>SUM(J149:J152)</f>
        <v>110791960</v>
      </c>
      <c r="K148" s="51">
        <f t="shared" ref="K148:K152" si="44">I148/J148*100</f>
        <v>122.51787494327206</v>
      </c>
      <c r="L148" s="36">
        <f>SUM(L149:L152)</f>
        <v>97025752</v>
      </c>
      <c r="M148" s="36">
        <f>SUM(M149:M152)</f>
        <v>81208398</v>
      </c>
      <c r="N148" s="6">
        <f t="shared" ref="N148:N152" si="45">L148/M148*100</f>
        <v>119.47748556744094</v>
      </c>
      <c r="O148" s="5">
        <f>SUM(O149:O152)</f>
        <v>7025734</v>
      </c>
      <c r="P148" s="5">
        <f>SUM(P149:P152)</f>
        <v>6476516</v>
      </c>
      <c r="Q148" s="5">
        <f>O148/P148*100</f>
        <v>108.48014580678871</v>
      </c>
      <c r="R148" s="5">
        <f>SUM(R149:R152)</f>
        <v>90000018</v>
      </c>
      <c r="S148" s="5">
        <f>SUM(S149:S152)</f>
        <v>74731882</v>
      </c>
      <c r="T148" s="6">
        <f>R148/S148*100</f>
        <v>120.43055198315493</v>
      </c>
    </row>
    <row r="149" spans="1:20" s="24" customFormat="1" ht="17.25">
      <c r="A149" s="63">
        <v>1</v>
      </c>
      <c r="B149" s="18" t="s">
        <v>146</v>
      </c>
      <c r="C149" s="47">
        <v>78273468</v>
      </c>
      <c r="D149" s="47">
        <v>53210129</v>
      </c>
      <c r="E149" s="25">
        <f t="shared" si="42"/>
        <v>147.10257139199945</v>
      </c>
      <c r="F149" s="49">
        <v>8654792</v>
      </c>
      <c r="G149" s="49">
        <v>6520889</v>
      </c>
      <c r="H149" s="25">
        <f t="shared" si="43"/>
        <v>132.72411169704009</v>
      </c>
      <c r="I149" s="49">
        <v>77468040</v>
      </c>
      <c r="J149" s="49">
        <v>53006388</v>
      </c>
      <c r="K149" s="25">
        <f t="shared" si="44"/>
        <v>146.14849817723857</v>
      </c>
      <c r="L149" s="95">
        <v>48506482</v>
      </c>
      <c r="M149" s="95">
        <v>32228797</v>
      </c>
      <c r="N149" s="25">
        <f t="shared" si="45"/>
        <v>150.50664782802784</v>
      </c>
      <c r="O149" s="49">
        <v>5084542</v>
      </c>
      <c r="P149" s="49">
        <v>5176382</v>
      </c>
      <c r="Q149" s="25">
        <f>O149/P149*100</f>
        <v>98.225787818596075</v>
      </c>
      <c r="R149" s="49">
        <v>43421940</v>
      </c>
      <c r="S149" s="49">
        <v>27052415</v>
      </c>
      <c r="T149" s="25">
        <f>R149/S149*100</f>
        <v>160.51040175156265</v>
      </c>
    </row>
    <row r="150" spans="1:20" s="24" customFormat="1" ht="17.25">
      <c r="A150" s="63">
        <v>2</v>
      </c>
      <c r="B150" s="18" t="s">
        <v>147</v>
      </c>
      <c r="C150" s="47">
        <v>1922436</v>
      </c>
      <c r="D150" s="47">
        <v>2793107</v>
      </c>
      <c r="E150" s="25">
        <f>C150/D150*100</f>
        <v>68.827868033698664</v>
      </c>
      <c r="F150" s="49">
        <v>435930</v>
      </c>
      <c r="G150" s="49">
        <v>497716</v>
      </c>
      <c r="H150" s="25">
        <f t="shared" si="43"/>
        <v>87.586093274075978</v>
      </c>
      <c r="I150" s="49">
        <v>2420152</v>
      </c>
      <c r="J150" s="49">
        <v>2358832</v>
      </c>
      <c r="K150" s="25">
        <f t="shared" si="44"/>
        <v>102.59959166231423</v>
      </c>
      <c r="L150" s="95">
        <v>0</v>
      </c>
      <c r="M150" s="95">
        <v>0</v>
      </c>
      <c r="N150" s="25" t="e">
        <f t="shared" si="45"/>
        <v>#DIV/0!</v>
      </c>
      <c r="O150" s="49">
        <v>0</v>
      </c>
      <c r="P150" s="49">
        <v>0</v>
      </c>
      <c r="Q150" s="25" t="e">
        <f>O150/P150*100</f>
        <v>#DIV/0!</v>
      </c>
      <c r="R150" s="49">
        <v>0</v>
      </c>
      <c r="S150" s="49">
        <v>0</v>
      </c>
      <c r="T150" s="25" t="e">
        <f>R150/S150*100</f>
        <v>#DIV/0!</v>
      </c>
    </row>
    <row r="151" spans="1:20" s="24" customFormat="1" ht="17.25">
      <c r="A151" s="63">
        <v>3</v>
      </c>
      <c r="B151" s="18" t="s">
        <v>148</v>
      </c>
      <c r="C151" s="47">
        <v>2746794</v>
      </c>
      <c r="D151" s="47">
        <v>1737870</v>
      </c>
      <c r="E151" s="25">
        <f t="shared" ref="E151:E152" si="46">C151/D151*100</f>
        <v>158.05520551019353</v>
      </c>
      <c r="F151" s="49">
        <v>254610</v>
      </c>
      <c r="G151" s="49">
        <v>179473</v>
      </c>
      <c r="H151" s="25">
        <f t="shared" si="43"/>
        <v>141.86535021981021</v>
      </c>
      <c r="I151" s="49">
        <v>2701536</v>
      </c>
      <c r="J151" s="49">
        <v>1770883</v>
      </c>
      <c r="K151" s="25">
        <f t="shared" si="44"/>
        <v>152.5530483945015</v>
      </c>
      <c r="L151" s="95">
        <v>1171774</v>
      </c>
      <c r="M151" s="95">
        <v>635241</v>
      </c>
      <c r="N151" s="25">
        <f t="shared" si="45"/>
        <v>184.46133042420121</v>
      </c>
      <c r="O151" s="49">
        <v>771407</v>
      </c>
      <c r="P151" s="49">
        <v>416280</v>
      </c>
      <c r="Q151" s="25">
        <f>O151/P151*100</f>
        <v>185.30964735274335</v>
      </c>
      <c r="R151" s="49">
        <v>400367</v>
      </c>
      <c r="S151" s="49">
        <v>218961</v>
      </c>
      <c r="T151" s="25">
        <f>R151/S151*100</f>
        <v>182.84854380460447</v>
      </c>
    </row>
    <row r="152" spans="1:20" ht="34.5">
      <c r="A152" s="63">
        <v>4</v>
      </c>
      <c r="B152" s="19" t="s">
        <v>149</v>
      </c>
      <c r="C152" s="47">
        <v>52160666</v>
      </c>
      <c r="D152" s="47">
        <v>37194184</v>
      </c>
      <c r="E152" s="46">
        <f t="shared" si="46"/>
        <v>140.23876958827756</v>
      </c>
      <c r="F152" s="49">
        <v>6476789</v>
      </c>
      <c r="G152" s="49">
        <v>4078374</v>
      </c>
      <c r="H152" s="46">
        <f t="shared" si="43"/>
        <v>158.80811813727726</v>
      </c>
      <c r="I152" s="49">
        <v>53150227</v>
      </c>
      <c r="J152" s="49">
        <v>53655857</v>
      </c>
      <c r="K152" s="46">
        <f t="shared" si="44"/>
        <v>99.057642486262026</v>
      </c>
      <c r="L152" s="95">
        <v>47347496</v>
      </c>
      <c r="M152" s="95">
        <v>48344360</v>
      </c>
      <c r="N152" s="25">
        <f t="shared" si="45"/>
        <v>97.93799318059024</v>
      </c>
      <c r="O152" s="49">
        <v>1169785</v>
      </c>
      <c r="P152" s="49">
        <v>883854</v>
      </c>
      <c r="Q152" s="25">
        <f>O152/P152*100</f>
        <v>132.35047869897065</v>
      </c>
      <c r="R152" s="49">
        <v>46177711</v>
      </c>
      <c r="S152" s="47">
        <v>47460506</v>
      </c>
      <c r="T152" s="46">
        <f>R152/S152*100</f>
        <v>97.297131640357975</v>
      </c>
    </row>
    <row r="153" spans="1:20" s="23" customFormat="1" ht="17.25" customHeight="1">
      <c r="A153" s="385"/>
      <c r="B153" s="386"/>
      <c r="C153" s="386"/>
      <c r="D153" s="386"/>
      <c r="E153" s="386"/>
      <c r="F153" s="386"/>
      <c r="G153" s="386"/>
      <c r="H153" s="386"/>
      <c r="I153" s="386"/>
      <c r="J153" s="386"/>
      <c r="K153" s="386"/>
      <c r="L153" s="386"/>
      <c r="M153" s="386"/>
      <c r="N153" s="386"/>
      <c r="O153" s="386"/>
      <c r="P153" s="386"/>
      <c r="Q153" s="386"/>
      <c r="R153" s="386"/>
      <c r="S153" s="386"/>
      <c r="T153" s="387"/>
    </row>
    <row r="154" spans="1:20" ht="54.75" customHeight="1">
      <c r="A154" s="383" t="s">
        <v>244</v>
      </c>
      <c r="B154" s="384"/>
      <c r="C154" s="42">
        <f>SUM(C155:C164)</f>
        <v>151567</v>
      </c>
      <c r="D154" s="42">
        <f>SUM(D155:D164)</f>
        <v>247365</v>
      </c>
      <c r="E154" s="51">
        <f>C154/D154*100</f>
        <v>61.27261334465264</v>
      </c>
      <c r="F154" s="42">
        <f>SUM(F155:F164)</f>
        <v>8352</v>
      </c>
      <c r="G154" s="42">
        <f>SUM(G155:G164)</f>
        <v>25145</v>
      </c>
      <c r="H154" s="51">
        <f>F154/G154*100</f>
        <v>33.21535096440644</v>
      </c>
      <c r="I154" s="42">
        <f>SUM(I155:I164)</f>
        <v>288367</v>
      </c>
      <c r="J154" s="42">
        <f>SUM(J155:J164)</f>
        <v>407830</v>
      </c>
      <c r="K154" s="51">
        <f>I154/J154*100</f>
        <v>70.707647794424147</v>
      </c>
      <c r="L154" s="34">
        <f>SUM(L155:L164)</f>
        <v>5965</v>
      </c>
      <c r="M154" s="34">
        <f>SUM(M155:M164)</f>
        <v>4323</v>
      </c>
      <c r="N154" s="6">
        <f t="shared" ref="N154:N164" si="47">L154/M154*100</f>
        <v>137.98288225769141</v>
      </c>
      <c r="O154" s="5">
        <f>SUM(O155:O164)</f>
        <v>5965</v>
      </c>
      <c r="P154" s="5">
        <f>SUM(P155:P164)</f>
        <v>0</v>
      </c>
      <c r="Q154" s="5" t="e">
        <f t="shared" ref="Q154:Q164" si="48">O154/P154*100</f>
        <v>#DIV/0!</v>
      </c>
      <c r="R154" s="5">
        <f>SUM(R155:R164)</f>
        <v>0</v>
      </c>
      <c r="S154" s="5">
        <f>SUM(S155:S164)</f>
        <v>4323</v>
      </c>
      <c r="T154" s="6">
        <f t="shared" ref="T154:T164" si="49">R154/S154*100</f>
        <v>0</v>
      </c>
    </row>
    <row r="156" spans="1:20" ht="20.25" customHeight="1">
      <c r="A156" s="56">
        <v>1</v>
      </c>
      <c r="B156" s="3" t="s">
        <v>67</v>
      </c>
      <c r="C156" s="45">
        <v>0</v>
      </c>
      <c r="D156" s="45">
        <v>0</v>
      </c>
      <c r="E156" s="46" t="e">
        <f t="shared" ref="E156:E164" si="50">C156/D156*100</f>
        <v>#DIV/0!</v>
      </c>
      <c r="F156" s="45">
        <v>0</v>
      </c>
      <c r="G156" s="45">
        <v>0</v>
      </c>
      <c r="H156" s="46" t="e">
        <f t="shared" ref="H156:H161" si="51">F156/G156*100</f>
        <v>#DIV/0!</v>
      </c>
      <c r="I156" s="45">
        <v>0</v>
      </c>
      <c r="J156" s="45">
        <v>0</v>
      </c>
      <c r="K156" s="46" t="e">
        <f t="shared" ref="K156:K164" si="52">I156/J156*100</f>
        <v>#DIV/0!</v>
      </c>
      <c r="L156" s="95">
        <f t="shared" ref="L156:M164" si="53">O156+R156</f>
        <v>0</v>
      </c>
      <c r="M156" s="47">
        <f t="shared" si="53"/>
        <v>0</v>
      </c>
      <c r="N156" s="25" t="e">
        <f t="shared" si="47"/>
        <v>#DIV/0!</v>
      </c>
      <c r="O156" s="45">
        <v>0</v>
      </c>
      <c r="P156" s="45">
        <v>0</v>
      </c>
      <c r="Q156" s="25" t="e">
        <f t="shared" si="48"/>
        <v>#DIV/0!</v>
      </c>
      <c r="R156" s="45">
        <v>0</v>
      </c>
      <c r="S156" s="45">
        <v>0</v>
      </c>
      <c r="T156" s="46" t="e">
        <f t="shared" si="49"/>
        <v>#DIV/0!</v>
      </c>
    </row>
    <row r="157" spans="1:20" ht="19.5" customHeight="1">
      <c r="A157" s="56">
        <v>2</v>
      </c>
      <c r="B157" s="3" t="s">
        <v>68</v>
      </c>
      <c r="C157" s="45">
        <v>0</v>
      </c>
      <c r="D157" s="45">
        <v>0</v>
      </c>
      <c r="E157" s="46" t="e">
        <f>C157/D157*100</f>
        <v>#DIV/0!</v>
      </c>
      <c r="F157" s="45">
        <v>0</v>
      </c>
      <c r="G157" s="45">
        <v>0</v>
      </c>
      <c r="H157" s="46" t="e">
        <f t="shared" si="51"/>
        <v>#DIV/0!</v>
      </c>
      <c r="I157" s="45">
        <v>0</v>
      </c>
      <c r="J157" s="45">
        <v>0</v>
      </c>
      <c r="K157" s="46" t="e">
        <f t="shared" si="52"/>
        <v>#DIV/0!</v>
      </c>
      <c r="L157" s="95">
        <f t="shared" si="53"/>
        <v>0</v>
      </c>
      <c r="M157" s="47">
        <f t="shared" si="53"/>
        <v>0</v>
      </c>
      <c r="N157" s="25" t="e">
        <f t="shared" si="47"/>
        <v>#DIV/0!</v>
      </c>
      <c r="O157" s="45">
        <v>0</v>
      </c>
      <c r="P157" s="45">
        <v>0</v>
      </c>
      <c r="Q157" s="25" t="e">
        <f t="shared" si="48"/>
        <v>#DIV/0!</v>
      </c>
      <c r="R157" s="45">
        <v>0</v>
      </c>
      <c r="S157" s="45">
        <v>0</v>
      </c>
      <c r="T157" s="46" t="e">
        <f t="shared" si="49"/>
        <v>#DIV/0!</v>
      </c>
    </row>
    <row r="158" spans="1:20" ht="20.25" customHeight="1">
      <c r="A158" s="56">
        <v>3</v>
      </c>
      <c r="B158" s="3" t="s">
        <v>69</v>
      </c>
      <c r="C158" s="45">
        <v>27457</v>
      </c>
      <c r="D158" s="45">
        <v>76883</v>
      </c>
      <c r="E158" s="46">
        <f t="shared" si="50"/>
        <v>35.712706319992712</v>
      </c>
      <c r="F158" s="45">
        <v>0</v>
      </c>
      <c r="G158" s="45">
        <v>4463</v>
      </c>
      <c r="H158" s="46">
        <f t="shared" si="51"/>
        <v>0</v>
      </c>
      <c r="I158" s="45">
        <v>32989</v>
      </c>
      <c r="J158" s="45">
        <v>97972</v>
      </c>
      <c r="K158" s="46">
        <f t="shared" si="52"/>
        <v>33.671865430939448</v>
      </c>
      <c r="L158" s="95">
        <v>5965</v>
      </c>
      <c r="M158" s="47">
        <f>P158+S158</f>
        <v>0</v>
      </c>
      <c r="N158" s="25" t="e">
        <f t="shared" si="47"/>
        <v>#DIV/0!</v>
      </c>
      <c r="O158" s="45">
        <v>5965</v>
      </c>
      <c r="P158" s="45">
        <v>0</v>
      </c>
      <c r="Q158" s="25" t="e">
        <f t="shared" si="48"/>
        <v>#DIV/0!</v>
      </c>
      <c r="R158" s="45">
        <v>0</v>
      </c>
      <c r="S158" s="45">
        <v>0</v>
      </c>
      <c r="T158" s="46" t="e">
        <f t="shared" si="49"/>
        <v>#DIV/0!</v>
      </c>
    </row>
    <row r="159" spans="1:20" ht="19.5" customHeight="1">
      <c r="A159" s="56">
        <v>4</v>
      </c>
      <c r="B159" s="3" t="s">
        <v>72</v>
      </c>
      <c r="C159" s="45">
        <v>0</v>
      </c>
      <c r="D159" s="45">
        <v>0</v>
      </c>
      <c r="E159" s="46" t="e">
        <f t="shared" si="50"/>
        <v>#DIV/0!</v>
      </c>
      <c r="F159" s="45">
        <v>0</v>
      </c>
      <c r="G159" s="45">
        <v>0</v>
      </c>
      <c r="H159" s="46" t="e">
        <f t="shared" si="51"/>
        <v>#DIV/0!</v>
      </c>
      <c r="I159" s="45">
        <v>0</v>
      </c>
      <c r="J159" s="45">
        <v>0</v>
      </c>
      <c r="K159" s="46" t="e">
        <f t="shared" si="52"/>
        <v>#DIV/0!</v>
      </c>
      <c r="L159" s="95">
        <f t="shared" si="53"/>
        <v>0</v>
      </c>
      <c r="M159" s="47">
        <f t="shared" si="53"/>
        <v>0</v>
      </c>
      <c r="N159" s="25" t="e">
        <f t="shared" si="47"/>
        <v>#DIV/0!</v>
      </c>
      <c r="O159" s="45">
        <v>0</v>
      </c>
      <c r="P159" s="45">
        <v>0</v>
      </c>
      <c r="Q159" s="25" t="e">
        <f t="shared" si="48"/>
        <v>#DIV/0!</v>
      </c>
      <c r="R159" s="45">
        <v>0</v>
      </c>
      <c r="S159" s="45">
        <v>0</v>
      </c>
      <c r="T159" s="46" t="e">
        <f t="shared" si="49"/>
        <v>#DIV/0!</v>
      </c>
    </row>
    <row r="160" spans="1:20" ht="26.25" customHeight="1">
      <c r="A160" s="58">
        <v>5</v>
      </c>
      <c r="B160" s="4" t="s">
        <v>74</v>
      </c>
      <c r="C160" s="45">
        <v>0</v>
      </c>
      <c r="D160" s="49">
        <v>12714</v>
      </c>
      <c r="E160" s="25">
        <f t="shared" si="50"/>
        <v>0</v>
      </c>
      <c r="F160" s="45">
        <v>0</v>
      </c>
      <c r="G160" s="49">
        <v>380</v>
      </c>
      <c r="H160" s="25">
        <f t="shared" si="51"/>
        <v>0</v>
      </c>
      <c r="I160" s="45">
        <v>0</v>
      </c>
      <c r="J160" s="49">
        <v>10494</v>
      </c>
      <c r="K160" s="25">
        <f t="shared" si="52"/>
        <v>0</v>
      </c>
      <c r="L160" s="95">
        <f t="shared" si="53"/>
        <v>0</v>
      </c>
      <c r="M160" s="95">
        <v>4323</v>
      </c>
      <c r="N160" s="25">
        <f t="shared" si="47"/>
        <v>0</v>
      </c>
      <c r="O160" s="49">
        <v>0</v>
      </c>
      <c r="P160" s="49">
        <v>0</v>
      </c>
      <c r="Q160" s="25" t="e">
        <f t="shared" si="48"/>
        <v>#DIV/0!</v>
      </c>
      <c r="R160" s="49">
        <v>0</v>
      </c>
      <c r="S160" s="95">
        <v>4323</v>
      </c>
      <c r="T160" s="25">
        <f t="shared" si="49"/>
        <v>0</v>
      </c>
    </row>
    <row r="161" spans="1:20" s="23" customFormat="1" ht="18" customHeight="1">
      <c r="A161" s="57">
        <v>6</v>
      </c>
      <c r="B161" s="8" t="s">
        <v>76</v>
      </c>
      <c r="C161" s="45">
        <v>0</v>
      </c>
      <c r="D161" s="45">
        <v>0</v>
      </c>
      <c r="E161" s="1" t="e">
        <f t="shared" si="50"/>
        <v>#DIV/0!</v>
      </c>
      <c r="F161" s="45">
        <v>0</v>
      </c>
      <c r="G161" s="45">
        <v>0</v>
      </c>
      <c r="H161" s="1" t="e">
        <f t="shared" si="51"/>
        <v>#DIV/0!</v>
      </c>
      <c r="I161" s="45">
        <v>0</v>
      </c>
      <c r="J161" s="45">
        <v>0</v>
      </c>
      <c r="K161" s="1" t="e">
        <f t="shared" si="52"/>
        <v>#DIV/0!</v>
      </c>
      <c r="L161" s="95">
        <f t="shared" si="53"/>
        <v>0</v>
      </c>
      <c r="M161" s="47">
        <f t="shared" si="53"/>
        <v>0</v>
      </c>
      <c r="N161" s="1" t="e">
        <f t="shared" si="47"/>
        <v>#DIV/0!</v>
      </c>
      <c r="O161" s="47">
        <v>0</v>
      </c>
      <c r="P161" s="47">
        <v>0</v>
      </c>
      <c r="Q161" s="1" t="e">
        <f t="shared" si="48"/>
        <v>#DIV/0!</v>
      </c>
      <c r="R161" s="47">
        <v>0</v>
      </c>
      <c r="S161" s="47">
        <v>0</v>
      </c>
      <c r="T161" s="1" t="e">
        <f t="shared" si="49"/>
        <v>#DIV/0!</v>
      </c>
    </row>
    <row r="162" spans="1:20" ht="18.75" customHeight="1">
      <c r="A162" s="56">
        <v>7</v>
      </c>
      <c r="B162" s="4" t="s">
        <v>79</v>
      </c>
      <c r="C162" s="45">
        <v>0</v>
      </c>
      <c r="D162" s="45">
        <v>0</v>
      </c>
      <c r="E162" s="46" t="e">
        <f t="shared" si="50"/>
        <v>#DIV/0!</v>
      </c>
      <c r="F162" s="45">
        <v>0</v>
      </c>
      <c r="G162" s="45">
        <v>0</v>
      </c>
      <c r="H162" s="46" t="e">
        <f>F162/G162*100</f>
        <v>#DIV/0!</v>
      </c>
      <c r="I162" s="45">
        <v>0</v>
      </c>
      <c r="J162" s="45">
        <v>0</v>
      </c>
      <c r="K162" s="46" t="e">
        <f t="shared" si="52"/>
        <v>#DIV/0!</v>
      </c>
      <c r="L162" s="95">
        <f t="shared" si="53"/>
        <v>0</v>
      </c>
      <c r="M162" s="47">
        <f t="shared" si="53"/>
        <v>0</v>
      </c>
      <c r="N162" s="25" t="e">
        <f t="shared" si="47"/>
        <v>#DIV/0!</v>
      </c>
      <c r="O162" s="45">
        <v>0</v>
      </c>
      <c r="P162" s="45">
        <v>0</v>
      </c>
      <c r="Q162" s="25" t="e">
        <f t="shared" si="48"/>
        <v>#DIV/0!</v>
      </c>
      <c r="R162" s="45">
        <v>0</v>
      </c>
      <c r="S162" s="45">
        <v>0</v>
      </c>
      <c r="T162" s="46" t="e">
        <f t="shared" si="49"/>
        <v>#DIV/0!</v>
      </c>
    </row>
    <row r="163" spans="1:20" s="23" customFormat="1" ht="16.5" customHeight="1">
      <c r="A163" s="56">
        <v>8</v>
      </c>
      <c r="B163" s="8" t="s">
        <v>81</v>
      </c>
      <c r="C163" s="45">
        <v>0</v>
      </c>
      <c r="D163" s="47">
        <v>69681</v>
      </c>
      <c r="E163" s="1">
        <f t="shared" si="50"/>
        <v>0</v>
      </c>
      <c r="F163" s="45">
        <v>0</v>
      </c>
      <c r="G163" s="47">
        <v>4750</v>
      </c>
      <c r="H163" s="1">
        <f t="shared" ref="H163:H164" si="54">F163/G163*100</f>
        <v>0</v>
      </c>
      <c r="I163" s="45">
        <v>0</v>
      </c>
      <c r="J163" s="47">
        <v>69681</v>
      </c>
      <c r="K163" s="46">
        <f t="shared" si="52"/>
        <v>0</v>
      </c>
      <c r="L163" s="95">
        <f t="shared" si="53"/>
        <v>0</v>
      </c>
      <c r="M163" s="47">
        <f t="shared" si="53"/>
        <v>0</v>
      </c>
      <c r="N163" s="1" t="e">
        <f t="shared" si="47"/>
        <v>#DIV/0!</v>
      </c>
      <c r="O163" s="47">
        <v>0</v>
      </c>
      <c r="P163" s="47">
        <v>0</v>
      </c>
      <c r="Q163" s="1" t="e">
        <f t="shared" si="48"/>
        <v>#DIV/0!</v>
      </c>
      <c r="R163" s="47">
        <v>0</v>
      </c>
      <c r="S163" s="47">
        <v>0</v>
      </c>
      <c r="T163" s="1" t="e">
        <f t="shared" si="49"/>
        <v>#DIV/0!</v>
      </c>
    </row>
    <row r="164" spans="1:20" ht="22.5" customHeight="1">
      <c r="A164" s="56">
        <v>9</v>
      </c>
      <c r="B164" s="3" t="s">
        <v>88</v>
      </c>
      <c r="C164" s="45">
        <v>124110</v>
      </c>
      <c r="D164" s="45">
        <v>88087</v>
      </c>
      <c r="E164" s="46">
        <f t="shared" si="50"/>
        <v>140.89479718914254</v>
      </c>
      <c r="F164" s="45">
        <v>8352</v>
      </c>
      <c r="G164" s="45">
        <v>15552</v>
      </c>
      <c r="H164" s="46">
        <f t="shared" si="54"/>
        <v>53.703703703703709</v>
      </c>
      <c r="I164" s="45">
        <v>255378</v>
      </c>
      <c r="J164" s="45">
        <v>229683</v>
      </c>
      <c r="K164" s="46">
        <f t="shared" si="52"/>
        <v>111.18715795248232</v>
      </c>
      <c r="L164" s="95">
        <f>O164+R164</f>
        <v>0</v>
      </c>
      <c r="M164" s="47">
        <f t="shared" si="53"/>
        <v>0</v>
      </c>
      <c r="N164" s="25" t="e">
        <f t="shared" si="47"/>
        <v>#DIV/0!</v>
      </c>
      <c r="O164" s="45">
        <v>0</v>
      </c>
      <c r="P164" s="45">
        <v>0</v>
      </c>
      <c r="Q164" s="25" t="e">
        <f t="shared" si="48"/>
        <v>#DIV/0!</v>
      </c>
      <c r="R164" s="45">
        <v>0</v>
      </c>
      <c r="S164" s="45">
        <v>0</v>
      </c>
      <c r="T164" s="46" t="e">
        <f t="shared" si="49"/>
        <v>#DIV/0!</v>
      </c>
    </row>
    <row r="165" spans="1:20" s="23" customFormat="1" ht="17.25" customHeight="1">
      <c r="A165" s="385"/>
      <c r="B165" s="386"/>
      <c r="C165" s="386"/>
      <c r="D165" s="386"/>
      <c r="E165" s="386"/>
      <c r="F165" s="386"/>
      <c r="G165" s="386"/>
      <c r="H165" s="386"/>
      <c r="I165" s="386"/>
      <c r="J165" s="386"/>
      <c r="K165" s="386"/>
      <c r="L165" s="386"/>
      <c r="M165" s="386"/>
      <c r="N165" s="386"/>
      <c r="O165" s="386"/>
      <c r="P165" s="386"/>
      <c r="Q165" s="386"/>
      <c r="R165" s="386"/>
      <c r="S165" s="386"/>
      <c r="T165" s="387"/>
    </row>
    <row r="166" spans="1:20" s="23" customFormat="1" ht="32.25" customHeight="1">
      <c r="A166" s="383" t="s">
        <v>245</v>
      </c>
      <c r="B166" s="384"/>
      <c r="C166" s="42">
        <f>SUM(C167:C180)</f>
        <v>7002763</v>
      </c>
      <c r="D166" s="42">
        <f>SUM(D167:D180)</f>
        <v>5116980</v>
      </c>
      <c r="E166" s="51">
        <f t="shared" ref="E166:E180" si="55">C166/D166*100</f>
        <v>136.85343698822351</v>
      </c>
      <c r="F166" s="42">
        <f>SUM(F167:F180)</f>
        <v>952509</v>
      </c>
      <c r="G166" s="42">
        <f>SUM(G167:G180)</f>
        <v>588671</v>
      </c>
      <c r="H166" s="51">
        <f t="shared" ref="H166:H180" si="56">F166/G166*100</f>
        <v>161.80667979227786</v>
      </c>
      <c r="I166" s="42">
        <f>SUM(I167:I180)</f>
        <v>6820383</v>
      </c>
      <c r="J166" s="42">
        <f>SUM(J167:J180)</f>
        <v>4894389</v>
      </c>
      <c r="K166" s="51">
        <f t="shared" ref="K166:K180" si="57">I166/J166*100</f>
        <v>139.35106098023675</v>
      </c>
      <c r="L166" s="42">
        <f>SUM(L167:L180)</f>
        <v>5004439</v>
      </c>
      <c r="M166" s="42">
        <f>SUM(M167:M180)</f>
        <v>3225858</v>
      </c>
      <c r="N166" s="6">
        <f t="shared" ref="N166:N180" si="58">L166/M166*100</f>
        <v>155.13512994062356</v>
      </c>
      <c r="O166" s="42">
        <f>SUM(O167:O180)</f>
        <v>1430166</v>
      </c>
      <c r="P166" s="42">
        <f>SUM(P167:P180)</f>
        <v>99923</v>
      </c>
      <c r="Q166" s="5">
        <f t="shared" ref="Q166:Q180" si="59">O166/P166*100</f>
        <v>1431.2680764188424</v>
      </c>
      <c r="R166" s="42">
        <f>SUM(R167:R180)</f>
        <v>3574273</v>
      </c>
      <c r="S166" s="42">
        <f>SUM(S167:S180)</f>
        <v>3125935</v>
      </c>
      <c r="T166" s="6">
        <f t="shared" ref="T166:T180" si="60">R166/S166*100</f>
        <v>114.3425247166048</v>
      </c>
    </row>
    <row r="167" spans="1:20" ht="20.25" customHeight="1">
      <c r="A167" s="56">
        <v>1</v>
      </c>
      <c r="B167" s="3" t="s">
        <v>66</v>
      </c>
      <c r="C167" s="45">
        <v>617764</v>
      </c>
      <c r="D167" s="45">
        <v>513121</v>
      </c>
      <c r="E167" s="46">
        <f t="shared" si="55"/>
        <v>120.39343546648841</v>
      </c>
      <c r="F167" s="45">
        <v>51589</v>
      </c>
      <c r="G167" s="45">
        <v>26815</v>
      </c>
      <c r="H167" s="46">
        <f t="shared" si="56"/>
        <v>192.38858847659893</v>
      </c>
      <c r="I167" s="45">
        <v>603430</v>
      </c>
      <c r="J167" s="45">
        <v>524265</v>
      </c>
      <c r="K167" s="46">
        <f t="shared" si="57"/>
        <v>115.10018788208254</v>
      </c>
      <c r="L167" s="45">
        <v>603430</v>
      </c>
      <c r="M167" s="47">
        <v>502682</v>
      </c>
      <c r="N167" s="25">
        <f t="shared" si="58"/>
        <v>120.0420942066754</v>
      </c>
      <c r="O167" s="47">
        <v>0</v>
      </c>
      <c r="P167" s="47">
        <v>0</v>
      </c>
      <c r="Q167" s="25" t="e">
        <f t="shared" si="59"/>
        <v>#DIV/0!</v>
      </c>
      <c r="R167" s="65">
        <v>603430</v>
      </c>
      <c r="S167" s="47">
        <v>502682</v>
      </c>
      <c r="T167" s="46">
        <f t="shared" si="60"/>
        <v>120.0420942066754</v>
      </c>
    </row>
    <row r="168" spans="1:20" s="23" customFormat="1" ht="18.75" customHeight="1">
      <c r="A168" s="57">
        <v>2</v>
      </c>
      <c r="B168" s="4" t="s">
        <v>70</v>
      </c>
      <c r="C168" s="45">
        <v>0</v>
      </c>
      <c r="D168" s="45">
        <v>341319</v>
      </c>
      <c r="E168" s="1">
        <f t="shared" si="55"/>
        <v>0</v>
      </c>
      <c r="F168" s="45">
        <v>0</v>
      </c>
      <c r="G168" s="45">
        <v>38135</v>
      </c>
      <c r="H168" s="1">
        <f t="shared" si="56"/>
        <v>0</v>
      </c>
      <c r="I168" s="45">
        <v>0</v>
      </c>
      <c r="J168" s="45">
        <v>361562</v>
      </c>
      <c r="K168" s="1">
        <f t="shared" si="57"/>
        <v>0</v>
      </c>
      <c r="L168" s="45">
        <v>0</v>
      </c>
      <c r="M168" s="47">
        <v>361562</v>
      </c>
      <c r="N168" s="1">
        <f t="shared" si="58"/>
        <v>0</v>
      </c>
      <c r="O168" s="47">
        <v>0</v>
      </c>
      <c r="P168" s="47">
        <v>0</v>
      </c>
      <c r="Q168" s="1" t="e">
        <f t="shared" si="59"/>
        <v>#DIV/0!</v>
      </c>
      <c r="R168" s="65">
        <v>0</v>
      </c>
      <c r="S168" s="47">
        <v>361562</v>
      </c>
      <c r="T168" s="1">
        <f t="shared" si="60"/>
        <v>0</v>
      </c>
    </row>
    <row r="169" spans="1:20" s="23" customFormat="1" ht="18.75" customHeight="1">
      <c r="A169" s="57">
        <v>3</v>
      </c>
      <c r="B169" s="4" t="s">
        <v>372</v>
      </c>
      <c r="C169" s="45">
        <v>410497</v>
      </c>
      <c r="D169" s="45">
        <v>0</v>
      </c>
      <c r="E169" s="1" t="e">
        <f t="shared" si="55"/>
        <v>#DIV/0!</v>
      </c>
      <c r="F169" s="45">
        <v>35056</v>
      </c>
      <c r="G169" s="45">
        <v>0</v>
      </c>
      <c r="H169" s="1" t="e">
        <f t="shared" si="56"/>
        <v>#DIV/0!</v>
      </c>
      <c r="I169" s="45">
        <v>434355</v>
      </c>
      <c r="J169" s="45">
        <v>0</v>
      </c>
      <c r="K169" s="1" t="e">
        <f t="shared" si="57"/>
        <v>#DIV/0!</v>
      </c>
      <c r="L169" s="45">
        <v>332535</v>
      </c>
      <c r="M169" s="45">
        <v>0</v>
      </c>
      <c r="N169" s="1" t="e">
        <f t="shared" si="58"/>
        <v>#DIV/0!</v>
      </c>
      <c r="O169" s="47">
        <v>0</v>
      </c>
      <c r="P169" s="47">
        <v>0</v>
      </c>
      <c r="Q169" s="1" t="e">
        <f t="shared" si="59"/>
        <v>#DIV/0!</v>
      </c>
      <c r="R169" s="65">
        <v>332535</v>
      </c>
      <c r="S169" s="65">
        <v>0</v>
      </c>
      <c r="T169" s="1" t="e">
        <f t="shared" si="60"/>
        <v>#DIV/0!</v>
      </c>
    </row>
    <row r="170" spans="1:20" ht="20.25" customHeight="1">
      <c r="A170" s="56">
        <v>4</v>
      </c>
      <c r="B170" s="4" t="s">
        <v>73</v>
      </c>
      <c r="C170" s="45">
        <v>189925</v>
      </c>
      <c r="D170" s="45">
        <v>222858</v>
      </c>
      <c r="E170" s="25">
        <f t="shared" si="55"/>
        <v>85.22242863168475</v>
      </c>
      <c r="F170" s="45">
        <v>21226</v>
      </c>
      <c r="G170" s="45">
        <v>27310</v>
      </c>
      <c r="H170" s="25">
        <f t="shared" si="56"/>
        <v>77.722445990479684</v>
      </c>
      <c r="I170" s="45">
        <v>257617</v>
      </c>
      <c r="J170" s="45">
        <v>225017</v>
      </c>
      <c r="K170" s="25">
        <f t="shared" si="57"/>
        <v>114.48779425554514</v>
      </c>
      <c r="L170" s="45">
        <v>68887</v>
      </c>
      <c r="M170" s="47">
        <v>52330</v>
      </c>
      <c r="N170" s="25">
        <f t="shared" si="58"/>
        <v>131.63959487865469</v>
      </c>
      <c r="O170" s="47">
        <v>20860</v>
      </c>
      <c r="P170" s="45">
        <v>9450</v>
      </c>
      <c r="Q170" s="25">
        <f t="shared" si="59"/>
        <v>220.74074074074073</v>
      </c>
      <c r="R170" s="65">
        <v>48027</v>
      </c>
      <c r="S170" s="49">
        <v>42880</v>
      </c>
      <c r="T170" s="25">
        <f t="shared" si="60"/>
        <v>112.00326492537313</v>
      </c>
    </row>
    <row r="171" spans="1:20" ht="18.75" customHeight="1">
      <c r="A171" s="57">
        <v>5</v>
      </c>
      <c r="B171" s="8" t="s">
        <v>75</v>
      </c>
      <c r="C171" s="45">
        <v>407388</v>
      </c>
      <c r="D171" s="45">
        <v>173017</v>
      </c>
      <c r="E171" s="25">
        <f t="shared" si="55"/>
        <v>235.46125525237406</v>
      </c>
      <c r="F171" s="45">
        <v>33460</v>
      </c>
      <c r="G171" s="45">
        <v>8635</v>
      </c>
      <c r="H171" s="25">
        <f t="shared" si="56"/>
        <v>387.49276201505501</v>
      </c>
      <c r="I171" s="45">
        <v>407388</v>
      </c>
      <c r="J171" s="45">
        <v>173017</v>
      </c>
      <c r="K171" s="25">
        <f t="shared" si="57"/>
        <v>235.46125525237406</v>
      </c>
      <c r="L171" s="45">
        <v>407388</v>
      </c>
      <c r="M171" s="47">
        <v>173017</v>
      </c>
      <c r="N171" s="25">
        <f t="shared" si="58"/>
        <v>235.46125525237406</v>
      </c>
      <c r="O171" s="47">
        <v>0</v>
      </c>
      <c r="P171" s="45">
        <v>0</v>
      </c>
      <c r="Q171" s="25" t="e">
        <f t="shared" si="59"/>
        <v>#DIV/0!</v>
      </c>
      <c r="R171" s="45">
        <v>407388</v>
      </c>
      <c r="S171" s="45">
        <v>173017</v>
      </c>
      <c r="T171" s="25">
        <f t="shared" si="60"/>
        <v>235.46125525237406</v>
      </c>
    </row>
    <row r="172" spans="1:20" ht="18.75" customHeight="1">
      <c r="A172" s="56">
        <v>6</v>
      </c>
      <c r="B172" s="8" t="s">
        <v>222</v>
      </c>
      <c r="C172" s="45">
        <v>0</v>
      </c>
      <c r="D172" s="45">
        <v>0</v>
      </c>
      <c r="E172" s="25" t="e">
        <f t="shared" si="55"/>
        <v>#DIV/0!</v>
      </c>
      <c r="F172" s="45">
        <v>0</v>
      </c>
      <c r="G172" s="45">
        <v>0</v>
      </c>
      <c r="H172" s="25" t="e">
        <f t="shared" si="56"/>
        <v>#DIV/0!</v>
      </c>
      <c r="I172" s="45">
        <v>0</v>
      </c>
      <c r="J172" s="45">
        <v>0</v>
      </c>
      <c r="K172" s="25" t="e">
        <f t="shared" si="57"/>
        <v>#DIV/0!</v>
      </c>
      <c r="L172" s="45">
        <v>0</v>
      </c>
      <c r="M172" s="47">
        <v>0</v>
      </c>
      <c r="N172" s="25" t="e">
        <f t="shared" si="58"/>
        <v>#DIV/0!</v>
      </c>
      <c r="O172" s="47">
        <v>0</v>
      </c>
      <c r="P172" s="45">
        <v>0</v>
      </c>
      <c r="Q172" s="25" t="e">
        <f t="shared" si="59"/>
        <v>#DIV/0!</v>
      </c>
      <c r="R172" s="65">
        <v>0</v>
      </c>
      <c r="S172" s="45">
        <v>0</v>
      </c>
      <c r="T172" s="25" t="e">
        <f t="shared" si="60"/>
        <v>#DIV/0!</v>
      </c>
    </row>
    <row r="173" spans="1:20" ht="22.5" customHeight="1">
      <c r="A173" s="57">
        <v>7</v>
      </c>
      <c r="B173" s="3" t="s">
        <v>78</v>
      </c>
      <c r="C173" s="45">
        <v>46562</v>
      </c>
      <c r="D173" s="45">
        <v>48642</v>
      </c>
      <c r="E173" s="46">
        <f t="shared" si="55"/>
        <v>95.723860038649718</v>
      </c>
      <c r="F173" s="45">
        <v>1968</v>
      </c>
      <c r="G173" s="45">
        <v>2006</v>
      </c>
      <c r="H173" s="46">
        <f t="shared" si="56"/>
        <v>98.105682951146562</v>
      </c>
      <c r="I173" s="45">
        <v>63279</v>
      </c>
      <c r="J173" s="45">
        <v>59579</v>
      </c>
      <c r="K173" s="46">
        <f t="shared" si="57"/>
        <v>106.21024186374393</v>
      </c>
      <c r="L173" s="45">
        <v>51353</v>
      </c>
      <c r="M173" s="47">
        <v>53974</v>
      </c>
      <c r="N173" s="25">
        <f t="shared" si="58"/>
        <v>95.143958202097295</v>
      </c>
      <c r="O173" s="47">
        <v>0</v>
      </c>
      <c r="P173" s="45">
        <v>0</v>
      </c>
      <c r="Q173" s="25" t="e">
        <f t="shared" si="59"/>
        <v>#DIV/0!</v>
      </c>
      <c r="R173" s="65">
        <v>51353</v>
      </c>
      <c r="S173" s="45">
        <v>53974</v>
      </c>
      <c r="T173" s="46">
        <f t="shared" si="60"/>
        <v>95.143958202097295</v>
      </c>
    </row>
    <row r="174" spans="1:20" s="23" customFormat="1" ht="19.5" customHeight="1">
      <c r="A174" s="57">
        <v>8</v>
      </c>
      <c r="B174" s="8" t="s">
        <v>80</v>
      </c>
      <c r="C174" s="45">
        <v>0</v>
      </c>
      <c r="D174" s="47">
        <v>9065</v>
      </c>
      <c r="E174" s="1">
        <f t="shared" si="55"/>
        <v>0</v>
      </c>
      <c r="F174" s="45">
        <v>0</v>
      </c>
      <c r="G174" s="47">
        <v>0</v>
      </c>
      <c r="H174" s="1" t="e">
        <f t="shared" si="56"/>
        <v>#DIV/0!</v>
      </c>
      <c r="I174" s="45">
        <v>0</v>
      </c>
      <c r="J174" s="47">
        <v>9065</v>
      </c>
      <c r="K174" s="1">
        <f t="shared" si="57"/>
        <v>0</v>
      </c>
      <c r="L174" s="45">
        <v>0</v>
      </c>
      <c r="M174" s="47">
        <v>9065</v>
      </c>
      <c r="N174" s="1">
        <f t="shared" si="58"/>
        <v>0</v>
      </c>
      <c r="O174" s="47">
        <v>0</v>
      </c>
      <c r="P174" s="47">
        <v>0</v>
      </c>
      <c r="Q174" s="1" t="e">
        <f t="shared" si="59"/>
        <v>#DIV/0!</v>
      </c>
      <c r="R174" s="65">
        <v>0</v>
      </c>
      <c r="S174" s="47">
        <v>9065</v>
      </c>
      <c r="T174" s="1">
        <f t="shared" si="60"/>
        <v>0</v>
      </c>
    </row>
    <row r="175" spans="1:20" ht="30" customHeight="1">
      <c r="A175" s="63">
        <v>9</v>
      </c>
      <c r="B175" s="3" t="s">
        <v>82</v>
      </c>
      <c r="C175" s="45">
        <v>2193381</v>
      </c>
      <c r="D175" s="45">
        <v>2001967</v>
      </c>
      <c r="E175" s="1">
        <f t="shared" si="55"/>
        <v>109.56129646492674</v>
      </c>
      <c r="F175" s="45">
        <v>184456</v>
      </c>
      <c r="G175" s="45">
        <v>241733</v>
      </c>
      <c r="H175" s="46">
        <f t="shared" si="56"/>
        <v>76.305676097181589</v>
      </c>
      <c r="I175" s="45">
        <v>2193381</v>
      </c>
      <c r="J175" s="45">
        <v>2001967</v>
      </c>
      <c r="K175" s="46">
        <f t="shared" si="57"/>
        <v>109.56129646492674</v>
      </c>
      <c r="L175" s="45">
        <v>2193381</v>
      </c>
      <c r="M175" s="47">
        <v>2001967</v>
      </c>
      <c r="N175" s="25">
        <f t="shared" si="58"/>
        <v>109.56129646492674</v>
      </c>
      <c r="O175" s="47">
        <v>61841</v>
      </c>
      <c r="P175" s="45">
        <v>19212</v>
      </c>
      <c r="Q175" s="25">
        <f t="shared" si="59"/>
        <v>321.88736206537578</v>
      </c>
      <c r="R175" s="65">
        <v>2131540</v>
      </c>
      <c r="S175" s="45">
        <v>1982755</v>
      </c>
      <c r="T175" s="46">
        <f t="shared" si="60"/>
        <v>107.50395283330518</v>
      </c>
    </row>
    <row r="176" spans="1:20" ht="22.5" customHeight="1">
      <c r="A176" s="58">
        <v>10</v>
      </c>
      <c r="B176" s="4" t="s">
        <v>90</v>
      </c>
      <c r="C176" s="45">
        <v>11601</v>
      </c>
      <c r="D176" s="45">
        <v>0</v>
      </c>
      <c r="E176" s="25" t="e">
        <f t="shared" si="55"/>
        <v>#DIV/0!</v>
      </c>
      <c r="F176" s="45">
        <v>626</v>
      </c>
      <c r="G176" s="45">
        <v>0</v>
      </c>
      <c r="H176" s="25" t="e">
        <f t="shared" si="56"/>
        <v>#DIV/0!</v>
      </c>
      <c r="I176" s="45">
        <v>18825</v>
      </c>
      <c r="J176" s="45">
        <v>0</v>
      </c>
      <c r="K176" s="25" t="e">
        <f t="shared" si="57"/>
        <v>#DIV/0!</v>
      </c>
      <c r="L176" s="45">
        <v>9293</v>
      </c>
      <c r="M176" s="47">
        <v>0</v>
      </c>
      <c r="N176" s="25" t="e">
        <f t="shared" si="58"/>
        <v>#DIV/0!</v>
      </c>
      <c r="O176" s="47">
        <v>9293</v>
      </c>
      <c r="P176" s="45">
        <v>0</v>
      </c>
      <c r="Q176" s="25" t="e">
        <f t="shared" si="59"/>
        <v>#DIV/0!</v>
      </c>
      <c r="R176" s="65">
        <v>0</v>
      </c>
      <c r="S176" s="49">
        <v>0</v>
      </c>
      <c r="T176" s="25" t="e">
        <f t="shared" si="60"/>
        <v>#DIV/0!</v>
      </c>
    </row>
    <row r="177" spans="1:20" s="24" customFormat="1" ht="18" customHeight="1">
      <c r="A177" s="58">
        <v>11</v>
      </c>
      <c r="B177" s="4" t="s">
        <v>91</v>
      </c>
      <c r="C177" s="45">
        <v>118159</v>
      </c>
      <c r="D177" s="45">
        <v>116255</v>
      </c>
      <c r="E177" s="25">
        <f t="shared" si="55"/>
        <v>101.63777902025718</v>
      </c>
      <c r="F177" s="45">
        <v>28509</v>
      </c>
      <c r="G177" s="45">
        <v>11552</v>
      </c>
      <c r="H177" s="25">
        <f t="shared" si="56"/>
        <v>246.78843490304709</v>
      </c>
      <c r="I177" s="45">
        <v>118159</v>
      </c>
      <c r="J177" s="45">
        <v>116235</v>
      </c>
      <c r="K177" s="25">
        <f t="shared" si="57"/>
        <v>101.65526734632427</v>
      </c>
      <c r="L177" s="45">
        <v>0</v>
      </c>
      <c r="M177" s="47">
        <v>0</v>
      </c>
      <c r="N177" s="25" t="e">
        <f t="shared" si="58"/>
        <v>#DIV/0!</v>
      </c>
      <c r="O177" s="47">
        <v>0</v>
      </c>
      <c r="P177" s="45">
        <v>0</v>
      </c>
      <c r="Q177" s="25" t="e">
        <f t="shared" si="59"/>
        <v>#DIV/0!</v>
      </c>
      <c r="R177" s="65">
        <v>0</v>
      </c>
      <c r="S177" s="49">
        <v>0</v>
      </c>
      <c r="T177" s="25" t="e">
        <f t="shared" si="60"/>
        <v>#DIV/0!</v>
      </c>
    </row>
    <row r="178" spans="1:20" s="24" customFormat="1" ht="17.25" customHeight="1">
      <c r="A178" s="58">
        <v>12</v>
      </c>
      <c r="B178" s="4" t="s">
        <v>247</v>
      </c>
      <c r="C178" s="45">
        <v>1077416</v>
      </c>
      <c r="D178" s="45">
        <v>117484</v>
      </c>
      <c r="E178" s="46">
        <f t="shared" si="55"/>
        <v>917.07466548636421</v>
      </c>
      <c r="F178" s="45">
        <v>334211</v>
      </c>
      <c r="G178" s="45">
        <v>60673</v>
      </c>
      <c r="H178" s="46">
        <f t="shared" si="56"/>
        <v>550.83974749888739</v>
      </c>
      <c r="I178" s="45">
        <v>889892</v>
      </c>
      <c r="J178" s="45">
        <v>71261</v>
      </c>
      <c r="K178" s="46">
        <f t="shared" si="57"/>
        <v>1248.7784342066489</v>
      </c>
      <c r="L178" s="45">
        <v>881312</v>
      </c>
      <c r="M178" s="47">
        <v>71261</v>
      </c>
      <c r="N178" s="25">
        <f t="shared" si="58"/>
        <v>1236.7381877885518</v>
      </c>
      <c r="O178" s="47">
        <v>881312</v>
      </c>
      <c r="P178" s="45">
        <v>71261</v>
      </c>
      <c r="Q178" s="25">
        <f t="shared" si="59"/>
        <v>1236.7381877885518</v>
      </c>
      <c r="R178" s="65">
        <v>0</v>
      </c>
      <c r="S178" s="47">
        <v>0</v>
      </c>
      <c r="T178" s="46" t="e">
        <f t="shared" si="60"/>
        <v>#DIV/0!</v>
      </c>
    </row>
    <row r="179" spans="1:20" s="24" customFormat="1" ht="17.25" customHeight="1">
      <c r="A179" s="58">
        <v>13</v>
      </c>
      <c r="B179" s="4" t="s">
        <v>229</v>
      </c>
      <c r="C179" s="45">
        <v>773242</v>
      </c>
      <c r="D179" s="45">
        <v>251022</v>
      </c>
      <c r="E179" s="25">
        <f t="shared" si="55"/>
        <v>308.03754252615312</v>
      </c>
      <c r="F179" s="45">
        <v>113884</v>
      </c>
      <c r="G179" s="45">
        <v>75520</v>
      </c>
      <c r="H179" s="25">
        <f t="shared" si="56"/>
        <v>150.79978813559322</v>
      </c>
      <c r="I179" s="45">
        <v>603355</v>
      </c>
      <c r="J179" s="45">
        <v>46878</v>
      </c>
      <c r="K179" s="25">
        <f t="shared" si="57"/>
        <v>1287.074960535859</v>
      </c>
      <c r="L179" s="45">
        <v>456860</v>
      </c>
      <c r="M179" s="47">
        <v>0</v>
      </c>
      <c r="N179" s="25" t="e">
        <f t="shared" si="58"/>
        <v>#DIV/0!</v>
      </c>
      <c r="O179" s="47">
        <v>456860</v>
      </c>
      <c r="P179" s="45">
        <v>0</v>
      </c>
      <c r="Q179" s="25" t="e">
        <f t="shared" si="59"/>
        <v>#DIV/0!</v>
      </c>
      <c r="R179" s="65">
        <v>0</v>
      </c>
      <c r="S179" s="49">
        <v>0</v>
      </c>
      <c r="T179" s="25" t="e">
        <f t="shared" si="60"/>
        <v>#DIV/0!</v>
      </c>
    </row>
    <row r="180" spans="1:20" ht="27" customHeight="1">
      <c r="A180" s="56">
        <v>14</v>
      </c>
      <c r="B180" s="3" t="s">
        <v>223</v>
      </c>
      <c r="C180" s="45">
        <v>1156828</v>
      </c>
      <c r="D180" s="45">
        <v>1322230</v>
      </c>
      <c r="E180" s="46">
        <f t="shared" si="55"/>
        <v>87.490678626260177</v>
      </c>
      <c r="F180" s="45">
        <v>147524</v>
      </c>
      <c r="G180" s="45">
        <v>96292</v>
      </c>
      <c r="H180" s="46">
        <f t="shared" si="56"/>
        <v>153.20483529265152</v>
      </c>
      <c r="I180" s="45">
        <v>1230702</v>
      </c>
      <c r="J180" s="45">
        <v>1305543</v>
      </c>
      <c r="K180" s="46">
        <f t="shared" si="57"/>
        <v>94.267442742215309</v>
      </c>
      <c r="L180" s="45">
        <v>0</v>
      </c>
      <c r="M180" s="47">
        <v>0</v>
      </c>
      <c r="N180" s="25" t="e">
        <f t="shared" si="58"/>
        <v>#DIV/0!</v>
      </c>
      <c r="O180" s="47">
        <v>0</v>
      </c>
      <c r="P180" s="45">
        <v>0</v>
      </c>
      <c r="Q180" s="25" t="e">
        <f t="shared" si="59"/>
        <v>#DIV/0!</v>
      </c>
      <c r="R180" s="65">
        <v>0</v>
      </c>
      <c r="S180" s="45">
        <v>0</v>
      </c>
      <c r="T180" s="46" t="e">
        <f t="shared" si="60"/>
        <v>#DIV/0!</v>
      </c>
    </row>
    <row r="181" spans="1:20" s="23" customFormat="1" ht="17.25" customHeight="1">
      <c r="A181" s="385"/>
      <c r="B181" s="386"/>
      <c r="C181" s="386"/>
      <c r="D181" s="386"/>
      <c r="E181" s="386"/>
      <c r="F181" s="386"/>
      <c r="G181" s="386"/>
      <c r="H181" s="386"/>
      <c r="I181" s="386"/>
      <c r="J181" s="386"/>
      <c r="K181" s="386"/>
      <c r="L181" s="386"/>
      <c r="M181" s="386"/>
      <c r="N181" s="386"/>
      <c r="O181" s="386"/>
      <c r="P181" s="386"/>
      <c r="Q181" s="386"/>
      <c r="R181" s="386"/>
      <c r="S181" s="386"/>
      <c r="T181" s="387"/>
    </row>
    <row r="182" spans="1:20" s="23" customFormat="1" ht="57.75" customHeight="1">
      <c r="A182" s="383" t="s">
        <v>246</v>
      </c>
      <c r="B182" s="384"/>
      <c r="C182" s="42">
        <f>SUM(C183:C189)</f>
        <v>219147</v>
      </c>
      <c r="D182" s="42">
        <f>SUM(D183:D189)</f>
        <v>137616</v>
      </c>
      <c r="E182" s="51">
        <f t="shared" ref="E182:E189" si="61">C182/D182*100</f>
        <v>159.24529124520404</v>
      </c>
      <c r="F182" s="42">
        <f>SUM(F183:F189)</f>
        <v>24029</v>
      </c>
      <c r="G182" s="42">
        <f>SUM(G183:G189)</f>
        <v>13012</v>
      </c>
      <c r="H182" s="51">
        <f t="shared" ref="H182:H189" si="62">F182/G182*100</f>
        <v>184.66799877036581</v>
      </c>
      <c r="I182" s="42">
        <f>SUM(I183:I189)</f>
        <v>411964</v>
      </c>
      <c r="J182" s="42">
        <f>SUM(J183:J189)</f>
        <v>162512</v>
      </c>
      <c r="K182" s="51">
        <f t="shared" ref="K182:K189" si="63">I182/J182*100</f>
        <v>253.49758787043419</v>
      </c>
      <c r="L182" s="42">
        <f>SUM(L183:L189)</f>
        <v>124151</v>
      </c>
      <c r="M182" s="42">
        <f>SUM(M183:M189)</f>
        <v>32254</v>
      </c>
      <c r="N182" s="6">
        <f t="shared" ref="N182:N189" si="64">L182/M182*100</f>
        <v>384.91659949153592</v>
      </c>
      <c r="O182" s="42">
        <f>SUM(O183:O189)</f>
        <v>120117</v>
      </c>
      <c r="P182" s="42">
        <f>SUM(P183:P189)</f>
        <v>32254</v>
      </c>
      <c r="Q182" s="5">
        <f t="shared" ref="Q182:Q187" si="65">O182/P182*100</f>
        <v>372.40962361257516</v>
      </c>
      <c r="R182" s="42">
        <f>SUM(R183:R189)</f>
        <v>4034</v>
      </c>
      <c r="S182" s="42">
        <f>SUM(S183:S189)</f>
        <v>0</v>
      </c>
      <c r="T182" s="6" t="e">
        <f t="shared" ref="T182:T189" si="66">R182/S182*100</f>
        <v>#DIV/0!</v>
      </c>
    </row>
    <row r="183" spans="1:20" s="24" customFormat="1" ht="19.5" customHeight="1">
      <c r="A183" s="57">
        <v>1</v>
      </c>
      <c r="B183" s="8" t="s">
        <v>83</v>
      </c>
      <c r="C183" s="49">
        <v>0</v>
      </c>
      <c r="D183" s="49">
        <v>0</v>
      </c>
      <c r="E183" s="25" t="e">
        <f t="shared" si="61"/>
        <v>#DIV/0!</v>
      </c>
      <c r="F183" s="49">
        <v>0</v>
      </c>
      <c r="G183" s="49">
        <v>0</v>
      </c>
      <c r="H183" s="25" t="e">
        <f t="shared" si="62"/>
        <v>#DIV/0!</v>
      </c>
      <c r="I183" s="49">
        <v>0</v>
      </c>
      <c r="J183" s="49">
        <v>0</v>
      </c>
      <c r="K183" s="25" t="e">
        <f t="shared" si="63"/>
        <v>#DIV/0!</v>
      </c>
      <c r="L183" s="49">
        <f t="shared" ref="L183:M184" si="67">O183+R183</f>
        <v>0</v>
      </c>
      <c r="M183" s="35">
        <f t="shared" si="67"/>
        <v>0</v>
      </c>
      <c r="N183" s="25" t="e">
        <f t="shared" si="64"/>
        <v>#DIV/0!</v>
      </c>
      <c r="O183" s="49">
        <v>0</v>
      </c>
      <c r="P183" s="49">
        <v>0</v>
      </c>
      <c r="Q183" s="25" t="e">
        <f t="shared" si="65"/>
        <v>#DIV/0!</v>
      </c>
      <c r="R183" s="49">
        <v>0</v>
      </c>
      <c r="S183" s="49">
        <v>0</v>
      </c>
      <c r="T183" s="25" t="e">
        <f t="shared" si="66"/>
        <v>#DIV/0!</v>
      </c>
    </row>
    <row r="184" spans="1:20" ht="33.75" customHeight="1">
      <c r="A184" s="56">
        <v>2</v>
      </c>
      <c r="B184" s="3" t="s">
        <v>84</v>
      </c>
      <c r="C184" s="49">
        <v>0</v>
      </c>
      <c r="D184" s="49">
        <v>0</v>
      </c>
      <c r="E184" s="46" t="e">
        <f t="shared" si="61"/>
        <v>#DIV/0!</v>
      </c>
      <c r="F184" s="49">
        <v>0</v>
      </c>
      <c r="G184" s="49">
        <v>0</v>
      </c>
      <c r="H184" s="46" t="e">
        <f>E184</f>
        <v>#DIV/0!</v>
      </c>
      <c r="I184" s="49">
        <v>0</v>
      </c>
      <c r="J184" s="49">
        <v>0</v>
      </c>
      <c r="K184" s="46" t="e">
        <f t="shared" si="63"/>
        <v>#DIV/0!</v>
      </c>
      <c r="L184" s="49">
        <f t="shared" si="67"/>
        <v>0</v>
      </c>
      <c r="M184" s="35">
        <f t="shared" si="67"/>
        <v>0</v>
      </c>
      <c r="N184" s="25" t="e">
        <f t="shared" si="64"/>
        <v>#DIV/0!</v>
      </c>
      <c r="O184" s="49">
        <v>0</v>
      </c>
      <c r="P184" s="49">
        <v>0</v>
      </c>
      <c r="Q184" s="25" t="e">
        <f t="shared" si="65"/>
        <v>#DIV/0!</v>
      </c>
      <c r="R184" s="49">
        <v>0</v>
      </c>
      <c r="S184" s="49">
        <v>0</v>
      </c>
      <c r="T184" s="46" t="e">
        <f t="shared" si="66"/>
        <v>#DIV/0!</v>
      </c>
    </row>
    <row r="185" spans="1:20" ht="18.75" customHeight="1">
      <c r="A185" s="58">
        <v>3</v>
      </c>
      <c r="B185" s="3" t="s">
        <v>85</v>
      </c>
      <c r="C185" s="49">
        <v>31311</v>
      </c>
      <c r="D185" s="49">
        <v>32254</v>
      </c>
      <c r="E185" s="46">
        <f t="shared" si="61"/>
        <v>97.076331617783836</v>
      </c>
      <c r="F185" s="49">
        <v>3724</v>
      </c>
      <c r="G185" s="49">
        <v>2277</v>
      </c>
      <c r="H185" s="46">
        <f t="shared" si="62"/>
        <v>163.54852876592008</v>
      </c>
      <c r="I185" s="49">
        <v>31311</v>
      </c>
      <c r="J185" s="49">
        <v>34350</v>
      </c>
      <c r="K185" s="46">
        <f t="shared" si="63"/>
        <v>91.1528384279476</v>
      </c>
      <c r="L185" s="49">
        <v>31311</v>
      </c>
      <c r="M185" s="47">
        <v>32254</v>
      </c>
      <c r="N185" s="25">
        <f t="shared" si="64"/>
        <v>97.076331617783836</v>
      </c>
      <c r="O185" s="49">
        <v>31311</v>
      </c>
      <c r="P185" s="47">
        <v>32254</v>
      </c>
      <c r="Q185" s="25">
        <f t="shared" si="65"/>
        <v>97.076331617783836</v>
      </c>
      <c r="R185" s="49">
        <v>0</v>
      </c>
      <c r="S185" s="49">
        <v>0</v>
      </c>
      <c r="T185" s="46" t="e">
        <f t="shared" si="66"/>
        <v>#DIV/0!</v>
      </c>
    </row>
    <row r="186" spans="1:20" ht="24.75" customHeight="1">
      <c r="A186" s="56">
        <v>4</v>
      </c>
      <c r="B186" s="3" t="s">
        <v>86</v>
      </c>
      <c r="C186" s="49">
        <v>26354</v>
      </c>
      <c r="D186" s="49">
        <v>23620</v>
      </c>
      <c r="E186" s="46">
        <f t="shared" si="61"/>
        <v>111.57493649449619</v>
      </c>
      <c r="F186" s="49">
        <v>3150</v>
      </c>
      <c r="G186" s="49">
        <v>3100</v>
      </c>
      <c r="H186" s="46">
        <f t="shared" si="62"/>
        <v>101.61290322580645</v>
      </c>
      <c r="I186" s="49">
        <v>62117</v>
      </c>
      <c r="J186" s="49">
        <v>30938</v>
      </c>
      <c r="K186" s="46">
        <f t="shared" si="63"/>
        <v>200.77897730945762</v>
      </c>
      <c r="L186" s="49">
        <v>2632</v>
      </c>
      <c r="M186" s="47">
        <v>0</v>
      </c>
      <c r="N186" s="25" t="e">
        <f t="shared" si="64"/>
        <v>#DIV/0!</v>
      </c>
      <c r="O186" s="49">
        <v>772</v>
      </c>
      <c r="P186" s="45">
        <v>0</v>
      </c>
      <c r="Q186" s="25" t="e">
        <f t="shared" si="65"/>
        <v>#DIV/0!</v>
      </c>
      <c r="R186" s="49">
        <v>1860</v>
      </c>
      <c r="S186" s="49">
        <v>0</v>
      </c>
      <c r="T186" s="46" t="e">
        <f t="shared" si="66"/>
        <v>#DIV/0!</v>
      </c>
    </row>
    <row r="187" spans="1:20" ht="57" customHeight="1">
      <c r="A187" s="58">
        <v>5</v>
      </c>
      <c r="B187" s="4" t="s">
        <v>284</v>
      </c>
      <c r="C187" s="49">
        <v>161482</v>
      </c>
      <c r="D187" s="49">
        <v>81742</v>
      </c>
      <c r="E187" s="25">
        <f t="shared" si="61"/>
        <v>197.55083066232783</v>
      </c>
      <c r="F187" s="49">
        <v>17155</v>
      </c>
      <c r="G187" s="49">
        <v>7635</v>
      </c>
      <c r="H187" s="25">
        <f t="shared" si="62"/>
        <v>224.68893254747871</v>
      </c>
      <c r="I187" s="49">
        <v>318536</v>
      </c>
      <c r="J187" s="49">
        <v>97224</v>
      </c>
      <c r="K187" s="25">
        <f t="shared" si="63"/>
        <v>327.63103760388384</v>
      </c>
      <c r="L187" s="49">
        <v>90208</v>
      </c>
      <c r="M187" s="47">
        <v>0</v>
      </c>
      <c r="N187" s="25" t="e">
        <f t="shared" si="64"/>
        <v>#DIV/0!</v>
      </c>
      <c r="O187" s="49">
        <v>88034</v>
      </c>
      <c r="P187" s="49">
        <v>0</v>
      </c>
      <c r="Q187" s="25" t="e">
        <f t="shared" si="65"/>
        <v>#DIV/0!</v>
      </c>
      <c r="R187" s="49">
        <v>2174</v>
      </c>
      <c r="S187" s="49">
        <v>0</v>
      </c>
      <c r="T187" s="25" t="e">
        <f t="shared" si="66"/>
        <v>#DIV/0!</v>
      </c>
    </row>
    <row r="188" spans="1:20" ht="18.75" customHeight="1">
      <c r="A188" s="58">
        <v>6</v>
      </c>
      <c r="B188" s="4" t="s">
        <v>275</v>
      </c>
      <c r="C188" s="49">
        <v>0</v>
      </c>
      <c r="D188" s="49">
        <v>0</v>
      </c>
      <c r="E188" s="25" t="e">
        <f t="shared" si="61"/>
        <v>#DIV/0!</v>
      </c>
      <c r="F188" s="49">
        <v>0</v>
      </c>
      <c r="G188" s="49">
        <v>0</v>
      </c>
      <c r="H188" s="25" t="e">
        <f t="shared" si="62"/>
        <v>#DIV/0!</v>
      </c>
      <c r="I188" s="49">
        <v>0</v>
      </c>
      <c r="J188" s="49">
        <v>0</v>
      </c>
      <c r="K188" s="25" t="e">
        <f t="shared" si="63"/>
        <v>#DIV/0!</v>
      </c>
      <c r="L188" s="49">
        <f t="shared" ref="L188:M189" si="68">O188+R188</f>
        <v>0</v>
      </c>
      <c r="M188" s="35">
        <f t="shared" si="68"/>
        <v>0</v>
      </c>
      <c r="N188" s="25" t="e">
        <f t="shared" si="64"/>
        <v>#DIV/0!</v>
      </c>
      <c r="O188" s="49">
        <v>0</v>
      </c>
      <c r="P188" s="49">
        <v>0</v>
      </c>
      <c r="Q188" s="25" t="e">
        <f>O188/P188*100</f>
        <v>#DIV/0!</v>
      </c>
      <c r="R188" s="49">
        <v>0</v>
      </c>
      <c r="S188" s="49">
        <v>0</v>
      </c>
      <c r="T188" s="25" t="e">
        <f t="shared" si="66"/>
        <v>#DIV/0!</v>
      </c>
    </row>
    <row r="189" spans="1:20" s="23" customFormat="1" ht="21" customHeight="1">
      <c r="A189" s="57">
        <v>7</v>
      </c>
      <c r="B189" s="8" t="s">
        <v>77</v>
      </c>
      <c r="C189" s="49">
        <v>0</v>
      </c>
      <c r="D189" s="49">
        <v>0</v>
      </c>
      <c r="E189" s="1" t="e">
        <f t="shared" si="61"/>
        <v>#DIV/0!</v>
      </c>
      <c r="F189" s="49">
        <v>0</v>
      </c>
      <c r="G189" s="49">
        <v>0</v>
      </c>
      <c r="H189" s="1" t="e">
        <f t="shared" si="62"/>
        <v>#DIV/0!</v>
      </c>
      <c r="I189" s="49">
        <v>0</v>
      </c>
      <c r="J189" s="49">
        <v>0</v>
      </c>
      <c r="K189" s="1" t="e">
        <f t="shared" si="63"/>
        <v>#DIV/0!</v>
      </c>
      <c r="L189" s="49">
        <f t="shared" si="68"/>
        <v>0</v>
      </c>
      <c r="M189" s="35">
        <f t="shared" si="68"/>
        <v>0</v>
      </c>
      <c r="N189" s="1" t="e">
        <f t="shared" si="64"/>
        <v>#DIV/0!</v>
      </c>
      <c r="O189" s="49">
        <v>0</v>
      </c>
      <c r="P189" s="49">
        <v>0</v>
      </c>
      <c r="Q189" s="1" t="e">
        <f>O189/P189*100</f>
        <v>#DIV/0!</v>
      </c>
      <c r="R189" s="49">
        <v>0</v>
      </c>
      <c r="S189" s="49">
        <v>0</v>
      </c>
      <c r="T189" s="1" t="e">
        <f t="shared" si="66"/>
        <v>#DIV/0!</v>
      </c>
    </row>
    <row r="190" spans="1:20" s="23" customFormat="1" ht="17.25">
      <c r="A190" s="111"/>
      <c r="B190" s="116"/>
      <c r="C190" s="116"/>
      <c r="D190" s="116"/>
      <c r="E190" s="116"/>
      <c r="F190" s="116"/>
      <c r="G190" s="116"/>
      <c r="H190" s="116"/>
      <c r="I190" s="116"/>
      <c r="J190" s="116"/>
      <c r="K190" s="116"/>
      <c r="L190" s="116"/>
      <c r="M190" s="116"/>
      <c r="N190" s="116"/>
      <c r="O190" s="116"/>
      <c r="P190" s="116"/>
      <c r="Q190" s="116"/>
      <c r="R190" s="116"/>
      <c r="S190" s="116"/>
      <c r="T190" s="117"/>
    </row>
    <row r="191" spans="1:20" s="23" customFormat="1" ht="102" hidden="1" customHeight="1">
      <c r="A191" s="383" t="s">
        <v>248</v>
      </c>
      <c r="B191" s="384"/>
      <c r="C191" s="42">
        <f>SUM(C192:C198)</f>
        <v>0</v>
      </c>
      <c r="D191" s="42">
        <f>SUM(D192:D198)</f>
        <v>0</v>
      </c>
      <c r="E191" s="51" t="e">
        <f>C191/D191*100</f>
        <v>#DIV/0!</v>
      </c>
      <c r="F191" s="42">
        <f>SUM(F192:F198)</f>
        <v>0</v>
      </c>
      <c r="G191" s="42">
        <f>SUM(G192:G198)</f>
        <v>0</v>
      </c>
      <c r="H191" s="51" t="e">
        <f>F191/G191*100</f>
        <v>#DIV/0!</v>
      </c>
      <c r="I191" s="42">
        <f>SUM(I192:I198)</f>
        <v>0</v>
      </c>
      <c r="J191" s="42">
        <f>SUM(J192:J198)</f>
        <v>0</v>
      </c>
      <c r="K191" s="51" t="e">
        <f>I191/J191*100</f>
        <v>#DIV/0!</v>
      </c>
      <c r="L191" s="42">
        <f>SUM(L192:L198)</f>
        <v>0</v>
      </c>
      <c r="M191" s="42">
        <f>SUM(M192:M198)</f>
        <v>0</v>
      </c>
      <c r="N191" s="6" t="e">
        <f t="shared" ref="N191" si="69">L191/M191*100</f>
        <v>#DIV/0!</v>
      </c>
      <c r="O191" s="42">
        <f>SUM(O192:O198)</f>
        <v>0</v>
      </c>
      <c r="P191" s="42">
        <f>SUM(P192:P198)</f>
        <v>0</v>
      </c>
      <c r="Q191" s="5" t="e">
        <f t="shared" ref="Q191" si="70">O191/P191*100</f>
        <v>#DIV/0!</v>
      </c>
      <c r="R191" s="42">
        <f>SUM(R192:R198)</f>
        <v>0</v>
      </c>
      <c r="S191" s="42">
        <f>SUM(S192:S198)</f>
        <v>0</v>
      </c>
      <c r="T191" s="6" t="e">
        <f t="shared" ref="T191" si="71">R191/S191*100</f>
        <v>#DIV/0!</v>
      </c>
    </row>
    <row r="192" spans="1:20" s="23" customFormat="1" ht="17.25" hidden="1">
      <c r="A192" s="64"/>
      <c r="B192" s="16"/>
      <c r="C192" s="47"/>
      <c r="D192" s="47"/>
      <c r="E192" s="1"/>
      <c r="F192" s="47"/>
      <c r="G192" s="47"/>
      <c r="H192" s="1"/>
      <c r="I192" s="47"/>
      <c r="J192" s="47"/>
      <c r="K192" s="1"/>
      <c r="L192" s="47"/>
      <c r="M192" s="47"/>
      <c r="N192" s="1"/>
      <c r="O192" s="47"/>
      <c r="P192" s="47"/>
      <c r="Q192" s="1"/>
      <c r="R192" s="47"/>
      <c r="S192" s="47"/>
      <c r="T192" s="1"/>
    </row>
    <row r="193" spans="1:20" s="23" customFormat="1" ht="17.25" hidden="1">
      <c r="A193" s="64"/>
      <c r="B193" s="16"/>
      <c r="C193" s="47"/>
      <c r="D193" s="47"/>
      <c r="E193" s="1"/>
      <c r="F193" s="47"/>
      <c r="G193" s="47"/>
      <c r="H193" s="1"/>
      <c r="I193" s="47"/>
      <c r="J193" s="47"/>
      <c r="K193" s="1"/>
      <c r="L193" s="47"/>
      <c r="M193" s="47"/>
      <c r="N193" s="1"/>
      <c r="O193" s="47"/>
      <c r="P193" s="47"/>
      <c r="Q193" s="1"/>
      <c r="R193" s="47"/>
      <c r="S193" s="47"/>
      <c r="T193" s="1"/>
    </row>
    <row r="194" spans="1:20" s="23" customFormat="1" ht="17.25" hidden="1">
      <c r="A194" s="64"/>
      <c r="B194" s="16"/>
      <c r="C194" s="47"/>
      <c r="D194" s="47"/>
      <c r="E194" s="1"/>
      <c r="F194" s="47"/>
      <c r="G194" s="47"/>
      <c r="H194" s="1"/>
      <c r="I194" s="47"/>
      <c r="J194" s="47"/>
      <c r="K194" s="1"/>
      <c r="L194" s="47"/>
      <c r="M194" s="47"/>
      <c r="N194" s="1"/>
      <c r="O194" s="47"/>
      <c r="P194" s="47"/>
      <c r="Q194" s="1"/>
      <c r="R194" s="47"/>
      <c r="S194" s="47"/>
      <c r="T194" s="1"/>
    </row>
    <row r="195" spans="1:20" s="23" customFormat="1" ht="17.25" hidden="1">
      <c r="A195" s="64"/>
      <c r="B195" s="16"/>
      <c r="C195" s="47"/>
      <c r="D195" s="47"/>
      <c r="E195" s="1"/>
      <c r="F195" s="47"/>
      <c r="G195" s="47"/>
      <c r="H195" s="1"/>
      <c r="I195" s="47"/>
      <c r="J195" s="47"/>
      <c r="K195" s="1"/>
      <c r="L195" s="47"/>
      <c r="M195" s="47"/>
      <c r="N195" s="1"/>
      <c r="O195" s="47"/>
      <c r="P195" s="47"/>
      <c r="Q195" s="1"/>
      <c r="R195" s="47"/>
      <c r="S195" s="47"/>
      <c r="T195" s="1"/>
    </row>
    <row r="196" spans="1:20" s="23" customFormat="1" ht="17.25" hidden="1">
      <c r="A196" s="64"/>
      <c r="B196" s="16"/>
      <c r="C196" s="47"/>
      <c r="D196" s="47"/>
      <c r="E196" s="1"/>
      <c r="F196" s="47"/>
      <c r="G196" s="47"/>
      <c r="H196" s="1"/>
      <c r="I196" s="47"/>
      <c r="J196" s="47"/>
      <c r="K196" s="1"/>
      <c r="L196" s="47"/>
      <c r="M196" s="47"/>
      <c r="N196" s="1"/>
      <c r="O196" s="47"/>
      <c r="P196" s="47"/>
      <c r="Q196" s="1"/>
      <c r="R196" s="47"/>
      <c r="S196" s="47"/>
      <c r="T196" s="1"/>
    </row>
    <row r="197" spans="1:20" s="23" customFormat="1" ht="17.25" hidden="1">
      <c r="A197" s="64"/>
      <c r="B197" s="16"/>
      <c r="C197" s="47"/>
      <c r="D197" s="47"/>
      <c r="E197" s="1"/>
      <c r="F197" s="47"/>
      <c r="G197" s="47"/>
      <c r="H197" s="1"/>
      <c r="I197" s="47"/>
      <c r="J197" s="47"/>
      <c r="K197" s="1"/>
      <c r="L197" s="47"/>
      <c r="M197" s="47"/>
      <c r="N197" s="1"/>
      <c r="O197" s="47"/>
      <c r="P197" s="47"/>
      <c r="Q197" s="1"/>
      <c r="R197" s="47"/>
      <c r="S197" s="47"/>
      <c r="T197" s="1"/>
    </row>
    <row r="198" spans="1:20" s="23" customFormat="1" ht="17.25" hidden="1">
      <c r="A198" s="64"/>
      <c r="B198" s="16"/>
      <c r="C198" s="47"/>
      <c r="D198" s="47"/>
      <c r="E198" s="1"/>
      <c r="F198" s="47"/>
      <c r="G198" s="47"/>
      <c r="H198" s="1"/>
      <c r="I198" s="47"/>
      <c r="J198" s="47"/>
      <c r="K198" s="1"/>
      <c r="L198" s="47"/>
      <c r="M198" s="47"/>
      <c r="N198" s="1"/>
      <c r="O198" s="47"/>
      <c r="P198" s="47"/>
      <c r="Q198" s="1"/>
      <c r="R198" s="47"/>
      <c r="S198" s="47"/>
      <c r="T198" s="1"/>
    </row>
    <row r="199" spans="1:20" s="23" customFormat="1" ht="17.25" hidden="1" customHeight="1">
      <c r="A199" s="390"/>
      <c r="B199" s="391"/>
      <c r="C199" s="391"/>
      <c r="D199" s="391"/>
      <c r="E199" s="391"/>
      <c r="F199" s="391"/>
      <c r="G199" s="391"/>
      <c r="H199" s="391"/>
      <c r="I199" s="391"/>
      <c r="J199" s="391"/>
      <c r="K199" s="391"/>
      <c r="L199" s="391"/>
      <c r="M199" s="391"/>
      <c r="N199" s="391"/>
      <c r="O199" s="391"/>
      <c r="P199" s="391"/>
      <c r="Q199" s="391"/>
      <c r="R199" s="391"/>
      <c r="S199" s="391"/>
      <c r="T199" s="392"/>
    </row>
    <row r="200" spans="1:20" s="23" customFormat="1" ht="118.5" hidden="1" customHeight="1">
      <c r="A200" s="383" t="s">
        <v>249</v>
      </c>
      <c r="B200" s="384"/>
      <c r="C200" s="42">
        <f>SUM(C201:C204)</f>
        <v>0</v>
      </c>
      <c r="D200" s="42">
        <f>SUM(D201:D204)</f>
        <v>0</v>
      </c>
      <c r="E200" s="51" t="e">
        <f>C200/D200*100</f>
        <v>#DIV/0!</v>
      </c>
      <c r="F200" s="42">
        <f>SUM(F201:F204)</f>
        <v>0</v>
      </c>
      <c r="G200" s="42">
        <f>SUM(G201:G204)</f>
        <v>0</v>
      </c>
      <c r="H200" s="51" t="e">
        <f>F200/G200*100</f>
        <v>#DIV/0!</v>
      </c>
      <c r="I200" s="42">
        <f>SUM(I201:I204)</f>
        <v>0</v>
      </c>
      <c r="J200" s="42">
        <f>SUM(J201:J204)</f>
        <v>0</v>
      </c>
      <c r="K200" s="51" t="e">
        <f>I200/J200*100</f>
        <v>#DIV/0!</v>
      </c>
      <c r="L200" s="42">
        <f>SUM(L201:L204)</f>
        <v>0</v>
      </c>
      <c r="M200" s="42">
        <f>SUM(M201:M204)</f>
        <v>0</v>
      </c>
      <c r="N200" s="6" t="e">
        <f t="shared" ref="N200" si="72">L200/M200*100</f>
        <v>#DIV/0!</v>
      </c>
      <c r="O200" s="42">
        <f>SUM(O201:O204)</f>
        <v>0</v>
      </c>
      <c r="P200" s="42">
        <f>SUM(P201:P204)</f>
        <v>0</v>
      </c>
      <c r="Q200" s="5" t="e">
        <f t="shared" ref="Q200" si="73">O200/P200*100</f>
        <v>#DIV/0!</v>
      </c>
      <c r="R200" s="42">
        <f>SUM(R201:R204)</f>
        <v>0</v>
      </c>
      <c r="S200" s="42">
        <f>SUM(S201:S204)</f>
        <v>0</v>
      </c>
      <c r="T200" s="6" t="e">
        <f t="shared" ref="T200" si="74">R200/S200*100</f>
        <v>#DIV/0!</v>
      </c>
    </row>
    <row r="201" spans="1:20" s="23" customFormat="1" ht="17.25" hidden="1">
      <c r="A201" s="64"/>
      <c r="B201" s="16"/>
      <c r="C201" s="47"/>
      <c r="D201" s="47"/>
      <c r="E201" s="1"/>
      <c r="F201" s="47"/>
      <c r="G201" s="47"/>
      <c r="H201" s="1"/>
      <c r="I201" s="47"/>
      <c r="J201" s="47"/>
      <c r="K201" s="1"/>
      <c r="L201" s="47"/>
      <c r="M201" s="47"/>
      <c r="N201" s="1"/>
      <c r="O201" s="47"/>
      <c r="P201" s="47"/>
      <c r="Q201" s="1"/>
      <c r="R201" s="47"/>
      <c r="S201" s="47"/>
      <c r="T201" s="1"/>
    </row>
    <row r="202" spans="1:20" s="23" customFormat="1" ht="17.25" hidden="1">
      <c r="A202" s="64"/>
      <c r="B202" s="16"/>
      <c r="C202" s="47"/>
      <c r="D202" s="47"/>
      <c r="E202" s="1"/>
      <c r="F202" s="47"/>
      <c r="G202" s="47"/>
      <c r="H202" s="1"/>
      <c r="I202" s="47"/>
      <c r="J202" s="47"/>
      <c r="K202" s="1"/>
      <c r="L202" s="47"/>
      <c r="M202" s="47"/>
      <c r="N202" s="1"/>
      <c r="O202" s="47"/>
      <c r="P202" s="47"/>
      <c r="Q202" s="1"/>
      <c r="R202" s="47"/>
      <c r="S202" s="47"/>
      <c r="T202" s="1"/>
    </row>
    <row r="203" spans="1:20" s="23" customFormat="1" ht="17.25" hidden="1">
      <c r="A203" s="64"/>
      <c r="B203" s="16"/>
      <c r="C203" s="47"/>
      <c r="D203" s="47"/>
      <c r="E203" s="1"/>
      <c r="F203" s="47"/>
      <c r="G203" s="47"/>
      <c r="H203" s="1"/>
      <c r="I203" s="47"/>
      <c r="J203" s="47"/>
      <c r="K203" s="1"/>
      <c r="L203" s="47"/>
      <c r="M203" s="47"/>
      <c r="N203" s="1"/>
      <c r="O203" s="47"/>
      <c r="P203" s="47"/>
      <c r="Q203" s="1"/>
      <c r="R203" s="47"/>
      <c r="S203" s="47"/>
      <c r="T203" s="1"/>
    </row>
    <row r="204" spans="1:20" s="23" customFormat="1" ht="17.25" hidden="1">
      <c r="A204" s="64"/>
      <c r="B204" s="16"/>
      <c r="C204" s="47"/>
      <c r="D204" s="47"/>
      <c r="E204" s="1"/>
      <c r="F204" s="47"/>
      <c r="G204" s="47"/>
      <c r="H204" s="1"/>
      <c r="I204" s="47"/>
      <c r="J204" s="47"/>
      <c r="K204" s="1"/>
      <c r="L204" s="47"/>
      <c r="M204" s="47"/>
      <c r="N204" s="1"/>
      <c r="O204" s="47"/>
      <c r="P204" s="47"/>
      <c r="Q204" s="1"/>
      <c r="R204" s="47"/>
      <c r="S204" s="47"/>
      <c r="T204" s="1"/>
    </row>
    <row r="205" spans="1:20" s="23" customFormat="1" ht="17.25" customHeight="1">
      <c r="A205" s="390"/>
      <c r="B205" s="391"/>
      <c r="C205" s="391"/>
      <c r="D205" s="391"/>
      <c r="E205" s="391"/>
      <c r="F205" s="391"/>
      <c r="G205" s="391"/>
      <c r="H205" s="391"/>
      <c r="I205" s="391"/>
      <c r="J205" s="391"/>
      <c r="K205" s="391"/>
      <c r="L205" s="391"/>
      <c r="M205" s="391"/>
      <c r="N205" s="391"/>
      <c r="O205" s="391"/>
      <c r="P205" s="391"/>
      <c r="Q205" s="391"/>
      <c r="R205" s="391"/>
      <c r="S205" s="391"/>
      <c r="T205" s="392"/>
    </row>
    <row r="206" spans="1:20" s="23" customFormat="1" ht="69" customHeight="1">
      <c r="A206" s="383" t="s">
        <v>250</v>
      </c>
      <c r="B206" s="384"/>
      <c r="C206" s="42">
        <f>SUM(C207:C212)</f>
        <v>960704</v>
      </c>
      <c r="D206" s="42">
        <f>SUM(D207:D212)</f>
        <v>307605</v>
      </c>
      <c r="E206" s="51">
        <f>C206/D206*100</f>
        <v>312.31742006794428</v>
      </c>
      <c r="F206" s="42">
        <f>SUM(F207:F212)</f>
        <v>78645</v>
      </c>
      <c r="G206" s="42">
        <f>SUM(G207:G212)</f>
        <v>38949</v>
      </c>
      <c r="H206" s="51">
        <f>F206/G206*100</f>
        <v>201.9178926288223</v>
      </c>
      <c r="I206" s="42">
        <f>SUM(I207:I212)</f>
        <v>1019256</v>
      </c>
      <c r="J206" s="42">
        <f>SUM(J207:J212)</f>
        <v>307605</v>
      </c>
      <c r="K206" s="51">
        <f>I206/J206*100</f>
        <v>331.35222119276347</v>
      </c>
      <c r="L206" s="42">
        <f>SUM(L207:L212)</f>
        <v>0</v>
      </c>
      <c r="M206" s="42">
        <f>SUM(M207:M212)</f>
        <v>0</v>
      </c>
      <c r="N206" s="6" t="e">
        <f t="shared" ref="N206:N209" si="75">L206/M206*100</f>
        <v>#DIV/0!</v>
      </c>
      <c r="O206" s="42">
        <f>SUM(O207:O212)</f>
        <v>0</v>
      </c>
      <c r="P206" s="42">
        <f>SUM(P207:P212)</f>
        <v>0</v>
      </c>
      <c r="Q206" s="217"/>
      <c r="R206" s="42">
        <f>SUM(R207:R212)</f>
        <v>0</v>
      </c>
      <c r="S206" s="42">
        <f>SUM(S207:S212)</f>
        <v>0</v>
      </c>
      <c r="T206" s="6" t="e">
        <f t="shared" ref="T206:T210" si="76">R206/S206*100</f>
        <v>#DIV/0!</v>
      </c>
    </row>
    <row r="207" spans="1:20" s="23" customFormat="1" ht="17.25">
      <c r="A207" s="63">
        <v>1</v>
      </c>
      <c r="B207" s="10" t="s">
        <v>285</v>
      </c>
      <c r="C207" s="47">
        <v>584916</v>
      </c>
      <c r="D207" s="47"/>
      <c r="E207" s="49" t="e">
        <f>C207/D207*100</f>
        <v>#DIV/0!</v>
      </c>
      <c r="F207" s="47">
        <v>31740</v>
      </c>
      <c r="G207" s="47"/>
      <c r="H207" s="49" t="e">
        <f>F207/G207*100</f>
        <v>#DIV/0!</v>
      </c>
      <c r="I207" s="47">
        <v>643468</v>
      </c>
      <c r="J207" s="47"/>
      <c r="K207" s="49" t="e">
        <f>I207/J207*100</f>
        <v>#DIV/0!</v>
      </c>
      <c r="L207" s="47">
        <v>0</v>
      </c>
      <c r="M207" s="47">
        <v>0</v>
      </c>
      <c r="N207" s="228" t="e">
        <f t="shared" si="75"/>
        <v>#DIV/0!</v>
      </c>
      <c r="O207" s="47">
        <v>0</v>
      </c>
      <c r="P207" s="47">
        <v>0</v>
      </c>
      <c r="Q207" s="229" t="e">
        <f>O206/P206*100</f>
        <v>#DIV/0!</v>
      </c>
      <c r="R207" s="47">
        <v>0</v>
      </c>
      <c r="S207" s="47">
        <v>0</v>
      </c>
      <c r="T207" s="1" t="e">
        <f t="shared" si="76"/>
        <v>#DIV/0!</v>
      </c>
    </row>
    <row r="208" spans="1:20" s="23" customFormat="1" ht="17.25">
      <c r="A208" s="63">
        <v>2</v>
      </c>
      <c r="B208" s="10" t="s">
        <v>286</v>
      </c>
      <c r="C208" s="47">
        <v>168960</v>
      </c>
      <c r="D208" s="47">
        <v>174210</v>
      </c>
      <c r="E208" s="49">
        <f t="shared" ref="E208:E209" si="77">C208/D208*100</f>
        <v>96.986395729292227</v>
      </c>
      <c r="F208" s="47">
        <v>16295</v>
      </c>
      <c r="G208" s="47">
        <v>18460</v>
      </c>
      <c r="H208" s="49">
        <f t="shared" ref="H208:H209" si="78">F208/G208*100</f>
        <v>88.271939328277355</v>
      </c>
      <c r="I208" s="47">
        <v>168960</v>
      </c>
      <c r="J208" s="47">
        <v>174210</v>
      </c>
      <c r="K208" s="49">
        <f t="shared" ref="K208:K209" si="79">I208/J208*100</f>
        <v>96.986395729292227</v>
      </c>
      <c r="L208" s="47">
        <v>0</v>
      </c>
      <c r="M208" s="47">
        <v>0</v>
      </c>
      <c r="N208" s="228" t="e">
        <f t="shared" si="75"/>
        <v>#DIV/0!</v>
      </c>
      <c r="O208" s="47">
        <v>0</v>
      </c>
      <c r="P208" s="47">
        <v>0</v>
      </c>
      <c r="Q208" s="229" t="e">
        <f>O207/P207*100</f>
        <v>#DIV/0!</v>
      </c>
      <c r="R208" s="47">
        <v>0</v>
      </c>
      <c r="S208" s="47">
        <v>0</v>
      </c>
      <c r="T208" s="1" t="e">
        <f t="shared" si="76"/>
        <v>#DIV/0!</v>
      </c>
    </row>
    <row r="209" spans="1:20" s="23" customFormat="1" ht="17.25">
      <c r="A209" s="63">
        <v>3</v>
      </c>
      <c r="B209" s="10" t="s">
        <v>287</v>
      </c>
      <c r="C209" s="47">
        <v>206828</v>
      </c>
      <c r="D209" s="47">
        <v>133395</v>
      </c>
      <c r="E209" s="49">
        <f t="shared" si="77"/>
        <v>155.04928970351213</v>
      </c>
      <c r="F209" s="47">
        <v>30610</v>
      </c>
      <c r="G209" s="47">
        <v>20489</v>
      </c>
      <c r="H209" s="49">
        <f t="shared" si="78"/>
        <v>149.39723754209575</v>
      </c>
      <c r="I209" s="47">
        <v>206828</v>
      </c>
      <c r="J209" s="47">
        <v>133395</v>
      </c>
      <c r="K209" s="49">
        <f t="shared" si="79"/>
        <v>155.04928970351213</v>
      </c>
      <c r="L209" s="47">
        <v>0</v>
      </c>
      <c r="M209" s="47">
        <v>0</v>
      </c>
      <c r="N209" s="228" t="e">
        <f t="shared" si="75"/>
        <v>#DIV/0!</v>
      </c>
      <c r="O209" s="47">
        <v>0</v>
      </c>
      <c r="P209" s="47">
        <v>0</v>
      </c>
      <c r="Q209" s="229" t="e">
        <f>O208/P208*100</f>
        <v>#DIV/0!</v>
      </c>
      <c r="R209" s="47">
        <v>0</v>
      </c>
      <c r="S209" s="47">
        <v>0</v>
      </c>
      <c r="T209" s="1" t="e">
        <f t="shared" si="76"/>
        <v>#DIV/0!</v>
      </c>
    </row>
    <row r="210" spans="1:20" s="23" customFormat="1" ht="17.25">
      <c r="A210" s="64"/>
      <c r="B210" s="16"/>
      <c r="C210" s="47"/>
      <c r="D210" s="47"/>
      <c r="E210" s="1"/>
      <c r="F210" s="47"/>
      <c r="G210" s="47"/>
      <c r="H210" s="1"/>
      <c r="I210" s="47"/>
      <c r="J210" s="47"/>
      <c r="K210" s="1"/>
      <c r="L210" s="47"/>
      <c r="M210" s="47"/>
      <c r="N210" s="1"/>
      <c r="O210" s="47"/>
      <c r="P210" s="47"/>
      <c r="Q210" s="1"/>
      <c r="R210" s="47"/>
      <c r="S210" s="47"/>
      <c r="T210" s="1" t="e">
        <f t="shared" si="76"/>
        <v>#DIV/0!</v>
      </c>
    </row>
    <row r="211" spans="1:20" s="23" customFormat="1" ht="17.25">
      <c r="A211" s="64"/>
      <c r="B211" s="16"/>
      <c r="C211" s="47"/>
      <c r="D211" s="47"/>
      <c r="E211" s="1"/>
      <c r="F211" s="47"/>
      <c r="G211" s="47"/>
      <c r="H211" s="1"/>
      <c r="I211" s="47"/>
      <c r="J211" s="47"/>
      <c r="K211" s="1"/>
      <c r="L211" s="47"/>
      <c r="M211" s="47"/>
      <c r="N211" s="1"/>
      <c r="O211" s="47"/>
      <c r="P211" s="47"/>
      <c r="Q211" s="1"/>
      <c r="R211" s="47"/>
      <c r="S211" s="47"/>
      <c r="T211" s="1"/>
    </row>
    <row r="212" spans="1:20" s="23" customFormat="1" ht="17.25">
      <c r="A212" s="64"/>
      <c r="B212" s="16"/>
      <c r="C212" s="47"/>
      <c r="D212" s="47"/>
      <c r="E212" s="1"/>
      <c r="F212" s="47"/>
      <c r="G212" s="47"/>
      <c r="H212" s="1"/>
      <c r="I212" s="47"/>
      <c r="J212" s="47"/>
      <c r="K212" s="1"/>
      <c r="L212" s="47"/>
      <c r="M212" s="47"/>
      <c r="N212" s="1"/>
      <c r="O212" s="47"/>
      <c r="P212" s="47"/>
      <c r="Q212" s="1"/>
      <c r="R212" s="47"/>
      <c r="S212" s="47"/>
      <c r="T212" s="1"/>
    </row>
    <row r="213" spans="1:20" s="23" customFormat="1" ht="17.25" customHeight="1">
      <c r="A213" s="385"/>
      <c r="B213" s="386"/>
      <c r="C213" s="386"/>
      <c r="D213" s="386"/>
      <c r="E213" s="386"/>
      <c r="F213" s="386"/>
      <c r="G213" s="386"/>
      <c r="H213" s="386"/>
      <c r="I213" s="386"/>
      <c r="J213" s="386"/>
      <c r="K213" s="386"/>
      <c r="L213" s="386"/>
      <c r="M213" s="386"/>
      <c r="N213" s="386"/>
      <c r="O213" s="386"/>
      <c r="P213" s="386"/>
      <c r="Q213" s="386"/>
      <c r="R213" s="386"/>
      <c r="S213" s="386"/>
      <c r="T213" s="387"/>
    </row>
    <row r="214" spans="1:20" s="23" customFormat="1" ht="75.75" customHeight="1">
      <c r="A214" s="383" t="s">
        <v>251</v>
      </c>
      <c r="B214" s="384"/>
      <c r="C214" s="42">
        <f>SUM(C215:C220)</f>
        <v>703409</v>
      </c>
      <c r="D214" s="42">
        <f>SUM(D215:D220)</f>
        <v>1067015</v>
      </c>
      <c r="E214" s="51">
        <f>C214/D214*100</f>
        <v>65.923065748841395</v>
      </c>
      <c r="F214" s="42">
        <f>SUM(F215:F220)</f>
        <v>20636</v>
      </c>
      <c r="G214" s="42">
        <f>SUM(G215:G220)</f>
        <v>80307</v>
      </c>
      <c r="H214" s="51">
        <f>F214/G214*100</f>
        <v>25.696390102979816</v>
      </c>
      <c r="I214" s="42">
        <f>SUM(I215:I220)</f>
        <v>724134</v>
      </c>
      <c r="J214" s="42">
        <f>SUM(J215:J220)</f>
        <v>446510</v>
      </c>
      <c r="K214" s="51">
        <f>I214/J214*100</f>
        <v>162.17643501825268</v>
      </c>
      <c r="L214" s="42">
        <f>SUM(L215:L220)</f>
        <v>285535</v>
      </c>
      <c r="M214" s="42">
        <f>SUM(M215:M220)</f>
        <v>197864</v>
      </c>
      <c r="N214" s="6">
        <f t="shared" ref="N214:N220" si="80">L214/M214*100</f>
        <v>144.30871709861319</v>
      </c>
      <c r="O214" s="42">
        <f>SUM(O215:O220)</f>
        <v>161756</v>
      </c>
      <c r="P214" s="42">
        <f>SUM(P215:P220)</f>
        <v>21263</v>
      </c>
      <c r="Q214" s="5">
        <f t="shared" ref="Q214:Q220" si="81">O214/P214*100</f>
        <v>760.73931242063679</v>
      </c>
      <c r="R214" s="42">
        <f>SUM(R215:R220)</f>
        <v>123779</v>
      </c>
      <c r="S214" s="42">
        <f>SUM(S215:S220)</f>
        <v>176601</v>
      </c>
      <c r="T214" s="6">
        <f t="shared" ref="T214:T220" si="82">R214/S214*100</f>
        <v>70.08963709152269</v>
      </c>
    </row>
    <row r="215" spans="1:20" s="23" customFormat="1" ht="17.25">
      <c r="A215" s="53">
        <v>1</v>
      </c>
      <c r="B215" s="3" t="s">
        <v>52</v>
      </c>
      <c r="C215" s="49">
        <v>0</v>
      </c>
      <c r="D215" s="49">
        <v>0</v>
      </c>
      <c r="E215" s="46" t="e">
        <f>C215/D215*100</f>
        <v>#DIV/0!</v>
      </c>
      <c r="F215" s="49">
        <v>0</v>
      </c>
      <c r="G215" s="49">
        <v>0</v>
      </c>
      <c r="H215" s="46" t="e">
        <f t="shared" ref="H215:H216" si="83">F215/G215*100</f>
        <v>#DIV/0!</v>
      </c>
      <c r="I215" s="49">
        <v>0</v>
      </c>
      <c r="J215" s="45">
        <v>0</v>
      </c>
      <c r="K215" s="46" t="e">
        <f t="shared" ref="K215:K216" si="84">I215/J215*100</f>
        <v>#DIV/0!</v>
      </c>
      <c r="L215" s="49">
        <v>0</v>
      </c>
      <c r="M215" s="95">
        <v>0</v>
      </c>
      <c r="N215" s="25" t="e">
        <f t="shared" si="80"/>
        <v>#DIV/0!</v>
      </c>
      <c r="O215" s="49">
        <v>0</v>
      </c>
      <c r="P215" s="49">
        <v>0</v>
      </c>
      <c r="Q215" s="25" t="e">
        <f t="shared" si="81"/>
        <v>#DIV/0!</v>
      </c>
      <c r="R215" s="49">
        <v>0</v>
      </c>
      <c r="S215" s="49"/>
      <c r="T215" s="45" t="e">
        <f t="shared" si="82"/>
        <v>#DIV/0!</v>
      </c>
    </row>
    <row r="216" spans="1:20" s="23" customFormat="1" ht="17.25">
      <c r="A216" s="71">
        <v>2</v>
      </c>
      <c r="B216" s="8" t="s">
        <v>53</v>
      </c>
      <c r="C216" s="49">
        <v>0</v>
      </c>
      <c r="D216" s="49">
        <v>33721</v>
      </c>
      <c r="E216" s="25">
        <f t="shared" ref="E216" si="85">C216/D216*100</f>
        <v>0</v>
      </c>
      <c r="F216" s="49">
        <v>0</v>
      </c>
      <c r="G216" s="49">
        <v>0</v>
      </c>
      <c r="H216" s="25" t="e">
        <f t="shared" si="83"/>
        <v>#DIV/0!</v>
      </c>
      <c r="I216" s="49">
        <v>0</v>
      </c>
      <c r="J216" s="49">
        <v>32678</v>
      </c>
      <c r="K216" s="25">
        <f t="shared" si="84"/>
        <v>0</v>
      </c>
      <c r="L216" s="49">
        <v>0</v>
      </c>
      <c r="M216" s="95">
        <v>0</v>
      </c>
      <c r="N216" s="25" t="e">
        <f t="shared" si="80"/>
        <v>#DIV/0!</v>
      </c>
      <c r="O216" s="49">
        <v>0</v>
      </c>
      <c r="P216" s="49">
        <v>0</v>
      </c>
      <c r="Q216" s="25" t="e">
        <f t="shared" si="81"/>
        <v>#DIV/0!</v>
      </c>
      <c r="R216" s="49">
        <v>0</v>
      </c>
      <c r="S216" s="49">
        <v>0</v>
      </c>
      <c r="T216" s="49" t="e">
        <f t="shared" si="82"/>
        <v>#DIV/0!</v>
      </c>
    </row>
    <row r="217" spans="1:20" s="23" customFormat="1" ht="17.25">
      <c r="A217" s="53">
        <v>3</v>
      </c>
      <c r="B217" s="4" t="s">
        <v>55</v>
      </c>
      <c r="C217" s="49">
        <v>76580</v>
      </c>
      <c r="D217" s="49">
        <v>87315</v>
      </c>
      <c r="E217" s="1">
        <f>C217/D217*100</f>
        <v>87.70543434690488</v>
      </c>
      <c r="F217" s="49">
        <v>6113</v>
      </c>
      <c r="G217" s="47">
        <v>7040</v>
      </c>
      <c r="H217" s="1">
        <f>F217/G217*100</f>
        <v>86.83238636363636</v>
      </c>
      <c r="I217" s="49">
        <v>76580</v>
      </c>
      <c r="J217" s="47">
        <v>87315</v>
      </c>
      <c r="K217" s="1">
        <f>I217/J217*100</f>
        <v>87.70543434690488</v>
      </c>
      <c r="L217" s="49">
        <v>76580</v>
      </c>
      <c r="M217" s="95">
        <v>87315</v>
      </c>
      <c r="N217" s="1">
        <f t="shared" si="80"/>
        <v>87.70543434690488</v>
      </c>
      <c r="O217" s="49">
        <v>3103</v>
      </c>
      <c r="P217" s="47">
        <v>21263</v>
      </c>
      <c r="Q217" s="1">
        <f t="shared" si="81"/>
        <v>14.59342519870197</v>
      </c>
      <c r="R217" s="49">
        <v>73477</v>
      </c>
      <c r="S217" s="47">
        <v>66052</v>
      </c>
      <c r="T217" s="47">
        <f t="shared" si="82"/>
        <v>111.24114334160964</v>
      </c>
    </row>
    <row r="218" spans="1:20" s="23" customFormat="1" ht="17.25">
      <c r="A218" s="63">
        <v>4</v>
      </c>
      <c r="B218" s="8" t="s">
        <v>56</v>
      </c>
      <c r="C218" s="49">
        <v>256965</v>
      </c>
      <c r="D218" s="49">
        <v>329794</v>
      </c>
      <c r="E218" s="1">
        <f t="shared" ref="E218:E220" si="86">C218/D218*100</f>
        <v>77.916820803289326</v>
      </c>
      <c r="F218" s="49">
        <v>0</v>
      </c>
      <c r="G218" s="47">
        <v>24823</v>
      </c>
      <c r="H218" s="1">
        <f t="shared" ref="H218:H220" si="87">F218/G218*100</f>
        <v>0</v>
      </c>
      <c r="I218" s="49">
        <v>256965</v>
      </c>
      <c r="J218" s="47">
        <v>326517</v>
      </c>
      <c r="K218" s="1">
        <f t="shared" ref="K218:K220" si="88">I218/J218*100</f>
        <v>78.698812006725532</v>
      </c>
      <c r="L218" s="49">
        <v>50302</v>
      </c>
      <c r="M218" s="95">
        <v>110549</v>
      </c>
      <c r="N218" s="1">
        <f t="shared" si="80"/>
        <v>45.501994590634013</v>
      </c>
      <c r="O218" s="49">
        <v>0</v>
      </c>
      <c r="P218" s="47">
        <v>0</v>
      </c>
      <c r="Q218" s="1" t="e">
        <f t="shared" si="81"/>
        <v>#DIV/0!</v>
      </c>
      <c r="R218" s="49">
        <v>50302</v>
      </c>
      <c r="S218" s="47">
        <v>110549</v>
      </c>
      <c r="T218" s="47">
        <f t="shared" si="82"/>
        <v>45.501994590634013</v>
      </c>
    </row>
    <row r="219" spans="1:20" s="23" customFormat="1" ht="17.25">
      <c r="A219" s="53">
        <v>5</v>
      </c>
      <c r="B219" s="8" t="s">
        <v>57</v>
      </c>
      <c r="C219" s="49">
        <v>0</v>
      </c>
      <c r="D219" s="49">
        <v>0</v>
      </c>
      <c r="E219" s="1" t="e">
        <f t="shared" si="86"/>
        <v>#DIV/0!</v>
      </c>
      <c r="F219" s="49">
        <v>0</v>
      </c>
      <c r="G219" s="47">
        <v>0</v>
      </c>
      <c r="H219" s="1" t="e">
        <f t="shared" si="87"/>
        <v>#DIV/0!</v>
      </c>
      <c r="I219" s="49">
        <v>0</v>
      </c>
      <c r="J219" s="47">
        <v>0</v>
      </c>
      <c r="K219" s="1" t="e">
        <f t="shared" si="88"/>
        <v>#DIV/0!</v>
      </c>
      <c r="L219" s="49">
        <f t="shared" ref="L219" si="89">O219+R219</f>
        <v>0</v>
      </c>
      <c r="M219" s="95">
        <v>0</v>
      </c>
      <c r="N219" s="1" t="e">
        <f t="shared" si="80"/>
        <v>#DIV/0!</v>
      </c>
      <c r="O219" s="49">
        <v>0</v>
      </c>
      <c r="P219" s="47">
        <v>0</v>
      </c>
      <c r="Q219" s="1" t="e">
        <f t="shared" si="81"/>
        <v>#DIV/0!</v>
      </c>
      <c r="R219" s="49">
        <v>0</v>
      </c>
      <c r="S219" s="47">
        <v>0</v>
      </c>
      <c r="T219" s="47" t="e">
        <f t="shared" si="82"/>
        <v>#DIV/0!</v>
      </c>
    </row>
    <row r="220" spans="1:20" s="23" customFormat="1" ht="17.25">
      <c r="A220" s="54">
        <v>6</v>
      </c>
      <c r="B220" s="4" t="s">
        <v>58</v>
      </c>
      <c r="C220" s="49">
        <v>369864</v>
      </c>
      <c r="D220" s="49">
        <v>616185</v>
      </c>
      <c r="E220" s="25">
        <f t="shared" si="86"/>
        <v>60.024830205214343</v>
      </c>
      <c r="F220" s="49">
        <v>14523</v>
      </c>
      <c r="G220" s="49">
        <v>48444</v>
      </c>
      <c r="H220" s="25">
        <f t="shared" si="87"/>
        <v>29.978944760961106</v>
      </c>
      <c r="I220" s="49">
        <v>390589</v>
      </c>
      <c r="J220" s="49"/>
      <c r="K220" s="25" t="e">
        <f t="shared" si="88"/>
        <v>#DIV/0!</v>
      </c>
      <c r="L220" s="49">
        <v>158653</v>
      </c>
      <c r="M220" s="95"/>
      <c r="N220" s="25" t="e">
        <f t="shared" si="80"/>
        <v>#DIV/0!</v>
      </c>
      <c r="O220" s="49">
        <v>158653</v>
      </c>
      <c r="P220" s="49"/>
      <c r="Q220" s="25" t="e">
        <f t="shared" si="81"/>
        <v>#DIV/0!</v>
      </c>
      <c r="R220" s="49">
        <v>0</v>
      </c>
      <c r="S220" s="49"/>
      <c r="T220" s="49" t="e">
        <f t="shared" si="82"/>
        <v>#DIV/0!</v>
      </c>
    </row>
    <row r="221" spans="1:20" s="23" customFormat="1" ht="17.25" customHeight="1">
      <c r="A221" s="385"/>
      <c r="B221" s="386"/>
      <c r="C221" s="386"/>
      <c r="D221" s="386"/>
      <c r="E221" s="386"/>
      <c r="F221" s="386"/>
      <c r="G221" s="386"/>
      <c r="H221" s="386"/>
      <c r="I221" s="386"/>
      <c r="J221" s="386"/>
      <c r="K221" s="386"/>
      <c r="L221" s="386"/>
      <c r="M221" s="386"/>
      <c r="N221" s="386"/>
      <c r="O221" s="386"/>
      <c r="P221" s="386"/>
      <c r="Q221" s="386"/>
      <c r="R221" s="386"/>
      <c r="S221" s="386"/>
      <c r="T221" s="387"/>
    </row>
    <row r="222" spans="1:20" s="23" customFormat="1" ht="36" customHeight="1">
      <c r="A222" s="383" t="s">
        <v>252</v>
      </c>
      <c r="B222" s="384"/>
      <c r="C222" s="42">
        <f>SUM(C223:C229)</f>
        <v>6708500</v>
      </c>
      <c r="D222" s="42">
        <f>SUM(D223:D229)</f>
        <v>6560516</v>
      </c>
      <c r="E222" s="51">
        <f t="shared" ref="E222:E229" si="90">C222/D222*100</f>
        <v>102.2556762303453</v>
      </c>
      <c r="F222" s="42">
        <f>SUM(F223:F229)</f>
        <v>695864</v>
      </c>
      <c r="G222" s="42">
        <f>SUM(G223:G229)</f>
        <v>576315</v>
      </c>
      <c r="H222" s="51">
        <f t="shared" ref="H222:H229" si="91">F222/G222*100</f>
        <v>120.74369051647102</v>
      </c>
      <c r="I222" s="42">
        <f>SUM(I223:I229)</f>
        <v>6395015</v>
      </c>
      <c r="J222" s="42">
        <f>SUM(J223:J229)</f>
        <v>6112258</v>
      </c>
      <c r="K222" s="51">
        <f t="shared" ref="K222:K229" si="92">I222/J222*100</f>
        <v>104.62606454112375</v>
      </c>
      <c r="L222" s="42">
        <f>SUM(L223:L229)</f>
        <v>3547496</v>
      </c>
      <c r="M222" s="42">
        <f>SUM(M223:M229)</f>
        <v>3327541</v>
      </c>
      <c r="N222" s="6">
        <f t="shared" ref="N222:N229" si="93">L222/M222*100</f>
        <v>106.61013643408151</v>
      </c>
      <c r="O222" s="42">
        <f>SUM(O223:O229)</f>
        <v>2257128</v>
      </c>
      <c r="P222" s="42">
        <f>SUM(P223:P229)</f>
        <v>1990610</v>
      </c>
      <c r="Q222" s="5">
        <f t="shared" ref="Q222:Q229" si="94">O222/P222*100</f>
        <v>113.38876022927647</v>
      </c>
      <c r="R222" s="42">
        <f>SUM(R223:R229)</f>
        <v>1290368</v>
      </c>
      <c r="S222" s="42">
        <f>SUM(S223:S229)</f>
        <v>1336931</v>
      </c>
      <c r="T222" s="6">
        <f t="shared" ref="T222:T229" si="95">R222/S222*100</f>
        <v>96.51717253919611</v>
      </c>
    </row>
    <row r="223" spans="1:20" s="23" customFormat="1" ht="17.25">
      <c r="A223" s="54">
        <v>1</v>
      </c>
      <c r="B223" s="4" t="s">
        <v>59</v>
      </c>
      <c r="C223" s="49">
        <v>2551931</v>
      </c>
      <c r="D223" s="49">
        <v>2548463</v>
      </c>
      <c r="E223" s="25">
        <f t="shared" si="90"/>
        <v>100.13608202277216</v>
      </c>
      <c r="F223" s="49">
        <v>273097</v>
      </c>
      <c r="G223" s="49">
        <v>231546</v>
      </c>
      <c r="H223" s="25">
        <f t="shared" si="91"/>
        <v>117.94503036113775</v>
      </c>
      <c r="I223" s="49">
        <v>2174648</v>
      </c>
      <c r="J223" s="49">
        <v>2214903</v>
      </c>
      <c r="K223" s="25">
        <f t="shared" si="92"/>
        <v>98.182538919311597</v>
      </c>
      <c r="L223" s="49">
        <v>1368728</v>
      </c>
      <c r="M223" s="95">
        <v>1492085</v>
      </c>
      <c r="N223" s="25">
        <f t="shared" si="93"/>
        <v>91.732575557022557</v>
      </c>
      <c r="O223" s="49">
        <v>771748</v>
      </c>
      <c r="P223" s="49">
        <v>712684</v>
      </c>
      <c r="Q223" s="25">
        <f t="shared" si="94"/>
        <v>108.28754398864014</v>
      </c>
      <c r="R223" s="49">
        <v>596980</v>
      </c>
      <c r="S223" s="49">
        <v>779401</v>
      </c>
      <c r="T223" s="49">
        <f t="shared" si="95"/>
        <v>76.594718251580389</v>
      </c>
    </row>
    <row r="224" spans="1:20" s="23" customFormat="1" ht="17.25">
      <c r="A224" s="55">
        <v>2</v>
      </c>
      <c r="B224" s="4" t="s">
        <v>60</v>
      </c>
      <c r="C224" s="49">
        <v>1157504</v>
      </c>
      <c r="D224" s="49">
        <v>1069148</v>
      </c>
      <c r="E224" s="25">
        <f t="shared" si="90"/>
        <v>108.26415051985319</v>
      </c>
      <c r="F224" s="49">
        <v>108616</v>
      </c>
      <c r="G224" s="49">
        <v>80872</v>
      </c>
      <c r="H224" s="25">
        <f t="shared" si="91"/>
        <v>134.30606390345235</v>
      </c>
      <c r="I224" s="49">
        <v>1095296</v>
      </c>
      <c r="J224" s="49">
        <v>956943</v>
      </c>
      <c r="K224" s="25">
        <f t="shared" si="92"/>
        <v>114.45780992180308</v>
      </c>
      <c r="L224" s="49">
        <v>417491</v>
      </c>
      <c r="M224" s="95">
        <v>277889</v>
      </c>
      <c r="N224" s="1">
        <f t="shared" si="93"/>
        <v>150.23660526325259</v>
      </c>
      <c r="O224" s="49">
        <v>342220</v>
      </c>
      <c r="P224" s="49">
        <v>195733</v>
      </c>
      <c r="Q224" s="1">
        <f t="shared" si="94"/>
        <v>174.84021600854226</v>
      </c>
      <c r="R224" s="49">
        <v>75271</v>
      </c>
      <c r="S224" s="49">
        <v>82156</v>
      </c>
      <c r="T224" s="49">
        <f t="shared" si="95"/>
        <v>91.619601733287894</v>
      </c>
    </row>
    <row r="225" spans="1:20" s="23" customFormat="1" ht="17.25">
      <c r="A225" s="54">
        <v>3</v>
      </c>
      <c r="B225" s="4" t="s">
        <v>61</v>
      </c>
      <c r="C225" s="49">
        <v>0</v>
      </c>
      <c r="D225" s="49">
        <v>0</v>
      </c>
      <c r="E225" s="25" t="e">
        <f t="shared" si="90"/>
        <v>#DIV/0!</v>
      </c>
      <c r="F225" s="49">
        <v>0</v>
      </c>
      <c r="G225" s="49">
        <v>0</v>
      </c>
      <c r="H225" s="25" t="e">
        <f t="shared" si="91"/>
        <v>#DIV/0!</v>
      </c>
      <c r="I225" s="49">
        <v>0</v>
      </c>
      <c r="J225" s="49">
        <v>0</v>
      </c>
      <c r="K225" s="25" t="e">
        <f t="shared" si="92"/>
        <v>#DIV/0!</v>
      </c>
      <c r="L225" s="49">
        <f t="shared" ref="L225" si="96">O225+R225</f>
        <v>0</v>
      </c>
      <c r="M225" s="95">
        <v>0</v>
      </c>
      <c r="N225" s="25" t="e">
        <f t="shared" si="93"/>
        <v>#DIV/0!</v>
      </c>
      <c r="O225" s="49"/>
      <c r="P225" s="49">
        <v>0</v>
      </c>
      <c r="Q225" s="25" t="e">
        <f t="shared" si="94"/>
        <v>#DIV/0!</v>
      </c>
      <c r="R225" s="49"/>
      <c r="S225" s="49">
        <v>0</v>
      </c>
      <c r="T225" s="49" t="e">
        <f t="shared" si="95"/>
        <v>#DIV/0!</v>
      </c>
    </row>
    <row r="226" spans="1:20" s="23" customFormat="1" ht="17.25">
      <c r="A226" s="55">
        <v>4</v>
      </c>
      <c r="B226" s="4" t="s">
        <v>62</v>
      </c>
      <c r="C226" s="49">
        <v>1438821</v>
      </c>
      <c r="D226" s="49">
        <v>1201583</v>
      </c>
      <c r="E226" s="1">
        <f t="shared" si="90"/>
        <v>119.74378798634801</v>
      </c>
      <c r="F226" s="49">
        <v>152181</v>
      </c>
      <c r="G226" s="49">
        <v>129003</v>
      </c>
      <c r="H226" s="25">
        <f t="shared" si="91"/>
        <v>117.96702402269715</v>
      </c>
      <c r="I226" s="49">
        <v>1387566</v>
      </c>
      <c r="J226" s="49">
        <v>1201583</v>
      </c>
      <c r="K226" s="1">
        <f t="shared" si="92"/>
        <v>115.47816505393303</v>
      </c>
      <c r="L226" s="49">
        <v>618117</v>
      </c>
      <c r="M226" s="95">
        <v>475374</v>
      </c>
      <c r="N226" s="1">
        <f t="shared" si="93"/>
        <v>130.02751517752338</v>
      </c>
      <c r="O226" s="49">
        <v>0</v>
      </c>
      <c r="P226" s="49">
        <v>0</v>
      </c>
      <c r="Q226" s="1" t="e">
        <f t="shared" si="94"/>
        <v>#DIV/0!</v>
      </c>
      <c r="R226" s="49">
        <v>618117</v>
      </c>
      <c r="S226" s="49">
        <v>475374</v>
      </c>
      <c r="T226" s="47">
        <f t="shared" si="95"/>
        <v>130.02751517752338</v>
      </c>
    </row>
    <row r="227" spans="1:20" s="23" customFormat="1" ht="17.25">
      <c r="A227" s="54">
        <v>5</v>
      </c>
      <c r="B227" s="4" t="s">
        <v>63</v>
      </c>
      <c r="C227" s="49">
        <v>2419</v>
      </c>
      <c r="D227" s="49">
        <v>53284</v>
      </c>
      <c r="E227" s="1">
        <f t="shared" si="90"/>
        <v>4.5398243375121989</v>
      </c>
      <c r="F227" s="49">
        <v>1260</v>
      </c>
      <c r="G227" s="49">
        <v>200</v>
      </c>
      <c r="H227" s="1">
        <f t="shared" si="91"/>
        <v>630</v>
      </c>
      <c r="I227" s="49">
        <v>13675</v>
      </c>
      <c r="J227" s="49">
        <v>75128</v>
      </c>
      <c r="K227" s="1">
        <f t="shared" si="92"/>
        <v>18.202268129059735</v>
      </c>
      <c r="L227" s="49">
        <v>11697</v>
      </c>
      <c r="M227" s="95">
        <v>40456</v>
      </c>
      <c r="N227" s="25">
        <f t="shared" si="93"/>
        <v>28.912893019576824</v>
      </c>
      <c r="O227" s="49">
        <v>11697</v>
      </c>
      <c r="P227" s="49">
        <v>40456</v>
      </c>
      <c r="Q227" s="25">
        <f t="shared" si="94"/>
        <v>28.912893019576824</v>
      </c>
      <c r="R227" s="49">
        <v>0</v>
      </c>
      <c r="S227" s="49">
        <v>0</v>
      </c>
      <c r="T227" s="47" t="e">
        <f t="shared" si="95"/>
        <v>#DIV/0!</v>
      </c>
    </row>
    <row r="228" spans="1:20" s="23" customFormat="1" ht="17.25">
      <c r="A228" s="55">
        <v>6</v>
      </c>
      <c r="B228" s="4" t="s">
        <v>64</v>
      </c>
      <c r="C228" s="49">
        <v>361654</v>
      </c>
      <c r="D228" s="49">
        <v>156049</v>
      </c>
      <c r="E228" s="25">
        <f t="shared" si="90"/>
        <v>231.75669180834225</v>
      </c>
      <c r="F228" s="49">
        <v>60259</v>
      </c>
      <c r="G228" s="49">
        <v>15045</v>
      </c>
      <c r="H228" s="25">
        <f t="shared" si="91"/>
        <v>400.52509139248923</v>
      </c>
      <c r="I228" s="49">
        <v>547573</v>
      </c>
      <c r="J228" s="49">
        <v>264980</v>
      </c>
      <c r="K228" s="25">
        <f t="shared" si="92"/>
        <v>206.64691674843385</v>
      </c>
      <c r="L228" s="49">
        <v>291413</v>
      </c>
      <c r="M228" s="95">
        <v>5345</v>
      </c>
      <c r="N228" s="25">
        <f t="shared" si="93"/>
        <v>5452.067352666043</v>
      </c>
      <c r="O228" s="49">
        <v>291413</v>
      </c>
      <c r="P228" s="49">
        <v>5345</v>
      </c>
      <c r="Q228" s="25">
        <f t="shared" si="94"/>
        <v>5452.067352666043</v>
      </c>
      <c r="R228" s="49">
        <v>0</v>
      </c>
      <c r="S228" s="49">
        <v>0</v>
      </c>
      <c r="T228" s="49" t="e">
        <f t="shared" si="95"/>
        <v>#DIV/0!</v>
      </c>
    </row>
    <row r="229" spans="1:20" s="23" customFormat="1" ht="17.25">
      <c r="A229" s="54">
        <v>7</v>
      </c>
      <c r="B229" s="4" t="s">
        <v>65</v>
      </c>
      <c r="C229" s="49">
        <v>1196171</v>
      </c>
      <c r="D229" s="49">
        <v>1531989</v>
      </c>
      <c r="E229" s="46">
        <f t="shared" si="90"/>
        <v>78.07960762120355</v>
      </c>
      <c r="F229" s="49">
        <v>100451</v>
      </c>
      <c r="G229" s="49">
        <v>119649</v>
      </c>
      <c r="H229" s="46">
        <f t="shared" si="91"/>
        <v>83.954734264390012</v>
      </c>
      <c r="I229" s="49">
        <v>1176257</v>
      </c>
      <c r="J229" s="49">
        <v>1398721</v>
      </c>
      <c r="K229" s="46">
        <f t="shared" si="92"/>
        <v>84.09518410033165</v>
      </c>
      <c r="L229" s="49">
        <v>840050</v>
      </c>
      <c r="M229" s="95">
        <v>1036392</v>
      </c>
      <c r="N229" s="25">
        <f t="shared" si="93"/>
        <v>81.055237786474621</v>
      </c>
      <c r="O229" s="49">
        <v>840050</v>
      </c>
      <c r="P229" s="49">
        <v>1036392</v>
      </c>
      <c r="Q229" s="25">
        <f t="shared" si="94"/>
        <v>81.055237786474621</v>
      </c>
      <c r="R229" s="49">
        <v>0</v>
      </c>
      <c r="S229" s="49">
        <v>0</v>
      </c>
      <c r="T229" s="45" t="e">
        <f t="shared" si="95"/>
        <v>#DIV/0!</v>
      </c>
    </row>
    <row r="230" spans="1:20" s="23" customFormat="1" ht="17.25" customHeight="1">
      <c r="A230" s="385"/>
      <c r="B230" s="386"/>
      <c r="C230" s="386"/>
      <c r="D230" s="386"/>
      <c r="E230" s="386"/>
      <c r="F230" s="386"/>
      <c r="G230" s="386"/>
      <c r="H230" s="386"/>
      <c r="I230" s="386"/>
      <c r="J230" s="386"/>
      <c r="K230" s="386"/>
      <c r="L230" s="386"/>
      <c r="M230" s="386"/>
      <c r="N230" s="386"/>
      <c r="O230" s="386"/>
      <c r="P230" s="386"/>
      <c r="Q230" s="386"/>
      <c r="R230" s="386"/>
      <c r="S230" s="386"/>
      <c r="T230" s="387"/>
    </row>
    <row r="231" spans="1:20" s="23" customFormat="1" ht="54" customHeight="1">
      <c r="A231" s="383" t="s">
        <v>253</v>
      </c>
      <c r="B231" s="384"/>
      <c r="C231" s="42">
        <f>SUM(C232:C236)</f>
        <v>3766010</v>
      </c>
      <c r="D231" s="42">
        <f>SUM(D232:D236)</f>
        <v>3538960</v>
      </c>
      <c r="E231" s="51">
        <f>C231/D231*100</f>
        <v>106.41572665415828</v>
      </c>
      <c r="F231" s="42">
        <f>SUM(F232:F236)</f>
        <v>336345</v>
      </c>
      <c r="G231" s="42">
        <f>SUM(G232:G236)</f>
        <v>350238</v>
      </c>
      <c r="H231" s="51">
        <f>F231/G231*100</f>
        <v>96.033268805783507</v>
      </c>
      <c r="I231" s="42">
        <f>SUM(I232:I236)</f>
        <v>4028165</v>
      </c>
      <c r="J231" s="42">
        <f>SUM(J232:J236)</f>
        <v>3756581</v>
      </c>
      <c r="K231" s="51">
        <f>I231/J231*100</f>
        <v>107.22955261712713</v>
      </c>
      <c r="L231" s="42">
        <f>SUM(L232:L236)</f>
        <v>151244</v>
      </c>
      <c r="M231" s="42">
        <f>SUM(M232:M236)</f>
        <v>110530</v>
      </c>
      <c r="N231" s="6">
        <f t="shared" ref="N231:N235" si="97">L231/M231*100</f>
        <v>136.83524834886455</v>
      </c>
      <c r="O231" s="42">
        <f>SUM(O232:O236)</f>
        <v>0</v>
      </c>
      <c r="P231" s="42">
        <f>SUM(P232:P236)</f>
        <v>0</v>
      </c>
      <c r="Q231" s="5" t="e">
        <f t="shared" ref="Q231:Q235" si="98">O231/P231*100</f>
        <v>#DIV/0!</v>
      </c>
      <c r="R231" s="42">
        <f>SUM(R232:R236)</f>
        <v>151244</v>
      </c>
      <c r="S231" s="42">
        <f>SUM(S232:S236)</f>
        <v>110530</v>
      </c>
      <c r="T231" s="6">
        <f t="shared" ref="T231:T235" si="99">R231/S231*100</f>
        <v>136.83524834886455</v>
      </c>
    </row>
    <row r="232" spans="1:20" s="23" customFormat="1" ht="17.25">
      <c r="A232" s="57">
        <v>1</v>
      </c>
      <c r="B232" s="8" t="s">
        <v>87</v>
      </c>
      <c r="C232" s="49">
        <v>165415</v>
      </c>
      <c r="D232" s="47">
        <v>221019</v>
      </c>
      <c r="E232" s="1">
        <f t="shared" ref="E232:E235" si="100">C232/D232*100</f>
        <v>74.841981911057417</v>
      </c>
      <c r="F232" s="49">
        <v>24087</v>
      </c>
      <c r="G232" s="47">
        <v>22795</v>
      </c>
      <c r="H232" s="1">
        <f t="shared" ref="H232:H235" si="101">F232/G232*100</f>
        <v>105.66790962930467</v>
      </c>
      <c r="I232" s="49">
        <v>160627</v>
      </c>
      <c r="J232" s="47">
        <v>224962</v>
      </c>
      <c r="K232" s="1">
        <f t="shared" ref="K232:K235" si="102">I232/J232*100</f>
        <v>71.401836754651896</v>
      </c>
      <c r="L232" s="49">
        <v>0</v>
      </c>
      <c r="M232" s="49">
        <v>5476</v>
      </c>
      <c r="N232" s="1">
        <f t="shared" si="97"/>
        <v>0</v>
      </c>
      <c r="O232" s="47">
        <v>0</v>
      </c>
      <c r="P232" s="47">
        <v>0</v>
      </c>
      <c r="Q232" s="1" t="e">
        <f t="shared" si="98"/>
        <v>#DIV/0!</v>
      </c>
      <c r="R232" s="49">
        <v>0</v>
      </c>
      <c r="S232" s="49">
        <v>5476</v>
      </c>
      <c r="T232" s="1">
        <f t="shared" si="99"/>
        <v>0</v>
      </c>
    </row>
    <row r="233" spans="1:20" s="23" customFormat="1" ht="17.25">
      <c r="A233" s="63">
        <v>2</v>
      </c>
      <c r="B233" s="4" t="s">
        <v>54</v>
      </c>
      <c r="C233" s="49">
        <v>1017436</v>
      </c>
      <c r="D233" s="49">
        <v>923480</v>
      </c>
      <c r="E233" s="25">
        <f t="shared" si="100"/>
        <v>110.17412396586823</v>
      </c>
      <c r="F233" s="49">
        <v>64126</v>
      </c>
      <c r="G233" s="49">
        <v>51556</v>
      </c>
      <c r="H233" s="25">
        <f t="shared" si="101"/>
        <v>124.38125533400574</v>
      </c>
      <c r="I233" s="49">
        <v>1284053</v>
      </c>
      <c r="J233" s="49">
        <v>1201697</v>
      </c>
      <c r="K233" s="25">
        <f t="shared" si="102"/>
        <v>106.8533082798742</v>
      </c>
      <c r="L233" s="49">
        <v>0</v>
      </c>
      <c r="M233" s="49">
        <v>15955</v>
      </c>
      <c r="N233" s="25">
        <f t="shared" si="97"/>
        <v>0</v>
      </c>
      <c r="O233" s="49">
        <v>0</v>
      </c>
      <c r="P233" s="49">
        <v>0</v>
      </c>
      <c r="Q233" s="25" t="e">
        <f t="shared" si="98"/>
        <v>#DIV/0!</v>
      </c>
      <c r="R233" s="49">
        <v>0</v>
      </c>
      <c r="S233" s="49">
        <v>15955</v>
      </c>
      <c r="T233" s="49">
        <f t="shared" si="99"/>
        <v>0</v>
      </c>
    </row>
    <row r="234" spans="1:20" s="23" customFormat="1" ht="17.25">
      <c r="A234" s="63">
        <v>3</v>
      </c>
      <c r="B234" s="10" t="s">
        <v>334</v>
      </c>
      <c r="C234" s="49">
        <v>67628</v>
      </c>
      <c r="D234" s="47">
        <v>106591</v>
      </c>
      <c r="E234" s="25">
        <f t="shared" si="100"/>
        <v>63.446257188693231</v>
      </c>
      <c r="F234" s="49">
        <v>2432</v>
      </c>
      <c r="G234" s="47">
        <v>25751</v>
      </c>
      <c r="H234" s="25">
        <f t="shared" si="101"/>
        <v>9.4442934254980386</v>
      </c>
      <c r="I234" s="49">
        <v>67628</v>
      </c>
      <c r="J234" s="47">
        <v>106591</v>
      </c>
      <c r="K234" s="25">
        <f t="shared" si="102"/>
        <v>63.446257188693231</v>
      </c>
      <c r="L234" s="49">
        <v>0</v>
      </c>
      <c r="M234" s="49">
        <v>0</v>
      </c>
      <c r="N234" s="25" t="e">
        <f t="shared" si="97"/>
        <v>#DIV/0!</v>
      </c>
      <c r="O234" s="47">
        <v>0</v>
      </c>
      <c r="P234" s="47">
        <v>0</v>
      </c>
      <c r="Q234" s="25" t="e">
        <f t="shared" si="98"/>
        <v>#DIV/0!</v>
      </c>
      <c r="R234" s="49">
        <v>0</v>
      </c>
      <c r="S234" s="49">
        <v>0</v>
      </c>
      <c r="T234" s="49" t="e">
        <f t="shared" si="99"/>
        <v>#DIV/0!</v>
      </c>
    </row>
    <row r="235" spans="1:20" s="23" customFormat="1" ht="17.25">
      <c r="A235" s="63">
        <v>4</v>
      </c>
      <c r="B235" s="16" t="s">
        <v>399</v>
      </c>
      <c r="C235" s="47">
        <v>2515531</v>
      </c>
      <c r="D235" s="47">
        <v>2287870</v>
      </c>
      <c r="E235" s="25">
        <f t="shared" si="100"/>
        <v>109.95078391691835</v>
      </c>
      <c r="F235" s="47">
        <v>245700</v>
      </c>
      <c r="G235" s="47">
        <v>250136</v>
      </c>
      <c r="H235" s="25">
        <f t="shared" si="101"/>
        <v>98.226564748776667</v>
      </c>
      <c r="I235" s="47">
        <v>2515857</v>
      </c>
      <c r="J235" s="47">
        <v>2223331</v>
      </c>
      <c r="K235" s="25">
        <f t="shared" si="102"/>
        <v>113.15710526232937</v>
      </c>
      <c r="L235" s="49">
        <v>151244</v>
      </c>
      <c r="M235" s="49">
        <v>89099</v>
      </c>
      <c r="N235" s="25">
        <f t="shared" si="97"/>
        <v>169.74825755620154</v>
      </c>
      <c r="O235" s="47">
        <v>0</v>
      </c>
      <c r="P235" s="47">
        <v>0</v>
      </c>
      <c r="Q235" s="25" t="e">
        <f t="shared" si="98"/>
        <v>#DIV/0!</v>
      </c>
      <c r="R235" s="49">
        <v>151244</v>
      </c>
      <c r="S235" s="49">
        <v>89099</v>
      </c>
      <c r="T235" s="49">
        <f t="shared" si="99"/>
        <v>169.74825755620154</v>
      </c>
    </row>
    <row r="236" spans="1:20" s="23" customFormat="1" ht="17.25">
      <c r="A236" s="64"/>
      <c r="B236" s="16"/>
      <c r="C236" s="47"/>
      <c r="D236" s="47"/>
      <c r="E236" s="1"/>
      <c r="F236" s="47"/>
      <c r="G236" s="47"/>
      <c r="H236" s="1"/>
      <c r="I236" s="47"/>
      <c r="J236" s="47"/>
      <c r="K236" s="1"/>
      <c r="L236" s="49"/>
      <c r="M236" s="47"/>
      <c r="N236" s="1"/>
      <c r="O236" s="47"/>
      <c r="P236" s="47"/>
      <c r="Q236" s="1"/>
      <c r="R236" s="47"/>
      <c r="S236" s="47"/>
      <c r="T236" s="1"/>
    </row>
    <row r="237" spans="1:20" s="23" customFormat="1" ht="17.25" customHeight="1">
      <c r="A237" s="385"/>
      <c r="B237" s="386"/>
      <c r="C237" s="386"/>
      <c r="D237" s="386"/>
      <c r="E237" s="386"/>
      <c r="F237" s="386"/>
      <c r="G237" s="386"/>
      <c r="H237" s="386"/>
      <c r="I237" s="386"/>
      <c r="J237" s="386"/>
      <c r="K237" s="386"/>
      <c r="L237" s="386"/>
      <c r="M237" s="386"/>
      <c r="N237" s="386"/>
      <c r="O237" s="386"/>
      <c r="P237" s="386"/>
      <c r="Q237" s="386"/>
      <c r="R237" s="386"/>
      <c r="S237" s="386"/>
      <c r="T237" s="387"/>
    </row>
    <row r="238" spans="1:20" s="23" customFormat="1" ht="71.25" customHeight="1">
      <c r="A238" s="383" t="s">
        <v>254</v>
      </c>
      <c r="B238" s="384"/>
      <c r="C238" s="42">
        <f>SUM(C239:C248)</f>
        <v>19519972</v>
      </c>
      <c r="D238" s="42">
        <f>SUM(D239:D248)</f>
        <v>27329261</v>
      </c>
      <c r="E238" s="51">
        <f>C238/D238*100</f>
        <v>71.425173187083246</v>
      </c>
      <c r="F238" s="42">
        <f>SUM(F239:F248)</f>
        <v>653947</v>
      </c>
      <c r="G238" s="42">
        <f>SUM(G239:G248)</f>
        <v>1080650</v>
      </c>
      <c r="H238" s="51">
        <f>F238/G238*100</f>
        <v>60.514227548234857</v>
      </c>
      <c r="I238" s="42">
        <f>SUM(I239:I248)</f>
        <v>18149601</v>
      </c>
      <c r="J238" s="42">
        <f>SUM(J239:J248)</f>
        <v>26517783</v>
      </c>
      <c r="K238" s="51">
        <f>I238/J238*100</f>
        <v>68.443131162209141</v>
      </c>
      <c r="L238" s="42">
        <f>SUM(L239:L248)</f>
        <v>8121842</v>
      </c>
      <c r="M238" s="42">
        <f>SUM(M239:M248)</f>
        <v>3544044</v>
      </c>
      <c r="N238" s="6">
        <f t="shared" ref="N238:N248" si="103">L238/M238*100</f>
        <v>229.16876878503766</v>
      </c>
      <c r="O238" s="42">
        <f>SUM(O239:O248)</f>
        <v>8098534</v>
      </c>
      <c r="P238" s="42">
        <f>SUM(P239:P248)</f>
        <v>3496453</v>
      </c>
      <c r="Q238" s="5">
        <f t="shared" ref="Q238:Q248" si="104">O238/P238*100</f>
        <v>231.62141747651123</v>
      </c>
      <c r="R238" s="42">
        <f>SUM(R239:R248)</f>
        <v>23308</v>
      </c>
      <c r="S238" s="42">
        <f>SUM(S239:S248)</f>
        <v>47591</v>
      </c>
      <c r="T238" s="6">
        <f t="shared" ref="T238:T248" si="105">R238/S238*100</f>
        <v>48.975646655880311</v>
      </c>
    </row>
    <row r="239" spans="1:20" s="24" customFormat="1" ht="18.75" customHeight="1">
      <c r="A239" s="63">
        <v>1</v>
      </c>
      <c r="B239" s="4" t="s">
        <v>104</v>
      </c>
      <c r="C239" s="49">
        <v>1126786</v>
      </c>
      <c r="D239" s="49">
        <v>2685598</v>
      </c>
      <c r="E239" s="25">
        <f>C239/D239*100</f>
        <v>41.956614504479077</v>
      </c>
      <c r="F239" s="49">
        <v>1718</v>
      </c>
      <c r="G239" s="49">
        <v>0</v>
      </c>
      <c r="H239" s="25" t="e">
        <f>F239/G239*100</f>
        <v>#DIV/0!</v>
      </c>
      <c r="I239" s="49">
        <v>1147543</v>
      </c>
      <c r="J239" s="49">
        <v>3335711</v>
      </c>
      <c r="K239" s="25">
        <f>I239/J239*100</f>
        <v>34.40175123084704</v>
      </c>
      <c r="L239" s="49">
        <f t="shared" ref="L239" si="106">O239+R239</f>
        <v>0</v>
      </c>
      <c r="M239" s="49">
        <v>0</v>
      </c>
      <c r="N239" s="25" t="e">
        <f t="shared" si="103"/>
        <v>#DIV/0!</v>
      </c>
      <c r="O239" s="49">
        <v>0</v>
      </c>
      <c r="P239" s="49">
        <v>0</v>
      </c>
      <c r="Q239" s="25" t="e">
        <f t="shared" si="104"/>
        <v>#DIV/0!</v>
      </c>
      <c r="R239" s="49">
        <v>0</v>
      </c>
      <c r="S239" s="49">
        <v>0</v>
      </c>
      <c r="T239" s="25" t="e">
        <f t="shared" si="105"/>
        <v>#DIV/0!</v>
      </c>
    </row>
    <row r="240" spans="1:20" s="24" customFormat="1" ht="18.75" customHeight="1">
      <c r="A240" s="63">
        <v>2</v>
      </c>
      <c r="B240" s="4" t="s">
        <v>277</v>
      </c>
      <c r="C240" s="49">
        <v>644449</v>
      </c>
      <c r="D240" s="49">
        <v>590376</v>
      </c>
      <c r="E240" s="25">
        <f>C240/D240*100</f>
        <v>109.15907828231499</v>
      </c>
      <c r="F240" s="49">
        <v>30392</v>
      </c>
      <c r="G240" s="49">
        <v>52535</v>
      </c>
      <c r="H240" s="25">
        <f>F240/G240*100</f>
        <v>57.850956505187021</v>
      </c>
      <c r="I240" s="49">
        <v>636976</v>
      </c>
      <c r="J240" s="49">
        <v>638233</v>
      </c>
      <c r="K240" s="25">
        <f>I240/J240*100</f>
        <v>99.803049983313315</v>
      </c>
      <c r="L240" s="49">
        <v>220509</v>
      </c>
      <c r="M240" s="49">
        <v>318621</v>
      </c>
      <c r="N240" s="25">
        <f t="shared" si="103"/>
        <v>69.207302720159689</v>
      </c>
      <c r="O240" s="49">
        <v>205893</v>
      </c>
      <c r="P240" s="49">
        <v>298665</v>
      </c>
      <c r="Q240" s="25">
        <f t="shared" si="104"/>
        <v>68.937773090251625</v>
      </c>
      <c r="R240" s="49">
        <v>14616</v>
      </c>
      <c r="S240" s="49">
        <v>19956</v>
      </c>
      <c r="T240" s="25">
        <f t="shared" si="105"/>
        <v>73.241130487071558</v>
      </c>
    </row>
    <row r="241" spans="1:20" s="24" customFormat="1" ht="18.75" customHeight="1">
      <c r="A241" s="63">
        <v>3</v>
      </c>
      <c r="B241" s="4" t="s">
        <v>234</v>
      </c>
      <c r="C241" s="49">
        <v>9696886</v>
      </c>
      <c r="D241" s="47">
        <v>13729639</v>
      </c>
      <c r="E241" s="25">
        <f>C241/D241*100</f>
        <v>70.627392315267727</v>
      </c>
      <c r="F241" s="49">
        <v>87599</v>
      </c>
      <c r="G241" s="47">
        <v>692324</v>
      </c>
      <c r="H241" s="25">
        <f>F241/G241*100</f>
        <v>12.652890843015699</v>
      </c>
      <c r="I241" s="49">
        <v>10103423</v>
      </c>
      <c r="J241" s="47">
        <v>13439302</v>
      </c>
      <c r="K241" s="25">
        <f>I241/J241*100</f>
        <v>75.178182616924587</v>
      </c>
      <c r="L241" s="49">
        <v>4932376</v>
      </c>
      <c r="M241" s="47">
        <v>109644</v>
      </c>
      <c r="N241" s="25">
        <f t="shared" si="103"/>
        <v>4498.5370836525481</v>
      </c>
      <c r="O241" s="49">
        <v>4932376</v>
      </c>
      <c r="P241" s="47">
        <v>109644</v>
      </c>
      <c r="Q241" s="25">
        <f t="shared" si="104"/>
        <v>4498.5370836525481</v>
      </c>
      <c r="R241" s="49">
        <v>0</v>
      </c>
      <c r="S241" s="47">
        <v>0</v>
      </c>
      <c r="T241" s="25" t="e">
        <f t="shared" si="105"/>
        <v>#DIV/0!</v>
      </c>
    </row>
    <row r="242" spans="1:20" s="23" customFormat="1" ht="17.25">
      <c r="A242" s="64">
        <v>4</v>
      </c>
      <c r="B242" s="9" t="s">
        <v>115</v>
      </c>
      <c r="C242" s="49">
        <v>5712639</v>
      </c>
      <c r="D242" s="47">
        <v>7015212</v>
      </c>
      <c r="E242" s="1">
        <f t="shared" ref="E242:E243" si="107">C242/D242*100</f>
        <v>81.432164844056032</v>
      </c>
      <c r="F242" s="49">
        <v>518862</v>
      </c>
      <c r="G242" s="47">
        <v>168591</v>
      </c>
      <c r="H242" s="1">
        <f t="shared" ref="H242:H243" si="108">F242/G242*100</f>
        <v>307.76375963129703</v>
      </c>
      <c r="I242" s="49">
        <v>5682048</v>
      </c>
      <c r="J242" s="47">
        <v>6143928</v>
      </c>
      <c r="K242" s="1">
        <f t="shared" ref="K242:K243" si="109">I242/J242*100</f>
        <v>92.482333777348956</v>
      </c>
      <c r="L242" s="49">
        <v>2570296</v>
      </c>
      <c r="M242" s="95">
        <v>2868050</v>
      </c>
      <c r="N242" s="1">
        <f t="shared" si="103"/>
        <v>89.618242359791495</v>
      </c>
      <c r="O242" s="49">
        <v>2570296</v>
      </c>
      <c r="P242" s="95">
        <v>2868050</v>
      </c>
      <c r="Q242" s="1">
        <f t="shared" si="104"/>
        <v>89.618242359791495</v>
      </c>
      <c r="R242" s="49">
        <v>0</v>
      </c>
      <c r="S242" s="47">
        <v>0</v>
      </c>
      <c r="T242" s="1" t="e">
        <f t="shared" si="105"/>
        <v>#DIV/0!</v>
      </c>
    </row>
    <row r="243" spans="1:20" s="23" customFormat="1" ht="34.5">
      <c r="A243" s="63">
        <v>5</v>
      </c>
      <c r="B243" s="10" t="s">
        <v>116</v>
      </c>
      <c r="C243" s="49">
        <v>0</v>
      </c>
      <c r="D243" s="47">
        <v>863577</v>
      </c>
      <c r="E243" s="1">
        <f t="shared" si="107"/>
        <v>0</v>
      </c>
      <c r="F243" s="49">
        <v>0</v>
      </c>
      <c r="G243" s="47">
        <v>0</v>
      </c>
      <c r="H243" s="1" t="e">
        <f t="shared" si="108"/>
        <v>#DIV/0!</v>
      </c>
      <c r="I243" s="49">
        <v>0</v>
      </c>
      <c r="J243" s="47">
        <v>485730</v>
      </c>
      <c r="K243" s="1">
        <f t="shared" si="109"/>
        <v>0</v>
      </c>
      <c r="L243" s="49">
        <v>0</v>
      </c>
      <c r="M243" s="95">
        <v>10597</v>
      </c>
      <c r="N243" s="1">
        <f t="shared" si="103"/>
        <v>0</v>
      </c>
      <c r="O243" s="49">
        <v>0</v>
      </c>
      <c r="P243" s="47">
        <v>0</v>
      </c>
      <c r="Q243" s="1" t="e">
        <f t="shared" si="104"/>
        <v>#DIV/0!</v>
      </c>
      <c r="R243" s="49">
        <v>0</v>
      </c>
      <c r="S243" s="47">
        <v>10597</v>
      </c>
      <c r="T243" s="1">
        <f t="shared" si="105"/>
        <v>0</v>
      </c>
    </row>
    <row r="244" spans="1:20" s="23" customFormat="1" ht="18.75" customHeight="1">
      <c r="A244" s="64">
        <v>6</v>
      </c>
      <c r="B244" s="158" t="s">
        <v>114</v>
      </c>
      <c r="C244" s="49">
        <v>1916423</v>
      </c>
      <c r="D244" s="47">
        <v>2267157</v>
      </c>
      <c r="E244" s="1">
        <f>C244/D244*100</f>
        <v>84.529787747385825</v>
      </c>
      <c r="F244" s="49">
        <v>2600</v>
      </c>
      <c r="G244" s="47">
        <v>151516</v>
      </c>
      <c r="H244" s="1">
        <f>F244/G244*100</f>
        <v>1.7159903904538136</v>
      </c>
      <c r="I244" s="49">
        <v>157462</v>
      </c>
      <c r="J244" s="47">
        <v>2296216</v>
      </c>
      <c r="K244" s="1">
        <f>I244/J244*100</f>
        <v>6.8574559187811595</v>
      </c>
      <c r="L244" s="49">
        <v>26944</v>
      </c>
      <c r="M244" s="95">
        <v>85475</v>
      </c>
      <c r="N244" s="1">
        <f t="shared" si="103"/>
        <v>31.522667446621821</v>
      </c>
      <c r="O244" s="49">
        <v>18252</v>
      </c>
      <c r="P244" s="47">
        <v>68437</v>
      </c>
      <c r="Q244" s="1">
        <f t="shared" si="104"/>
        <v>26.669783888832065</v>
      </c>
      <c r="R244" s="49">
        <v>8692</v>
      </c>
      <c r="S244" s="47">
        <v>17038</v>
      </c>
      <c r="T244" s="1">
        <f t="shared" si="105"/>
        <v>51.015377391712647</v>
      </c>
    </row>
    <row r="245" spans="1:20" s="23" customFormat="1" ht="17.25">
      <c r="A245" s="64">
        <v>7</v>
      </c>
      <c r="B245" s="16" t="s">
        <v>280</v>
      </c>
      <c r="C245" s="49">
        <v>64450</v>
      </c>
      <c r="D245" s="47">
        <v>37195</v>
      </c>
      <c r="E245" s="1">
        <f>C245/D245*100</f>
        <v>173.27597795402608</v>
      </c>
      <c r="F245" s="49">
        <v>11585</v>
      </c>
      <c r="G245" s="47">
        <v>0</v>
      </c>
      <c r="H245" s="1" t="e">
        <f>F245/G245*100</f>
        <v>#DIV/0!</v>
      </c>
      <c r="I245" s="49">
        <v>63810</v>
      </c>
      <c r="J245" s="47">
        <v>38156</v>
      </c>
      <c r="K245" s="1">
        <f>I245/J245*100</f>
        <v>167.23451095502674</v>
      </c>
      <c r="L245" s="49">
        <v>13378</v>
      </c>
      <c r="M245" s="47">
        <v>12120</v>
      </c>
      <c r="N245" s="1">
        <f t="shared" si="103"/>
        <v>110.37953795379538</v>
      </c>
      <c r="O245" s="49">
        <v>13378</v>
      </c>
      <c r="P245" s="47">
        <v>12120</v>
      </c>
      <c r="Q245" s="1">
        <f t="shared" si="104"/>
        <v>110.37953795379538</v>
      </c>
      <c r="R245" s="49">
        <v>0</v>
      </c>
      <c r="S245" s="47">
        <v>0</v>
      </c>
      <c r="T245" s="1" t="e">
        <f t="shared" si="105"/>
        <v>#DIV/0!</v>
      </c>
    </row>
    <row r="246" spans="1:20" s="23" customFormat="1" ht="17.25">
      <c r="A246" s="63">
        <v>8</v>
      </c>
      <c r="B246" s="10" t="s">
        <v>281</v>
      </c>
      <c r="C246" s="49">
        <v>0</v>
      </c>
      <c r="D246" s="47">
        <v>0</v>
      </c>
      <c r="E246" s="1" t="e">
        <f>C246/D246*100</f>
        <v>#DIV/0!</v>
      </c>
      <c r="F246" s="49">
        <v>0</v>
      </c>
      <c r="G246" s="47">
        <v>0</v>
      </c>
      <c r="H246" s="1">
        <v>0</v>
      </c>
      <c r="I246" s="49">
        <v>0</v>
      </c>
      <c r="J246" s="47">
        <v>0</v>
      </c>
      <c r="K246" s="1" t="e">
        <f>I246/J246*100</f>
        <v>#DIV/0!</v>
      </c>
      <c r="L246" s="49">
        <v>0</v>
      </c>
      <c r="M246" s="47">
        <v>0</v>
      </c>
      <c r="N246" s="1" t="e">
        <f t="shared" si="103"/>
        <v>#DIV/0!</v>
      </c>
      <c r="O246" s="49">
        <v>0</v>
      </c>
      <c r="P246" s="47">
        <v>0</v>
      </c>
      <c r="Q246" s="1" t="e">
        <f t="shared" si="104"/>
        <v>#DIV/0!</v>
      </c>
      <c r="R246" s="49">
        <v>0</v>
      </c>
      <c r="S246" s="47">
        <v>0</v>
      </c>
      <c r="T246" s="1" t="e">
        <f t="shared" si="105"/>
        <v>#DIV/0!</v>
      </c>
    </row>
    <row r="247" spans="1:20" s="23" customFormat="1" ht="17.25">
      <c r="A247" s="63">
        <v>9</v>
      </c>
      <c r="B247" s="10" t="s">
        <v>290</v>
      </c>
      <c r="C247" s="49">
        <v>0</v>
      </c>
      <c r="D247" s="47">
        <v>970</v>
      </c>
      <c r="E247" s="1">
        <f>C247/D247*100</f>
        <v>0</v>
      </c>
      <c r="F247" s="49">
        <v>0</v>
      </c>
      <c r="G247" s="47">
        <v>84</v>
      </c>
      <c r="H247" s="1">
        <f>F247/G247*100</f>
        <v>0</v>
      </c>
      <c r="I247" s="49">
        <v>0</v>
      </c>
      <c r="J247" s="47">
        <v>970</v>
      </c>
      <c r="K247" s="1">
        <f>I247/J247*100</f>
        <v>0</v>
      </c>
      <c r="L247" s="49">
        <v>0</v>
      </c>
      <c r="M247" s="47">
        <v>0</v>
      </c>
      <c r="N247" s="1" t="e">
        <f t="shared" si="103"/>
        <v>#DIV/0!</v>
      </c>
      <c r="O247" s="49">
        <v>0</v>
      </c>
      <c r="P247" s="47">
        <v>0</v>
      </c>
      <c r="Q247" s="1" t="e">
        <f t="shared" si="104"/>
        <v>#DIV/0!</v>
      </c>
      <c r="R247" s="49">
        <v>0</v>
      </c>
      <c r="S247" s="47">
        <v>0</v>
      </c>
      <c r="T247" s="1" t="e">
        <f t="shared" si="105"/>
        <v>#DIV/0!</v>
      </c>
    </row>
    <row r="248" spans="1:20" s="23" customFormat="1" ht="17.25">
      <c r="A248" s="63">
        <v>10</v>
      </c>
      <c r="B248" s="10" t="s">
        <v>282</v>
      </c>
      <c r="C248" s="49">
        <v>358339</v>
      </c>
      <c r="D248" s="47">
        <v>139537</v>
      </c>
      <c r="E248" s="1">
        <f>C248/D248*100</f>
        <v>256.80572177988637</v>
      </c>
      <c r="F248" s="49">
        <v>1191</v>
      </c>
      <c r="G248" s="47">
        <v>15600</v>
      </c>
      <c r="H248" s="1">
        <f>F248/G248*100</f>
        <v>7.6346153846153841</v>
      </c>
      <c r="I248" s="49">
        <v>358339</v>
      </c>
      <c r="J248" s="47">
        <v>139537</v>
      </c>
      <c r="K248" s="1">
        <f>I248/J248*100</f>
        <v>256.80572177988637</v>
      </c>
      <c r="L248" s="49">
        <v>358339</v>
      </c>
      <c r="M248" s="47">
        <v>139537</v>
      </c>
      <c r="N248" s="1">
        <f t="shared" si="103"/>
        <v>256.80572177988637</v>
      </c>
      <c r="O248" s="49">
        <v>358339</v>
      </c>
      <c r="P248" s="47">
        <v>139537</v>
      </c>
      <c r="Q248" s="1">
        <f t="shared" si="104"/>
        <v>256.80572177988637</v>
      </c>
      <c r="R248" s="49">
        <v>0</v>
      </c>
      <c r="S248" s="47">
        <v>0</v>
      </c>
      <c r="T248" s="1" t="e">
        <f t="shared" si="105"/>
        <v>#DIV/0!</v>
      </c>
    </row>
    <row r="249" spans="1:20" s="23" customFormat="1" ht="17.25" customHeight="1">
      <c r="A249" s="385"/>
      <c r="B249" s="386"/>
      <c r="C249" s="386"/>
      <c r="D249" s="386"/>
      <c r="E249" s="386"/>
      <c r="F249" s="386"/>
      <c r="G249" s="386"/>
      <c r="H249" s="386"/>
      <c r="I249" s="386"/>
      <c r="J249" s="386"/>
      <c r="K249" s="386"/>
      <c r="L249" s="386"/>
      <c r="M249" s="386"/>
      <c r="N249" s="386"/>
      <c r="O249" s="386"/>
      <c r="P249" s="386"/>
      <c r="Q249" s="386"/>
      <c r="R249" s="386"/>
      <c r="S249" s="386"/>
      <c r="T249" s="387"/>
    </row>
    <row r="250" spans="1:20" s="23" customFormat="1" ht="52.5" customHeight="1">
      <c r="A250" s="383" t="s">
        <v>255</v>
      </c>
      <c r="B250" s="384"/>
      <c r="C250" s="42">
        <f>SUM(C251:C257)</f>
        <v>150173996</v>
      </c>
      <c r="D250" s="42">
        <f>SUM(D251:D257)</f>
        <v>152632662</v>
      </c>
      <c r="E250" s="51">
        <f>C250/D250*100</f>
        <v>98.389161292358253</v>
      </c>
      <c r="F250" s="42">
        <f>SUM(F251:F257)</f>
        <v>15113320</v>
      </c>
      <c r="G250" s="42">
        <f>SUM(G251:G257)</f>
        <v>11519020</v>
      </c>
      <c r="H250" s="51">
        <f>F250/G250*100</f>
        <v>131.20317527011846</v>
      </c>
      <c r="I250" s="42">
        <f>SUM(I251:I257)</f>
        <v>145320114</v>
      </c>
      <c r="J250" s="42">
        <f>SUM(J251:J257)</f>
        <v>145423056</v>
      </c>
      <c r="K250" s="51">
        <f>I250/J250*100</f>
        <v>99.929212050116732</v>
      </c>
      <c r="L250" s="36">
        <f>SUM(L251:L257)</f>
        <v>130792473</v>
      </c>
      <c r="M250" s="36">
        <f>SUM(M251:M257)</f>
        <v>129350862</v>
      </c>
      <c r="N250" s="6">
        <f t="shared" ref="N250:N257" si="110">L250/M250*100</f>
        <v>101.11449663164981</v>
      </c>
      <c r="O250" s="5">
        <f>SUM(O251:O257)</f>
        <v>0</v>
      </c>
      <c r="P250" s="5">
        <f>SUM(P251:P257)</f>
        <v>318250</v>
      </c>
      <c r="Q250" s="5">
        <f t="shared" ref="Q250:Q257" si="111">O250/P250*100</f>
        <v>0</v>
      </c>
      <c r="R250" s="5">
        <f>SUM(R251:R257)</f>
        <v>130792473</v>
      </c>
      <c r="S250" s="5">
        <f>SUM(S251:S257)</f>
        <v>129032612</v>
      </c>
      <c r="T250" s="6">
        <f t="shared" ref="T250:T257" si="112">R250/S250*100</f>
        <v>101.36388853385374</v>
      </c>
    </row>
    <row r="251" spans="1:20" s="23" customFormat="1" ht="19.5" customHeight="1">
      <c r="A251" s="64">
        <v>1</v>
      </c>
      <c r="B251" s="8" t="s">
        <v>106</v>
      </c>
      <c r="C251" s="45">
        <v>5131799</v>
      </c>
      <c r="D251" s="45">
        <v>8802619</v>
      </c>
      <c r="E251" s="46">
        <f t="shared" ref="E251:E257" si="113">C251/D251*100</f>
        <v>58.298547284620639</v>
      </c>
      <c r="F251" s="45">
        <v>350830</v>
      </c>
      <c r="G251" s="45">
        <v>346298</v>
      </c>
      <c r="H251" s="46">
        <f t="shared" ref="H251:H257" si="114">F251/G251*100</f>
        <v>101.30869944383161</v>
      </c>
      <c r="I251" s="45">
        <v>5131799</v>
      </c>
      <c r="J251" s="45">
        <v>7803975</v>
      </c>
      <c r="K251" s="46">
        <f t="shared" ref="K251:K257" si="115">I251/J251*100</f>
        <v>65.758783184210614</v>
      </c>
      <c r="L251" s="95">
        <v>0</v>
      </c>
      <c r="M251" s="95">
        <v>4978741</v>
      </c>
      <c r="N251" s="25">
        <f t="shared" si="110"/>
        <v>0</v>
      </c>
      <c r="O251" s="45">
        <v>0</v>
      </c>
      <c r="P251" s="45">
        <v>0</v>
      </c>
      <c r="Q251" s="25">
        <f>O251/S251*100</f>
        <v>0</v>
      </c>
      <c r="R251" s="65">
        <v>0</v>
      </c>
      <c r="S251" s="65">
        <v>4978741</v>
      </c>
      <c r="T251" s="46">
        <f t="shared" si="112"/>
        <v>0</v>
      </c>
    </row>
    <row r="252" spans="1:20" s="23" customFormat="1" ht="34.5">
      <c r="A252" s="63">
        <v>2</v>
      </c>
      <c r="B252" s="4" t="s">
        <v>107</v>
      </c>
      <c r="C252" s="45">
        <v>30336072</v>
      </c>
      <c r="D252" s="45">
        <v>30691536</v>
      </c>
      <c r="E252" s="46">
        <f t="shared" si="113"/>
        <v>98.841817496524115</v>
      </c>
      <c r="F252" s="45">
        <v>3339151</v>
      </c>
      <c r="G252" s="45">
        <v>2648253</v>
      </c>
      <c r="H252" s="46">
        <f t="shared" si="114"/>
        <v>126.08882157407166</v>
      </c>
      <c r="I252" s="45">
        <v>30135534</v>
      </c>
      <c r="J252" s="45">
        <v>30047273</v>
      </c>
      <c r="K252" s="46">
        <f t="shared" si="115"/>
        <v>100.29374046689694</v>
      </c>
      <c r="L252" s="45">
        <v>30132181</v>
      </c>
      <c r="M252" s="95">
        <v>29947259</v>
      </c>
      <c r="N252" s="25">
        <f t="shared" si="110"/>
        <v>100.61749223860521</v>
      </c>
      <c r="O252" s="45">
        <v>0</v>
      </c>
      <c r="P252" s="45">
        <v>0</v>
      </c>
      <c r="Q252" s="25" t="e">
        <f t="shared" si="111"/>
        <v>#DIV/0!</v>
      </c>
      <c r="R252" s="45">
        <v>30132181</v>
      </c>
      <c r="S252" s="65">
        <v>29947259</v>
      </c>
      <c r="T252" s="46">
        <f t="shared" si="112"/>
        <v>100.61749223860521</v>
      </c>
    </row>
    <row r="253" spans="1:20" s="23" customFormat="1" ht="18" customHeight="1">
      <c r="A253" s="63">
        <v>3</v>
      </c>
      <c r="B253" s="8" t="s">
        <v>108</v>
      </c>
      <c r="C253" s="45">
        <v>8834547</v>
      </c>
      <c r="D253" s="45">
        <v>14970453</v>
      </c>
      <c r="E253" s="46">
        <f t="shared" si="113"/>
        <v>59.013224249125926</v>
      </c>
      <c r="F253" s="45">
        <v>978033</v>
      </c>
      <c r="G253" s="45">
        <v>588415</v>
      </c>
      <c r="H253" s="46">
        <f t="shared" si="114"/>
        <v>166.21483136901676</v>
      </c>
      <c r="I253" s="45">
        <v>6524240</v>
      </c>
      <c r="J253" s="45">
        <v>13011022</v>
      </c>
      <c r="K253" s="46">
        <f t="shared" si="115"/>
        <v>50.143947185701478</v>
      </c>
      <c r="L253" s="95">
        <v>0</v>
      </c>
      <c r="M253" s="95">
        <v>9029105</v>
      </c>
      <c r="N253" s="25">
        <f t="shared" si="110"/>
        <v>0</v>
      </c>
      <c r="O253" s="45">
        <v>0</v>
      </c>
      <c r="P253" s="45">
        <v>0</v>
      </c>
      <c r="Q253" s="25" t="e">
        <f t="shared" si="111"/>
        <v>#DIV/0!</v>
      </c>
      <c r="R253" s="65">
        <v>0</v>
      </c>
      <c r="S253" s="65">
        <v>9029105</v>
      </c>
      <c r="T253" s="46">
        <f t="shared" si="112"/>
        <v>0</v>
      </c>
    </row>
    <row r="254" spans="1:20" s="23" customFormat="1" ht="17.25" customHeight="1">
      <c r="A254" s="307">
        <v>4</v>
      </c>
      <c r="B254" s="4" t="s">
        <v>109</v>
      </c>
      <c r="C254" s="45"/>
      <c r="D254" s="45">
        <v>4692038</v>
      </c>
      <c r="E254" s="25">
        <f t="shared" si="113"/>
        <v>0</v>
      </c>
      <c r="F254" s="45"/>
      <c r="G254" s="45">
        <v>454295</v>
      </c>
      <c r="H254" s="25">
        <f t="shared" si="114"/>
        <v>0</v>
      </c>
      <c r="I254" s="45"/>
      <c r="J254" s="45">
        <v>5592852</v>
      </c>
      <c r="K254" s="25">
        <f t="shared" si="115"/>
        <v>0</v>
      </c>
      <c r="L254" s="95">
        <v>0</v>
      </c>
      <c r="M254" s="95">
        <v>0</v>
      </c>
      <c r="N254" s="25" t="e">
        <f t="shared" si="110"/>
        <v>#DIV/0!</v>
      </c>
      <c r="O254" s="45">
        <v>0</v>
      </c>
      <c r="P254" s="45">
        <v>0</v>
      </c>
      <c r="Q254" s="25" t="e">
        <f t="shared" si="111"/>
        <v>#DIV/0!</v>
      </c>
      <c r="R254" s="65">
        <v>0</v>
      </c>
      <c r="S254" s="65">
        <v>0</v>
      </c>
      <c r="T254" s="25" t="e">
        <f t="shared" si="112"/>
        <v>#DIV/0!</v>
      </c>
    </row>
    <row r="255" spans="1:20" s="23" customFormat="1" ht="17.25" customHeight="1">
      <c r="A255" s="63">
        <v>5</v>
      </c>
      <c r="B255" s="4" t="s">
        <v>110</v>
      </c>
      <c r="C255" s="45">
        <v>65154245</v>
      </c>
      <c r="D255" s="45">
        <v>49861450</v>
      </c>
      <c r="E255" s="46">
        <f t="shared" si="113"/>
        <v>130.67057817211494</v>
      </c>
      <c r="F255" s="45">
        <v>6168114</v>
      </c>
      <c r="G255" s="45">
        <v>4109507</v>
      </c>
      <c r="H255" s="46">
        <f t="shared" si="114"/>
        <v>150.09377037196919</v>
      </c>
      <c r="I255" s="45">
        <v>62857168</v>
      </c>
      <c r="J255" s="45">
        <v>46291888</v>
      </c>
      <c r="K255" s="46">
        <f t="shared" si="115"/>
        <v>135.78441216309864</v>
      </c>
      <c r="L255" s="45">
        <v>62857168</v>
      </c>
      <c r="M255" s="95">
        <v>46291888</v>
      </c>
      <c r="N255" s="25">
        <f t="shared" si="110"/>
        <v>135.78441216309864</v>
      </c>
      <c r="O255" s="45">
        <v>0</v>
      </c>
      <c r="P255" s="45">
        <v>0</v>
      </c>
      <c r="Q255" s="25" t="e">
        <f t="shared" si="111"/>
        <v>#DIV/0!</v>
      </c>
      <c r="R255" s="45">
        <v>62857168</v>
      </c>
      <c r="S255" s="95">
        <v>46291888</v>
      </c>
      <c r="T255" s="46">
        <f t="shared" si="112"/>
        <v>135.78441216309864</v>
      </c>
    </row>
    <row r="256" spans="1:20" s="23" customFormat="1" ht="15" customHeight="1">
      <c r="A256" s="64">
        <v>6</v>
      </c>
      <c r="B256" s="8" t="s">
        <v>111</v>
      </c>
      <c r="C256" s="45">
        <v>37799701</v>
      </c>
      <c r="D256" s="45">
        <v>39929924</v>
      </c>
      <c r="E256" s="1">
        <f t="shared" si="113"/>
        <v>94.665096282176748</v>
      </c>
      <c r="F256" s="45">
        <v>3834860</v>
      </c>
      <c r="G256" s="45">
        <v>3116655</v>
      </c>
      <c r="H256" s="1">
        <f t="shared" si="114"/>
        <v>123.04409695651266</v>
      </c>
      <c r="I256" s="45">
        <v>37814936</v>
      </c>
      <c r="J256" s="45">
        <v>39135989</v>
      </c>
      <c r="K256" s="1">
        <f t="shared" si="115"/>
        <v>96.62445479530362</v>
      </c>
      <c r="L256" s="95">
        <v>37798218</v>
      </c>
      <c r="M256" s="95">
        <v>39103869</v>
      </c>
      <c r="N256" s="1">
        <f t="shared" si="110"/>
        <v>96.661069522302256</v>
      </c>
      <c r="O256" s="45">
        <v>0</v>
      </c>
      <c r="P256" s="45">
        <v>318250</v>
      </c>
      <c r="Q256" s="1">
        <f t="shared" si="111"/>
        <v>0</v>
      </c>
      <c r="R256" s="95">
        <v>37798218</v>
      </c>
      <c r="S256" s="65">
        <v>38785619</v>
      </c>
      <c r="T256" s="1">
        <f t="shared" si="112"/>
        <v>97.45420847866319</v>
      </c>
    </row>
    <row r="257" spans="1:20" s="23" customFormat="1" ht="19.5" customHeight="1">
      <c r="A257" s="63">
        <v>7</v>
      </c>
      <c r="B257" s="3" t="s">
        <v>112</v>
      </c>
      <c r="C257" s="45">
        <v>2917632</v>
      </c>
      <c r="D257" s="45">
        <v>3684642</v>
      </c>
      <c r="E257" s="46">
        <f t="shared" si="113"/>
        <v>79.183595041255032</v>
      </c>
      <c r="F257" s="45">
        <v>442332</v>
      </c>
      <c r="G257" s="45">
        <v>255597</v>
      </c>
      <c r="H257" s="46">
        <f t="shared" si="114"/>
        <v>173.05836922968581</v>
      </c>
      <c r="I257" s="45">
        <v>2856437</v>
      </c>
      <c r="J257" s="45">
        <v>3540057</v>
      </c>
      <c r="K257" s="46">
        <f t="shared" si="115"/>
        <v>80.689011504617014</v>
      </c>
      <c r="L257" s="95">
        <v>4906</v>
      </c>
      <c r="M257" s="95">
        <v>0</v>
      </c>
      <c r="N257" s="25" t="e">
        <f t="shared" si="110"/>
        <v>#DIV/0!</v>
      </c>
      <c r="O257" s="45">
        <v>0</v>
      </c>
      <c r="P257" s="45">
        <v>0</v>
      </c>
      <c r="Q257" s="25" t="e">
        <f t="shared" si="111"/>
        <v>#DIV/0!</v>
      </c>
      <c r="R257" s="65">
        <v>4906</v>
      </c>
      <c r="S257" s="65">
        <v>0</v>
      </c>
      <c r="T257" s="46" t="e">
        <f t="shared" si="112"/>
        <v>#DIV/0!</v>
      </c>
    </row>
    <row r="258" spans="1:20" s="23" customFormat="1" ht="17.25" customHeight="1">
      <c r="A258" s="385"/>
      <c r="B258" s="386"/>
      <c r="C258" s="386"/>
      <c r="D258" s="386"/>
      <c r="E258" s="386"/>
      <c r="F258" s="386"/>
      <c r="G258" s="386"/>
      <c r="H258" s="386"/>
      <c r="I258" s="386"/>
      <c r="J258" s="386"/>
      <c r="K258" s="386"/>
      <c r="L258" s="386"/>
      <c r="M258" s="386"/>
      <c r="N258" s="386"/>
      <c r="O258" s="386"/>
      <c r="P258" s="386"/>
      <c r="Q258" s="386"/>
      <c r="R258" s="386"/>
      <c r="S258" s="386"/>
      <c r="T258" s="387"/>
    </row>
    <row r="259" spans="1:20" s="23" customFormat="1" ht="91.5" customHeight="1">
      <c r="A259" s="383" t="s">
        <v>256</v>
      </c>
      <c r="B259" s="384"/>
      <c r="C259" s="42">
        <f>SUM(C260:C263)</f>
        <v>6129085</v>
      </c>
      <c r="D259" s="42">
        <f>SUM(D260:D263)</f>
        <v>5744580</v>
      </c>
      <c r="E259" s="51">
        <f>C259/D259*100</f>
        <v>106.69335269071021</v>
      </c>
      <c r="F259" s="42">
        <f>SUM(F260:F263)</f>
        <v>603944</v>
      </c>
      <c r="G259" s="42">
        <f>SUM(G260:G263)</f>
        <v>698639</v>
      </c>
      <c r="H259" s="51">
        <f>F259/G259*100</f>
        <v>86.445789599492727</v>
      </c>
      <c r="I259" s="42">
        <f>SUM(I260:I263)</f>
        <v>7411118</v>
      </c>
      <c r="J259" s="42">
        <f>SUM(J260:J263)</f>
        <v>5792543</v>
      </c>
      <c r="K259" s="51">
        <f>I259/J259*100</f>
        <v>127.94239075998229</v>
      </c>
      <c r="L259" s="42">
        <f>SUM(L260:L263)</f>
        <v>0</v>
      </c>
      <c r="M259" s="42">
        <f>SUM(M260:M263)</f>
        <v>0</v>
      </c>
      <c r="N259" s="6" t="e">
        <f t="shared" ref="N259:N261" si="116">L259/M259*100</f>
        <v>#DIV/0!</v>
      </c>
      <c r="O259" s="42">
        <f>SUM(O260:O263)</f>
        <v>0</v>
      </c>
      <c r="P259" s="42">
        <f>SUM(P260:P263)</f>
        <v>0</v>
      </c>
      <c r="Q259" s="5" t="e">
        <f t="shared" ref="Q259:Q261" si="117">O259/P259*100</f>
        <v>#DIV/0!</v>
      </c>
      <c r="R259" s="42">
        <f>SUM(R260:R263)</f>
        <v>0</v>
      </c>
      <c r="S259" s="42">
        <f>SUM(S260:S263)</f>
        <v>0</v>
      </c>
      <c r="T259" s="6" t="e">
        <f t="shared" ref="T259:T261" si="118">R259/S259*100</f>
        <v>#DIV/0!</v>
      </c>
    </row>
    <row r="260" spans="1:20" s="23" customFormat="1" ht="42" customHeight="1">
      <c r="A260" s="57">
        <v>1</v>
      </c>
      <c r="B260" s="8" t="s">
        <v>89</v>
      </c>
      <c r="C260" s="47">
        <v>19180</v>
      </c>
      <c r="D260" s="47">
        <v>42485</v>
      </c>
      <c r="E260" s="1">
        <f t="shared" ref="E260:E261" si="119">C260/D260*100</f>
        <v>45.145345416029187</v>
      </c>
      <c r="F260" s="47">
        <v>2598</v>
      </c>
      <c r="G260" s="47">
        <v>1178</v>
      </c>
      <c r="H260" s="1">
        <f t="shared" ref="H260:H261" si="120">F260/G260*100</f>
        <v>220.54329371816638</v>
      </c>
      <c r="I260" s="47">
        <v>18516</v>
      </c>
      <c r="J260" s="47">
        <v>43000</v>
      </c>
      <c r="K260" s="1">
        <f t="shared" ref="K260:K261" si="121">I260/J260*100</f>
        <v>43.060465116279069</v>
      </c>
      <c r="L260" s="95">
        <f>O260+R260</f>
        <v>0</v>
      </c>
      <c r="M260" s="95">
        <f>P260+S260</f>
        <v>0</v>
      </c>
      <c r="N260" s="1" t="e">
        <f t="shared" si="116"/>
        <v>#DIV/0!</v>
      </c>
      <c r="O260" s="47">
        <v>0</v>
      </c>
      <c r="P260" s="47">
        <v>0</v>
      </c>
      <c r="Q260" s="1" t="e">
        <f t="shared" si="117"/>
        <v>#DIV/0!</v>
      </c>
      <c r="R260" s="47">
        <v>0</v>
      </c>
      <c r="S260" s="47">
        <v>0</v>
      </c>
      <c r="T260" s="1" t="e">
        <f t="shared" si="118"/>
        <v>#DIV/0!</v>
      </c>
    </row>
    <row r="261" spans="1:20" s="23" customFormat="1" ht="17.25">
      <c r="A261" s="63">
        <v>2</v>
      </c>
      <c r="B261" s="4" t="s">
        <v>113</v>
      </c>
      <c r="C261" s="47">
        <v>6109905</v>
      </c>
      <c r="D261" s="45">
        <v>5702095</v>
      </c>
      <c r="E261" s="25">
        <f t="shared" si="119"/>
        <v>107.15193275454023</v>
      </c>
      <c r="F261" s="47">
        <v>601346</v>
      </c>
      <c r="G261" s="45">
        <v>697461</v>
      </c>
      <c r="H261" s="25">
        <f t="shared" si="120"/>
        <v>86.219301150888725</v>
      </c>
      <c r="I261" s="47">
        <v>7392602</v>
      </c>
      <c r="J261" s="45">
        <v>5749543</v>
      </c>
      <c r="K261" s="25">
        <f t="shared" si="121"/>
        <v>128.57721039741767</v>
      </c>
      <c r="L261" s="95">
        <f>O261+R261</f>
        <v>0</v>
      </c>
      <c r="M261" s="95">
        <f>P261+S261</f>
        <v>0</v>
      </c>
      <c r="N261" s="25" t="e">
        <f t="shared" si="116"/>
        <v>#DIV/0!</v>
      </c>
      <c r="O261" s="49">
        <v>0</v>
      </c>
      <c r="P261" s="49">
        <v>0</v>
      </c>
      <c r="Q261" s="25" t="e">
        <f t="shared" si="117"/>
        <v>#DIV/0!</v>
      </c>
      <c r="R261" s="49">
        <v>0</v>
      </c>
      <c r="S261" s="49">
        <v>0</v>
      </c>
      <c r="T261" s="25" t="e">
        <f t="shared" si="118"/>
        <v>#DIV/0!</v>
      </c>
    </row>
    <row r="262" spans="1:20" s="23" customFormat="1" ht="17.25">
      <c r="A262" s="63"/>
      <c r="B262" s="4"/>
      <c r="C262" s="49"/>
      <c r="D262" s="49"/>
      <c r="E262" s="25"/>
      <c r="F262" s="49"/>
      <c r="G262" s="49"/>
      <c r="H262" s="25"/>
      <c r="I262" s="49"/>
      <c r="J262" s="49"/>
      <c r="K262" s="25"/>
      <c r="L262" s="95"/>
      <c r="M262" s="47"/>
      <c r="N262" s="25"/>
      <c r="O262" s="49"/>
      <c r="P262" s="49"/>
      <c r="Q262" s="25"/>
      <c r="R262" s="49"/>
      <c r="S262" s="49"/>
      <c r="T262" s="25"/>
    </row>
    <row r="263" spans="1:20" s="23" customFormat="1" ht="17.25">
      <c r="A263" s="64"/>
      <c r="B263" s="16"/>
      <c r="C263" s="47"/>
      <c r="D263" s="47"/>
      <c r="E263" s="1"/>
      <c r="F263" s="47"/>
      <c r="G263" s="47"/>
      <c r="H263" s="1"/>
      <c r="I263" s="47"/>
      <c r="J263" s="47"/>
      <c r="K263" s="1"/>
      <c r="L263" s="47"/>
      <c r="M263" s="47"/>
      <c r="N263" s="1"/>
      <c r="O263" s="47"/>
      <c r="P263" s="47"/>
      <c r="Q263" s="1"/>
      <c r="R263" s="47"/>
      <c r="S263" s="47"/>
      <c r="T263" s="1"/>
    </row>
    <row r="264" spans="1:20" s="23" customFormat="1" ht="17.25" customHeight="1">
      <c r="A264" s="385"/>
      <c r="B264" s="386"/>
      <c r="C264" s="386"/>
      <c r="D264" s="386"/>
      <c r="E264" s="386"/>
      <c r="F264" s="386"/>
      <c r="G264" s="386"/>
      <c r="H264" s="386"/>
      <c r="I264" s="386"/>
      <c r="J264" s="386"/>
      <c r="K264" s="386"/>
      <c r="L264" s="386"/>
      <c r="M264" s="386"/>
      <c r="N264" s="386"/>
      <c r="O264" s="386"/>
      <c r="P264" s="386"/>
      <c r="Q264" s="386"/>
      <c r="R264" s="386"/>
      <c r="S264" s="386"/>
      <c r="T264" s="387"/>
    </row>
    <row r="265" spans="1:20" s="23" customFormat="1" ht="72.75" customHeight="1">
      <c r="A265" s="383" t="s">
        <v>257</v>
      </c>
      <c r="B265" s="384"/>
      <c r="C265" s="42">
        <f>SUM(C266:C277)</f>
        <v>2945319</v>
      </c>
      <c r="D265" s="42">
        <f>SUM(D266:D277)</f>
        <v>2874168</v>
      </c>
      <c r="E265" s="51">
        <f>C265/D265*100</f>
        <v>102.47553378925657</v>
      </c>
      <c r="F265" s="42">
        <f>SUM(F266:F277)</f>
        <v>223453</v>
      </c>
      <c r="G265" s="42">
        <f>SUM(G266:G277)</f>
        <v>286150</v>
      </c>
      <c r="H265" s="51">
        <f>F265/G265*100</f>
        <v>78.089463568058719</v>
      </c>
      <c r="I265" s="42">
        <f>SUM(I266:I277)</f>
        <v>3113006</v>
      </c>
      <c r="J265" s="42">
        <f>SUM(J266:J277)</f>
        <v>2986008</v>
      </c>
      <c r="K265" s="51">
        <f>I265/J265*100</f>
        <v>104.25310313971028</v>
      </c>
      <c r="L265" s="42">
        <f>SUM(L266:L277)</f>
        <v>1045056</v>
      </c>
      <c r="M265" s="42">
        <f>SUM(M266:M277)</f>
        <v>848218</v>
      </c>
      <c r="N265" s="6">
        <f t="shared" ref="N265:N277" si="122">L265/M265*100</f>
        <v>123.20606259239959</v>
      </c>
      <c r="O265" s="42">
        <f>SUM(O266:O277)</f>
        <v>905221</v>
      </c>
      <c r="P265" s="42">
        <f>SUM(P266:P277)</f>
        <v>637737</v>
      </c>
      <c r="Q265" s="5">
        <f t="shared" ref="Q265:Q277" si="123">O265/P265*100</f>
        <v>141.94268170107739</v>
      </c>
      <c r="R265" s="42">
        <f>SUM(R266:R277)</f>
        <v>139835</v>
      </c>
      <c r="S265" s="42">
        <f>SUM(S266:S277)</f>
        <v>210481</v>
      </c>
      <c r="T265" s="6">
        <f t="shared" ref="T265:T277" si="124">R265/S265*100</f>
        <v>66.435925332927908</v>
      </c>
    </row>
    <row r="266" spans="1:20" s="23" customFormat="1" ht="17.25">
      <c r="A266" s="50">
        <v>1</v>
      </c>
      <c r="B266" s="3" t="s">
        <v>32</v>
      </c>
      <c r="C266" s="45">
        <v>78344</v>
      </c>
      <c r="D266" s="45">
        <v>166905</v>
      </c>
      <c r="E266" s="46">
        <f t="shared" ref="E266:E274" si="125">C266/D266*100</f>
        <v>46.939276834127199</v>
      </c>
      <c r="F266" s="45">
        <v>6068</v>
      </c>
      <c r="G266" s="45">
        <v>9965</v>
      </c>
      <c r="H266" s="46">
        <f t="shared" ref="H266:H277" si="126">F266/G266*100</f>
        <v>60.893125940792771</v>
      </c>
      <c r="I266" s="45">
        <v>91919</v>
      </c>
      <c r="J266" s="45">
        <v>207541</v>
      </c>
      <c r="K266" s="46">
        <f t="shared" ref="K266:K277" si="127">I266/J266*100</f>
        <v>44.289562062435856</v>
      </c>
      <c r="L266" s="45">
        <v>76019</v>
      </c>
      <c r="M266" s="95">
        <v>16117</v>
      </c>
      <c r="N266" s="25">
        <f t="shared" si="122"/>
        <v>471.66966557051558</v>
      </c>
      <c r="O266" s="45">
        <v>67706</v>
      </c>
      <c r="P266" s="45">
        <v>16117</v>
      </c>
      <c r="Q266" s="25">
        <f t="shared" si="123"/>
        <v>420.09058757833344</v>
      </c>
      <c r="R266" s="45">
        <v>8313</v>
      </c>
      <c r="S266" s="45">
        <v>0</v>
      </c>
      <c r="T266" s="45" t="e">
        <f t="shared" si="124"/>
        <v>#DIV/0!</v>
      </c>
    </row>
    <row r="267" spans="1:20" s="23" customFormat="1" ht="17.25">
      <c r="A267" s="52">
        <v>2</v>
      </c>
      <c r="B267" s="8" t="s">
        <v>33</v>
      </c>
      <c r="C267" s="45">
        <v>53972</v>
      </c>
      <c r="D267" s="45">
        <v>56277</v>
      </c>
      <c r="E267" s="1">
        <f t="shared" si="125"/>
        <v>95.904188211880509</v>
      </c>
      <c r="F267" s="45">
        <v>24650</v>
      </c>
      <c r="G267" s="45">
        <v>3624</v>
      </c>
      <c r="H267" s="1">
        <f t="shared" si="126"/>
        <v>680.18763796909491</v>
      </c>
      <c r="I267" s="45">
        <v>54209</v>
      </c>
      <c r="J267" s="45">
        <v>69742</v>
      </c>
      <c r="K267" s="1">
        <f t="shared" si="127"/>
        <v>77.727911445040291</v>
      </c>
      <c r="L267" s="95">
        <v>0</v>
      </c>
      <c r="M267" s="95">
        <v>0</v>
      </c>
      <c r="N267" s="25" t="e">
        <f t="shared" si="122"/>
        <v>#DIV/0!</v>
      </c>
      <c r="O267" s="45">
        <v>0</v>
      </c>
      <c r="P267" s="45">
        <v>0</v>
      </c>
      <c r="Q267" s="25" t="e">
        <f t="shared" si="123"/>
        <v>#DIV/0!</v>
      </c>
      <c r="R267" s="45">
        <v>0</v>
      </c>
      <c r="S267" s="47">
        <v>0</v>
      </c>
      <c r="T267" s="47" t="e">
        <f t="shared" si="124"/>
        <v>#DIV/0!</v>
      </c>
    </row>
    <row r="268" spans="1:20" s="23" customFormat="1" ht="17.25">
      <c r="A268" s="44">
        <v>3</v>
      </c>
      <c r="B268" s="3" t="s">
        <v>34</v>
      </c>
      <c r="C268" s="45">
        <v>256854</v>
      </c>
      <c r="D268" s="45">
        <v>403504</v>
      </c>
      <c r="E268" s="46">
        <f t="shared" si="125"/>
        <v>63.655874539038024</v>
      </c>
      <c r="F268" s="45">
        <v>15248</v>
      </c>
      <c r="G268" s="45">
        <v>7255</v>
      </c>
      <c r="H268" s="46">
        <f t="shared" si="126"/>
        <v>210.1722949689869</v>
      </c>
      <c r="I268" s="45">
        <v>256854</v>
      </c>
      <c r="J268" s="45">
        <v>403504</v>
      </c>
      <c r="K268" s="46">
        <f t="shared" si="127"/>
        <v>63.655874539038024</v>
      </c>
      <c r="L268" s="95">
        <v>0</v>
      </c>
      <c r="M268" s="95">
        <v>0</v>
      </c>
      <c r="N268" s="25" t="e">
        <f t="shared" si="122"/>
        <v>#DIV/0!</v>
      </c>
      <c r="O268" s="45">
        <v>0</v>
      </c>
      <c r="P268" s="45">
        <v>0</v>
      </c>
      <c r="Q268" s="25" t="e">
        <f t="shared" si="123"/>
        <v>#DIV/0!</v>
      </c>
      <c r="R268" s="45">
        <v>0</v>
      </c>
      <c r="S268" s="45">
        <v>0</v>
      </c>
      <c r="T268" s="45" t="e">
        <f t="shared" si="124"/>
        <v>#DIV/0!</v>
      </c>
    </row>
    <row r="269" spans="1:20" s="23" customFormat="1" ht="17.25">
      <c r="A269" s="44">
        <v>4</v>
      </c>
      <c r="B269" s="3" t="s">
        <v>35</v>
      </c>
      <c r="C269" s="45">
        <v>505055</v>
      </c>
      <c r="D269" s="45">
        <v>278263</v>
      </c>
      <c r="E269" s="46">
        <f t="shared" si="125"/>
        <v>181.50275099456269</v>
      </c>
      <c r="F269" s="45">
        <v>81758</v>
      </c>
      <c r="G269" s="45">
        <v>10549</v>
      </c>
      <c r="H269" s="46">
        <f t="shared" si="126"/>
        <v>775.03080860745092</v>
      </c>
      <c r="I269" s="45">
        <v>505417</v>
      </c>
      <c r="J269" s="45">
        <v>279307</v>
      </c>
      <c r="K269" s="46">
        <f t="shared" si="127"/>
        <v>180.95393241128937</v>
      </c>
      <c r="L269" s="95">
        <v>180768</v>
      </c>
      <c r="M269" s="95">
        <v>54687</v>
      </c>
      <c r="N269" s="25">
        <f t="shared" si="122"/>
        <v>330.55022217345987</v>
      </c>
      <c r="O269" s="45">
        <v>174188</v>
      </c>
      <c r="P269" s="45">
        <v>54048</v>
      </c>
      <c r="Q269" s="25">
        <f t="shared" si="123"/>
        <v>322.28389579632915</v>
      </c>
      <c r="R269" s="45">
        <v>6580</v>
      </c>
      <c r="S269" s="45">
        <v>639</v>
      </c>
      <c r="T269" s="45">
        <f t="shared" si="124"/>
        <v>1029.7339593114241</v>
      </c>
    </row>
    <row r="270" spans="1:20" s="23" customFormat="1" ht="17.25">
      <c r="A270" s="44">
        <v>5</v>
      </c>
      <c r="B270" s="3" t="s">
        <v>36</v>
      </c>
      <c r="C270" s="45">
        <v>0</v>
      </c>
      <c r="D270" s="45">
        <v>0</v>
      </c>
      <c r="E270" s="46" t="e">
        <f>C273/D270*100</f>
        <v>#DIV/0!</v>
      </c>
      <c r="F270" s="45">
        <v>0</v>
      </c>
      <c r="G270" s="45">
        <v>0</v>
      </c>
      <c r="H270" s="46" t="e">
        <f>F273/G270*100</f>
        <v>#DIV/0!</v>
      </c>
      <c r="I270" s="45">
        <v>0</v>
      </c>
      <c r="J270" s="45">
        <v>0</v>
      </c>
      <c r="K270" s="46" t="e">
        <f>I273/J270*100</f>
        <v>#DIV/0!</v>
      </c>
      <c r="L270" s="95">
        <v>0</v>
      </c>
      <c r="M270" s="95">
        <v>0</v>
      </c>
      <c r="N270" s="25" t="e">
        <f>L273/M270*100</f>
        <v>#DIV/0!</v>
      </c>
      <c r="O270" s="45">
        <v>0</v>
      </c>
      <c r="P270" s="45">
        <v>0</v>
      </c>
      <c r="Q270" s="25" t="e">
        <f>O273/P270*100</f>
        <v>#DIV/0!</v>
      </c>
      <c r="R270" s="45">
        <v>0</v>
      </c>
      <c r="S270" s="45">
        <v>0</v>
      </c>
      <c r="T270" s="45" t="e">
        <f t="shared" si="124"/>
        <v>#DIV/0!</v>
      </c>
    </row>
    <row r="271" spans="1:20" s="23" customFormat="1" ht="17.25">
      <c r="A271" s="50">
        <v>6</v>
      </c>
      <c r="B271" s="4" t="s">
        <v>37</v>
      </c>
      <c r="C271" s="45">
        <v>47628</v>
      </c>
      <c r="D271" s="45">
        <v>59353</v>
      </c>
      <c r="E271" s="46">
        <f t="shared" si="125"/>
        <v>80.245311947163572</v>
      </c>
      <c r="F271" s="45">
        <v>2003</v>
      </c>
      <c r="G271" s="45">
        <v>3401</v>
      </c>
      <c r="H271" s="46">
        <f t="shared" si="126"/>
        <v>58.89444281093796</v>
      </c>
      <c r="I271" s="45">
        <v>39707</v>
      </c>
      <c r="J271" s="45">
        <v>66277</v>
      </c>
      <c r="K271" s="46">
        <f t="shared" si="127"/>
        <v>59.910677912397972</v>
      </c>
      <c r="L271" s="45">
        <v>39707</v>
      </c>
      <c r="M271" s="95">
        <v>66277</v>
      </c>
      <c r="N271" s="25">
        <f t="shared" si="122"/>
        <v>59.910677912397972</v>
      </c>
      <c r="O271" s="45">
        <v>39707</v>
      </c>
      <c r="P271" s="45">
        <v>66277</v>
      </c>
      <c r="Q271" s="25">
        <f t="shared" si="123"/>
        <v>59.910677912397972</v>
      </c>
      <c r="R271" s="45">
        <v>0</v>
      </c>
      <c r="S271" s="45">
        <v>0</v>
      </c>
      <c r="T271" s="45" t="e">
        <f t="shared" si="124"/>
        <v>#DIV/0!</v>
      </c>
    </row>
    <row r="272" spans="1:20" s="23" customFormat="1" ht="17.25">
      <c r="A272" s="50">
        <v>7</v>
      </c>
      <c r="B272" s="4" t="s">
        <v>38</v>
      </c>
      <c r="C272" s="45">
        <v>105464</v>
      </c>
      <c r="D272" s="45">
        <v>127274</v>
      </c>
      <c r="E272" s="46">
        <f t="shared" si="125"/>
        <v>82.863742791143508</v>
      </c>
      <c r="F272" s="45">
        <v>11171</v>
      </c>
      <c r="G272" s="45">
        <v>4544</v>
      </c>
      <c r="H272" s="46">
        <f t="shared" si="126"/>
        <v>245.84066901408451</v>
      </c>
      <c r="I272" s="45">
        <v>103053</v>
      </c>
      <c r="J272" s="45">
        <v>127071</v>
      </c>
      <c r="K272" s="46">
        <f t="shared" si="127"/>
        <v>81.098755813678963</v>
      </c>
      <c r="L272" s="95">
        <v>0</v>
      </c>
      <c r="M272" s="95">
        <v>127071</v>
      </c>
      <c r="N272" s="25">
        <f t="shared" si="122"/>
        <v>0</v>
      </c>
      <c r="O272" s="45">
        <v>0</v>
      </c>
      <c r="P272" s="45">
        <v>127071</v>
      </c>
      <c r="Q272" s="25">
        <f t="shared" si="123"/>
        <v>0</v>
      </c>
      <c r="R272" s="45">
        <v>0</v>
      </c>
      <c r="S272" s="45">
        <v>0</v>
      </c>
      <c r="T272" s="45" t="e">
        <f t="shared" si="124"/>
        <v>#DIV/0!</v>
      </c>
    </row>
    <row r="273" spans="1:20" s="23" customFormat="1" ht="17.25">
      <c r="A273" s="44">
        <v>8</v>
      </c>
      <c r="B273" s="3" t="s">
        <v>39</v>
      </c>
      <c r="C273" s="45">
        <v>347000</v>
      </c>
      <c r="D273" s="45">
        <v>310700</v>
      </c>
      <c r="E273" s="46">
        <f t="shared" si="125"/>
        <v>111.68329578371419</v>
      </c>
      <c r="F273" s="45">
        <v>0</v>
      </c>
      <c r="G273" s="45">
        <v>39000</v>
      </c>
      <c r="H273" s="46">
        <f t="shared" si="126"/>
        <v>0</v>
      </c>
      <c r="I273" s="45">
        <v>506851</v>
      </c>
      <c r="J273" s="45">
        <v>360143</v>
      </c>
      <c r="K273" s="46">
        <f t="shared" si="127"/>
        <v>140.73604096150694</v>
      </c>
      <c r="L273" s="45">
        <v>506851</v>
      </c>
      <c r="M273" s="95">
        <v>360143</v>
      </c>
      <c r="N273" s="25">
        <f t="shared" si="122"/>
        <v>140.73604096150694</v>
      </c>
      <c r="O273" s="45">
        <v>506851</v>
      </c>
      <c r="P273" s="45">
        <v>360143</v>
      </c>
      <c r="Q273" s="25">
        <f t="shared" si="123"/>
        <v>140.73604096150694</v>
      </c>
      <c r="R273" s="45">
        <v>0</v>
      </c>
      <c r="S273" s="45">
        <v>0</v>
      </c>
      <c r="T273" s="45" t="e">
        <f t="shared" si="124"/>
        <v>#DIV/0!</v>
      </c>
    </row>
    <row r="274" spans="1:20" s="23" customFormat="1" ht="17.25">
      <c r="A274" s="44">
        <v>9</v>
      </c>
      <c r="B274" s="3" t="s">
        <v>40</v>
      </c>
      <c r="C274" s="45">
        <v>0</v>
      </c>
      <c r="D274" s="45">
        <v>0</v>
      </c>
      <c r="E274" s="46" t="e">
        <f t="shared" si="125"/>
        <v>#DIV/0!</v>
      </c>
      <c r="F274" s="45">
        <v>0</v>
      </c>
      <c r="G274" s="45">
        <v>0</v>
      </c>
      <c r="H274" s="46" t="e">
        <f t="shared" si="126"/>
        <v>#DIV/0!</v>
      </c>
      <c r="I274" s="45">
        <v>0</v>
      </c>
      <c r="J274" s="45">
        <v>0</v>
      </c>
      <c r="K274" s="46" t="e">
        <f t="shared" si="127"/>
        <v>#DIV/0!</v>
      </c>
      <c r="L274" s="95">
        <f t="shared" ref="L274" si="128">O274+R274</f>
        <v>0</v>
      </c>
      <c r="M274" s="95">
        <v>0</v>
      </c>
      <c r="N274" s="25" t="e">
        <f t="shared" si="122"/>
        <v>#DIV/0!</v>
      </c>
      <c r="O274" s="45"/>
      <c r="P274" s="45">
        <v>0</v>
      </c>
      <c r="Q274" s="25" t="e">
        <f t="shared" si="123"/>
        <v>#DIV/0!</v>
      </c>
      <c r="R274" s="45"/>
      <c r="S274" s="45">
        <v>0</v>
      </c>
      <c r="T274" s="45" t="e">
        <f t="shared" si="124"/>
        <v>#DIV/0!</v>
      </c>
    </row>
    <row r="275" spans="1:20" s="23" customFormat="1" ht="17.25">
      <c r="A275" s="50">
        <v>10</v>
      </c>
      <c r="B275" s="4" t="s">
        <v>41</v>
      </c>
      <c r="C275" s="45">
        <v>1285229</v>
      </c>
      <c r="D275" s="45">
        <v>1090943</v>
      </c>
      <c r="E275" s="46">
        <f>C275/D275*100</f>
        <v>117.80899643702742</v>
      </c>
      <c r="F275" s="45">
        <v>72086</v>
      </c>
      <c r="G275" s="45">
        <v>72950</v>
      </c>
      <c r="H275" s="46">
        <f t="shared" si="126"/>
        <v>98.815627141878011</v>
      </c>
      <c r="I275" s="45">
        <v>1289223</v>
      </c>
      <c r="J275" s="45">
        <v>1091474</v>
      </c>
      <c r="K275" s="46">
        <f t="shared" si="127"/>
        <v>118.11760976441033</v>
      </c>
      <c r="L275" s="95">
        <v>21606</v>
      </c>
      <c r="M275" s="95">
        <v>3207</v>
      </c>
      <c r="N275" s="25">
        <f t="shared" si="122"/>
        <v>673.71375116931711</v>
      </c>
      <c r="O275" s="45">
        <v>21606</v>
      </c>
      <c r="P275" s="45">
        <v>3207</v>
      </c>
      <c r="Q275" s="25">
        <f t="shared" si="123"/>
        <v>673.71375116931711</v>
      </c>
      <c r="R275" s="45">
        <v>0</v>
      </c>
      <c r="S275" s="45">
        <v>0</v>
      </c>
      <c r="T275" s="45" t="e">
        <f t="shared" si="124"/>
        <v>#DIV/0!</v>
      </c>
    </row>
    <row r="276" spans="1:20" s="23" customFormat="1" ht="17.25">
      <c r="A276" s="50">
        <v>11</v>
      </c>
      <c r="B276" s="4" t="s">
        <v>42</v>
      </c>
      <c r="C276" s="45">
        <v>212290</v>
      </c>
      <c r="D276" s="45">
        <v>82272</v>
      </c>
      <c r="E276" s="25">
        <f>C276/D276*100</f>
        <v>258.03432516530529</v>
      </c>
      <c r="F276" s="45">
        <v>6858</v>
      </c>
      <c r="G276" s="45">
        <v>10252</v>
      </c>
      <c r="H276" s="25">
        <f t="shared" si="126"/>
        <v>66.894264533749521</v>
      </c>
      <c r="I276" s="45">
        <v>212290</v>
      </c>
      <c r="J276" s="45">
        <v>82272</v>
      </c>
      <c r="K276" s="25">
        <f t="shared" si="127"/>
        <v>258.03432516530529</v>
      </c>
      <c r="L276" s="95">
        <v>212290</v>
      </c>
      <c r="M276" s="95">
        <v>82272</v>
      </c>
      <c r="N276" s="25">
        <f t="shared" si="122"/>
        <v>258.03432516530529</v>
      </c>
      <c r="O276" s="45">
        <v>95163</v>
      </c>
      <c r="P276" s="45">
        <v>10874</v>
      </c>
      <c r="Q276" s="25">
        <f t="shared" si="123"/>
        <v>875.14254184292815</v>
      </c>
      <c r="R276" s="45">
        <v>117127</v>
      </c>
      <c r="S276" s="49">
        <v>71398</v>
      </c>
      <c r="T276" s="49">
        <f t="shared" si="124"/>
        <v>164.04801254937112</v>
      </c>
    </row>
    <row r="277" spans="1:20" s="23" customFormat="1" ht="34.5">
      <c r="A277" s="50">
        <v>12</v>
      </c>
      <c r="B277" s="8" t="s">
        <v>43</v>
      </c>
      <c r="C277" s="45">
        <v>53483</v>
      </c>
      <c r="D277" s="45">
        <v>298677</v>
      </c>
      <c r="E277" s="1">
        <f>C277/D277*100</f>
        <v>17.906634926693386</v>
      </c>
      <c r="F277" s="45">
        <v>3611</v>
      </c>
      <c r="G277" s="45">
        <v>124610</v>
      </c>
      <c r="H277" s="1">
        <f t="shared" si="126"/>
        <v>2.8978412647460079</v>
      </c>
      <c r="I277" s="45">
        <v>53483</v>
      </c>
      <c r="J277" s="45">
        <v>298677</v>
      </c>
      <c r="K277" s="1">
        <f t="shared" si="127"/>
        <v>17.906634926693386</v>
      </c>
      <c r="L277" s="95">
        <v>7815</v>
      </c>
      <c r="M277" s="95">
        <v>138444</v>
      </c>
      <c r="N277" s="1">
        <f t="shared" si="122"/>
        <v>5.6448816850134351</v>
      </c>
      <c r="O277" s="45">
        <v>0</v>
      </c>
      <c r="P277" s="45">
        <v>0</v>
      </c>
      <c r="Q277" s="1" t="e">
        <f t="shared" si="123"/>
        <v>#DIV/0!</v>
      </c>
      <c r="R277" s="45">
        <v>7815</v>
      </c>
      <c r="S277" s="47">
        <v>138444</v>
      </c>
      <c r="T277" s="47">
        <f t="shared" si="124"/>
        <v>5.6448816850134351</v>
      </c>
    </row>
    <row r="278" spans="1:20" s="23" customFormat="1" ht="17.25" customHeight="1">
      <c r="A278" s="385"/>
      <c r="B278" s="386"/>
      <c r="C278" s="386"/>
      <c r="D278" s="386"/>
      <c r="E278" s="386"/>
      <c r="F278" s="386"/>
      <c r="G278" s="386"/>
      <c r="H278" s="386"/>
      <c r="I278" s="386"/>
      <c r="J278" s="386"/>
      <c r="K278" s="386"/>
      <c r="L278" s="386"/>
      <c r="M278" s="386"/>
      <c r="N278" s="386"/>
      <c r="O278" s="386"/>
      <c r="P278" s="386"/>
      <c r="Q278" s="386"/>
      <c r="R278" s="386"/>
      <c r="S278" s="386"/>
      <c r="T278" s="387"/>
    </row>
    <row r="279" spans="1:20" s="23" customFormat="1" ht="58.5" customHeight="1">
      <c r="A279" s="383" t="s">
        <v>258</v>
      </c>
      <c r="B279" s="384"/>
      <c r="C279" s="42">
        <f>SUM(C280:C287)</f>
        <v>821653</v>
      </c>
      <c r="D279" s="42">
        <f>SUM(D280:D287)</f>
        <v>1100461</v>
      </c>
      <c r="E279" s="51">
        <f>C279/D279*100</f>
        <v>74.664436086331094</v>
      </c>
      <c r="F279" s="42">
        <f>SUM(F280:F287)</f>
        <v>77108</v>
      </c>
      <c r="G279" s="42">
        <f>SUM(G280:G287)</f>
        <v>64890</v>
      </c>
      <c r="H279" s="51">
        <f>F279/G279*100</f>
        <v>118.82878717830174</v>
      </c>
      <c r="I279" s="42">
        <f>SUM(I280:I287)</f>
        <v>919447</v>
      </c>
      <c r="J279" s="42">
        <f>SUM(J280:J287)</f>
        <v>1059306</v>
      </c>
      <c r="K279" s="51">
        <f>I279/J279*100</f>
        <v>86.797110561065452</v>
      </c>
      <c r="L279" s="34">
        <f>SUM(L280:L287)</f>
        <v>252310</v>
      </c>
      <c r="M279" s="34">
        <f>SUM(M280:M287)</f>
        <v>361961</v>
      </c>
      <c r="N279" s="6">
        <f t="shared" ref="N279:N287" si="129">L279/M279*100</f>
        <v>69.706404833669922</v>
      </c>
      <c r="O279" s="5">
        <f>SUM(O280:O287)</f>
        <v>232859</v>
      </c>
      <c r="P279" s="5">
        <f>SUM(P280:P287)</f>
        <v>178942</v>
      </c>
      <c r="Q279" s="5">
        <f t="shared" ref="Q279:Q282" si="130">O279/P279*100</f>
        <v>130.13099216505907</v>
      </c>
      <c r="R279" s="5">
        <f>SUM(R280:R287)</f>
        <v>19451</v>
      </c>
      <c r="S279" s="5">
        <f>SUM(S280:S287)</f>
        <v>183019</v>
      </c>
      <c r="T279" s="6">
        <f>R279/S279*100</f>
        <v>10.627858309792973</v>
      </c>
    </row>
    <row r="280" spans="1:20" s="23" customFormat="1" ht="17.25">
      <c r="A280" s="44">
        <v>1</v>
      </c>
      <c r="B280" s="4" t="s">
        <v>44</v>
      </c>
      <c r="C280" s="45">
        <v>68141</v>
      </c>
      <c r="D280" s="45">
        <v>7355</v>
      </c>
      <c r="E280" s="45">
        <f t="shared" ref="E280:E287" si="131">C280/D280*100</f>
        <v>926.45819170632217</v>
      </c>
      <c r="F280" s="45">
        <v>24018</v>
      </c>
      <c r="G280" s="45">
        <v>1276</v>
      </c>
      <c r="H280" s="45">
        <f t="shared" ref="H280:H287" si="132">F280/G280*100</f>
        <v>1882.2884012539184</v>
      </c>
      <c r="I280" s="45">
        <v>131568</v>
      </c>
      <c r="J280" s="45">
        <v>15355</v>
      </c>
      <c r="K280" s="45">
        <f t="shared" ref="K280:K287" si="133">I280/J280*100</f>
        <v>856.84141973298597</v>
      </c>
      <c r="L280" s="45">
        <v>10059</v>
      </c>
      <c r="M280" s="45">
        <v>0</v>
      </c>
      <c r="N280" s="45" t="e">
        <f t="shared" si="129"/>
        <v>#DIV/0!</v>
      </c>
      <c r="O280" s="45">
        <v>10059</v>
      </c>
      <c r="P280" s="45">
        <v>0</v>
      </c>
      <c r="Q280" s="45" t="e">
        <f t="shared" si="130"/>
        <v>#DIV/0!</v>
      </c>
      <c r="R280" s="45">
        <v>0</v>
      </c>
      <c r="S280" s="45">
        <v>0</v>
      </c>
      <c r="T280" s="45" t="e">
        <f t="shared" ref="T280:T287" si="134">R280/S280*100</f>
        <v>#DIV/0!</v>
      </c>
    </row>
    <row r="281" spans="1:20" s="23" customFormat="1" ht="17.25">
      <c r="A281" s="50">
        <v>2</v>
      </c>
      <c r="B281" s="4" t="s">
        <v>45</v>
      </c>
      <c r="C281" s="45">
        <v>2706</v>
      </c>
      <c r="D281" s="45">
        <v>2168</v>
      </c>
      <c r="E281" s="45">
        <f t="shared" si="131"/>
        <v>124.81549815498154</v>
      </c>
      <c r="F281" s="45">
        <v>0</v>
      </c>
      <c r="G281" s="45">
        <v>0</v>
      </c>
      <c r="H281" s="45" t="e">
        <f t="shared" si="132"/>
        <v>#DIV/0!</v>
      </c>
      <c r="I281" s="45">
        <v>2746</v>
      </c>
      <c r="J281" s="45">
        <v>1707</v>
      </c>
      <c r="K281" s="45">
        <f t="shared" si="133"/>
        <v>160.86701816051553</v>
      </c>
      <c r="L281" s="45">
        <v>2746</v>
      </c>
      <c r="M281" s="45">
        <v>0</v>
      </c>
      <c r="N281" s="45" t="e">
        <f t="shared" si="129"/>
        <v>#DIV/0!</v>
      </c>
      <c r="O281" s="45">
        <v>0</v>
      </c>
      <c r="P281" s="45">
        <v>0</v>
      </c>
      <c r="Q281" s="45" t="e">
        <f t="shared" si="130"/>
        <v>#DIV/0!</v>
      </c>
      <c r="R281" s="45">
        <v>2746</v>
      </c>
      <c r="S281" s="45">
        <v>0</v>
      </c>
      <c r="T281" s="45" t="e">
        <f t="shared" si="134"/>
        <v>#DIV/0!</v>
      </c>
    </row>
    <row r="282" spans="1:20" s="23" customFormat="1" ht="17.25">
      <c r="A282" s="50">
        <v>3</v>
      </c>
      <c r="B282" s="4" t="s">
        <v>46</v>
      </c>
      <c r="C282" s="45">
        <v>11771</v>
      </c>
      <c r="D282" s="45">
        <v>719</v>
      </c>
      <c r="E282" s="45">
        <f t="shared" si="131"/>
        <v>1637.1349095966621</v>
      </c>
      <c r="F282" s="45">
        <v>369</v>
      </c>
      <c r="G282" s="45">
        <v>0</v>
      </c>
      <c r="H282" s="45" t="e">
        <f t="shared" si="132"/>
        <v>#DIV/0!</v>
      </c>
      <c r="I282" s="45">
        <v>11820</v>
      </c>
      <c r="J282" s="45">
        <v>924</v>
      </c>
      <c r="K282" s="45">
        <f t="shared" si="133"/>
        <v>1279.2207792207791</v>
      </c>
      <c r="L282" s="45">
        <f t="shared" ref="L282:L283" si="135">O282+R282</f>
        <v>0</v>
      </c>
      <c r="M282" s="45">
        <v>0</v>
      </c>
      <c r="N282" s="45" t="e">
        <f t="shared" si="129"/>
        <v>#DIV/0!</v>
      </c>
      <c r="O282" s="45">
        <v>0</v>
      </c>
      <c r="P282" s="45">
        <v>0</v>
      </c>
      <c r="Q282" s="45" t="e">
        <f t="shared" si="130"/>
        <v>#DIV/0!</v>
      </c>
      <c r="R282" s="45">
        <v>0</v>
      </c>
      <c r="S282" s="45">
        <v>0</v>
      </c>
      <c r="T282" s="45" t="e">
        <f t="shared" si="134"/>
        <v>#DIV/0!</v>
      </c>
    </row>
    <row r="283" spans="1:20" s="23" customFormat="1" ht="17.25">
      <c r="A283" s="50">
        <v>4</v>
      </c>
      <c r="B283" s="4" t="s">
        <v>47</v>
      </c>
      <c r="C283" s="45">
        <v>3605</v>
      </c>
      <c r="D283" s="45">
        <v>3691</v>
      </c>
      <c r="E283" s="45">
        <f t="shared" si="131"/>
        <v>97.670008127878631</v>
      </c>
      <c r="F283" s="45">
        <v>0</v>
      </c>
      <c r="G283" s="45">
        <v>276</v>
      </c>
      <c r="H283" s="45">
        <f t="shared" si="132"/>
        <v>0</v>
      </c>
      <c r="I283" s="45">
        <v>4129</v>
      </c>
      <c r="J283" s="45">
        <v>4442</v>
      </c>
      <c r="K283" s="45">
        <f t="shared" si="133"/>
        <v>92.953624493471409</v>
      </c>
      <c r="L283" s="45">
        <f t="shared" si="135"/>
        <v>0</v>
      </c>
      <c r="M283" s="45">
        <v>0</v>
      </c>
      <c r="N283" s="45" t="e">
        <f t="shared" si="129"/>
        <v>#DIV/0!</v>
      </c>
      <c r="O283" s="45">
        <v>0</v>
      </c>
      <c r="P283" s="45">
        <v>0</v>
      </c>
      <c r="Q283" s="45" t="e">
        <f>O283/P283*100</f>
        <v>#DIV/0!</v>
      </c>
      <c r="R283" s="45">
        <v>0</v>
      </c>
      <c r="S283" s="45">
        <v>0</v>
      </c>
      <c r="T283" s="45" t="e">
        <f t="shared" si="134"/>
        <v>#DIV/0!</v>
      </c>
    </row>
    <row r="284" spans="1:20" s="23" customFormat="1" ht="17.25">
      <c r="A284" s="50">
        <v>5</v>
      </c>
      <c r="B284" s="4" t="s">
        <v>48</v>
      </c>
      <c r="C284" s="45">
        <v>224755</v>
      </c>
      <c r="D284" s="45">
        <v>188750</v>
      </c>
      <c r="E284" s="45">
        <f t="shared" si="131"/>
        <v>119.07549668874171</v>
      </c>
      <c r="F284" s="45">
        <v>219</v>
      </c>
      <c r="G284" s="45">
        <v>244</v>
      </c>
      <c r="H284" s="45">
        <f t="shared" si="132"/>
        <v>89.754098360655746</v>
      </c>
      <c r="I284" s="45">
        <v>224755</v>
      </c>
      <c r="J284" s="45">
        <v>188750</v>
      </c>
      <c r="K284" s="45">
        <f t="shared" si="133"/>
        <v>119.07549668874171</v>
      </c>
      <c r="L284" s="45">
        <v>221835</v>
      </c>
      <c r="M284" s="45">
        <v>178942</v>
      </c>
      <c r="N284" s="45">
        <f t="shared" si="129"/>
        <v>123.97033675716153</v>
      </c>
      <c r="O284" s="45">
        <v>221835</v>
      </c>
      <c r="P284" s="45">
        <v>178942</v>
      </c>
      <c r="Q284" s="45">
        <f t="shared" ref="Q284:Q287" si="136">O284/P284*100</f>
        <v>123.97033675716153</v>
      </c>
      <c r="R284" s="45">
        <v>0</v>
      </c>
      <c r="S284" s="45">
        <v>0</v>
      </c>
      <c r="T284" s="45" t="e">
        <f t="shared" si="134"/>
        <v>#DIV/0!</v>
      </c>
    </row>
    <row r="285" spans="1:20" s="23" customFormat="1" ht="17.25">
      <c r="A285" s="48">
        <v>6</v>
      </c>
      <c r="B285" s="4" t="s">
        <v>49</v>
      </c>
      <c r="C285" s="45">
        <v>1039</v>
      </c>
      <c r="D285" s="45">
        <v>36</v>
      </c>
      <c r="E285" s="45">
        <f t="shared" si="131"/>
        <v>2886.1111111111109</v>
      </c>
      <c r="F285" s="45">
        <v>43</v>
      </c>
      <c r="G285" s="45">
        <v>0</v>
      </c>
      <c r="H285" s="45" t="e">
        <f t="shared" si="132"/>
        <v>#DIV/0!</v>
      </c>
      <c r="I285" s="45">
        <v>1194</v>
      </c>
      <c r="J285" s="45">
        <v>801</v>
      </c>
      <c r="K285" s="45">
        <f t="shared" si="133"/>
        <v>149.06367041198502</v>
      </c>
      <c r="L285" s="45">
        <v>965</v>
      </c>
      <c r="M285" s="45">
        <v>0</v>
      </c>
      <c r="N285" s="45" t="e">
        <f t="shared" si="129"/>
        <v>#DIV/0!</v>
      </c>
      <c r="O285" s="45">
        <v>965</v>
      </c>
      <c r="P285" s="45">
        <v>0</v>
      </c>
      <c r="Q285" s="45" t="e">
        <f t="shared" si="136"/>
        <v>#DIV/0!</v>
      </c>
      <c r="R285" s="45">
        <v>0</v>
      </c>
      <c r="S285" s="45">
        <v>0</v>
      </c>
      <c r="T285" s="45" t="e">
        <f t="shared" si="134"/>
        <v>#DIV/0!</v>
      </c>
    </row>
    <row r="286" spans="1:20" s="23" customFormat="1" ht="17.25">
      <c r="A286" s="52">
        <v>7</v>
      </c>
      <c r="B286" s="4" t="s">
        <v>50</v>
      </c>
      <c r="C286" s="45">
        <v>503328</v>
      </c>
      <c r="D286" s="47">
        <v>765971</v>
      </c>
      <c r="E286" s="45">
        <f t="shared" si="131"/>
        <v>65.711103945188526</v>
      </c>
      <c r="F286" s="45">
        <v>52459</v>
      </c>
      <c r="G286" s="47">
        <v>60233</v>
      </c>
      <c r="H286" s="45">
        <f t="shared" si="132"/>
        <v>87.093453754586363</v>
      </c>
      <c r="I286" s="45">
        <v>536927</v>
      </c>
      <c r="J286" s="47">
        <v>715556</v>
      </c>
      <c r="K286" s="45">
        <f t="shared" si="133"/>
        <v>75.036335381158153</v>
      </c>
      <c r="L286" s="45">
        <v>16705</v>
      </c>
      <c r="M286" s="47">
        <v>183019</v>
      </c>
      <c r="N286" s="45">
        <f t="shared" si="129"/>
        <v>9.1274676399718064</v>
      </c>
      <c r="O286" s="45">
        <v>0</v>
      </c>
      <c r="P286" s="47">
        <v>0</v>
      </c>
      <c r="Q286" s="45" t="e">
        <f t="shared" si="136"/>
        <v>#DIV/0!</v>
      </c>
      <c r="R286" s="45">
        <v>16705</v>
      </c>
      <c r="S286" s="47">
        <v>183019</v>
      </c>
      <c r="T286" s="45">
        <f t="shared" si="134"/>
        <v>9.1274676399718064</v>
      </c>
    </row>
    <row r="287" spans="1:20" s="23" customFormat="1" ht="34.5">
      <c r="A287" s="44">
        <v>8</v>
      </c>
      <c r="B287" s="4" t="s">
        <v>51</v>
      </c>
      <c r="C287" s="45">
        <v>6308</v>
      </c>
      <c r="D287" s="45">
        <v>131771</v>
      </c>
      <c r="E287" s="45">
        <f t="shared" si="131"/>
        <v>4.7870927594083676</v>
      </c>
      <c r="F287" s="45">
        <v>0</v>
      </c>
      <c r="G287" s="45">
        <v>2861</v>
      </c>
      <c r="H287" s="45">
        <f t="shared" si="132"/>
        <v>0</v>
      </c>
      <c r="I287" s="45">
        <v>6308</v>
      </c>
      <c r="J287" s="45">
        <v>131771</v>
      </c>
      <c r="K287" s="45">
        <f t="shared" si="133"/>
        <v>4.7870927594083676</v>
      </c>
      <c r="L287" s="45">
        <f t="shared" ref="L287" si="137">O287+R287</f>
        <v>0</v>
      </c>
      <c r="M287" s="45">
        <v>0</v>
      </c>
      <c r="N287" s="45" t="e">
        <f t="shared" si="129"/>
        <v>#DIV/0!</v>
      </c>
      <c r="O287" s="45">
        <v>0</v>
      </c>
      <c r="P287" s="45">
        <v>0</v>
      </c>
      <c r="Q287" s="45" t="e">
        <f t="shared" si="136"/>
        <v>#DIV/0!</v>
      </c>
      <c r="R287" s="45">
        <v>0</v>
      </c>
      <c r="S287" s="45">
        <v>0</v>
      </c>
      <c r="T287" s="45" t="e">
        <f t="shared" si="134"/>
        <v>#DIV/0!</v>
      </c>
    </row>
    <row r="288" spans="1:20" s="23" customFormat="1">
      <c r="A288" s="111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</row>
    <row r="289" spans="1:20" s="23" customFormat="1" ht="70.5" customHeight="1">
      <c r="A289" s="383" t="s">
        <v>259</v>
      </c>
      <c r="B289" s="384"/>
      <c r="C289" s="42">
        <f>SUM(C290:C309)</f>
        <v>1729411</v>
      </c>
      <c r="D289" s="42">
        <f>SUM(D290:D309)</f>
        <v>1381927</v>
      </c>
      <c r="E289" s="43">
        <f>C289/D289*100</f>
        <v>125.14488826110207</v>
      </c>
      <c r="F289" s="42">
        <f>SUM(F290:F309)</f>
        <v>121323</v>
      </c>
      <c r="G289" s="42">
        <f>SUM(G290:G309)</f>
        <v>95679</v>
      </c>
      <c r="H289" s="42">
        <f>F289/G289*100</f>
        <v>126.80211958737027</v>
      </c>
      <c r="I289" s="42">
        <f>SUM(I290:I309)</f>
        <v>1721814</v>
      </c>
      <c r="J289" s="42">
        <f>SUM(J290:J309)</f>
        <v>1450748</v>
      </c>
      <c r="K289" s="42">
        <f>I289/J289*100</f>
        <v>118.68456823652352</v>
      </c>
      <c r="L289" s="33">
        <f>SUM(L290:L309)</f>
        <v>619910</v>
      </c>
      <c r="M289" s="33">
        <f>SUM(M290:M309)</f>
        <v>132978</v>
      </c>
      <c r="N289" s="5">
        <f t="shared" ref="N289:N309" si="138">L289/M289*100</f>
        <v>466.17485599121659</v>
      </c>
      <c r="O289" s="5">
        <f>SUM(O290:O309)</f>
        <v>491487</v>
      </c>
      <c r="P289" s="5">
        <f>SUM(P290:P309)</f>
        <v>84543</v>
      </c>
      <c r="Q289" s="6" t="e">
        <f>A291O291/P289*100</f>
        <v>#NAME?</v>
      </c>
      <c r="R289" s="5">
        <f>SUM(R290:R309)</f>
        <v>128423</v>
      </c>
      <c r="S289" s="5">
        <f>SUM(S290:S309)</f>
        <v>51435</v>
      </c>
      <c r="T289" s="5">
        <f t="shared" ref="T289:T308" si="139">R289/S289*100</f>
        <v>249.68017886653055</v>
      </c>
    </row>
    <row r="290" spans="1:20" s="23" customFormat="1" ht="19.5" customHeight="1">
      <c r="A290" s="44">
        <v>1</v>
      </c>
      <c r="B290" s="4" t="s">
        <v>14</v>
      </c>
      <c r="C290" s="47">
        <v>103024</v>
      </c>
      <c r="D290" s="47">
        <v>126800</v>
      </c>
      <c r="E290" s="46">
        <f>C290/D290*100</f>
        <v>81.249211356466873</v>
      </c>
      <c r="F290" s="47">
        <v>9438</v>
      </c>
      <c r="G290" s="47">
        <v>4521</v>
      </c>
      <c r="H290" s="46">
        <f>F290/G290*100</f>
        <v>208.75912408759123</v>
      </c>
      <c r="I290" s="47">
        <v>106274</v>
      </c>
      <c r="J290" s="47">
        <v>122448</v>
      </c>
      <c r="K290" s="46">
        <f>I290/J290*100</f>
        <v>86.791127662354626</v>
      </c>
      <c r="L290" s="47">
        <v>11160</v>
      </c>
      <c r="M290" s="47">
        <v>0</v>
      </c>
      <c r="N290" s="25" t="e">
        <f t="shared" si="138"/>
        <v>#DIV/0!</v>
      </c>
      <c r="O290" s="47">
        <v>11160</v>
      </c>
      <c r="P290" s="47">
        <v>0</v>
      </c>
      <c r="Q290" s="25" t="e">
        <f t="shared" ref="Q290:Q309" si="140">O290/P290*100</f>
        <v>#DIV/0!</v>
      </c>
      <c r="R290" s="47">
        <v>0</v>
      </c>
      <c r="S290" s="47">
        <v>0</v>
      </c>
      <c r="T290" s="46" t="e">
        <f t="shared" si="139"/>
        <v>#DIV/0!</v>
      </c>
    </row>
    <row r="291" spans="1:20" s="23" customFormat="1" ht="34.5">
      <c r="A291" s="48">
        <v>2</v>
      </c>
      <c r="B291" s="4" t="s">
        <v>467</v>
      </c>
      <c r="C291" s="47">
        <v>213832</v>
      </c>
      <c r="D291" s="47">
        <v>133864</v>
      </c>
      <c r="E291" s="46">
        <f t="shared" ref="E291:E309" si="141">C291/D291*100</f>
        <v>159.73824179764537</v>
      </c>
      <c r="F291" s="47">
        <v>60</v>
      </c>
      <c r="G291" s="47">
        <v>30100</v>
      </c>
      <c r="H291" s="25">
        <f t="shared" ref="H291:H300" si="142">F291/G291*100</f>
        <v>0.19933554817275745</v>
      </c>
      <c r="I291" s="47">
        <v>213832</v>
      </c>
      <c r="J291" s="47">
        <v>133864</v>
      </c>
      <c r="K291" s="25">
        <f t="shared" ref="K291:K309" si="143">I291/J291*100</f>
        <v>159.73824179764537</v>
      </c>
      <c r="L291" s="47">
        <v>142648</v>
      </c>
      <c r="M291" s="47">
        <v>38558</v>
      </c>
      <c r="N291" s="25">
        <f t="shared" si="138"/>
        <v>369.95694797448004</v>
      </c>
      <c r="O291" s="47">
        <v>38744</v>
      </c>
      <c r="P291" s="47">
        <v>38558</v>
      </c>
      <c r="Q291" s="25">
        <f t="shared" si="140"/>
        <v>100.48239016546501</v>
      </c>
      <c r="R291" s="47">
        <v>103904</v>
      </c>
      <c r="S291" s="47">
        <v>0</v>
      </c>
      <c r="T291" s="25" t="e">
        <f t="shared" si="139"/>
        <v>#DIV/0!</v>
      </c>
    </row>
    <row r="292" spans="1:20" s="23" customFormat="1" ht="17.25">
      <c r="A292" s="44">
        <v>3</v>
      </c>
      <c r="B292" s="3" t="s">
        <v>16</v>
      </c>
      <c r="C292" s="47">
        <v>47083</v>
      </c>
      <c r="D292" s="47">
        <v>62626</v>
      </c>
      <c r="E292" s="46">
        <f t="shared" si="141"/>
        <v>75.181234630983937</v>
      </c>
      <c r="F292" s="47">
        <v>13500</v>
      </c>
      <c r="G292" s="47">
        <v>7900</v>
      </c>
      <c r="H292" s="46">
        <f t="shared" si="142"/>
        <v>170.8860759493671</v>
      </c>
      <c r="I292" s="47">
        <v>47455</v>
      </c>
      <c r="J292" s="47">
        <v>45354</v>
      </c>
      <c r="K292" s="46">
        <f t="shared" si="143"/>
        <v>104.63244697270362</v>
      </c>
      <c r="L292" s="47">
        <v>0</v>
      </c>
      <c r="M292" s="47">
        <v>0</v>
      </c>
      <c r="N292" s="25" t="e">
        <f t="shared" si="138"/>
        <v>#DIV/0!</v>
      </c>
      <c r="O292" s="47">
        <v>0</v>
      </c>
      <c r="P292" s="47">
        <v>0</v>
      </c>
      <c r="Q292" s="25" t="e">
        <f t="shared" si="140"/>
        <v>#DIV/0!</v>
      </c>
      <c r="R292" s="47">
        <v>0</v>
      </c>
      <c r="S292" s="47">
        <v>0</v>
      </c>
      <c r="T292" s="46" t="e">
        <f t="shared" si="139"/>
        <v>#DIV/0!</v>
      </c>
    </row>
    <row r="293" spans="1:20" s="23" customFormat="1" ht="34.5">
      <c r="A293" s="48">
        <v>4</v>
      </c>
      <c r="B293" s="3" t="s">
        <v>17</v>
      </c>
      <c r="C293" s="47">
        <v>8400</v>
      </c>
      <c r="D293" s="47">
        <v>16435</v>
      </c>
      <c r="E293" s="46">
        <f t="shared" si="141"/>
        <v>51.110435047155455</v>
      </c>
      <c r="F293" s="47">
        <v>0</v>
      </c>
      <c r="G293" s="47">
        <v>0</v>
      </c>
      <c r="H293" s="46" t="e">
        <f t="shared" si="142"/>
        <v>#DIV/0!</v>
      </c>
      <c r="I293" s="47">
        <v>16155</v>
      </c>
      <c r="J293" s="47">
        <v>18835</v>
      </c>
      <c r="K293" s="46">
        <f t="shared" si="143"/>
        <v>85.771170692859044</v>
      </c>
      <c r="L293" s="47">
        <v>16155</v>
      </c>
      <c r="M293" s="47">
        <v>18835</v>
      </c>
      <c r="N293" s="25">
        <f t="shared" si="138"/>
        <v>85.771170692859044</v>
      </c>
      <c r="O293" s="47">
        <v>16155</v>
      </c>
      <c r="P293" s="47">
        <v>18835</v>
      </c>
      <c r="Q293" s="25">
        <f t="shared" si="140"/>
        <v>85.771170692859044</v>
      </c>
      <c r="R293" s="47">
        <v>0</v>
      </c>
      <c r="S293" s="47">
        <v>0</v>
      </c>
      <c r="T293" s="46" t="e">
        <f t="shared" si="139"/>
        <v>#DIV/0!</v>
      </c>
    </row>
    <row r="294" spans="1:20" s="47" customFormat="1" ht="33" customHeight="1">
      <c r="A294" s="49">
        <v>5</v>
      </c>
      <c r="B294" s="4" t="s">
        <v>18</v>
      </c>
      <c r="C294" s="47">
        <v>41130</v>
      </c>
      <c r="D294" s="47">
        <v>48248</v>
      </c>
      <c r="E294" s="46">
        <f t="shared" si="141"/>
        <v>85.247056872823748</v>
      </c>
      <c r="F294" s="47">
        <v>2034</v>
      </c>
      <c r="G294" s="47">
        <v>6535</v>
      </c>
      <c r="H294" s="47">
        <f t="shared" si="142"/>
        <v>31.124713083397094</v>
      </c>
      <c r="I294" s="47">
        <v>50107</v>
      </c>
      <c r="J294" s="47">
        <v>53207</v>
      </c>
      <c r="K294" s="47">
        <f t="shared" si="143"/>
        <v>94.173698949386363</v>
      </c>
      <c r="L294" s="47">
        <v>5638</v>
      </c>
      <c r="M294" s="47">
        <v>6598</v>
      </c>
      <c r="N294" s="47">
        <f t="shared" si="138"/>
        <v>85.450136404971204</v>
      </c>
      <c r="O294" s="47">
        <v>4140</v>
      </c>
      <c r="P294" s="47">
        <v>3123</v>
      </c>
      <c r="Q294" s="47">
        <f t="shared" si="140"/>
        <v>132.56484149855908</v>
      </c>
      <c r="R294" s="47">
        <v>1498</v>
      </c>
      <c r="S294" s="47">
        <v>6475</v>
      </c>
      <c r="T294" s="47">
        <f t="shared" si="139"/>
        <v>23.135135135135133</v>
      </c>
    </row>
    <row r="295" spans="1:20" s="235" customFormat="1" ht="33" customHeight="1">
      <c r="A295" s="49">
        <v>6</v>
      </c>
      <c r="B295" s="4" t="s">
        <v>335</v>
      </c>
      <c r="C295" s="47">
        <v>538705</v>
      </c>
      <c r="D295" s="47">
        <v>0</v>
      </c>
      <c r="E295" s="46" t="e">
        <f t="shared" si="141"/>
        <v>#DIV/0!</v>
      </c>
      <c r="F295" s="47">
        <v>67739</v>
      </c>
      <c r="G295" s="47">
        <v>0</v>
      </c>
      <c r="H295" s="47" t="e">
        <f t="shared" si="142"/>
        <v>#DIV/0!</v>
      </c>
      <c r="I295" s="47">
        <v>532649</v>
      </c>
      <c r="J295" s="47">
        <v>0</v>
      </c>
      <c r="K295" s="47" t="e">
        <f t="shared" si="143"/>
        <v>#DIV/0!</v>
      </c>
      <c r="L295" s="47">
        <v>679</v>
      </c>
      <c r="M295" s="266">
        <v>0</v>
      </c>
      <c r="N295" s="47" t="e">
        <f t="shared" si="138"/>
        <v>#DIV/0!</v>
      </c>
      <c r="O295" s="47">
        <v>0</v>
      </c>
      <c r="P295" s="47">
        <v>0</v>
      </c>
      <c r="Q295" s="47" t="e">
        <f t="shared" si="140"/>
        <v>#DIV/0!</v>
      </c>
      <c r="R295" s="47">
        <v>679</v>
      </c>
      <c r="S295" s="47">
        <v>0</v>
      </c>
      <c r="T295" s="47" t="e">
        <f t="shared" si="139"/>
        <v>#DIV/0!</v>
      </c>
    </row>
    <row r="296" spans="1:20" s="23" customFormat="1" ht="17.25">
      <c r="A296" s="48">
        <v>7</v>
      </c>
      <c r="B296" s="4" t="s">
        <v>371</v>
      </c>
      <c r="C296" s="47">
        <v>80750</v>
      </c>
      <c r="D296" s="47">
        <v>97597</v>
      </c>
      <c r="E296" s="46">
        <f t="shared" si="141"/>
        <v>82.738198920048774</v>
      </c>
      <c r="F296" s="47">
        <v>5250</v>
      </c>
      <c r="G296" s="47">
        <v>7293</v>
      </c>
      <c r="H296" s="46">
        <f t="shared" si="142"/>
        <v>71.986836692719052</v>
      </c>
      <c r="I296" s="47">
        <v>68000</v>
      </c>
      <c r="J296" s="47">
        <v>99353</v>
      </c>
      <c r="K296" s="46">
        <f t="shared" si="143"/>
        <v>68.44282507825632</v>
      </c>
      <c r="L296" s="47">
        <v>22342</v>
      </c>
      <c r="M296" s="47">
        <v>42195</v>
      </c>
      <c r="N296" s="25">
        <f t="shared" si="138"/>
        <v>52.949401587865864</v>
      </c>
      <c r="O296" s="47">
        <v>0</v>
      </c>
      <c r="P296" s="47">
        <v>135</v>
      </c>
      <c r="Q296" s="25">
        <f t="shared" si="140"/>
        <v>0</v>
      </c>
      <c r="R296" s="47">
        <v>22342</v>
      </c>
      <c r="S296" s="47">
        <v>42060</v>
      </c>
      <c r="T296" s="46">
        <f t="shared" si="139"/>
        <v>53.119353304802665</v>
      </c>
    </row>
    <row r="297" spans="1:20" s="23" customFormat="1" ht="22.5" customHeight="1">
      <c r="A297" s="44">
        <v>8</v>
      </c>
      <c r="B297" s="3" t="s">
        <v>20</v>
      </c>
      <c r="C297" s="47">
        <v>0</v>
      </c>
      <c r="D297" s="47">
        <v>0</v>
      </c>
      <c r="E297" s="46" t="e">
        <f t="shared" si="141"/>
        <v>#DIV/0!</v>
      </c>
      <c r="F297" s="47">
        <v>0</v>
      </c>
      <c r="G297" s="47">
        <v>0</v>
      </c>
      <c r="H297" s="46" t="e">
        <f t="shared" si="142"/>
        <v>#DIV/0!</v>
      </c>
      <c r="I297" s="47">
        <v>0</v>
      </c>
      <c r="J297" s="47">
        <v>0</v>
      </c>
      <c r="K297" s="46" t="e">
        <f t="shared" si="143"/>
        <v>#DIV/0!</v>
      </c>
      <c r="L297" s="47">
        <f t="shared" ref="L297:L299" si="144">O297+R297</f>
        <v>0</v>
      </c>
      <c r="M297" s="47">
        <v>0</v>
      </c>
      <c r="N297" s="25" t="e">
        <f t="shared" si="138"/>
        <v>#DIV/0!</v>
      </c>
      <c r="O297" s="47">
        <v>0</v>
      </c>
      <c r="P297" s="47">
        <v>0</v>
      </c>
      <c r="Q297" s="25" t="e">
        <f t="shared" si="140"/>
        <v>#DIV/0!</v>
      </c>
      <c r="R297" s="47">
        <v>0</v>
      </c>
      <c r="S297" s="47">
        <v>0</v>
      </c>
      <c r="T297" s="46" t="e">
        <f t="shared" si="139"/>
        <v>#DIV/0!</v>
      </c>
    </row>
    <row r="298" spans="1:20" s="23" customFormat="1" ht="34.5">
      <c r="A298" s="48">
        <v>9</v>
      </c>
      <c r="B298" s="3" t="s">
        <v>21</v>
      </c>
      <c r="C298" s="47">
        <v>121039</v>
      </c>
      <c r="D298" s="47">
        <v>133097</v>
      </c>
      <c r="E298" s="46">
        <f t="shared" si="141"/>
        <v>90.940441933326824</v>
      </c>
      <c r="F298" s="47">
        <v>9297</v>
      </c>
      <c r="G298" s="47">
        <v>13901</v>
      </c>
      <c r="H298" s="46">
        <f t="shared" si="142"/>
        <v>66.880080569743185</v>
      </c>
      <c r="I298" s="47">
        <v>121039</v>
      </c>
      <c r="J298" s="47">
        <v>133097</v>
      </c>
      <c r="K298" s="46">
        <f t="shared" si="143"/>
        <v>90.940441933326824</v>
      </c>
      <c r="L298" s="47">
        <f t="shared" si="144"/>
        <v>0</v>
      </c>
      <c r="M298" s="47">
        <v>0</v>
      </c>
      <c r="N298" s="25" t="e">
        <f t="shared" si="138"/>
        <v>#DIV/0!</v>
      </c>
      <c r="O298" s="47">
        <v>0</v>
      </c>
      <c r="P298" s="47">
        <v>0</v>
      </c>
      <c r="Q298" s="25" t="e">
        <f t="shared" si="140"/>
        <v>#DIV/0!</v>
      </c>
      <c r="R298" s="47">
        <v>0</v>
      </c>
      <c r="S298" s="47">
        <v>0</v>
      </c>
      <c r="T298" s="46" t="e">
        <f t="shared" si="139"/>
        <v>#DIV/0!</v>
      </c>
    </row>
    <row r="299" spans="1:20" s="23" customFormat="1" ht="17.25">
      <c r="A299" s="44">
        <v>10</v>
      </c>
      <c r="B299" s="3" t="s">
        <v>22</v>
      </c>
      <c r="C299" s="47">
        <v>92336</v>
      </c>
      <c r="D299" s="47">
        <v>166991</v>
      </c>
      <c r="E299" s="46">
        <f t="shared" si="141"/>
        <v>55.293997880125275</v>
      </c>
      <c r="F299" s="47">
        <v>4089</v>
      </c>
      <c r="G299" s="47">
        <v>12586</v>
      </c>
      <c r="H299" s="46">
        <f t="shared" si="142"/>
        <v>32.488479262672811</v>
      </c>
      <c r="I299" s="47">
        <v>93244</v>
      </c>
      <c r="J299" s="47">
        <v>160562</v>
      </c>
      <c r="K299" s="46">
        <f t="shared" si="143"/>
        <v>58.073516772337165</v>
      </c>
      <c r="L299" s="47">
        <f t="shared" si="144"/>
        <v>0</v>
      </c>
      <c r="M299" s="47">
        <v>0</v>
      </c>
      <c r="N299" s="25" t="e">
        <f t="shared" si="138"/>
        <v>#DIV/0!</v>
      </c>
      <c r="O299" s="47">
        <v>0</v>
      </c>
      <c r="P299" s="47">
        <v>0</v>
      </c>
      <c r="Q299" s="25" t="e">
        <f t="shared" si="140"/>
        <v>#DIV/0!</v>
      </c>
      <c r="R299" s="47">
        <v>0</v>
      </c>
      <c r="S299" s="47">
        <v>0</v>
      </c>
      <c r="T299" s="46" t="e">
        <f t="shared" si="139"/>
        <v>#DIV/0!</v>
      </c>
    </row>
    <row r="300" spans="1:20" s="23" customFormat="1" ht="17.25">
      <c r="A300" s="48">
        <v>11</v>
      </c>
      <c r="B300" s="3" t="s">
        <v>23</v>
      </c>
      <c r="C300" s="47">
        <v>433977</v>
      </c>
      <c r="D300" s="47">
        <v>349399</v>
      </c>
      <c r="E300" s="46">
        <f t="shared" si="141"/>
        <v>124.20670923500067</v>
      </c>
      <c r="F300" s="47">
        <v>6995</v>
      </c>
      <c r="G300" s="47">
        <v>0</v>
      </c>
      <c r="H300" s="46" t="e">
        <f t="shared" si="142"/>
        <v>#DIV/0!</v>
      </c>
      <c r="I300" s="47">
        <v>423924</v>
      </c>
      <c r="J300" s="47">
        <v>434117</v>
      </c>
      <c r="K300" s="46">
        <f t="shared" si="143"/>
        <v>97.652015470483761</v>
      </c>
      <c r="L300" s="47">
        <v>421288</v>
      </c>
      <c r="M300" s="47">
        <v>0</v>
      </c>
      <c r="N300" s="25" t="e">
        <f t="shared" si="138"/>
        <v>#DIV/0!</v>
      </c>
      <c r="O300" s="47">
        <v>421288</v>
      </c>
      <c r="P300" s="47">
        <v>0</v>
      </c>
      <c r="Q300" s="25" t="e">
        <f t="shared" si="140"/>
        <v>#DIV/0!</v>
      </c>
      <c r="R300" s="47">
        <v>0</v>
      </c>
      <c r="S300" s="47">
        <v>0</v>
      </c>
      <c r="T300" s="46" t="e">
        <f t="shared" si="139"/>
        <v>#DIV/0!</v>
      </c>
    </row>
    <row r="301" spans="1:20" s="23" customFormat="1" ht="17.25">
      <c r="A301" s="50">
        <v>12</v>
      </c>
      <c r="B301" s="4" t="s">
        <v>24</v>
      </c>
      <c r="C301" s="47">
        <v>0</v>
      </c>
      <c r="D301" s="47"/>
      <c r="E301" s="46" t="e">
        <f t="shared" si="141"/>
        <v>#DIV/0!</v>
      </c>
      <c r="F301" s="47">
        <v>0</v>
      </c>
      <c r="G301" s="47"/>
      <c r="H301" s="46" t="e">
        <f>F301/G301*100</f>
        <v>#DIV/0!</v>
      </c>
      <c r="I301" s="47">
        <v>0</v>
      </c>
      <c r="J301" s="47"/>
      <c r="K301" s="46" t="e">
        <f t="shared" si="143"/>
        <v>#DIV/0!</v>
      </c>
      <c r="L301" s="47">
        <f t="shared" ref="L301:M309" si="145">O301+R301</f>
        <v>0</v>
      </c>
      <c r="M301" s="47"/>
      <c r="N301" s="25" t="e">
        <f t="shared" si="138"/>
        <v>#DIV/0!</v>
      </c>
      <c r="O301" s="47">
        <v>0</v>
      </c>
      <c r="P301" s="47"/>
      <c r="Q301" s="25" t="e">
        <f t="shared" si="140"/>
        <v>#DIV/0!</v>
      </c>
      <c r="R301" s="47">
        <v>0</v>
      </c>
      <c r="S301" s="47">
        <v>0</v>
      </c>
      <c r="T301" s="46" t="e">
        <f t="shared" si="139"/>
        <v>#DIV/0!</v>
      </c>
    </row>
    <row r="302" spans="1:20" s="23" customFormat="1" ht="17.25">
      <c r="A302" s="48">
        <v>13</v>
      </c>
      <c r="B302" s="4" t="s">
        <v>25</v>
      </c>
      <c r="C302" s="47">
        <v>0</v>
      </c>
      <c r="D302" s="47">
        <v>32969</v>
      </c>
      <c r="E302" s="46">
        <f t="shared" si="141"/>
        <v>0</v>
      </c>
      <c r="F302" s="47">
        <v>0</v>
      </c>
      <c r="G302" s="47">
        <v>0</v>
      </c>
      <c r="H302" s="46" t="e">
        <f>F302/G302*100</f>
        <v>#DIV/0!</v>
      </c>
      <c r="I302" s="47">
        <v>0</v>
      </c>
      <c r="J302" s="47">
        <v>32969</v>
      </c>
      <c r="K302" s="46">
        <f t="shared" si="143"/>
        <v>0</v>
      </c>
      <c r="L302" s="47">
        <v>0</v>
      </c>
      <c r="M302" s="47">
        <v>23892</v>
      </c>
      <c r="N302" s="25">
        <f t="shared" si="138"/>
        <v>0</v>
      </c>
      <c r="O302" s="47">
        <v>0</v>
      </c>
      <c r="P302" s="47">
        <v>23892</v>
      </c>
      <c r="Q302" s="25">
        <f t="shared" si="140"/>
        <v>0</v>
      </c>
      <c r="R302" s="47">
        <v>0</v>
      </c>
      <c r="S302" s="47">
        <v>0</v>
      </c>
      <c r="T302" s="46" t="e">
        <f t="shared" si="139"/>
        <v>#DIV/0!</v>
      </c>
    </row>
    <row r="303" spans="1:20" s="23" customFormat="1" ht="31.5" customHeight="1">
      <c r="A303" s="44">
        <v>14</v>
      </c>
      <c r="B303" s="4" t="s">
        <v>26</v>
      </c>
      <c r="C303" s="47">
        <v>0</v>
      </c>
      <c r="D303" s="47">
        <v>189673</v>
      </c>
      <c r="E303" s="46">
        <f t="shared" si="141"/>
        <v>0</v>
      </c>
      <c r="F303" s="47">
        <v>0</v>
      </c>
      <c r="G303" s="47">
        <v>12843</v>
      </c>
      <c r="H303" s="25">
        <f>F303/G303*100</f>
        <v>0</v>
      </c>
      <c r="I303" s="47">
        <v>0</v>
      </c>
      <c r="J303" s="47">
        <v>193015</v>
      </c>
      <c r="K303" s="25">
        <f t="shared" si="143"/>
        <v>0</v>
      </c>
      <c r="L303" s="47">
        <v>0</v>
      </c>
      <c r="M303" s="47">
        <v>0</v>
      </c>
      <c r="N303" s="25" t="e">
        <f t="shared" si="138"/>
        <v>#DIV/0!</v>
      </c>
      <c r="O303" s="47">
        <v>0</v>
      </c>
      <c r="P303" s="47">
        <v>0</v>
      </c>
      <c r="Q303" s="25" t="e">
        <f t="shared" si="140"/>
        <v>#DIV/0!</v>
      </c>
      <c r="R303" s="47">
        <v>0</v>
      </c>
      <c r="S303" s="47">
        <v>0</v>
      </c>
      <c r="T303" s="25" t="e">
        <f t="shared" si="139"/>
        <v>#DIV/0!</v>
      </c>
    </row>
    <row r="304" spans="1:20" s="23" customFormat="1" ht="17.25">
      <c r="A304" s="48">
        <v>15</v>
      </c>
      <c r="B304" s="4" t="s">
        <v>27</v>
      </c>
      <c r="C304" s="47">
        <v>0</v>
      </c>
      <c r="D304" s="47">
        <v>13835</v>
      </c>
      <c r="E304" s="46">
        <f t="shared" si="141"/>
        <v>0</v>
      </c>
      <c r="F304" s="47">
        <v>0</v>
      </c>
      <c r="G304" s="47">
        <v>0</v>
      </c>
      <c r="H304" s="1" t="e">
        <f t="shared" ref="H304:H309" si="146">F304/G304*100</f>
        <v>#DIV/0!</v>
      </c>
      <c r="I304" s="47">
        <v>0</v>
      </c>
      <c r="J304" s="47">
        <v>13534</v>
      </c>
      <c r="K304" s="1">
        <f t="shared" si="143"/>
        <v>0</v>
      </c>
      <c r="L304" s="47">
        <v>0</v>
      </c>
      <c r="M304" s="47">
        <v>2900</v>
      </c>
      <c r="N304" s="1">
        <f t="shared" si="138"/>
        <v>0</v>
      </c>
      <c r="O304" s="47">
        <v>0</v>
      </c>
      <c r="P304" s="47">
        <v>0</v>
      </c>
      <c r="Q304" s="1" t="e">
        <f t="shared" si="140"/>
        <v>#DIV/0!</v>
      </c>
      <c r="R304" s="47">
        <v>0</v>
      </c>
      <c r="S304" s="47">
        <v>2900</v>
      </c>
      <c r="T304" s="1">
        <f t="shared" si="139"/>
        <v>0</v>
      </c>
    </row>
    <row r="305" spans="1:20" s="23" customFormat="1" ht="17.25">
      <c r="A305" s="50">
        <v>16</v>
      </c>
      <c r="B305" s="4" t="s">
        <v>28</v>
      </c>
      <c r="C305" s="47">
        <v>0</v>
      </c>
      <c r="D305" s="47">
        <v>0</v>
      </c>
      <c r="E305" s="46" t="e">
        <f t="shared" si="141"/>
        <v>#DIV/0!</v>
      </c>
      <c r="F305" s="47">
        <v>0</v>
      </c>
      <c r="G305" s="47">
        <v>0</v>
      </c>
      <c r="H305" s="46" t="e">
        <f t="shared" si="146"/>
        <v>#DIV/0!</v>
      </c>
      <c r="I305" s="47">
        <v>0</v>
      </c>
      <c r="J305" s="47">
        <v>0</v>
      </c>
      <c r="K305" s="46" t="e">
        <f t="shared" si="143"/>
        <v>#DIV/0!</v>
      </c>
      <c r="L305" s="47">
        <f t="shared" si="145"/>
        <v>0</v>
      </c>
      <c r="M305" s="47">
        <v>0</v>
      </c>
      <c r="N305" s="25" t="e">
        <f t="shared" si="138"/>
        <v>#DIV/0!</v>
      </c>
      <c r="O305" s="47">
        <v>0</v>
      </c>
      <c r="P305" s="47">
        <v>0</v>
      </c>
      <c r="Q305" s="25" t="e">
        <f t="shared" si="140"/>
        <v>#DIV/0!</v>
      </c>
      <c r="R305" s="47">
        <v>0</v>
      </c>
      <c r="S305" s="47">
        <v>0</v>
      </c>
      <c r="T305" s="46" t="e">
        <f t="shared" si="139"/>
        <v>#DIV/0!</v>
      </c>
    </row>
    <row r="306" spans="1:20" s="23" customFormat="1" ht="17.25">
      <c r="A306" s="48">
        <v>17</v>
      </c>
      <c r="B306" s="4" t="s">
        <v>29</v>
      </c>
      <c r="C306" s="47">
        <v>0</v>
      </c>
      <c r="D306" s="47">
        <v>0</v>
      </c>
      <c r="E306" s="46" t="e">
        <f t="shared" si="141"/>
        <v>#DIV/0!</v>
      </c>
      <c r="F306" s="47">
        <v>0</v>
      </c>
      <c r="G306" s="47">
        <v>0</v>
      </c>
      <c r="H306" s="46" t="e">
        <f t="shared" si="146"/>
        <v>#DIV/0!</v>
      </c>
      <c r="I306" s="47">
        <v>0</v>
      </c>
      <c r="J306" s="47">
        <v>0</v>
      </c>
      <c r="K306" s="46" t="e">
        <f t="shared" si="143"/>
        <v>#DIV/0!</v>
      </c>
      <c r="L306" s="47">
        <f t="shared" si="145"/>
        <v>0</v>
      </c>
      <c r="M306" s="47">
        <v>0</v>
      </c>
      <c r="N306" s="25" t="e">
        <f t="shared" si="138"/>
        <v>#DIV/0!</v>
      </c>
      <c r="O306" s="47">
        <v>0</v>
      </c>
      <c r="P306" s="47">
        <v>0</v>
      </c>
      <c r="Q306" s="25" t="e">
        <f t="shared" si="140"/>
        <v>#DIV/0!</v>
      </c>
      <c r="R306" s="47">
        <v>0</v>
      </c>
      <c r="S306" s="47">
        <v>0</v>
      </c>
      <c r="T306" s="46" t="e">
        <f t="shared" si="139"/>
        <v>#DIV/0!</v>
      </c>
    </row>
    <row r="307" spans="1:20" s="23" customFormat="1" ht="17.25">
      <c r="A307" s="44">
        <v>18</v>
      </c>
      <c r="B307" s="3" t="s">
        <v>30</v>
      </c>
      <c r="C307" s="47">
        <v>11105</v>
      </c>
      <c r="D307" s="47">
        <v>10393</v>
      </c>
      <c r="E307" s="46">
        <f t="shared" si="141"/>
        <v>106.85076493793899</v>
      </c>
      <c r="F307" s="47">
        <v>0</v>
      </c>
      <c r="G307" s="47">
        <v>0</v>
      </c>
      <c r="H307" s="46" t="e">
        <f t="shared" si="146"/>
        <v>#DIV/0!</v>
      </c>
      <c r="I307" s="47">
        <v>11105</v>
      </c>
      <c r="J307" s="47">
        <v>10393</v>
      </c>
      <c r="K307" s="46">
        <f t="shared" si="143"/>
        <v>106.85076493793899</v>
      </c>
      <c r="L307" s="47">
        <f t="shared" si="145"/>
        <v>0</v>
      </c>
      <c r="M307" s="47">
        <v>0</v>
      </c>
      <c r="N307" s="25" t="e">
        <f t="shared" si="138"/>
        <v>#DIV/0!</v>
      </c>
      <c r="O307" s="47">
        <v>0</v>
      </c>
      <c r="P307" s="47">
        <v>0</v>
      </c>
      <c r="Q307" s="25" t="e">
        <f t="shared" si="140"/>
        <v>#DIV/0!</v>
      </c>
      <c r="R307" s="47">
        <v>0</v>
      </c>
      <c r="S307" s="47">
        <v>0</v>
      </c>
      <c r="T307" s="46" t="e">
        <f t="shared" si="139"/>
        <v>#DIV/0!</v>
      </c>
    </row>
    <row r="308" spans="1:20" s="23" customFormat="1" ht="17.25">
      <c r="A308" s="50">
        <v>19</v>
      </c>
      <c r="B308" s="4" t="s">
        <v>31</v>
      </c>
      <c r="C308" s="47">
        <v>0</v>
      </c>
      <c r="D308" s="47">
        <v>0</v>
      </c>
      <c r="E308" s="46" t="e">
        <f t="shared" si="141"/>
        <v>#DIV/0!</v>
      </c>
      <c r="F308" s="47">
        <v>0</v>
      </c>
      <c r="G308" s="47">
        <v>0</v>
      </c>
      <c r="H308" s="46" t="e">
        <f t="shared" si="146"/>
        <v>#DIV/0!</v>
      </c>
      <c r="I308" s="47">
        <v>0</v>
      </c>
      <c r="J308" s="47">
        <v>0</v>
      </c>
      <c r="K308" s="46" t="e">
        <f t="shared" si="143"/>
        <v>#DIV/0!</v>
      </c>
      <c r="L308" s="47">
        <f t="shared" si="145"/>
        <v>0</v>
      </c>
      <c r="M308" s="47">
        <v>0</v>
      </c>
      <c r="N308" s="25" t="e">
        <f t="shared" si="138"/>
        <v>#DIV/0!</v>
      </c>
      <c r="O308" s="47">
        <v>0</v>
      </c>
      <c r="P308" s="47">
        <v>0</v>
      </c>
      <c r="Q308" s="25" t="e">
        <f t="shared" si="140"/>
        <v>#DIV/0!</v>
      </c>
      <c r="R308" s="47">
        <v>0</v>
      </c>
      <c r="S308" s="47">
        <v>0</v>
      </c>
      <c r="T308" s="46" t="e">
        <f t="shared" si="139"/>
        <v>#DIV/0!</v>
      </c>
    </row>
    <row r="309" spans="1:20" s="23" customFormat="1" ht="17.25">
      <c r="A309" s="48">
        <v>20</v>
      </c>
      <c r="B309" s="3" t="s">
        <v>398</v>
      </c>
      <c r="C309" s="47">
        <v>38030</v>
      </c>
      <c r="D309" s="49">
        <v>0</v>
      </c>
      <c r="E309" s="46" t="e">
        <f t="shared" si="141"/>
        <v>#DIV/0!</v>
      </c>
      <c r="F309" s="47">
        <v>2921</v>
      </c>
      <c r="G309" s="49">
        <v>0</v>
      </c>
      <c r="H309" s="25" t="e">
        <f t="shared" si="146"/>
        <v>#DIV/0!</v>
      </c>
      <c r="I309" s="47">
        <v>38030</v>
      </c>
      <c r="J309" s="49">
        <v>0</v>
      </c>
      <c r="K309" s="25" t="e">
        <f t="shared" si="143"/>
        <v>#DIV/0!</v>
      </c>
      <c r="L309" s="47">
        <f t="shared" si="145"/>
        <v>0</v>
      </c>
      <c r="M309" s="266">
        <f t="shared" si="145"/>
        <v>0</v>
      </c>
      <c r="N309" s="25" t="e">
        <f t="shared" si="138"/>
        <v>#DIV/0!</v>
      </c>
      <c r="O309" s="47">
        <v>0</v>
      </c>
      <c r="P309" s="249">
        <v>0</v>
      </c>
      <c r="Q309" s="25" t="e">
        <f t="shared" si="140"/>
        <v>#DIV/0!</v>
      </c>
      <c r="R309" s="47">
        <v>0</v>
      </c>
      <c r="S309" s="249">
        <v>0</v>
      </c>
      <c r="T309" s="25" t="e">
        <f>R309/S309*100</f>
        <v>#DIV/0!</v>
      </c>
    </row>
    <row r="310" spans="1:20" s="23" customFormat="1" ht="15.75" customHeight="1">
      <c r="A310" s="385"/>
      <c r="B310" s="386"/>
      <c r="C310" s="386"/>
      <c r="D310" s="386"/>
      <c r="E310" s="386"/>
      <c r="F310" s="386"/>
      <c r="G310" s="386"/>
      <c r="H310" s="386"/>
      <c r="I310" s="386"/>
      <c r="J310" s="386"/>
      <c r="K310" s="386"/>
      <c r="L310" s="386"/>
      <c r="M310" s="386"/>
      <c r="N310" s="386"/>
      <c r="O310" s="386"/>
      <c r="P310" s="386"/>
      <c r="Q310" s="386"/>
      <c r="R310" s="386"/>
      <c r="S310" s="386"/>
      <c r="T310" s="387"/>
    </row>
    <row r="311" spans="1:20" s="23" customFormat="1" ht="57.75" hidden="1" customHeight="1">
      <c r="A311" s="383" t="s">
        <v>260</v>
      </c>
      <c r="B311" s="384"/>
      <c r="C311" s="42">
        <f>SUM(C312:C317)</f>
        <v>0</v>
      </c>
      <c r="D311" s="42">
        <f>SUM(D312:D317)</f>
        <v>0</v>
      </c>
      <c r="E311" s="43" t="e">
        <f>C311/D311*100</f>
        <v>#DIV/0!</v>
      </c>
      <c r="F311" s="42">
        <f>SUM(F312:F317)</f>
        <v>0</v>
      </c>
      <c r="G311" s="42">
        <f>SUM(G312:G317)</f>
        <v>0</v>
      </c>
      <c r="H311" s="42" t="e">
        <f>F311/G311*100</f>
        <v>#DIV/0!</v>
      </c>
      <c r="I311" s="42">
        <f>SUM(I312:I317)</f>
        <v>0</v>
      </c>
      <c r="J311" s="42">
        <f>SUM(J312:J317)</f>
        <v>0</v>
      </c>
      <c r="K311" s="42" t="e">
        <f>I311/J311*100</f>
        <v>#DIV/0!</v>
      </c>
      <c r="L311" s="42">
        <f>SUM(L312:L317)</f>
        <v>0</v>
      </c>
      <c r="M311" s="42">
        <f>SUM(M312:M317)</f>
        <v>0</v>
      </c>
      <c r="N311" s="5" t="e">
        <f t="shared" ref="N311" si="147">L311/M311*100</f>
        <v>#DIV/0!</v>
      </c>
      <c r="O311" s="42">
        <f>SUM(O312:O317)</f>
        <v>0</v>
      </c>
      <c r="P311" s="42">
        <f>SUM(P312:P317)</f>
        <v>0</v>
      </c>
      <c r="Q311" s="6" t="e">
        <f>A291O291/P311*100</f>
        <v>#NAME?</v>
      </c>
      <c r="R311" s="42">
        <f>SUM(R312:R317)</f>
        <v>0</v>
      </c>
      <c r="S311" s="42">
        <f>SUM(S312:S317)</f>
        <v>0</v>
      </c>
      <c r="T311" s="5" t="e">
        <f t="shared" ref="T311" si="148">R311/S311*100</f>
        <v>#DIV/0!</v>
      </c>
    </row>
    <row r="312" spans="1:20" s="23" customFormat="1" hidden="1">
      <c r="A312" s="64">
        <v>1</v>
      </c>
      <c r="C312" s="47"/>
      <c r="D312" s="47"/>
      <c r="E312" s="25"/>
      <c r="F312" s="47"/>
      <c r="G312" s="47"/>
      <c r="H312" s="25"/>
      <c r="I312" s="47"/>
      <c r="J312" s="47"/>
      <c r="K312" s="25"/>
      <c r="L312" s="47"/>
      <c r="M312" s="47"/>
      <c r="N312" s="25"/>
      <c r="O312" s="47"/>
      <c r="P312" s="47"/>
      <c r="Q312" s="25"/>
      <c r="R312" s="47"/>
      <c r="S312" s="47"/>
      <c r="T312" s="25"/>
    </row>
    <row r="313" spans="1:20" s="23" customFormat="1" ht="17.25" hidden="1">
      <c r="A313" s="64">
        <v>2</v>
      </c>
      <c r="B313" s="4"/>
      <c r="C313" s="47"/>
      <c r="D313" s="47"/>
      <c r="E313" s="25"/>
      <c r="F313" s="47"/>
      <c r="G313" s="47"/>
      <c r="H313" s="25"/>
      <c r="I313" s="47"/>
      <c r="J313" s="47"/>
      <c r="K313" s="25"/>
      <c r="L313" s="47"/>
      <c r="M313" s="47"/>
      <c r="N313" s="25"/>
      <c r="O313" s="47"/>
      <c r="P313" s="47"/>
      <c r="Q313" s="25"/>
      <c r="R313" s="47"/>
      <c r="S313" s="47"/>
      <c r="T313" s="25"/>
    </row>
    <row r="314" spans="1:20" s="23" customFormat="1" ht="17.25" hidden="1">
      <c r="A314" s="64">
        <v>3</v>
      </c>
      <c r="B314" s="4"/>
      <c r="C314" s="47"/>
      <c r="D314" s="47"/>
      <c r="E314" s="25"/>
      <c r="F314" s="47"/>
      <c r="G314" s="47"/>
      <c r="H314" s="25"/>
      <c r="I314" s="47"/>
      <c r="J314" s="47"/>
      <c r="K314" s="25"/>
      <c r="L314" s="47"/>
      <c r="M314" s="47"/>
      <c r="N314" s="25"/>
      <c r="O314" s="47"/>
      <c r="P314" s="47"/>
      <c r="Q314" s="25"/>
      <c r="R314" s="47"/>
      <c r="S314" s="47"/>
      <c r="T314" s="25"/>
    </row>
    <row r="315" spans="1:20" s="23" customFormat="1" ht="17.25" hidden="1">
      <c r="A315" s="64">
        <v>4</v>
      </c>
      <c r="B315" s="4"/>
      <c r="C315" s="47"/>
      <c r="D315" s="47"/>
      <c r="E315" s="25"/>
      <c r="F315" s="47"/>
      <c r="G315" s="47"/>
      <c r="H315" s="25"/>
      <c r="I315" s="47"/>
      <c r="J315" s="47"/>
      <c r="K315" s="25"/>
      <c r="L315" s="47"/>
      <c r="M315" s="47"/>
      <c r="N315" s="25"/>
      <c r="O315" s="47"/>
      <c r="P315" s="47"/>
      <c r="Q315" s="25"/>
      <c r="R315" s="47"/>
      <c r="S315" s="47"/>
      <c r="T315" s="25"/>
    </row>
    <row r="316" spans="1:20" s="23" customFormat="1" ht="17.25" hidden="1">
      <c r="A316" s="64"/>
      <c r="B316" s="16"/>
      <c r="C316" s="47"/>
      <c r="D316" s="47"/>
      <c r="E316" s="25"/>
      <c r="F316" s="47"/>
      <c r="G316" s="47"/>
      <c r="H316" s="1"/>
      <c r="I316" s="47"/>
      <c r="J316" s="47"/>
      <c r="K316" s="1"/>
      <c r="L316" s="47"/>
      <c r="M316" s="47"/>
      <c r="N316" s="1"/>
      <c r="O316" s="47"/>
      <c r="P316" s="47"/>
      <c r="Q316" s="1"/>
      <c r="R316" s="47"/>
      <c r="S316" s="47"/>
      <c r="T316" s="1"/>
    </row>
    <row r="317" spans="1:20" s="23" customFormat="1" ht="17.25" hidden="1">
      <c r="A317" s="64"/>
      <c r="B317" s="16"/>
      <c r="C317" s="47"/>
      <c r="D317" s="47"/>
      <c r="E317" s="25"/>
      <c r="F317" s="47"/>
      <c r="G317" s="47"/>
      <c r="H317" s="1"/>
      <c r="I317" s="47"/>
      <c r="J317" s="47"/>
      <c r="K317" s="1"/>
      <c r="L317" s="47"/>
      <c r="M317" s="47"/>
      <c r="N317" s="1"/>
      <c r="O317" s="47"/>
      <c r="P317" s="47"/>
      <c r="Q317" s="1"/>
      <c r="R317" s="47"/>
      <c r="S317" s="47"/>
      <c r="T317" s="1"/>
    </row>
    <row r="318" spans="1:20" s="23" customFormat="1" hidden="1">
      <c r="A318" s="385"/>
      <c r="B318" s="386"/>
      <c r="C318" s="386"/>
      <c r="D318" s="386"/>
      <c r="E318" s="386"/>
      <c r="F318" s="386"/>
      <c r="G318" s="386"/>
      <c r="H318" s="386"/>
      <c r="I318" s="386"/>
      <c r="J318" s="386"/>
      <c r="K318" s="386"/>
      <c r="L318" s="386"/>
      <c r="M318" s="386"/>
      <c r="N318" s="386"/>
      <c r="O318" s="386"/>
      <c r="P318" s="386"/>
      <c r="Q318" s="386"/>
      <c r="R318" s="386"/>
      <c r="S318" s="386"/>
      <c r="T318" s="387"/>
    </row>
    <row r="319" spans="1:20" s="23" customFormat="1" ht="17.25">
      <c r="A319" s="383" t="s">
        <v>261</v>
      </c>
      <c r="B319" s="384"/>
      <c r="C319" s="59">
        <f>SUM(C320:C325)</f>
        <v>288430</v>
      </c>
      <c r="D319" s="60">
        <f>SUM(D320:D325)</f>
        <v>160776</v>
      </c>
      <c r="E319" s="51">
        <f>C319/D319*100</f>
        <v>179.39866646763198</v>
      </c>
      <c r="F319" s="60">
        <f>SUM(F320:F325)</f>
        <v>5040</v>
      </c>
      <c r="G319" s="60">
        <f>SUM(G320:G325)</f>
        <v>2</v>
      </c>
      <c r="H319" s="51">
        <f>F319/G319*100</f>
        <v>252000</v>
      </c>
      <c r="I319" s="60">
        <f>SUM(I320:I325)</f>
        <v>288925</v>
      </c>
      <c r="J319" s="60">
        <f>SUM(J320:J325)</f>
        <v>160497</v>
      </c>
      <c r="K319" s="51">
        <f>I319/J319*100</f>
        <v>180.01894116400931</v>
      </c>
      <c r="L319" s="36">
        <f>SUM(L320:L325)</f>
        <v>8653</v>
      </c>
      <c r="M319" s="36">
        <f>SUM(M320:M325)</f>
        <v>38666</v>
      </c>
      <c r="N319" s="6">
        <f t="shared" ref="N319:N325" si="149">L319/M319*100</f>
        <v>22.378834117829619</v>
      </c>
      <c r="O319" s="7">
        <f>SUM(O320:O325)</f>
        <v>8653</v>
      </c>
      <c r="P319" s="7">
        <f>SUM(P320:P325)</f>
        <v>38666</v>
      </c>
      <c r="Q319" s="7">
        <f t="shared" ref="Q319:Q325" si="150">O319/P319*100</f>
        <v>22.378834117829619</v>
      </c>
      <c r="R319" s="7">
        <f>SUM(R320:R325)</f>
        <v>0</v>
      </c>
      <c r="S319" s="7">
        <f>SUM(S320:S325)</f>
        <v>0</v>
      </c>
      <c r="T319" s="6" t="e">
        <f t="shared" ref="T319:T325" si="151">R319/S319*100</f>
        <v>#DIV/0!</v>
      </c>
    </row>
    <row r="320" spans="1:20" s="23" customFormat="1" ht="17.25">
      <c r="A320" s="61">
        <v>1</v>
      </c>
      <c r="B320" s="8" t="s">
        <v>92</v>
      </c>
      <c r="C320" s="47">
        <v>280054</v>
      </c>
      <c r="D320" s="47">
        <v>155789</v>
      </c>
      <c r="E320" s="1">
        <f t="shared" ref="E320:E325" si="152">C320/D320*100</f>
        <v>179.76493847447509</v>
      </c>
      <c r="F320" s="47">
        <v>5040</v>
      </c>
      <c r="G320" s="47">
        <v>2</v>
      </c>
      <c r="H320" s="1">
        <f t="shared" ref="H320:H325" si="153">F320/G320*100</f>
        <v>252000</v>
      </c>
      <c r="I320" s="45">
        <v>280054</v>
      </c>
      <c r="J320" s="45">
        <v>151887</v>
      </c>
      <c r="K320" s="1">
        <f t="shared" ref="K320:K325" si="154">I320/J320*100</f>
        <v>184.38312692988868</v>
      </c>
      <c r="L320" s="49">
        <v>8653</v>
      </c>
      <c r="M320" s="49">
        <v>38666</v>
      </c>
      <c r="N320" s="1">
        <f t="shared" si="149"/>
        <v>22.378834117829619</v>
      </c>
      <c r="O320" s="49">
        <v>8653</v>
      </c>
      <c r="P320" s="49">
        <v>38666</v>
      </c>
      <c r="Q320" s="1">
        <f t="shared" si="150"/>
        <v>22.378834117829619</v>
      </c>
      <c r="R320" s="49">
        <v>0</v>
      </c>
      <c r="S320" s="49">
        <v>0</v>
      </c>
      <c r="T320" s="1" t="e">
        <f t="shared" si="151"/>
        <v>#DIV/0!</v>
      </c>
    </row>
    <row r="321" spans="1:20" s="23" customFormat="1" ht="17.25">
      <c r="A321" s="62">
        <v>2</v>
      </c>
      <c r="B321" s="3" t="s">
        <v>93</v>
      </c>
      <c r="C321" s="47">
        <v>0</v>
      </c>
      <c r="D321" s="47">
        <v>0</v>
      </c>
      <c r="E321" s="46" t="e">
        <f t="shared" si="152"/>
        <v>#DIV/0!</v>
      </c>
      <c r="F321" s="47">
        <v>0</v>
      </c>
      <c r="G321" s="47">
        <v>0</v>
      </c>
      <c r="H321" s="46" t="e">
        <f t="shared" si="153"/>
        <v>#DIV/0!</v>
      </c>
      <c r="I321" s="45">
        <v>0</v>
      </c>
      <c r="J321" s="45">
        <v>0</v>
      </c>
      <c r="K321" s="46" t="e">
        <f t="shared" si="154"/>
        <v>#DIV/0!</v>
      </c>
      <c r="L321" s="49">
        <f t="shared" ref="L321:L325" si="155">O321+R321</f>
        <v>0</v>
      </c>
      <c r="M321" s="49">
        <v>0</v>
      </c>
      <c r="N321" s="25" t="e">
        <f t="shared" si="149"/>
        <v>#DIV/0!</v>
      </c>
      <c r="O321" s="49">
        <v>0</v>
      </c>
      <c r="P321" s="49">
        <v>0</v>
      </c>
      <c r="Q321" s="25" t="e">
        <f t="shared" si="150"/>
        <v>#DIV/0!</v>
      </c>
      <c r="R321" s="49">
        <v>0</v>
      </c>
      <c r="S321" s="49">
        <v>0</v>
      </c>
      <c r="T321" s="1" t="e">
        <f t="shared" si="151"/>
        <v>#DIV/0!</v>
      </c>
    </row>
    <row r="322" spans="1:20" s="23" customFormat="1" ht="17.25">
      <c r="A322" s="62">
        <v>3</v>
      </c>
      <c r="B322" s="3" t="s">
        <v>94</v>
      </c>
      <c r="C322" s="47">
        <v>0</v>
      </c>
      <c r="D322" s="47">
        <v>0</v>
      </c>
      <c r="E322" s="46" t="e">
        <f t="shared" si="152"/>
        <v>#DIV/0!</v>
      </c>
      <c r="F322" s="47">
        <v>0</v>
      </c>
      <c r="G322" s="47">
        <v>0</v>
      </c>
      <c r="H322" s="46" t="e">
        <f t="shared" si="153"/>
        <v>#DIV/0!</v>
      </c>
      <c r="I322" s="45">
        <v>0</v>
      </c>
      <c r="J322" s="45">
        <v>0</v>
      </c>
      <c r="K322" s="46" t="e">
        <f t="shared" si="154"/>
        <v>#DIV/0!</v>
      </c>
      <c r="L322" s="49">
        <f t="shared" si="155"/>
        <v>0</v>
      </c>
      <c r="M322" s="49">
        <v>0</v>
      </c>
      <c r="N322" s="25" t="e">
        <f t="shared" si="149"/>
        <v>#DIV/0!</v>
      </c>
      <c r="O322" s="49">
        <v>0</v>
      </c>
      <c r="P322" s="49">
        <v>0</v>
      </c>
      <c r="Q322" s="25" t="e">
        <f t="shared" si="150"/>
        <v>#DIV/0!</v>
      </c>
      <c r="R322" s="49">
        <v>0</v>
      </c>
      <c r="S322" s="49">
        <v>0</v>
      </c>
      <c r="T322" s="1" t="e">
        <f t="shared" si="151"/>
        <v>#DIV/0!</v>
      </c>
    </row>
    <row r="323" spans="1:20" s="23" customFormat="1" ht="17.25">
      <c r="A323" s="61">
        <v>4</v>
      </c>
      <c r="B323" s="8" t="s">
        <v>95</v>
      </c>
      <c r="C323" s="47">
        <v>8376</v>
      </c>
      <c r="D323" s="47">
        <v>4987</v>
      </c>
      <c r="E323" s="1">
        <f t="shared" si="152"/>
        <v>167.95668738720673</v>
      </c>
      <c r="F323" s="47">
        <v>0</v>
      </c>
      <c r="G323" s="47">
        <v>0</v>
      </c>
      <c r="H323" s="1" t="e">
        <f t="shared" si="153"/>
        <v>#DIV/0!</v>
      </c>
      <c r="I323" s="45">
        <v>8871</v>
      </c>
      <c r="J323" s="45">
        <v>8610</v>
      </c>
      <c r="K323" s="1">
        <f t="shared" si="154"/>
        <v>103.03135888501743</v>
      </c>
      <c r="L323" s="49">
        <f t="shared" si="155"/>
        <v>0</v>
      </c>
      <c r="M323" s="49">
        <v>0</v>
      </c>
      <c r="N323" s="1" t="e">
        <f t="shared" si="149"/>
        <v>#DIV/0!</v>
      </c>
      <c r="O323" s="49">
        <v>0</v>
      </c>
      <c r="P323" s="49">
        <v>0</v>
      </c>
      <c r="Q323" s="1" t="e">
        <f t="shared" si="150"/>
        <v>#DIV/0!</v>
      </c>
      <c r="R323" s="47">
        <v>0</v>
      </c>
      <c r="S323" s="49">
        <v>0</v>
      </c>
      <c r="T323" s="1" t="e">
        <f t="shared" si="151"/>
        <v>#DIV/0!</v>
      </c>
    </row>
    <row r="324" spans="1:20" s="23" customFormat="1" ht="17.25">
      <c r="A324" s="62">
        <v>5</v>
      </c>
      <c r="B324" s="3" t="s">
        <v>96</v>
      </c>
      <c r="C324" s="47">
        <v>0</v>
      </c>
      <c r="D324" s="47">
        <v>0</v>
      </c>
      <c r="E324" s="46" t="e">
        <f t="shared" si="152"/>
        <v>#DIV/0!</v>
      </c>
      <c r="F324" s="47">
        <v>0</v>
      </c>
      <c r="G324" s="47">
        <v>0</v>
      </c>
      <c r="H324" s="46" t="e">
        <f t="shared" si="153"/>
        <v>#DIV/0!</v>
      </c>
      <c r="I324" s="45">
        <v>0</v>
      </c>
      <c r="J324" s="45">
        <v>0</v>
      </c>
      <c r="K324" s="46" t="e">
        <f t="shared" si="154"/>
        <v>#DIV/0!</v>
      </c>
      <c r="L324" s="49">
        <f t="shared" si="155"/>
        <v>0</v>
      </c>
      <c r="M324" s="49">
        <v>0</v>
      </c>
      <c r="N324" s="25" t="e">
        <f t="shared" si="149"/>
        <v>#DIV/0!</v>
      </c>
      <c r="O324" s="49">
        <v>0</v>
      </c>
      <c r="P324" s="49">
        <v>0</v>
      </c>
      <c r="Q324" s="25" t="e">
        <f t="shared" si="150"/>
        <v>#DIV/0!</v>
      </c>
      <c r="R324" s="49">
        <v>0</v>
      </c>
      <c r="S324" s="49">
        <v>0</v>
      </c>
      <c r="T324" s="1" t="e">
        <f t="shared" si="151"/>
        <v>#DIV/0!</v>
      </c>
    </row>
    <row r="325" spans="1:20" s="23" customFormat="1" ht="17.25">
      <c r="A325" s="48">
        <v>6</v>
      </c>
      <c r="B325" s="4" t="s">
        <v>97</v>
      </c>
      <c r="C325" s="47">
        <v>0</v>
      </c>
      <c r="D325" s="47">
        <v>0</v>
      </c>
      <c r="E325" s="25" t="e">
        <f t="shared" si="152"/>
        <v>#DIV/0!</v>
      </c>
      <c r="F325" s="47">
        <v>0</v>
      </c>
      <c r="G325" s="47">
        <v>0</v>
      </c>
      <c r="H325" s="25" t="e">
        <f t="shared" si="153"/>
        <v>#DIV/0!</v>
      </c>
      <c r="I325" s="45">
        <v>0</v>
      </c>
      <c r="J325" s="45">
        <v>0</v>
      </c>
      <c r="K325" s="25" t="e">
        <f t="shared" si="154"/>
        <v>#DIV/0!</v>
      </c>
      <c r="L325" s="49">
        <f t="shared" si="155"/>
        <v>0</v>
      </c>
      <c r="M325" s="49">
        <v>0</v>
      </c>
      <c r="N325" s="25" t="e">
        <f t="shared" si="149"/>
        <v>#DIV/0!</v>
      </c>
      <c r="O325" s="49">
        <v>0</v>
      </c>
      <c r="P325" s="49">
        <v>0</v>
      </c>
      <c r="Q325" s="25" t="e">
        <f t="shared" si="150"/>
        <v>#DIV/0!</v>
      </c>
      <c r="R325" s="49">
        <v>0</v>
      </c>
      <c r="S325" s="49">
        <v>0</v>
      </c>
      <c r="T325" s="25" t="e">
        <f t="shared" si="151"/>
        <v>#DIV/0!</v>
      </c>
    </row>
    <row r="326" spans="1:20" s="23" customFormat="1" ht="17.25" customHeight="1">
      <c r="A326" s="385"/>
      <c r="B326" s="386"/>
      <c r="C326" s="386"/>
      <c r="D326" s="386"/>
      <c r="E326" s="386"/>
      <c r="F326" s="386"/>
      <c r="G326" s="386"/>
      <c r="H326" s="386"/>
      <c r="I326" s="386"/>
      <c r="J326" s="386"/>
      <c r="K326" s="386"/>
      <c r="L326" s="386"/>
      <c r="M326" s="386"/>
      <c r="N326" s="386"/>
      <c r="O326" s="386"/>
      <c r="P326" s="386"/>
      <c r="Q326" s="386"/>
      <c r="R326" s="386"/>
      <c r="S326" s="386"/>
      <c r="T326" s="387"/>
    </row>
    <row r="327" spans="1:20" s="23" customFormat="1" ht="67.5" customHeight="1">
      <c r="A327" s="383" t="s">
        <v>262</v>
      </c>
      <c r="B327" s="384"/>
      <c r="C327" s="141">
        <f>C328+C336+C350</f>
        <v>39091581.799999997</v>
      </c>
      <c r="D327" s="141">
        <f>D328+D336+D350</f>
        <v>16944492.699999999</v>
      </c>
      <c r="E327" s="51">
        <f>C327/D327*100</f>
        <v>230.70376016627515</v>
      </c>
      <c r="F327" s="141">
        <f>F328+F336+F350</f>
        <v>3169897.8</v>
      </c>
      <c r="G327" s="141">
        <f>G328+G336+G350</f>
        <v>2436014.7000000002</v>
      </c>
      <c r="H327" s="51">
        <f>F327/G327*100</f>
        <v>130.12638224227462</v>
      </c>
      <c r="I327" s="141">
        <f>I328+I336+I350</f>
        <v>26199750.100000001</v>
      </c>
      <c r="J327" s="141">
        <f>J328+J336+J350</f>
        <v>11655224.300000001</v>
      </c>
      <c r="K327" s="51">
        <f>I327/J327*100</f>
        <v>224.78975458241504</v>
      </c>
      <c r="L327" s="141">
        <f>L328+L336+L350</f>
        <v>18823353</v>
      </c>
      <c r="M327" s="141">
        <f>M328+M336+M350</f>
        <v>8542962</v>
      </c>
      <c r="N327" s="6">
        <f t="shared" ref="N327:N334" si="156">L327/M327*100</f>
        <v>220.33754803076496</v>
      </c>
      <c r="O327" s="141">
        <f>O328+O336+O350</f>
        <v>15939948</v>
      </c>
      <c r="P327" s="141">
        <f>P328+P336+P350</f>
        <v>5525506</v>
      </c>
      <c r="Q327" s="7">
        <f t="shared" ref="Q327:Q334" si="157">O327/P327*100</f>
        <v>288.47942613762433</v>
      </c>
      <c r="R327" s="141">
        <f>R328+R336+R350</f>
        <v>2883405</v>
      </c>
      <c r="S327" s="141">
        <f>S328+S336+S350</f>
        <v>3017456</v>
      </c>
      <c r="T327" s="6">
        <f t="shared" ref="T327:T334" si="158">R327/S327*100</f>
        <v>95.557482859733497</v>
      </c>
    </row>
    <row r="328" spans="1:20" s="23" customFormat="1" ht="66.75" customHeight="1">
      <c r="A328" s="393" t="s">
        <v>263</v>
      </c>
      <c r="B328" s="394" t="s">
        <v>145</v>
      </c>
      <c r="C328" s="133">
        <f>SUM(C329:C334)</f>
        <v>1507362</v>
      </c>
      <c r="D328" s="133">
        <f>SUM(D329:D334)</f>
        <v>2563037</v>
      </c>
      <c r="E328" s="134">
        <f>C328/D328*100</f>
        <v>58.811558319290747</v>
      </c>
      <c r="F328" s="133">
        <f>SUM(F329:F334)</f>
        <v>116180</v>
      </c>
      <c r="G328" s="133">
        <f>SUM(G329:G334)</f>
        <v>348937</v>
      </c>
      <c r="H328" s="134">
        <f>F328/G328*100</f>
        <v>33.295408626772165</v>
      </c>
      <c r="I328" s="133">
        <f>SUM(I329:I334)</f>
        <v>1969550</v>
      </c>
      <c r="J328" s="133">
        <f>SUM(J329:J334)</f>
        <v>3012265</v>
      </c>
      <c r="K328" s="134">
        <f>I328/J328*100</f>
        <v>65.384353634225405</v>
      </c>
      <c r="L328" s="135">
        <f>SUM(L329:L334)</f>
        <v>1380084</v>
      </c>
      <c r="M328" s="135">
        <f>SUM(M329:M334)</f>
        <v>2319057</v>
      </c>
      <c r="N328" s="136">
        <f t="shared" si="156"/>
        <v>59.510568304271949</v>
      </c>
      <c r="O328" s="137">
        <f>SUM(O329:O334)</f>
        <v>761731</v>
      </c>
      <c r="P328" s="137">
        <f>SUM(P329:P334)</f>
        <v>1795819</v>
      </c>
      <c r="Q328" s="138">
        <f t="shared" si="157"/>
        <v>42.416913954023208</v>
      </c>
      <c r="R328" s="137">
        <f>SUM(R329:R334)</f>
        <v>618353</v>
      </c>
      <c r="S328" s="137">
        <f>SUM(S329:S334)</f>
        <v>523238</v>
      </c>
      <c r="T328" s="138">
        <f t="shared" si="158"/>
        <v>118.17815219842596</v>
      </c>
    </row>
    <row r="329" spans="1:20" s="23" customFormat="1" ht="17.25">
      <c r="A329" s="67">
        <v>1</v>
      </c>
      <c r="B329" s="16" t="s">
        <v>194</v>
      </c>
      <c r="C329" s="45">
        <v>637989</v>
      </c>
      <c r="D329" s="45">
        <v>1373536</v>
      </c>
      <c r="E329" s="46">
        <f t="shared" ref="E329:E334" si="159">C329/D329*100</f>
        <v>46.448655149919624</v>
      </c>
      <c r="F329" s="69">
        <v>67383</v>
      </c>
      <c r="G329" s="45">
        <v>106521</v>
      </c>
      <c r="H329" s="46">
        <f t="shared" ref="H329:H334" si="160">F329/G329*100</f>
        <v>63.257949136789925</v>
      </c>
      <c r="I329" s="45">
        <v>946544</v>
      </c>
      <c r="J329" s="45">
        <v>1714938</v>
      </c>
      <c r="K329" s="46">
        <f t="shared" ref="K329:K334" si="161">I329/J329*100</f>
        <v>55.19406532481058</v>
      </c>
      <c r="L329" s="95">
        <v>570775</v>
      </c>
      <c r="M329" s="95">
        <v>1233102</v>
      </c>
      <c r="N329" s="25">
        <f t="shared" si="156"/>
        <v>46.287736132128565</v>
      </c>
      <c r="O329" s="47">
        <v>496780</v>
      </c>
      <c r="P329" s="45">
        <v>1143569</v>
      </c>
      <c r="Q329" s="25">
        <f t="shared" si="157"/>
        <v>43.441191567802207</v>
      </c>
      <c r="R329" s="95">
        <v>73995</v>
      </c>
      <c r="S329" s="45">
        <v>89533</v>
      </c>
      <c r="T329" s="46">
        <f t="shared" si="158"/>
        <v>82.645505009326172</v>
      </c>
    </row>
    <row r="330" spans="1:20" s="23" customFormat="1" ht="17.25">
      <c r="A330" s="67">
        <v>2</v>
      </c>
      <c r="B330" s="11" t="s">
        <v>195</v>
      </c>
      <c r="C330" s="45">
        <v>0</v>
      </c>
      <c r="D330" s="45">
        <v>0</v>
      </c>
      <c r="E330" s="46" t="e">
        <f t="shared" si="159"/>
        <v>#DIV/0!</v>
      </c>
      <c r="F330" s="69">
        <v>0</v>
      </c>
      <c r="G330" s="45">
        <v>0</v>
      </c>
      <c r="H330" s="46" t="e">
        <f t="shared" si="160"/>
        <v>#DIV/0!</v>
      </c>
      <c r="I330" s="45">
        <v>42360</v>
      </c>
      <c r="J330" s="45"/>
      <c r="K330" s="46" t="e">
        <f t="shared" si="161"/>
        <v>#DIV/0!</v>
      </c>
      <c r="L330" s="95">
        <f>O330+R330</f>
        <v>0</v>
      </c>
      <c r="M330" s="95">
        <v>0</v>
      </c>
      <c r="N330" s="25" t="e">
        <f t="shared" si="156"/>
        <v>#DIV/0!</v>
      </c>
      <c r="O330" s="47">
        <v>0</v>
      </c>
      <c r="P330" s="45">
        <v>0</v>
      </c>
      <c r="Q330" s="25" t="e">
        <f t="shared" si="157"/>
        <v>#DIV/0!</v>
      </c>
      <c r="R330" s="95">
        <v>0</v>
      </c>
      <c r="S330" s="45">
        <v>0</v>
      </c>
      <c r="T330" s="46" t="e">
        <f t="shared" si="158"/>
        <v>#DIV/0!</v>
      </c>
    </row>
    <row r="331" spans="1:20" s="23" customFormat="1" ht="17.25">
      <c r="A331" s="68">
        <v>3</v>
      </c>
      <c r="B331" s="10" t="s">
        <v>196</v>
      </c>
      <c r="C331" s="45">
        <v>0</v>
      </c>
      <c r="D331" s="45">
        <v>0</v>
      </c>
      <c r="E331" s="46" t="e">
        <f t="shared" si="159"/>
        <v>#DIV/0!</v>
      </c>
      <c r="F331" s="69">
        <v>0</v>
      </c>
      <c r="G331" s="45">
        <v>0</v>
      </c>
      <c r="H331" s="46" t="e">
        <f t="shared" si="160"/>
        <v>#DIV/0!</v>
      </c>
      <c r="I331" s="45">
        <v>0</v>
      </c>
      <c r="J331" s="45">
        <v>0</v>
      </c>
      <c r="K331" s="46" t="e">
        <f t="shared" si="161"/>
        <v>#DIV/0!</v>
      </c>
      <c r="L331" s="95">
        <f t="shared" ref="L331" si="162">O331+R331</f>
        <v>0</v>
      </c>
      <c r="M331" s="95">
        <v>0</v>
      </c>
      <c r="N331" s="25" t="e">
        <f t="shared" si="156"/>
        <v>#DIV/0!</v>
      </c>
      <c r="O331" s="47">
        <v>0</v>
      </c>
      <c r="P331" s="45">
        <v>0</v>
      </c>
      <c r="Q331" s="25" t="e">
        <f t="shared" si="157"/>
        <v>#DIV/0!</v>
      </c>
      <c r="R331" s="95">
        <v>0</v>
      </c>
      <c r="S331" s="45">
        <v>0</v>
      </c>
      <c r="T331" s="46" t="e">
        <f t="shared" si="158"/>
        <v>#DIV/0!</v>
      </c>
    </row>
    <row r="332" spans="1:20" s="23" customFormat="1" ht="17.25">
      <c r="A332" s="67">
        <v>4</v>
      </c>
      <c r="B332" s="16" t="s">
        <v>197</v>
      </c>
      <c r="C332" s="45">
        <v>641483</v>
      </c>
      <c r="D332" s="47">
        <v>903515</v>
      </c>
      <c r="E332" s="1">
        <f t="shared" si="159"/>
        <v>70.998599912563705</v>
      </c>
      <c r="F332" s="69">
        <v>45671</v>
      </c>
      <c r="G332" s="47">
        <v>179481</v>
      </c>
      <c r="H332" s="1">
        <f t="shared" si="160"/>
        <v>25.446147503078322</v>
      </c>
      <c r="I332" s="45">
        <v>641483</v>
      </c>
      <c r="J332" s="47">
        <v>903515</v>
      </c>
      <c r="K332" s="1">
        <f t="shared" si="161"/>
        <v>70.998599912563705</v>
      </c>
      <c r="L332" s="95">
        <v>641483</v>
      </c>
      <c r="M332" s="95">
        <v>903515</v>
      </c>
      <c r="N332" s="1">
        <f t="shared" si="156"/>
        <v>70.998599912563705</v>
      </c>
      <c r="O332" s="47">
        <v>263865</v>
      </c>
      <c r="P332" s="47">
        <v>637955</v>
      </c>
      <c r="Q332" s="1">
        <f t="shared" si="157"/>
        <v>41.361067786912869</v>
      </c>
      <c r="R332" s="95">
        <v>377618</v>
      </c>
      <c r="S332" s="47">
        <v>265560</v>
      </c>
      <c r="T332" s="1">
        <f t="shared" si="158"/>
        <v>142.19686699804188</v>
      </c>
    </row>
    <row r="333" spans="1:20" s="23" customFormat="1" ht="34.5">
      <c r="A333" s="67">
        <v>5</v>
      </c>
      <c r="B333" s="16" t="s">
        <v>278</v>
      </c>
      <c r="C333" s="45">
        <v>62328</v>
      </c>
      <c r="D333" s="47">
        <v>109392</v>
      </c>
      <c r="E333" s="1">
        <f t="shared" si="159"/>
        <v>56.97674418604651</v>
      </c>
      <c r="F333" s="69">
        <v>3126</v>
      </c>
      <c r="G333" s="47">
        <v>7441</v>
      </c>
      <c r="H333" s="1">
        <f t="shared" si="160"/>
        <v>42.010482462034673</v>
      </c>
      <c r="I333" s="45">
        <v>173601</v>
      </c>
      <c r="J333" s="47">
        <v>217218</v>
      </c>
      <c r="K333" s="1">
        <f t="shared" si="161"/>
        <v>79.920172361406514</v>
      </c>
      <c r="L333" s="95">
        <v>2264</v>
      </c>
      <c r="M333" s="95">
        <v>5846</v>
      </c>
      <c r="N333" s="1">
        <f t="shared" si="156"/>
        <v>38.727334929866572</v>
      </c>
      <c r="O333" s="47">
        <v>1086</v>
      </c>
      <c r="P333" s="47">
        <v>2629</v>
      </c>
      <c r="Q333" s="1">
        <f t="shared" si="157"/>
        <v>41.308482312666413</v>
      </c>
      <c r="R333" s="95">
        <v>1178</v>
      </c>
      <c r="S333" s="95">
        <v>3217</v>
      </c>
      <c r="T333" s="1">
        <f t="shared" si="158"/>
        <v>36.61796705004663</v>
      </c>
    </row>
    <row r="334" spans="1:20" s="23" customFormat="1" ht="17.25">
      <c r="A334" s="67">
        <v>6</v>
      </c>
      <c r="B334" s="29" t="s">
        <v>198</v>
      </c>
      <c r="C334" s="45">
        <v>165562</v>
      </c>
      <c r="D334" s="69">
        <v>176594</v>
      </c>
      <c r="E334" s="1">
        <f t="shared" si="159"/>
        <v>93.752902137105451</v>
      </c>
      <c r="F334" s="69">
        <v>0</v>
      </c>
      <c r="G334" s="69">
        <v>55494</v>
      </c>
      <c r="H334" s="1">
        <f t="shared" si="160"/>
        <v>0</v>
      </c>
      <c r="I334" s="45">
        <v>165562</v>
      </c>
      <c r="J334" s="69">
        <v>176594</v>
      </c>
      <c r="K334" s="1">
        <f t="shared" si="161"/>
        <v>93.752902137105451</v>
      </c>
      <c r="L334" s="45">
        <v>165562</v>
      </c>
      <c r="M334" s="95">
        <v>176594</v>
      </c>
      <c r="N334" s="1">
        <f t="shared" si="156"/>
        <v>93.752902137105451</v>
      </c>
      <c r="O334" s="47">
        <v>0</v>
      </c>
      <c r="P334" s="47">
        <v>11666</v>
      </c>
      <c r="Q334" s="1">
        <f t="shared" si="157"/>
        <v>0</v>
      </c>
      <c r="R334" s="45">
        <v>165562</v>
      </c>
      <c r="S334" s="95">
        <v>164928</v>
      </c>
      <c r="T334" s="1">
        <f t="shared" si="158"/>
        <v>100.38441016686068</v>
      </c>
    </row>
    <row r="335" spans="1:20" s="23" customFormat="1" ht="17.25" customHeight="1">
      <c r="A335" s="385"/>
      <c r="B335" s="386"/>
      <c r="C335" s="386"/>
      <c r="D335" s="386"/>
      <c r="E335" s="386"/>
      <c r="F335" s="386"/>
      <c r="G335" s="386"/>
      <c r="H335" s="386"/>
      <c r="I335" s="386"/>
      <c r="J335" s="386"/>
      <c r="K335" s="386"/>
      <c r="L335" s="386"/>
      <c r="M335" s="386"/>
      <c r="N335" s="386"/>
      <c r="O335" s="386"/>
      <c r="P335" s="386"/>
      <c r="Q335" s="386"/>
      <c r="R335" s="386"/>
      <c r="S335" s="386"/>
      <c r="T335" s="387"/>
    </row>
    <row r="336" spans="1:20" s="23" customFormat="1" ht="17.25">
      <c r="A336" s="402" t="s">
        <v>264</v>
      </c>
      <c r="B336" s="403" t="s">
        <v>145</v>
      </c>
      <c r="C336" s="133">
        <f>SUM(C337:C346)</f>
        <v>28362713</v>
      </c>
      <c r="D336" s="133">
        <f>SUM(D337:D346)</f>
        <v>13273481</v>
      </c>
      <c r="E336" s="133">
        <f>C336/D336*100</f>
        <v>213.67953892426561</v>
      </c>
      <c r="F336" s="133">
        <f>SUM(F337:F346)</f>
        <v>2898161</v>
      </c>
      <c r="G336" s="133">
        <f>SUM(G337:G346)</f>
        <v>1985232</v>
      </c>
      <c r="H336" s="133">
        <f>F336/G336*100</f>
        <v>145.98601070303118</v>
      </c>
      <c r="I336" s="133">
        <f>SUM(I337:I346)</f>
        <v>23264198</v>
      </c>
      <c r="J336" s="133">
        <f>SUM(J337:J346)</f>
        <v>7559817</v>
      </c>
      <c r="K336" s="133">
        <f>I336/J336*100</f>
        <v>307.73493591180846</v>
      </c>
      <c r="L336" s="135">
        <f>SUM(L337:L346)</f>
        <v>17443269</v>
      </c>
      <c r="M336" s="135">
        <f>SUM(M337:M346)</f>
        <v>6223905</v>
      </c>
      <c r="N336" s="137">
        <f t="shared" ref="N336:N348" si="163">L336/M336*100</f>
        <v>280.26245580547902</v>
      </c>
      <c r="O336" s="137">
        <f>SUM(O337:O346)</f>
        <v>15178217</v>
      </c>
      <c r="P336" s="137">
        <f>SUM(P337:P346)</f>
        <v>3729687</v>
      </c>
      <c r="Q336" s="137">
        <f t="shared" ref="Q336:Q348" si="164">O336/P336*100</f>
        <v>406.95685723761807</v>
      </c>
      <c r="R336" s="137">
        <f>SUM(R337:R346)</f>
        <v>2265052</v>
      </c>
      <c r="S336" s="137">
        <f>SUM(S337:S346)</f>
        <v>2494218</v>
      </c>
      <c r="T336" s="137">
        <f t="shared" ref="T336:T345" si="165">R336/S336*100</f>
        <v>90.812110248582925</v>
      </c>
    </row>
    <row r="337" spans="1:20" s="23" customFormat="1" ht="17.25">
      <c r="A337" s="305">
        <v>1</v>
      </c>
      <c r="B337" s="10" t="s">
        <v>187</v>
      </c>
      <c r="C337" s="49">
        <v>564956</v>
      </c>
      <c r="D337" s="49">
        <v>625750</v>
      </c>
      <c r="E337" s="25">
        <f t="shared" ref="E337:E348" si="166">C337/D337*100</f>
        <v>90.28461845785057</v>
      </c>
      <c r="F337" s="49">
        <v>31902</v>
      </c>
      <c r="G337" s="49">
        <v>28008</v>
      </c>
      <c r="H337" s="25">
        <f t="shared" ref="H337:H340" si="167">F337/G337*100</f>
        <v>113.9031705227078</v>
      </c>
      <c r="I337" s="49">
        <v>564956</v>
      </c>
      <c r="J337" s="49">
        <v>625750</v>
      </c>
      <c r="K337" s="25">
        <f t="shared" ref="K337:K348" si="168">I337/J337*100</f>
        <v>90.28461845785057</v>
      </c>
      <c r="L337" s="49">
        <v>564956</v>
      </c>
      <c r="M337" s="95">
        <v>625750</v>
      </c>
      <c r="N337" s="25">
        <f t="shared" si="163"/>
        <v>90.28461845785057</v>
      </c>
      <c r="O337" s="49">
        <v>8588</v>
      </c>
      <c r="P337" s="49">
        <v>3679</v>
      </c>
      <c r="Q337" s="25">
        <f t="shared" si="164"/>
        <v>233.43299809730905</v>
      </c>
      <c r="R337" s="49">
        <v>556368</v>
      </c>
      <c r="S337" s="49">
        <v>622071</v>
      </c>
      <c r="T337" s="25">
        <f t="shared" si="165"/>
        <v>89.438022347931351</v>
      </c>
    </row>
    <row r="338" spans="1:20" s="23" customFormat="1" ht="17.25">
      <c r="A338" s="305">
        <v>2</v>
      </c>
      <c r="B338" s="10" t="s">
        <v>188</v>
      </c>
      <c r="C338" s="49">
        <v>0</v>
      </c>
      <c r="D338" s="49">
        <v>0</v>
      </c>
      <c r="E338" s="25" t="e">
        <f t="shared" si="166"/>
        <v>#DIV/0!</v>
      </c>
      <c r="F338" s="49">
        <v>0</v>
      </c>
      <c r="G338" s="49">
        <v>0</v>
      </c>
      <c r="H338" s="25" t="e">
        <f t="shared" si="167"/>
        <v>#DIV/0!</v>
      </c>
      <c r="I338" s="49">
        <v>0</v>
      </c>
      <c r="J338" s="49">
        <v>0</v>
      </c>
      <c r="K338" s="25" t="e">
        <f t="shared" si="168"/>
        <v>#DIV/0!</v>
      </c>
      <c r="L338" s="49">
        <v>0</v>
      </c>
      <c r="M338" s="95">
        <v>0</v>
      </c>
      <c r="N338" s="25" t="e">
        <f t="shared" si="163"/>
        <v>#DIV/0!</v>
      </c>
      <c r="O338" s="49">
        <v>0</v>
      </c>
      <c r="P338" s="49">
        <v>0</v>
      </c>
      <c r="Q338" s="25" t="e">
        <f t="shared" si="164"/>
        <v>#DIV/0!</v>
      </c>
      <c r="R338" s="49">
        <v>0</v>
      </c>
      <c r="S338" s="49">
        <v>0</v>
      </c>
      <c r="T338" s="25" t="e">
        <f t="shared" si="165"/>
        <v>#DIV/0!</v>
      </c>
    </row>
    <row r="339" spans="1:20" s="23" customFormat="1" ht="17.25">
      <c r="A339" s="306">
        <v>3</v>
      </c>
      <c r="B339" s="16" t="s">
        <v>189</v>
      </c>
      <c r="C339" s="49">
        <v>3970372</v>
      </c>
      <c r="D339" s="47">
        <v>5843473</v>
      </c>
      <c r="E339" s="1">
        <f t="shared" si="166"/>
        <v>67.945415337762313</v>
      </c>
      <c r="F339" s="49">
        <v>449710</v>
      </c>
      <c r="G339" s="47">
        <v>802658</v>
      </c>
      <c r="H339" s="1">
        <f t="shared" si="167"/>
        <v>56.027598304632853</v>
      </c>
      <c r="I339" s="49">
        <v>343008</v>
      </c>
      <c r="J339" s="47">
        <v>337961</v>
      </c>
      <c r="K339" s="1">
        <f t="shared" si="168"/>
        <v>101.49336757791581</v>
      </c>
      <c r="L339" s="49">
        <v>343008</v>
      </c>
      <c r="M339" s="47">
        <v>337961</v>
      </c>
      <c r="N339" s="1">
        <f t="shared" si="163"/>
        <v>101.49336757791581</v>
      </c>
      <c r="O339" s="49">
        <v>0</v>
      </c>
      <c r="P339" s="47">
        <v>0</v>
      </c>
      <c r="Q339" s="1" t="e">
        <f t="shared" si="164"/>
        <v>#DIV/0!</v>
      </c>
      <c r="R339" s="49">
        <v>343008</v>
      </c>
      <c r="S339" s="47">
        <v>337961</v>
      </c>
      <c r="T339" s="1">
        <f t="shared" si="165"/>
        <v>101.49336757791581</v>
      </c>
    </row>
    <row r="340" spans="1:20" s="23" customFormat="1" ht="17.25">
      <c r="A340" s="306">
        <v>4</v>
      </c>
      <c r="B340" s="16" t="s">
        <v>190</v>
      </c>
      <c r="C340" s="49">
        <v>1212027</v>
      </c>
      <c r="D340" s="45">
        <v>1071237</v>
      </c>
      <c r="E340" s="1">
        <f t="shared" si="166"/>
        <v>113.14274992368635</v>
      </c>
      <c r="F340" s="49">
        <v>80394</v>
      </c>
      <c r="G340" s="45">
        <v>28132</v>
      </c>
      <c r="H340" s="1">
        <f t="shared" si="167"/>
        <v>285.77420730840328</v>
      </c>
      <c r="I340" s="49">
        <v>1205121</v>
      </c>
      <c r="J340" s="45">
        <v>1071075</v>
      </c>
      <c r="K340" s="1">
        <f t="shared" si="168"/>
        <v>112.5150899796933</v>
      </c>
      <c r="L340" s="49">
        <v>1205121</v>
      </c>
      <c r="M340" s="45">
        <v>1071075</v>
      </c>
      <c r="N340" s="1">
        <f t="shared" si="163"/>
        <v>112.5150899796933</v>
      </c>
      <c r="O340" s="49">
        <v>0</v>
      </c>
      <c r="P340" s="45">
        <v>0</v>
      </c>
      <c r="Q340" s="1" t="e">
        <f t="shared" si="164"/>
        <v>#DIV/0!</v>
      </c>
      <c r="R340" s="49">
        <v>1205121</v>
      </c>
      <c r="S340" s="45">
        <v>1071075</v>
      </c>
      <c r="T340" s="1">
        <f t="shared" si="165"/>
        <v>112.5150899796933</v>
      </c>
    </row>
    <row r="341" spans="1:20" s="23" customFormat="1" ht="17.25">
      <c r="A341" s="306">
        <v>5</v>
      </c>
      <c r="B341" s="16" t="s">
        <v>191</v>
      </c>
      <c r="C341" s="49">
        <v>17882964</v>
      </c>
      <c r="D341" s="45">
        <v>4553942</v>
      </c>
      <c r="E341" s="46">
        <f t="shared" si="166"/>
        <v>392.69195786858944</v>
      </c>
      <c r="F341" s="49">
        <v>2211215</v>
      </c>
      <c r="G341" s="45">
        <v>601404</v>
      </c>
      <c r="H341" s="46">
        <f>F341/G341*100</f>
        <v>367.67547272715177</v>
      </c>
      <c r="I341" s="245">
        <v>18200655</v>
      </c>
      <c r="J341" s="45">
        <v>4517789</v>
      </c>
      <c r="K341" s="1">
        <f t="shared" si="168"/>
        <v>402.86642426195647</v>
      </c>
      <c r="L341" s="49">
        <v>12390707</v>
      </c>
      <c r="M341" s="95">
        <v>3209881</v>
      </c>
      <c r="N341" s="25">
        <f t="shared" si="163"/>
        <v>386.01764364473325</v>
      </c>
      <c r="O341" s="49">
        <v>12390707</v>
      </c>
      <c r="P341" s="95">
        <v>3209881</v>
      </c>
      <c r="Q341" s="25">
        <f t="shared" si="164"/>
        <v>386.01764364473325</v>
      </c>
      <c r="R341" s="95">
        <v>0</v>
      </c>
      <c r="S341" s="95">
        <v>0</v>
      </c>
      <c r="T341" s="46" t="e">
        <f t="shared" si="165"/>
        <v>#DIV/0!</v>
      </c>
    </row>
    <row r="342" spans="1:20" s="23" customFormat="1" ht="17.25">
      <c r="A342" s="306">
        <v>6</v>
      </c>
      <c r="B342" s="11" t="s">
        <v>192</v>
      </c>
      <c r="C342" s="49">
        <v>0</v>
      </c>
      <c r="D342" s="45">
        <v>0</v>
      </c>
      <c r="E342" s="46" t="e">
        <f t="shared" si="166"/>
        <v>#DIV/0!</v>
      </c>
      <c r="F342" s="49">
        <v>0</v>
      </c>
      <c r="G342" s="45">
        <v>0</v>
      </c>
      <c r="H342" s="46" t="e">
        <f t="shared" ref="H342:H345" si="169">F342/G342*100</f>
        <v>#DIV/0!</v>
      </c>
      <c r="I342" s="49">
        <v>0</v>
      </c>
      <c r="J342" s="45">
        <v>0</v>
      </c>
      <c r="K342" s="46" t="e">
        <f t="shared" si="168"/>
        <v>#DIV/0!</v>
      </c>
      <c r="L342" s="49">
        <v>0</v>
      </c>
      <c r="M342" s="95">
        <v>0</v>
      </c>
      <c r="N342" s="25" t="e">
        <f t="shared" si="163"/>
        <v>#DIV/0!</v>
      </c>
      <c r="O342" s="49">
        <v>0</v>
      </c>
      <c r="P342" s="45">
        <v>0</v>
      </c>
      <c r="Q342" s="25" t="e">
        <f t="shared" si="164"/>
        <v>#DIV/0!</v>
      </c>
      <c r="R342" s="45">
        <v>0</v>
      </c>
      <c r="S342" s="45">
        <v>0</v>
      </c>
      <c r="T342" s="46" t="e">
        <f t="shared" si="165"/>
        <v>#DIV/0!</v>
      </c>
    </row>
    <row r="343" spans="1:20" s="23" customFormat="1" ht="17.25">
      <c r="A343" s="306">
        <v>7</v>
      </c>
      <c r="B343" s="16" t="s">
        <v>292</v>
      </c>
      <c r="C343" s="49">
        <v>2605035</v>
      </c>
      <c r="D343" s="47">
        <v>759457</v>
      </c>
      <c r="E343" s="1">
        <f t="shared" si="166"/>
        <v>343.01283680313696</v>
      </c>
      <c r="F343" s="49">
        <v>32766</v>
      </c>
      <c r="G343" s="47">
        <v>248462</v>
      </c>
      <c r="H343" s="1">
        <f t="shared" si="169"/>
        <v>13.187529682607401</v>
      </c>
      <c r="I343" s="49">
        <v>2292124</v>
      </c>
      <c r="J343" s="47">
        <v>730674</v>
      </c>
      <c r="K343" s="1">
        <f t="shared" si="168"/>
        <v>313.69995374134021</v>
      </c>
      <c r="L343" s="49">
        <v>2281143</v>
      </c>
      <c r="M343" s="95">
        <v>702670</v>
      </c>
      <c r="N343" s="1">
        <f t="shared" si="163"/>
        <v>324.63930436762632</v>
      </c>
      <c r="O343" s="49">
        <v>2201656</v>
      </c>
      <c r="P343" s="47">
        <v>516127</v>
      </c>
      <c r="Q343" s="1">
        <f t="shared" si="164"/>
        <v>426.57252962933541</v>
      </c>
      <c r="R343" s="47">
        <v>79487</v>
      </c>
      <c r="S343" s="47">
        <v>186543</v>
      </c>
      <c r="T343" s="1">
        <f t="shared" si="165"/>
        <v>42.610550918554971</v>
      </c>
    </row>
    <row r="344" spans="1:20" s="23" customFormat="1" ht="17.25">
      <c r="A344" s="306">
        <v>8</v>
      </c>
      <c r="B344" s="16" t="s">
        <v>293</v>
      </c>
      <c r="C344" s="49">
        <v>577266</v>
      </c>
      <c r="D344" s="49">
        <v>0</v>
      </c>
      <c r="E344" s="1" t="e">
        <f t="shared" si="166"/>
        <v>#DIV/0!</v>
      </c>
      <c r="F344" s="49">
        <v>11106</v>
      </c>
      <c r="G344" s="49">
        <v>0</v>
      </c>
      <c r="H344" s="1" t="e">
        <f t="shared" si="169"/>
        <v>#DIV/0!</v>
      </c>
      <c r="I344" s="49">
        <v>577266</v>
      </c>
      <c r="J344" s="49">
        <v>0</v>
      </c>
      <c r="K344" s="1" t="e">
        <f t="shared" si="168"/>
        <v>#DIV/0!</v>
      </c>
      <c r="L344" s="49">
        <v>577266</v>
      </c>
      <c r="M344" s="35">
        <v>0</v>
      </c>
      <c r="N344" s="1" t="e">
        <f t="shared" si="163"/>
        <v>#DIV/0!</v>
      </c>
      <c r="O344" s="49">
        <v>577266</v>
      </c>
      <c r="P344" s="49">
        <v>0</v>
      </c>
      <c r="Q344" s="1" t="e">
        <f t="shared" si="164"/>
        <v>#DIV/0!</v>
      </c>
      <c r="R344" s="47">
        <v>0</v>
      </c>
      <c r="S344" s="47">
        <v>0</v>
      </c>
      <c r="T344" s="1" t="e">
        <f t="shared" si="165"/>
        <v>#DIV/0!</v>
      </c>
    </row>
    <row r="345" spans="1:20" s="23" customFormat="1" ht="34.5">
      <c r="A345" s="308">
        <v>9</v>
      </c>
      <c r="B345" s="10" t="s">
        <v>297</v>
      </c>
      <c r="C345" s="47">
        <v>1550093</v>
      </c>
      <c r="D345" s="49">
        <v>419622</v>
      </c>
      <c r="E345" s="1">
        <f t="shared" si="166"/>
        <v>369.40222390627758</v>
      </c>
      <c r="F345" s="47">
        <v>81068</v>
      </c>
      <c r="G345" s="49">
        <v>276568</v>
      </c>
      <c r="H345" s="1">
        <f t="shared" si="169"/>
        <v>29.312140233143385</v>
      </c>
      <c r="I345" s="47">
        <v>81068</v>
      </c>
      <c r="J345" s="49">
        <v>276568</v>
      </c>
      <c r="K345" s="1">
        <f t="shared" si="168"/>
        <v>29.312140233143385</v>
      </c>
      <c r="L345" s="47">
        <v>81068</v>
      </c>
      <c r="M345" s="49">
        <v>276568</v>
      </c>
      <c r="N345" s="1">
        <f t="shared" si="163"/>
        <v>29.312140233143385</v>
      </c>
      <c r="O345" s="49">
        <v>0</v>
      </c>
      <c r="P345" s="49">
        <v>0</v>
      </c>
      <c r="Q345" s="1" t="e">
        <f t="shared" si="164"/>
        <v>#DIV/0!</v>
      </c>
      <c r="R345" s="47">
        <v>81068</v>
      </c>
      <c r="S345" s="49">
        <v>276568</v>
      </c>
      <c r="T345" s="1">
        <f t="shared" si="165"/>
        <v>29.312140233143385</v>
      </c>
    </row>
    <row r="346" spans="1:20" s="23" customFormat="1" ht="17.25">
      <c r="A346" s="305">
        <v>10</v>
      </c>
      <c r="B346" s="10" t="s">
        <v>193</v>
      </c>
      <c r="C346" s="49">
        <v>0</v>
      </c>
      <c r="D346" s="49">
        <v>0</v>
      </c>
      <c r="E346" s="25" t="e">
        <f t="shared" si="166"/>
        <v>#DIV/0!</v>
      </c>
      <c r="F346" s="49">
        <v>0</v>
      </c>
      <c r="G346" s="49">
        <v>0</v>
      </c>
      <c r="H346" s="25" t="e">
        <f>F346/G346*100</f>
        <v>#DIV/0!</v>
      </c>
      <c r="I346" s="49">
        <v>0</v>
      </c>
      <c r="J346" s="49">
        <v>0</v>
      </c>
      <c r="K346" s="25" t="e">
        <f t="shared" si="168"/>
        <v>#DIV/0!</v>
      </c>
      <c r="L346" s="49">
        <v>0</v>
      </c>
      <c r="M346" s="35">
        <v>0</v>
      </c>
      <c r="N346" s="25" t="e">
        <f t="shared" si="163"/>
        <v>#DIV/0!</v>
      </c>
      <c r="O346" s="49">
        <v>0</v>
      </c>
      <c r="P346" s="49">
        <v>0</v>
      </c>
      <c r="Q346" s="25" t="e">
        <f t="shared" si="164"/>
        <v>#DIV/0!</v>
      </c>
      <c r="R346" s="49">
        <v>0</v>
      </c>
      <c r="S346" s="49">
        <v>0</v>
      </c>
      <c r="T346" s="25" t="e">
        <f>R346/S346*100</f>
        <v>#DIV/0!</v>
      </c>
    </row>
    <row r="347" spans="1:20" s="23" customFormat="1" ht="17.25">
      <c r="A347" s="64">
        <v>11</v>
      </c>
      <c r="B347" s="16" t="s">
        <v>320</v>
      </c>
      <c r="C347" s="49">
        <v>496916</v>
      </c>
      <c r="D347" s="49">
        <v>111608</v>
      </c>
      <c r="E347" s="25">
        <f t="shared" si="166"/>
        <v>445.2333166081284</v>
      </c>
      <c r="F347" s="49">
        <v>0</v>
      </c>
      <c r="G347" s="49">
        <v>0</v>
      </c>
      <c r="H347" s="25" t="e">
        <f>F347/G347*100</f>
        <v>#DIV/0!</v>
      </c>
      <c r="I347" s="49">
        <v>496916</v>
      </c>
      <c r="J347" s="49">
        <v>111608</v>
      </c>
      <c r="K347" s="25">
        <f t="shared" si="168"/>
        <v>445.2333166081284</v>
      </c>
      <c r="L347" s="49">
        <v>457443</v>
      </c>
      <c r="M347" s="35">
        <v>0</v>
      </c>
      <c r="N347" s="25" t="e">
        <f t="shared" si="163"/>
        <v>#DIV/0!</v>
      </c>
      <c r="O347" s="49">
        <v>0</v>
      </c>
      <c r="P347" s="49">
        <v>0</v>
      </c>
      <c r="Q347" s="25" t="e">
        <f t="shared" si="164"/>
        <v>#DIV/0!</v>
      </c>
      <c r="R347" s="49">
        <v>457443</v>
      </c>
      <c r="S347" s="49">
        <v>0</v>
      </c>
      <c r="T347" s="25" t="e">
        <f>R347/S347*100</f>
        <v>#DIV/0!</v>
      </c>
    </row>
    <row r="348" spans="1:20" s="23" customFormat="1" ht="17.25">
      <c r="A348" s="63">
        <v>12</v>
      </c>
      <c r="B348" s="16" t="s">
        <v>466</v>
      </c>
      <c r="C348" s="49">
        <v>131802</v>
      </c>
      <c r="D348" s="49"/>
      <c r="E348" s="25" t="e">
        <f t="shared" si="166"/>
        <v>#DIV/0!</v>
      </c>
      <c r="F348" s="49">
        <v>56932</v>
      </c>
      <c r="G348" s="49"/>
      <c r="H348" s="25" t="e">
        <f>F348/G348*100</f>
        <v>#DIV/0!</v>
      </c>
      <c r="I348" s="49">
        <v>74870</v>
      </c>
      <c r="J348" s="49"/>
      <c r="K348" s="25" t="e">
        <f t="shared" si="168"/>
        <v>#DIV/0!</v>
      </c>
      <c r="L348" s="49">
        <v>74870</v>
      </c>
      <c r="M348" s="253"/>
      <c r="N348" s="25" t="e">
        <f t="shared" si="163"/>
        <v>#DIV/0!</v>
      </c>
      <c r="O348" s="49">
        <v>74870</v>
      </c>
      <c r="P348" s="49"/>
      <c r="Q348" s="25" t="e">
        <f t="shared" si="164"/>
        <v>#DIV/0!</v>
      </c>
      <c r="R348" s="49">
        <v>0</v>
      </c>
      <c r="S348" s="49"/>
      <c r="T348" s="25" t="e">
        <f>R348/S348*100</f>
        <v>#DIV/0!</v>
      </c>
    </row>
    <row r="349" spans="1:20" s="23" customFormat="1" ht="17.25">
      <c r="A349" s="111"/>
      <c r="B349" s="112"/>
      <c r="C349" s="113"/>
      <c r="D349" s="113"/>
      <c r="E349" s="114"/>
      <c r="F349" s="113"/>
      <c r="G349" s="113"/>
      <c r="H349" s="114"/>
      <c r="I349" s="113"/>
      <c r="J349" s="113"/>
      <c r="K349" s="114"/>
      <c r="L349" s="115"/>
      <c r="M349" s="115"/>
      <c r="N349" s="114"/>
      <c r="O349" s="113"/>
      <c r="P349" s="113"/>
      <c r="Q349" s="114"/>
      <c r="R349" s="113"/>
      <c r="S349" s="113"/>
      <c r="T349" s="114"/>
    </row>
    <row r="350" spans="1:20" s="23" customFormat="1" ht="17.25">
      <c r="A350" s="402" t="s">
        <v>265</v>
      </c>
      <c r="B350" s="403"/>
      <c r="C350" s="133">
        <f>SUM(C351:C359)</f>
        <v>9221506.8000000007</v>
      </c>
      <c r="D350" s="133">
        <f>SUM(D351:D359)</f>
        <v>1107974.7</v>
      </c>
      <c r="E350" s="133">
        <f>C350/D350*100</f>
        <v>832.28496101941687</v>
      </c>
      <c r="F350" s="133">
        <f>SUM(F351:F359)</f>
        <v>155556.79999999999</v>
      </c>
      <c r="G350" s="133">
        <f>SUM(G351:G359)</f>
        <v>101845.7</v>
      </c>
      <c r="H350" s="133">
        <f>F350/G350*100</f>
        <v>152.73771990373672</v>
      </c>
      <c r="I350" s="133">
        <f>SUM(I351:I359)</f>
        <v>966002.1</v>
      </c>
      <c r="J350" s="133">
        <f>SUM(J351:J359)</f>
        <v>1083142.3</v>
      </c>
      <c r="K350" s="133">
        <f>I350/J350*100</f>
        <v>89.185151387772393</v>
      </c>
      <c r="L350" s="133">
        <f>SUM(L351:L359)</f>
        <v>0</v>
      </c>
      <c r="M350" s="133">
        <f>SUM(M351:M359)</f>
        <v>0</v>
      </c>
      <c r="N350" s="137" t="e">
        <f t="shared" ref="N350:N359" si="170">L350/M350*100</f>
        <v>#DIV/0!</v>
      </c>
      <c r="O350" s="133">
        <f>SUM(O351:O359)</f>
        <v>0</v>
      </c>
      <c r="P350" s="133">
        <f>SUM(P351:P359)</f>
        <v>0</v>
      </c>
      <c r="Q350" s="137" t="e">
        <f t="shared" ref="Q350:Q359" si="171">O350/P350*100</f>
        <v>#DIV/0!</v>
      </c>
      <c r="R350" s="133">
        <f>SUM(R351:R359)</f>
        <v>0</v>
      </c>
      <c r="S350" s="133">
        <f>SUM(S351:S359)</f>
        <v>0</v>
      </c>
      <c r="T350" s="137" t="e">
        <f t="shared" ref="T350:T359" si="172">R350/S350*100</f>
        <v>#DIV/0!</v>
      </c>
    </row>
    <row r="351" spans="1:20" s="23" customFormat="1" ht="34.5">
      <c r="A351" s="2">
        <v>1</v>
      </c>
      <c r="B351" s="11" t="s">
        <v>199</v>
      </c>
      <c r="C351" s="49">
        <v>8961410.8000000007</v>
      </c>
      <c r="D351" s="49">
        <v>861396.7</v>
      </c>
      <c r="E351" s="1">
        <f>C351/D351*100</f>
        <v>1040.3349351117783</v>
      </c>
      <c r="F351" s="49">
        <v>129130.8</v>
      </c>
      <c r="G351" s="49">
        <v>70570.7</v>
      </c>
      <c r="H351" s="1">
        <f t="shared" ref="H351:H359" si="173">F351/G351*100</f>
        <v>182.98075546933785</v>
      </c>
      <c r="I351" s="49">
        <v>906462.1</v>
      </c>
      <c r="J351" s="49">
        <v>1035168.3</v>
      </c>
      <c r="K351" s="45">
        <f t="shared" ref="K351:K359" si="174">I351/J351*100</f>
        <v>87.566640129918966</v>
      </c>
      <c r="L351" s="45">
        <v>0</v>
      </c>
      <c r="M351" s="45">
        <v>0</v>
      </c>
      <c r="N351" s="45" t="e">
        <f t="shared" si="170"/>
        <v>#DIV/0!</v>
      </c>
      <c r="O351" s="45">
        <v>0</v>
      </c>
      <c r="P351" s="45">
        <v>0</v>
      </c>
      <c r="Q351" s="45" t="e">
        <f t="shared" si="171"/>
        <v>#DIV/0!</v>
      </c>
      <c r="R351" s="45">
        <v>0</v>
      </c>
      <c r="S351" s="45">
        <v>0</v>
      </c>
      <c r="T351" s="46" t="e">
        <f t="shared" si="172"/>
        <v>#DIV/0!</v>
      </c>
    </row>
    <row r="352" spans="1:20" s="23" customFormat="1" ht="34.5">
      <c r="A352" s="70">
        <v>2</v>
      </c>
      <c r="B352" s="11" t="s">
        <v>200</v>
      </c>
      <c r="C352" s="49">
        <v>154811</v>
      </c>
      <c r="D352" s="49">
        <v>155333</v>
      </c>
      <c r="E352" s="1">
        <f t="shared" ref="E352:E359" si="175">C352/D352*100</f>
        <v>99.663947776711964</v>
      </c>
      <c r="F352" s="49">
        <v>16673</v>
      </c>
      <c r="G352" s="49">
        <v>16878</v>
      </c>
      <c r="H352" s="1">
        <f t="shared" si="173"/>
        <v>98.785401113876048</v>
      </c>
      <c r="I352" s="49">
        <v>0</v>
      </c>
      <c r="J352" s="49">
        <v>0</v>
      </c>
      <c r="K352" s="45" t="e">
        <f t="shared" si="174"/>
        <v>#DIV/0!</v>
      </c>
      <c r="L352" s="45">
        <v>0</v>
      </c>
      <c r="M352" s="45">
        <v>0</v>
      </c>
      <c r="N352" s="45" t="e">
        <f t="shared" si="170"/>
        <v>#DIV/0!</v>
      </c>
      <c r="O352" s="45">
        <v>0</v>
      </c>
      <c r="P352" s="45">
        <v>0</v>
      </c>
      <c r="Q352" s="45" t="e">
        <f t="shared" si="171"/>
        <v>#DIV/0!</v>
      </c>
      <c r="R352" s="45">
        <v>0</v>
      </c>
      <c r="S352" s="45">
        <v>0</v>
      </c>
      <c r="T352" s="46" t="e">
        <f t="shared" si="172"/>
        <v>#DIV/0!</v>
      </c>
    </row>
    <row r="353" spans="1:20" s="23" customFormat="1" ht="34.5">
      <c r="A353" s="2">
        <v>3</v>
      </c>
      <c r="B353" s="11" t="s">
        <v>201</v>
      </c>
      <c r="C353" s="49">
        <v>0</v>
      </c>
      <c r="D353" s="49">
        <v>0</v>
      </c>
      <c r="E353" s="1">
        <v>0</v>
      </c>
      <c r="F353" s="49">
        <v>0</v>
      </c>
      <c r="G353" s="49">
        <v>0</v>
      </c>
      <c r="H353" s="1" t="e">
        <f t="shared" si="173"/>
        <v>#DIV/0!</v>
      </c>
      <c r="I353" s="49">
        <v>0</v>
      </c>
      <c r="J353" s="49">
        <v>0</v>
      </c>
      <c r="K353" s="45">
        <v>0</v>
      </c>
      <c r="L353" s="45">
        <v>0</v>
      </c>
      <c r="M353" s="45">
        <v>0</v>
      </c>
      <c r="N353" s="45" t="e">
        <f t="shared" si="170"/>
        <v>#DIV/0!</v>
      </c>
      <c r="O353" s="45">
        <v>0</v>
      </c>
      <c r="P353" s="45">
        <v>0</v>
      </c>
      <c r="Q353" s="45" t="e">
        <f t="shared" si="171"/>
        <v>#DIV/0!</v>
      </c>
      <c r="R353" s="45">
        <v>0</v>
      </c>
      <c r="S353" s="45">
        <v>0</v>
      </c>
      <c r="T353" s="46" t="e">
        <f t="shared" si="172"/>
        <v>#DIV/0!</v>
      </c>
    </row>
    <row r="354" spans="1:20" s="23" customFormat="1" ht="17.25">
      <c r="A354" s="70">
        <v>4</v>
      </c>
      <c r="B354" s="11" t="s">
        <v>202</v>
      </c>
      <c r="C354" s="49">
        <v>34797</v>
      </c>
      <c r="D354" s="49">
        <v>26088</v>
      </c>
      <c r="E354" s="1">
        <f t="shared" si="175"/>
        <v>133.38316467341306</v>
      </c>
      <c r="F354" s="49">
        <v>3763</v>
      </c>
      <c r="G354" s="49">
        <v>5273</v>
      </c>
      <c r="H354" s="1">
        <f t="shared" si="173"/>
        <v>71.36355016119856</v>
      </c>
      <c r="I354" s="49">
        <v>0</v>
      </c>
      <c r="J354" s="49">
        <v>0</v>
      </c>
      <c r="K354" s="45" t="e">
        <f t="shared" si="174"/>
        <v>#DIV/0!</v>
      </c>
      <c r="L354" s="45">
        <v>0</v>
      </c>
      <c r="M354" s="45">
        <v>0</v>
      </c>
      <c r="N354" s="45" t="e">
        <f t="shared" si="170"/>
        <v>#DIV/0!</v>
      </c>
      <c r="O354" s="45">
        <v>0</v>
      </c>
      <c r="P354" s="45">
        <v>0</v>
      </c>
      <c r="Q354" s="45" t="e">
        <f t="shared" si="171"/>
        <v>#DIV/0!</v>
      </c>
      <c r="R354" s="45">
        <v>0</v>
      </c>
      <c r="S354" s="45">
        <v>0</v>
      </c>
      <c r="T354" s="46" t="e">
        <f t="shared" si="172"/>
        <v>#DIV/0!</v>
      </c>
    </row>
    <row r="355" spans="1:20" s="23" customFormat="1" ht="17.25">
      <c r="A355" s="2">
        <v>5</v>
      </c>
      <c r="B355" s="11" t="s">
        <v>203</v>
      </c>
      <c r="C355" s="49">
        <v>0</v>
      </c>
      <c r="D355" s="49">
        <v>0</v>
      </c>
      <c r="E355" s="1" t="e">
        <f t="shared" si="175"/>
        <v>#DIV/0!</v>
      </c>
      <c r="F355" s="49">
        <v>0</v>
      </c>
      <c r="G355" s="49">
        <v>0</v>
      </c>
      <c r="H355" s="1" t="e">
        <f t="shared" si="173"/>
        <v>#DIV/0!</v>
      </c>
      <c r="I355" s="49">
        <v>0</v>
      </c>
      <c r="J355" s="49">
        <v>0</v>
      </c>
      <c r="K355" s="45" t="e">
        <f t="shared" si="174"/>
        <v>#DIV/0!</v>
      </c>
      <c r="L355" s="45">
        <v>0</v>
      </c>
      <c r="M355" s="45">
        <v>0</v>
      </c>
      <c r="N355" s="45" t="e">
        <f t="shared" si="170"/>
        <v>#DIV/0!</v>
      </c>
      <c r="O355" s="45">
        <v>0</v>
      </c>
      <c r="P355" s="45">
        <v>0</v>
      </c>
      <c r="Q355" s="45" t="e">
        <f t="shared" si="171"/>
        <v>#DIV/0!</v>
      </c>
      <c r="R355" s="45">
        <v>0</v>
      </c>
      <c r="S355" s="45">
        <v>0</v>
      </c>
      <c r="T355" s="46">
        <v>0</v>
      </c>
    </row>
    <row r="356" spans="1:20" s="23" customFormat="1" ht="17.25" customHeight="1">
      <c r="A356" s="70">
        <v>6</v>
      </c>
      <c r="B356" s="16" t="s">
        <v>204</v>
      </c>
      <c r="C356" s="49">
        <v>54410</v>
      </c>
      <c r="D356" s="49">
        <v>42000</v>
      </c>
      <c r="E356" s="1">
        <f t="shared" si="175"/>
        <v>129.54761904761904</v>
      </c>
      <c r="F356" s="49">
        <v>5000</v>
      </c>
      <c r="G356" s="49">
        <v>3500</v>
      </c>
      <c r="H356" s="1">
        <f t="shared" si="173"/>
        <v>142.85714285714286</v>
      </c>
      <c r="I356" s="49">
        <v>44170</v>
      </c>
      <c r="J356" s="49">
        <v>23079</v>
      </c>
      <c r="K356" s="47">
        <f t="shared" si="174"/>
        <v>191.38610858356083</v>
      </c>
      <c r="L356" s="47">
        <v>0</v>
      </c>
      <c r="M356" s="47">
        <v>0</v>
      </c>
      <c r="N356" s="47" t="e">
        <f t="shared" si="170"/>
        <v>#DIV/0!</v>
      </c>
      <c r="O356" s="47">
        <v>0</v>
      </c>
      <c r="P356" s="47">
        <v>0</v>
      </c>
      <c r="Q356" s="47" t="e">
        <f t="shared" si="171"/>
        <v>#DIV/0!</v>
      </c>
      <c r="R356" s="47">
        <v>0</v>
      </c>
      <c r="S356" s="47">
        <v>0</v>
      </c>
      <c r="T356" s="1" t="e">
        <f t="shared" si="172"/>
        <v>#DIV/0!</v>
      </c>
    </row>
    <row r="357" spans="1:20" s="23" customFormat="1" ht="52.5" customHeight="1">
      <c r="A357" s="2">
        <v>7</v>
      </c>
      <c r="B357" s="11" t="s">
        <v>276</v>
      </c>
      <c r="C357" s="49">
        <v>0</v>
      </c>
      <c r="D357" s="49">
        <v>4251</v>
      </c>
      <c r="E357" s="1">
        <f t="shared" si="175"/>
        <v>0</v>
      </c>
      <c r="F357" s="49">
        <v>0</v>
      </c>
      <c r="G357" s="49">
        <v>4251</v>
      </c>
      <c r="H357" s="1">
        <f t="shared" si="173"/>
        <v>0</v>
      </c>
      <c r="I357" s="49">
        <v>0</v>
      </c>
      <c r="J357" s="49">
        <v>4251</v>
      </c>
      <c r="K357" s="45">
        <f t="shared" si="174"/>
        <v>0</v>
      </c>
      <c r="L357" s="45">
        <v>0</v>
      </c>
      <c r="M357" s="45">
        <v>0</v>
      </c>
      <c r="N357" s="45" t="e">
        <f t="shared" si="170"/>
        <v>#DIV/0!</v>
      </c>
      <c r="O357" s="45">
        <v>0</v>
      </c>
      <c r="P357" s="45">
        <v>0</v>
      </c>
      <c r="Q357" s="45" t="e">
        <f t="shared" si="171"/>
        <v>#DIV/0!</v>
      </c>
      <c r="R357" s="45">
        <v>0</v>
      </c>
      <c r="S357" s="45">
        <v>0</v>
      </c>
      <c r="T357" s="46" t="e">
        <f t="shared" si="172"/>
        <v>#DIV/0!</v>
      </c>
    </row>
    <row r="358" spans="1:20" s="23" customFormat="1" ht="17.25">
      <c r="A358" s="70">
        <v>8</v>
      </c>
      <c r="B358" s="11" t="s">
        <v>205</v>
      </c>
      <c r="C358" s="49">
        <v>5136</v>
      </c>
      <c r="D358" s="49">
        <v>4160</v>
      </c>
      <c r="E358" s="1">
        <f t="shared" si="175"/>
        <v>123.46153846153847</v>
      </c>
      <c r="F358" s="49">
        <v>0</v>
      </c>
      <c r="G358" s="49">
        <v>0</v>
      </c>
      <c r="H358" s="1" t="e">
        <f t="shared" si="173"/>
        <v>#DIV/0!</v>
      </c>
      <c r="I358" s="49">
        <v>4428</v>
      </c>
      <c r="J358" s="49">
        <v>5702</v>
      </c>
      <c r="K358" s="45">
        <f t="shared" si="174"/>
        <v>77.656962469309008</v>
      </c>
      <c r="L358" s="45">
        <v>0</v>
      </c>
      <c r="M358" s="45">
        <v>0</v>
      </c>
      <c r="N358" s="45" t="e">
        <f t="shared" si="170"/>
        <v>#DIV/0!</v>
      </c>
      <c r="O358" s="45">
        <v>0</v>
      </c>
      <c r="P358" s="45">
        <v>0</v>
      </c>
      <c r="Q358" s="45" t="e">
        <f t="shared" si="171"/>
        <v>#DIV/0!</v>
      </c>
      <c r="R358" s="45">
        <v>0</v>
      </c>
      <c r="S358" s="45">
        <v>0</v>
      </c>
      <c r="T358" s="46" t="e">
        <f t="shared" si="172"/>
        <v>#DIV/0!</v>
      </c>
    </row>
    <row r="359" spans="1:20" s="23" customFormat="1" ht="17.25">
      <c r="A359" s="2">
        <v>9</v>
      </c>
      <c r="B359" s="11" t="s">
        <v>206</v>
      </c>
      <c r="C359" s="49">
        <v>10942</v>
      </c>
      <c r="D359" s="49">
        <v>14746</v>
      </c>
      <c r="E359" s="1">
        <f t="shared" si="175"/>
        <v>74.203173742031737</v>
      </c>
      <c r="F359" s="49">
        <v>990</v>
      </c>
      <c r="G359" s="49">
        <v>1373</v>
      </c>
      <c r="H359" s="1">
        <f t="shared" si="173"/>
        <v>72.1048798252003</v>
      </c>
      <c r="I359" s="49">
        <v>10942</v>
      </c>
      <c r="J359" s="49">
        <v>14942</v>
      </c>
      <c r="K359" s="45">
        <f t="shared" si="174"/>
        <v>73.229821978316153</v>
      </c>
      <c r="L359" s="45">
        <v>0</v>
      </c>
      <c r="M359" s="45">
        <v>0</v>
      </c>
      <c r="N359" s="45" t="e">
        <f t="shared" si="170"/>
        <v>#DIV/0!</v>
      </c>
      <c r="O359" s="45">
        <v>0</v>
      </c>
      <c r="P359" s="45">
        <v>0</v>
      </c>
      <c r="Q359" s="45" t="e">
        <f t="shared" si="171"/>
        <v>#DIV/0!</v>
      </c>
      <c r="R359" s="45">
        <v>0</v>
      </c>
      <c r="S359" s="45">
        <v>0</v>
      </c>
      <c r="T359" s="46" t="e">
        <f t="shared" si="172"/>
        <v>#DIV/0!</v>
      </c>
    </row>
    <row r="360" spans="1:20" s="23" customFormat="1" ht="17.25" customHeight="1">
      <c r="A360" s="385"/>
      <c r="B360" s="386"/>
      <c r="C360" s="386"/>
      <c r="D360" s="386"/>
      <c r="E360" s="386"/>
      <c r="F360" s="386"/>
      <c r="G360" s="386"/>
      <c r="H360" s="386"/>
      <c r="I360" s="386"/>
      <c r="J360" s="386"/>
      <c r="K360" s="386"/>
      <c r="L360" s="386"/>
      <c r="M360" s="386"/>
      <c r="N360" s="386"/>
      <c r="O360" s="386"/>
      <c r="P360" s="386"/>
      <c r="Q360" s="386"/>
      <c r="R360" s="386"/>
      <c r="S360" s="386"/>
      <c r="T360" s="387"/>
    </row>
    <row r="361" spans="1:20" ht="57.75" customHeight="1">
      <c r="A361" s="369" t="s">
        <v>267</v>
      </c>
      <c r="B361" s="370"/>
      <c r="C361" s="128">
        <f>C362+C379+C387</f>
        <v>267401876</v>
      </c>
      <c r="D361" s="128">
        <f>D362+D379+D387</f>
        <v>263661426</v>
      </c>
      <c r="E361" s="139">
        <f t="shared" ref="E361:E377" si="176">C361/D361*100</f>
        <v>101.41865651595164</v>
      </c>
      <c r="F361" s="128">
        <f>F362+F379+F387</f>
        <v>28748917.044</v>
      </c>
      <c r="G361" s="128">
        <f>G362+G379+G387</f>
        <v>30182669.627</v>
      </c>
      <c r="H361" s="139">
        <f t="shared" ref="H361" si="177">F361/G361*100</f>
        <v>95.249748942958206</v>
      </c>
      <c r="I361" s="128">
        <f>I362+I379+I387</f>
        <v>267401876</v>
      </c>
      <c r="J361" s="128">
        <f>J362+J379+J387</f>
        <v>263661426</v>
      </c>
      <c r="K361" s="139">
        <f t="shared" ref="K361:K377" si="178">I361/J361*100</f>
        <v>101.41865651595164</v>
      </c>
      <c r="L361" s="128">
        <f>L362+L379+L387</f>
        <v>22880910</v>
      </c>
      <c r="M361" s="128">
        <f>M362+M379+M387</f>
        <v>31471210</v>
      </c>
      <c r="N361" s="140">
        <f t="shared" ref="N361:N381" si="179">L361/M361*100</f>
        <v>72.704258908380069</v>
      </c>
      <c r="O361" s="128">
        <f>O362+O379+O387</f>
        <v>0</v>
      </c>
      <c r="P361" s="128">
        <f>P362+P379+P387</f>
        <v>0</v>
      </c>
      <c r="Q361" s="140" t="e">
        <f t="shared" ref="Q361:Q381" si="180">O361/P361*100</f>
        <v>#DIV/0!</v>
      </c>
      <c r="R361" s="128">
        <f>R362+R379+R387</f>
        <v>0</v>
      </c>
      <c r="S361" s="128">
        <f>S362+S379+S387</f>
        <v>0</v>
      </c>
      <c r="T361" s="140" t="e">
        <f t="shared" ref="T361:T381" si="181">R361/S361*100</f>
        <v>#DIV/0!</v>
      </c>
    </row>
    <row r="362" spans="1:20" ht="75" customHeight="1">
      <c r="A362" s="383" t="s">
        <v>268</v>
      </c>
      <c r="B362" s="384"/>
      <c r="C362" s="42">
        <f>SUM(C363:C377)</f>
        <v>214508335</v>
      </c>
      <c r="D362" s="42">
        <f>SUM(D363:D377)</f>
        <v>213649720</v>
      </c>
      <c r="E362" s="42">
        <f>C362/D362*100</f>
        <v>100.40187976843593</v>
      </c>
      <c r="F362" s="42">
        <f>SUM(F363:F377)</f>
        <v>19924833.044</v>
      </c>
      <c r="G362" s="42">
        <f>SUM(G363:G377)</f>
        <v>22477510.627</v>
      </c>
      <c r="H362" s="42">
        <f>F362/G362*100</f>
        <v>88.643415076695717</v>
      </c>
      <c r="I362" s="42">
        <f>SUM(I363:I377)</f>
        <v>214508335</v>
      </c>
      <c r="J362" s="42">
        <f>SUM(J363:J377)</f>
        <v>213649720</v>
      </c>
      <c r="K362" s="42">
        <f>I362/J362*100</f>
        <v>100.40187976843593</v>
      </c>
      <c r="L362" s="42">
        <f>SUM(L363:L377)</f>
        <v>22880910</v>
      </c>
      <c r="M362" s="42">
        <f>SUM(M363:M377)</f>
        <v>31471210</v>
      </c>
      <c r="N362" s="167">
        <f t="shared" si="179"/>
        <v>72.704258908380069</v>
      </c>
      <c r="O362" s="42">
        <f>SUM(O363:O377)</f>
        <v>0</v>
      </c>
      <c r="P362" s="42">
        <f>SUM(P363:P377)</f>
        <v>0</v>
      </c>
      <c r="Q362" s="5" t="e">
        <f t="shared" si="180"/>
        <v>#DIV/0!</v>
      </c>
      <c r="R362" s="42">
        <f>SUM(R363:R377)</f>
        <v>0</v>
      </c>
      <c r="S362" s="42">
        <f>SUM(S363:S377)</f>
        <v>0</v>
      </c>
      <c r="T362" s="5" t="e">
        <f t="shared" si="181"/>
        <v>#DIV/0!</v>
      </c>
    </row>
    <row r="363" spans="1:20" ht="17.25">
      <c r="A363" s="63">
        <v>1</v>
      </c>
      <c r="B363" s="12" t="s">
        <v>207</v>
      </c>
      <c r="C363" s="49">
        <v>23736970</v>
      </c>
      <c r="D363" s="49">
        <v>27345200</v>
      </c>
      <c r="E363" s="164">
        <f t="shared" si="176"/>
        <v>86.804887146555885</v>
      </c>
      <c r="F363" s="49">
        <v>2027047</v>
      </c>
      <c r="G363" s="49">
        <v>2599565</v>
      </c>
      <c r="H363" s="164">
        <f t="shared" ref="H363:H376" si="182">F363/G363*100</f>
        <v>77.976392204080298</v>
      </c>
      <c r="I363" s="49">
        <v>23736970</v>
      </c>
      <c r="J363" s="49">
        <v>27345200</v>
      </c>
      <c r="K363" s="164">
        <f t="shared" si="178"/>
        <v>86.804887146555885</v>
      </c>
      <c r="L363" s="49">
        <v>0</v>
      </c>
      <c r="M363" s="49">
        <v>0</v>
      </c>
      <c r="N363" s="69">
        <v>83.9</v>
      </c>
      <c r="O363" s="45"/>
      <c r="P363" s="45"/>
      <c r="Q363" s="69" t="e">
        <f t="shared" si="180"/>
        <v>#DIV/0!</v>
      </c>
      <c r="R363" s="69">
        <v>0</v>
      </c>
      <c r="S363" s="69">
        <v>0</v>
      </c>
      <c r="T363" s="69" t="e">
        <f t="shared" si="181"/>
        <v>#DIV/0!</v>
      </c>
    </row>
    <row r="364" spans="1:20" s="23" customFormat="1" ht="17.25">
      <c r="A364" s="64">
        <v>2</v>
      </c>
      <c r="B364" s="9" t="s">
        <v>208</v>
      </c>
      <c r="C364" s="49">
        <v>39059426</v>
      </c>
      <c r="D364" s="49">
        <v>45385078</v>
      </c>
      <c r="E364" s="164">
        <f t="shared" si="176"/>
        <v>86.062264782270503</v>
      </c>
      <c r="F364" s="49">
        <v>3719241</v>
      </c>
      <c r="G364" s="49">
        <v>3745258</v>
      </c>
      <c r="H364" s="164">
        <f t="shared" si="182"/>
        <v>99.305334906166678</v>
      </c>
      <c r="I364" s="49">
        <v>39059426</v>
      </c>
      <c r="J364" s="49">
        <v>45385078</v>
      </c>
      <c r="K364" s="164">
        <f t="shared" si="178"/>
        <v>86.062264782270503</v>
      </c>
      <c r="L364" s="49">
        <v>14940595</v>
      </c>
      <c r="M364" s="49">
        <f>18614986+1629160</f>
        <v>20244146</v>
      </c>
      <c r="N364" s="164">
        <f t="shared" si="179"/>
        <v>73.802051220140385</v>
      </c>
      <c r="O364" s="166"/>
      <c r="P364" s="166"/>
      <c r="Q364" s="69" t="e">
        <f t="shared" si="180"/>
        <v>#DIV/0!</v>
      </c>
      <c r="R364" s="69">
        <v>0</v>
      </c>
      <c r="S364" s="69">
        <v>0</v>
      </c>
      <c r="T364" s="69" t="e">
        <f t="shared" si="181"/>
        <v>#DIV/0!</v>
      </c>
    </row>
    <row r="365" spans="1:20" ht="17.25">
      <c r="A365" s="63">
        <v>3</v>
      </c>
      <c r="B365" s="12" t="s">
        <v>271</v>
      </c>
      <c r="C365" s="49">
        <v>18403790</v>
      </c>
      <c r="D365" s="49">
        <v>21365475</v>
      </c>
      <c r="E365" s="164">
        <f t="shared" si="176"/>
        <v>86.137986634980038</v>
      </c>
      <c r="F365" s="49">
        <v>2696602</v>
      </c>
      <c r="G365" s="49">
        <v>2572838</v>
      </c>
      <c r="H365" s="164">
        <f t="shared" si="182"/>
        <v>104.81040780647675</v>
      </c>
      <c r="I365" s="49">
        <v>18403790</v>
      </c>
      <c r="J365" s="49">
        <v>21365475</v>
      </c>
      <c r="K365" s="164">
        <f t="shared" si="178"/>
        <v>86.137986634980038</v>
      </c>
      <c r="L365" s="49">
        <v>0</v>
      </c>
      <c r="M365" s="49">
        <v>0</v>
      </c>
      <c r="N365" s="69" t="e">
        <f t="shared" si="179"/>
        <v>#DIV/0!</v>
      </c>
      <c r="O365" s="45"/>
      <c r="P365" s="45"/>
      <c r="Q365" s="69" t="e">
        <f t="shared" si="180"/>
        <v>#DIV/0!</v>
      </c>
      <c r="R365" s="69">
        <v>0</v>
      </c>
      <c r="S365" s="69">
        <v>0</v>
      </c>
      <c r="T365" s="69" t="e">
        <f t="shared" si="181"/>
        <v>#DIV/0!</v>
      </c>
    </row>
    <row r="366" spans="1:20" ht="86.25">
      <c r="A366" s="63">
        <v>4</v>
      </c>
      <c r="B366" s="10" t="s">
        <v>289</v>
      </c>
      <c r="C366" s="49">
        <v>13660429</v>
      </c>
      <c r="D366" s="49">
        <v>8243979</v>
      </c>
      <c r="E366" s="164">
        <f t="shared" si="176"/>
        <v>165.70188982771549</v>
      </c>
      <c r="F366" s="49">
        <v>1442336.7550000008</v>
      </c>
      <c r="G366" s="49">
        <v>900674.70600000024</v>
      </c>
      <c r="H366" s="164">
        <f t="shared" si="182"/>
        <v>160.13958706640977</v>
      </c>
      <c r="I366" s="49">
        <v>13660429</v>
      </c>
      <c r="J366" s="49">
        <v>8243979</v>
      </c>
      <c r="K366" s="164">
        <f t="shared" si="178"/>
        <v>165.70188982771549</v>
      </c>
      <c r="L366" s="49">
        <v>0</v>
      </c>
      <c r="M366" s="49">
        <v>0</v>
      </c>
      <c r="N366" s="69" t="e">
        <f t="shared" si="179"/>
        <v>#DIV/0!</v>
      </c>
      <c r="O366" s="166">
        <v>0</v>
      </c>
      <c r="P366" s="166">
        <v>0</v>
      </c>
      <c r="Q366" s="69" t="e">
        <f t="shared" si="180"/>
        <v>#DIV/0!</v>
      </c>
      <c r="R366" s="69">
        <v>0</v>
      </c>
      <c r="S366" s="69">
        <v>0</v>
      </c>
      <c r="T366" s="69" t="e">
        <f t="shared" si="181"/>
        <v>#DIV/0!</v>
      </c>
    </row>
    <row r="367" spans="1:20" ht="34.5">
      <c r="A367" s="63">
        <v>5</v>
      </c>
      <c r="B367" s="10" t="s">
        <v>209</v>
      </c>
      <c r="C367" s="49">
        <v>4487342</v>
      </c>
      <c r="D367" s="49">
        <v>4025967</v>
      </c>
      <c r="E367" s="164">
        <f t="shared" si="176"/>
        <v>111.45997967693229</v>
      </c>
      <c r="F367" s="49">
        <v>247476</v>
      </c>
      <c r="G367" s="49">
        <v>294448</v>
      </c>
      <c r="H367" s="164">
        <f t="shared" si="182"/>
        <v>84.047437917730804</v>
      </c>
      <c r="I367" s="49">
        <v>4487342</v>
      </c>
      <c r="J367" s="49">
        <v>4025967</v>
      </c>
      <c r="K367" s="164">
        <f t="shared" si="178"/>
        <v>111.45997967693229</v>
      </c>
      <c r="L367" s="49">
        <v>0</v>
      </c>
      <c r="M367" s="49">
        <v>0</v>
      </c>
      <c r="N367" s="69" t="e">
        <f t="shared" si="179"/>
        <v>#DIV/0!</v>
      </c>
      <c r="O367" s="166">
        <v>0</v>
      </c>
      <c r="P367" s="166">
        <v>0</v>
      </c>
      <c r="Q367" s="69" t="e">
        <f t="shared" si="180"/>
        <v>#DIV/0!</v>
      </c>
      <c r="R367" s="69">
        <v>0</v>
      </c>
      <c r="S367" s="69">
        <v>0</v>
      </c>
      <c r="T367" s="69" t="e">
        <f t="shared" si="181"/>
        <v>#DIV/0!</v>
      </c>
    </row>
    <row r="368" spans="1:20" s="23" customFormat="1" ht="34.5">
      <c r="A368" s="64">
        <v>6</v>
      </c>
      <c r="B368" s="16" t="s">
        <v>210</v>
      </c>
      <c r="C368" s="49">
        <v>18557219</v>
      </c>
      <c r="D368" s="49">
        <v>18771088</v>
      </c>
      <c r="E368" s="164">
        <f t="shared" si="176"/>
        <v>98.860646756330794</v>
      </c>
      <c r="F368" s="49">
        <v>2951858</v>
      </c>
      <c r="G368" s="49">
        <v>2179797</v>
      </c>
      <c r="H368" s="164">
        <f t="shared" si="182"/>
        <v>135.4189403875682</v>
      </c>
      <c r="I368" s="49">
        <v>18557219</v>
      </c>
      <c r="J368" s="49">
        <v>18771088</v>
      </c>
      <c r="K368" s="164">
        <f t="shared" si="178"/>
        <v>98.860646756330794</v>
      </c>
      <c r="L368" s="49">
        <v>7940315</v>
      </c>
      <c r="M368" s="49">
        <v>11227064</v>
      </c>
      <c r="N368" s="164">
        <f t="shared" si="179"/>
        <v>70.724768292048566</v>
      </c>
      <c r="O368" s="166">
        <v>0</v>
      </c>
      <c r="P368" s="166">
        <v>0</v>
      </c>
      <c r="Q368" s="69" t="e">
        <f t="shared" si="180"/>
        <v>#DIV/0!</v>
      </c>
      <c r="R368" s="69">
        <v>0</v>
      </c>
      <c r="S368" s="69">
        <v>0</v>
      </c>
      <c r="T368" s="69" t="e">
        <f t="shared" si="181"/>
        <v>#DIV/0!</v>
      </c>
    </row>
    <row r="369" spans="1:20" ht="21.75" customHeight="1">
      <c r="A369" s="63">
        <v>7</v>
      </c>
      <c r="B369" s="12" t="s">
        <v>211</v>
      </c>
      <c r="C369" s="49">
        <v>20199861</v>
      </c>
      <c r="D369" s="49">
        <v>16677584</v>
      </c>
      <c r="E369" s="164">
        <f t="shared" si="176"/>
        <v>121.11982766808428</v>
      </c>
      <c r="F369" s="49">
        <v>1081975.2890000008</v>
      </c>
      <c r="G369" s="49">
        <v>1019832.9210000001</v>
      </c>
      <c r="H369" s="164">
        <f t="shared" si="182"/>
        <v>106.09338713434224</v>
      </c>
      <c r="I369" s="49">
        <v>20199861</v>
      </c>
      <c r="J369" s="49">
        <v>16677584</v>
      </c>
      <c r="K369" s="164">
        <f t="shared" si="178"/>
        <v>121.11982766808428</v>
      </c>
      <c r="L369" s="49">
        <v>0</v>
      </c>
      <c r="M369" s="49">
        <v>0</v>
      </c>
      <c r="N369" s="69" t="e">
        <f t="shared" si="179"/>
        <v>#DIV/0!</v>
      </c>
      <c r="O369" s="45"/>
      <c r="P369" s="45"/>
      <c r="Q369" s="69" t="e">
        <f t="shared" si="180"/>
        <v>#DIV/0!</v>
      </c>
      <c r="R369" s="69">
        <v>0</v>
      </c>
      <c r="S369" s="69">
        <v>0</v>
      </c>
      <c r="T369" s="69" t="e">
        <f t="shared" si="181"/>
        <v>#DIV/0!</v>
      </c>
    </row>
    <row r="370" spans="1:20" ht="27" customHeight="1">
      <c r="A370" s="63">
        <v>8</v>
      </c>
      <c r="B370" s="12" t="s">
        <v>212</v>
      </c>
      <c r="C370" s="49">
        <v>6505561</v>
      </c>
      <c r="D370" s="49">
        <v>7661599</v>
      </c>
      <c r="E370" s="164">
        <f t="shared" si="176"/>
        <v>84.91126982761692</v>
      </c>
      <c r="F370" s="49">
        <v>839061</v>
      </c>
      <c r="G370" s="49">
        <v>569720</v>
      </c>
      <c r="H370" s="164">
        <f t="shared" si="182"/>
        <v>147.27603033068877</v>
      </c>
      <c r="I370" s="49">
        <v>6505561</v>
      </c>
      <c r="J370" s="49">
        <v>7661599</v>
      </c>
      <c r="K370" s="164">
        <f t="shared" si="178"/>
        <v>84.91126982761692</v>
      </c>
      <c r="L370" s="49">
        <v>0</v>
      </c>
      <c r="M370" s="49">
        <v>0</v>
      </c>
      <c r="N370" s="69" t="e">
        <f t="shared" si="179"/>
        <v>#DIV/0!</v>
      </c>
      <c r="O370" s="166">
        <v>0</v>
      </c>
      <c r="P370" s="166">
        <v>0</v>
      </c>
      <c r="Q370" s="69" t="e">
        <f t="shared" si="180"/>
        <v>#DIV/0!</v>
      </c>
      <c r="R370" s="69">
        <v>0</v>
      </c>
      <c r="S370" s="69">
        <v>0</v>
      </c>
      <c r="T370" s="69" t="e">
        <f t="shared" si="181"/>
        <v>#DIV/0!</v>
      </c>
    </row>
    <row r="371" spans="1:20" s="23" customFormat="1" ht="34.5">
      <c r="A371" s="64">
        <v>9</v>
      </c>
      <c r="B371" s="16" t="s">
        <v>213</v>
      </c>
      <c r="C371" s="49">
        <v>67967489</v>
      </c>
      <c r="D371" s="49">
        <v>62405442</v>
      </c>
      <c r="E371" s="164">
        <f t="shared" si="176"/>
        <v>108.91275956350088</v>
      </c>
      <c r="F371" s="49">
        <v>4754017</v>
      </c>
      <c r="G371" s="49">
        <v>8440090</v>
      </c>
      <c r="H371" s="164">
        <f t="shared" si="182"/>
        <v>56.326615000550937</v>
      </c>
      <c r="I371" s="49">
        <v>67967489</v>
      </c>
      <c r="J371" s="49">
        <v>62405442</v>
      </c>
      <c r="K371" s="164">
        <f t="shared" si="178"/>
        <v>108.91275956350088</v>
      </c>
      <c r="L371" s="45">
        <v>0</v>
      </c>
      <c r="M371" s="45">
        <v>0</v>
      </c>
      <c r="N371" s="69" t="e">
        <f t="shared" si="179"/>
        <v>#DIV/0!</v>
      </c>
      <c r="O371" s="166">
        <v>0</v>
      </c>
      <c r="P371" s="166">
        <v>0</v>
      </c>
      <c r="Q371" s="69" t="e">
        <f t="shared" si="180"/>
        <v>#DIV/0!</v>
      </c>
      <c r="R371" s="69">
        <v>0</v>
      </c>
      <c r="S371" s="69">
        <v>0</v>
      </c>
      <c r="T371" s="69" t="e">
        <f t="shared" si="181"/>
        <v>#DIV/0!</v>
      </c>
    </row>
    <row r="372" spans="1:20" ht="33" customHeight="1">
      <c r="A372" s="63">
        <v>10</v>
      </c>
      <c r="B372" s="10" t="s">
        <v>215</v>
      </c>
      <c r="C372" s="49">
        <v>418498</v>
      </c>
      <c r="D372" s="49">
        <v>283658</v>
      </c>
      <c r="E372" s="164">
        <f t="shared" si="176"/>
        <v>147.53611743719551</v>
      </c>
      <c r="F372" s="49">
        <v>35755</v>
      </c>
      <c r="G372" s="49">
        <v>34267</v>
      </c>
      <c r="H372" s="164">
        <f t="shared" si="182"/>
        <v>104.34237021040651</v>
      </c>
      <c r="I372" s="49">
        <v>418498</v>
      </c>
      <c r="J372" s="49">
        <v>283658</v>
      </c>
      <c r="K372" s="164">
        <f t="shared" si="178"/>
        <v>147.53611743719551</v>
      </c>
      <c r="L372" s="45">
        <v>0</v>
      </c>
      <c r="M372" s="45">
        <v>0</v>
      </c>
      <c r="N372" s="69" t="e">
        <f t="shared" si="179"/>
        <v>#DIV/0!</v>
      </c>
      <c r="O372" s="166">
        <v>0</v>
      </c>
      <c r="P372" s="166">
        <v>0</v>
      </c>
      <c r="Q372" s="69" t="e">
        <f t="shared" si="180"/>
        <v>#DIV/0!</v>
      </c>
      <c r="R372" s="69">
        <v>0</v>
      </c>
      <c r="S372" s="69">
        <v>0</v>
      </c>
      <c r="T372" s="69" t="e">
        <f t="shared" si="181"/>
        <v>#DIV/0!</v>
      </c>
    </row>
    <row r="373" spans="1:20" ht="51.75">
      <c r="A373" s="142">
        <v>11</v>
      </c>
      <c r="B373" s="143" t="s">
        <v>216</v>
      </c>
      <c r="C373" s="49">
        <v>1511750</v>
      </c>
      <c r="D373" s="49">
        <v>1484650</v>
      </c>
      <c r="E373" s="164">
        <f t="shared" si="176"/>
        <v>101.82534604115448</v>
      </c>
      <c r="F373" s="49">
        <v>129464</v>
      </c>
      <c r="G373" s="49">
        <v>121020</v>
      </c>
      <c r="H373" s="164">
        <f t="shared" si="182"/>
        <v>106.97735911419599</v>
      </c>
      <c r="I373" s="49">
        <v>1511750</v>
      </c>
      <c r="J373" s="49">
        <v>1484650</v>
      </c>
      <c r="K373" s="164">
        <f t="shared" si="178"/>
        <v>101.82534604115448</v>
      </c>
      <c r="L373" s="45">
        <v>0</v>
      </c>
      <c r="M373" s="45">
        <v>0</v>
      </c>
      <c r="N373" s="69" t="e">
        <f t="shared" si="179"/>
        <v>#DIV/0!</v>
      </c>
      <c r="O373" s="166">
        <v>0</v>
      </c>
      <c r="P373" s="166">
        <v>0</v>
      </c>
      <c r="Q373" s="69" t="e">
        <f t="shared" si="180"/>
        <v>#DIV/0!</v>
      </c>
      <c r="R373" s="69">
        <v>0</v>
      </c>
      <c r="S373" s="69">
        <v>0</v>
      </c>
      <c r="T373" s="69" t="e">
        <f t="shared" si="181"/>
        <v>#DIV/0!</v>
      </c>
    </row>
    <row r="374" spans="1:20" s="146" customFormat="1" ht="33.75" customHeight="1">
      <c r="A374" s="63">
        <v>13</v>
      </c>
      <c r="B374" s="10" t="s">
        <v>217</v>
      </c>
      <c r="C374" s="45"/>
      <c r="D374" s="45"/>
      <c r="E374" s="164" t="e">
        <f t="shared" si="176"/>
        <v>#DIV/0!</v>
      </c>
      <c r="F374" s="49"/>
      <c r="G374" s="49"/>
      <c r="H374" s="69" t="e">
        <f t="shared" si="182"/>
        <v>#DIV/0!</v>
      </c>
      <c r="I374" s="45"/>
      <c r="J374" s="45"/>
      <c r="K374" s="164" t="e">
        <f t="shared" si="178"/>
        <v>#DIV/0!</v>
      </c>
      <c r="L374" s="45"/>
      <c r="M374" s="45"/>
      <c r="N374" s="69" t="e">
        <f t="shared" si="179"/>
        <v>#DIV/0!</v>
      </c>
      <c r="O374" s="69"/>
      <c r="P374" s="69"/>
      <c r="Q374" s="69" t="e">
        <f t="shared" si="180"/>
        <v>#DIV/0!</v>
      </c>
      <c r="R374" s="69"/>
      <c r="S374" s="69"/>
      <c r="T374" s="69"/>
    </row>
    <row r="375" spans="1:20" s="146" customFormat="1" ht="17.25">
      <c r="A375" s="63">
        <v>14</v>
      </c>
      <c r="B375" s="12" t="s">
        <v>218</v>
      </c>
      <c r="C375" s="69"/>
      <c r="D375" s="165"/>
      <c r="E375" s="164" t="e">
        <f t="shared" si="176"/>
        <v>#DIV/0!</v>
      </c>
      <c r="F375" s="69"/>
      <c r="G375" s="69"/>
      <c r="H375" s="69" t="e">
        <f t="shared" si="182"/>
        <v>#DIV/0!</v>
      </c>
      <c r="I375" s="69"/>
      <c r="J375" s="69"/>
      <c r="K375" s="164" t="e">
        <f t="shared" si="178"/>
        <v>#DIV/0!</v>
      </c>
      <c r="L375" s="165"/>
      <c r="M375" s="165"/>
      <c r="N375" s="69" t="e">
        <f t="shared" si="179"/>
        <v>#DIV/0!</v>
      </c>
      <c r="O375" s="69"/>
      <c r="P375" s="69"/>
      <c r="Q375" s="69" t="e">
        <f t="shared" si="180"/>
        <v>#DIV/0!</v>
      </c>
      <c r="R375" s="69"/>
      <c r="S375" s="69"/>
      <c r="T375" s="69" t="e">
        <f t="shared" si="181"/>
        <v>#DIV/0!</v>
      </c>
    </row>
    <row r="376" spans="1:20" s="146" customFormat="1" ht="17.25">
      <c r="A376" s="63">
        <v>15</v>
      </c>
      <c r="B376" s="12" t="s">
        <v>219</v>
      </c>
      <c r="C376" s="69"/>
      <c r="D376" s="165"/>
      <c r="E376" s="164" t="e">
        <f t="shared" si="176"/>
        <v>#DIV/0!</v>
      </c>
      <c r="F376" s="69"/>
      <c r="G376" s="69"/>
      <c r="H376" s="69" t="e">
        <f t="shared" si="182"/>
        <v>#DIV/0!</v>
      </c>
      <c r="I376" s="69"/>
      <c r="J376" s="69"/>
      <c r="K376" s="164" t="e">
        <f t="shared" si="178"/>
        <v>#DIV/0!</v>
      </c>
      <c r="L376" s="165"/>
      <c r="M376" s="165"/>
      <c r="N376" s="69" t="e">
        <f t="shared" si="179"/>
        <v>#DIV/0!</v>
      </c>
      <c r="O376" s="69"/>
      <c r="P376" s="69"/>
      <c r="Q376" s="69" t="e">
        <f t="shared" si="180"/>
        <v>#DIV/0!</v>
      </c>
      <c r="R376" s="69"/>
      <c r="S376" s="69"/>
      <c r="T376" s="69" t="e">
        <f t="shared" si="181"/>
        <v>#DIV/0!</v>
      </c>
    </row>
    <row r="377" spans="1:20" s="146" customFormat="1" ht="51.75">
      <c r="A377" s="63">
        <v>16</v>
      </c>
      <c r="B377" s="10" t="s">
        <v>220</v>
      </c>
      <c r="C377" s="69"/>
      <c r="D377" s="69"/>
      <c r="E377" s="164" t="e">
        <f t="shared" si="176"/>
        <v>#DIV/0!</v>
      </c>
      <c r="F377" s="69"/>
      <c r="G377" s="69"/>
      <c r="H377" s="69" t="e">
        <f>F377/G377*100</f>
        <v>#DIV/0!</v>
      </c>
      <c r="I377" s="69"/>
      <c r="J377" s="69"/>
      <c r="K377" s="164" t="e">
        <f t="shared" si="178"/>
        <v>#DIV/0!</v>
      </c>
      <c r="L377" s="69"/>
      <c r="M377" s="69"/>
      <c r="N377" s="69" t="e">
        <f t="shared" si="179"/>
        <v>#DIV/0!</v>
      </c>
      <c r="O377" s="69"/>
      <c r="P377" s="69"/>
      <c r="Q377" s="69" t="e">
        <f t="shared" si="180"/>
        <v>#DIV/0!</v>
      </c>
      <c r="R377" s="69"/>
      <c r="S377" s="69"/>
      <c r="T377" s="69" t="e">
        <f t="shared" si="181"/>
        <v>#DIV/0!</v>
      </c>
    </row>
    <row r="378" spans="1:20" s="222" customFormat="1" ht="17.25" customHeight="1">
      <c r="A378" s="397"/>
      <c r="B378" s="398"/>
      <c r="C378" s="398"/>
      <c r="D378" s="398"/>
      <c r="E378" s="398"/>
      <c r="F378" s="398"/>
      <c r="G378" s="398"/>
      <c r="H378" s="398"/>
      <c r="I378" s="398"/>
      <c r="J378" s="398"/>
      <c r="K378" s="399"/>
      <c r="L378" s="221"/>
      <c r="M378" s="221"/>
      <c r="N378" s="221"/>
      <c r="O378" s="221"/>
      <c r="P378" s="221"/>
      <c r="Q378" s="221"/>
      <c r="R378" s="221"/>
      <c r="S378" s="221"/>
      <c r="T378" s="221"/>
    </row>
    <row r="379" spans="1:20" ht="84.75" customHeight="1">
      <c r="A379" s="400" t="s">
        <v>269</v>
      </c>
      <c r="B379" s="401"/>
      <c r="C379" s="144">
        <f>SUM(C380:C381)</f>
        <v>52893541</v>
      </c>
      <c r="D379" s="144">
        <f>SUM(D380:D381)</f>
        <v>50011706</v>
      </c>
      <c r="E379" s="144">
        <f>C379/D379*100</f>
        <v>105.76232092542494</v>
      </c>
      <c r="F379" s="144">
        <f>SUM(F380:F381)</f>
        <v>8824084</v>
      </c>
      <c r="G379" s="144">
        <f>SUM(G380:G381)</f>
        <v>7705159</v>
      </c>
      <c r="H379" s="144">
        <f>F379/G379*100</f>
        <v>114.52176392466397</v>
      </c>
      <c r="I379" s="144">
        <f>SUM(I380:I381)</f>
        <v>52893541</v>
      </c>
      <c r="J379" s="144">
        <f>SUM(J380:J381)</f>
        <v>50011706</v>
      </c>
      <c r="K379" s="144">
        <f>I379/J379*100</f>
        <v>105.76232092542494</v>
      </c>
      <c r="L379" s="144">
        <f>SUM(L380:L381)</f>
        <v>0</v>
      </c>
      <c r="M379" s="144">
        <f>SUM(M380:M381)</f>
        <v>0</v>
      </c>
      <c r="N379" s="145" t="e">
        <f t="shared" si="179"/>
        <v>#DIV/0!</v>
      </c>
      <c r="O379" s="144">
        <f>SUM(O380:O381)</f>
        <v>0</v>
      </c>
      <c r="P379" s="144">
        <f>SUM(P380:P381)</f>
        <v>0</v>
      </c>
      <c r="Q379" s="145" t="e">
        <f t="shared" si="180"/>
        <v>#DIV/0!</v>
      </c>
      <c r="R379" s="144">
        <f>SUM(R380:R381)</f>
        <v>0</v>
      </c>
      <c r="S379" s="144">
        <f>SUM(S380:S381)</f>
        <v>0</v>
      </c>
      <c r="T379" s="145" t="e">
        <f t="shared" si="181"/>
        <v>#DIV/0!</v>
      </c>
    </row>
    <row r="380" spans="1:20" ht="75" customHeight="1">
      <c r="A380" s="63">
        <v>1</v>
      </c>
      <c r="B380" s="10" t="s">
        <v>214</v>
      </c>
      <c r="C380" s="49">
        <v>52893541</v>
      </c>
      <c r="D380" s="49">
        <v>50011706</v>
      </c>
      <c r="E380" s="164">
        <f t="shared" ref="E380:E381" si="183">C380/D380*100</f>
        <v>105.76232092542494</v>
      </c>
      <c r="F380" s="49">
        <v>8824084</v>
      </c>
      <c r="G380" s="49">
        <v>7705159</v>
      </c>
      <c r="H380" s="20">
        <f t="shared" ref="H380:H381" si="184">F380/G380*100</f>
        <v>114.52176392466397</v>
      </c>
      <c r="I380" s="49">
        <v>52893541</v>
      </c>
      <c r="J380" s="49">
        <v>50011706</v>
      </c>
      <c r="K380" s="164">
        <f t="shared" ref="K380:K381" si="185">I380/J380*100</f>
        <v>105.76232092542494</v>
      </c>
      <c r="L380" s="49">
        <v>0</v>
      </c>
      <c r="M380" s="49">
        <v>0</v>
      </c>
      <c r="N380" s="69" t="e">
        <f t="shared" si="179"/>
        <v>#DIV/0!</v>
      </c>
      <c r="O380" s="166">
        <v>0</v>
      </c>
      <c r="P380" s="166">
        <v>0</v>
      </c>
      <c r="Q380" s="69" t="e">
        <f t="shared" si="180"/>
        <v>#DIV/0!</v>
      </c>
      <c r="R380" s="69">
        <v>0</v>
      </c>
      <c r="S380" s="69">
        <v>0</v>
      </c>
      <c r="T380" s="69" t="e">
        <f t="shared" si="181"/>
        <v>#DIV/0!</v>
      </c>
    </row>
    <row r="381" spans="1:20" ht="17.25">
      <c r="A381" s="63">
        <v>2</v>
      </c>
      <c r="B381" s="12" t="s">
        <v>221</v>
      </c>
      <c r="C381" s="20"/>
      <c r="D381" s="20"/>
      <c r="E381" s="25" t="e">
        <f t="shared" si="183"/>
        <v>#DIV/0!</v>
      </c>
      <c r="F381" s="45"/>
      <c r="G381" s="45"/>
      <c r="H381" s="20" t="e">
        <f t="shared" si="184"/>
        <v>#DIV/0!</v>
      </c>
      <c r="I381" s="45"/>
      <c r="J381" s="45"/>
      <c r="K381" s="25" t="e">
        <f t="shared" si="185"/>
        <v>#DIV/0!</v>
      </c>
      <c r="L381" s="35"/>
      <c r="M381" s="35"/>
      <c r="N381" s="31" t="e">
        <f t="shared" si="179"/>
        <v>#DIV/0!</v>
      </c>
      <c r="O381" s="20"/>
      <c r="P381" s="20"/>
      <c r="Q381" s="31" t="e">
        <f t="shared" si="180"/>
        <v>#DIV/0!</v>
      </c>
      <c r="R381" s="20"/>
      <c r="S381" s="20"/>
      <c r="T381" s="20" t="e">
        <f t="shared" si="181"/>
        <v>#DIV/0!</v>
      </c>
    </row>
    <row r="382" spans="1:20" s="23" customFormat="1" ht="17.25">
      <c r="A382" s="64"/>
      <c r="B382" s="16"/>
      <c r="C382" s="47"/>
      <c r="D382" s="47"/>
      <c r="E382" s="1"/>
      <c r="F382" s="45"/>
      <c r="G382" s="45"/>
      <c r="H382" s="1"/>
      <c r="I382" s="47"/>
      <c r="J382" s="47"/>
      <c r="K382" s="1"/>
      <c r="L382" s="47"/>
      <c r="M382" s="47"/>
      <c r="N382" s="1"/>
      <c r="O382" s="47"/>
      <c r="P382" s="47"/>
      <c r="Q382" s="1"/>
      <c r="R382" s="47"/>
      <c r="S382" s="47"/>
      <c r="T382" s="1"/>
    </row>
    <row r="383" spans="1:20" s="23" customFormat="1" ht="17.25">
      <c r="A383" s="64"/>
      <c r="B383" s="16"/>
      <c r="C383" s="47"/>
      <c r="D383" s="47"/>
      <c r="E383" s="1"/>
      <c r="F383" s="47"/>
      <c r="G383" s="47"/>
      <c r="H383" s="1"/>
      <c r="I383" s="47"/>
      <c r="J383" s="47"/>
      <c r="K383" s="1"/>
      <c r="L383" s="47"/>
      <c r="M383" s="47"/>
      <c r="N383" s="1"/>
      <c r="O383" s="47"/>
      <c r="P383" s="47"/>
      <c r="Q383" s="1"/>
      <c r="R383" s="47"/>
      <c r="S383" s="47"/>
      <c r="T383" s="1"/>
    </row>
    <row r="384" spans="1:20" s="23" customFormat="1" ht="17.25">
      <c r="A384" s="64"/>
      <c r="B384" s="16"/>
      <c r="C384" s="47"/>
      <c r="D384" s="47"/>
      <c r="E384" s="1"/>
      <c r="F384" s="47"/>
      <c r="G384" s="47"/>
      <c r="H384" s="1"/>
      <c r="I384" s="47"/>
      <c r="J384" s="47"/>
      <c r="K384" s="1"/>
      <c r="L384" s="47"/>
      <c r="M384" s="47"/>
      <c r="N384" s="1"/>
      <c r="O384" s="47"/>
      <c r="P384" s="47"/>
      <c r="Q384" s="1"/>
      <c r="R384" s="47"/>
      <c r="S384" s="47"/>
      <c r="T384" s="1"/>
    </row>
    <row r="385" spans="1:20" s="23" customFormat="1" ht="17.25">
      <c r="A385" s="64"/>
      <c r="B385" s="16"/>
      <c r="C385" s="47"/>
      <c r="D385" s="47"/>
      <c r="E385" s="1"/>
      <c r="F385" s="47"/>
      <c r="G385" s="47"/>
      <c r="H385" s="1"/>
      <c r="I385" s="47"/>
      <c r="J385" s="47"/>
      <c r="K385" s="1"/>
      <c r="L385" s="47"/>
      <c r="M385" s="47"/>
      <c r="N385" s="1"/>
      <c r="O385" s="47"/>
      <c r="P385" s="47"/>
      <c r="Q385" s="1"/>
      <c r="R385" s="47"/>
      <c r="S385" s="47"/>
      <c r="T385" s="1"/>
    </row>
    <row r="386" spans="1:20" s="23" customFormat="1">
      <c r="A386" s="385"/>
      <c r="B386" s="386"/>
      <c r="C386" s="386"/>
      <c r="D386" s="386"/>
      <c r="E386" s="386"/>
      <c r="F386" s="386"/>
      <c r="G386" s="386"/>
      <c r="H386" s="386"/>
      <c r="I386" s="386"/>
      <c r="J386" s="386"/>
      <c r="K386" s="386"/>
      <c r="L386" s="386"/>
      <c r="M386" s="386"/>
      <c r="N386" s="386"/>
      <c r="O386" s="386"/>
      <c r="P386" s="386"/>
      <c r="Q386" s="386"/>
      <c r="R386" s="386"/>
      <c r="S386" s="386"/>
      <c r="T386" s="387"/>
    </row>
    <row r="387" spans="1:20" s="23" customFormat="1" ht="17.25" customHeight="1">
      <c r="A387" s="383" t="s">
        <v>270</v>
      </c>
      <c r="B387" s="384"/>
      <c r="C387" s="42">
        <f>SUM(C388:C395)</f>
        <v>0</v>
      </c>
      <c r="D387" s="42">
        <f>SUM(D388:D395)</f>
        <v>0</v>
      </c>
      <c r="E387" s="42" t="e">
        <f>C387/D387*100</f>
        <v>#DIV/0!</v>
      </c>
      <c r="F387" s="42">
        <f>SUM(F388:F395)</f>
        <v>0</v>
      </c>
      <c r="G387" s="42">
        <f>SUM(G388:G395)</f>
        <v>0</v>
      </c>
      <c r="H387" s="42" t="e">
        <f>F387/G387*100</f>
        <v>#DIV/0!</v>
      </c>
      <c r="I387" s="42">
        <f>SUM(I388:I395)</f>
        <v>0</v>
      </c>
      <c r="J387" s="42">
        <f>SUM(J388:J395)</f>
        <v>0</v>
      </c>
      <c r="K387" s="42" t="e">
        <f>I387/J387*100</f>
        <v>#DIV/0!</v>
      </c>
      <c r="L387" s="36">
        <f>SUM(L388:L395)</f>
        <v>0</v>
      </c>
      <c r="M387" s="36">
        <f>SUM(M388:M395)</f>
        <v>0</v>
      </c>
      <c r="N387" s="5" t="e">
        <f t="shared" ref="N387" si="186">L387/M387*100</f>
        <v>#DIV/0!</v>
      </c>
      <c r="O387" s="5">
        <f>SUM(O388:O395)</f>
        <v>0</v>
      </c>
      <c r="P387" s="5">
        <f>SUM(P388:P395)</f>
        <v>0</v>
      </c>
      <c r="Q387" s="5" t="e">
        <f t="shared" ref="Q387" si="187">O387/P387*100</f>
        <v>#DIV/0!</v>
      </c>
      <c r="R387" s="5">
        <f>SUM(R388:R395)</f>
        <v>0</v>
      </c>
      <c r="S387" s="5">
        <f>SUM(S388:S395)</f>
        <v>0</v>
      </c>
      <c r="T387" s="5" t="e">
        <f t="shared" ref="T387" si="188">R387/S387*100</f>
        <v>#DIV/0!</v>
      </c>
    </row>
    <row r="388" spans="1:20" s="23" customFormat="1" ht="18" customHeight="1">
      <c r="A388" s="147"/>
      <c r="B388" s="147"/>
      <c r="C388" s="147"/>
      <c r="D388" s="147"/>
      <c r="E388" s="147"/>
      <c r="F388" s="147"/>
      <c r="G388" s="147"/>
      <c r="H388" s="147"/>
      <c r="I388" s="147"/>
      <c r="J388" s="147"/>
      <c r="K388" s="147"/>
      <c r="L388" s="148"/>
      <c r="M388" s="148"/>
      <c r="N388" s="148"/>
      <c r="O388" s="148"/>
      <c r="P388" s="148"/>
      <c r="Q388" s="148"/>
      <c r="R388" s="148"/>
      <c r="S388" s="148"/>
      <c r="T388" s="148"/>
    </row>
    <row r="389" spans="1:20" ht="18" customHeight="1">
      <c r="A389" s="147"/>
      <c r="B389" s="147"/>
      <c r="C389" s="147"/>
      <c r="D389" s="147"/>
      <c r="E389" s="147"/>
      <c r="F389" s="147"/>
      <c r="G389" s="147"/>
      <c r="H389" s="147"/>
      <c r="I389" s="147"/>
      <c r="J389" s="147"/>
      <c r="K389" s="147"/>
      <c r="L389" s="148"/>
      <c r="M389" s="148"/>
      <c r="N389" s="148"/>
      <c r="O389" s="148"/>
      <c r="P389" s="148"/>
      <c r="Q389" s="148"/>
      <c r="R389" s="148"/>
      <c r="S389" s="148"/>
      <c r="T389" s="148"/>
    </row>
    <row r="390" spans="1:20">
      <c r="A390" s="147"/>
      <c r="B390" s="147"/>
      <c r="C390" s="147"/>
      <c r="D390" s="147"/>
      <c r="E390" s="147"/>
      <c r="F390" s="147"/>
      <c r="G390" s="147"/>
      <c r="H390" s="147"/>
      <c r="I390" s="147"/>
      <c r="J390" s="147"/>
      <c r="K390" s="147"/>
      <c r="L390" s="148"/>
      <c r="M390" s="148"/>
      <c r="N390" s="148"/>
      <c r="O390" s="148"/>
      <c r="P390" s="148"/>
      <c r="Q390" s="148"/>
      <c r="R390" s="148"/>
      <c r="S390" s="148"/>
      <c r="T390" s="148"/>
    </row>
    <row r="391" spans="1:20">
      <c r="A391" s="147"/>
      <c r="B391" s="147"/>
      <c r="C391" s="147"/>
      <c r="D391" s="147"/>
      <c r="E391" s="147"/>
      <c r="F391" s="147"/>
      <c r="G391" s="147"/>
      <c r="H391" s="147"/>
      <c r="I391" s="147"/>
      <c r="J391" s="147"/>
      <c r="K391" s="147"/>
      <c r="L391" s="148"/>
      <c r="M391" s="148"/>
      <c r="N391" s="148"/>
      <c r="O391" s="148"/>
      <c r="P391" s="148"/>
      <c r="Q391" s="148"/>
      <c r="R391" s="148"/>
      <c r="S391" s="148"/>
      <c r="T391" s="148"/>
    </row>
    <row r="392" spans="1:20">
      <c r="A392" s="147"/>
      <c r="B392" s="147"/>
      <c r="C392" s="147"/>
      <c r="D392" s="147"/>
      <c r="E392" s="147"/>
      <c r="F392" s="147"/>
      <c r="G392" s="147"/>
      <c r="H392" s="147"/>
      <c r="I392" s="147"/>
      <c r="J392" s="147"/>
      <c r="K392" s="147"/>
      <c r="L392" s="148"/>
      <c r="M392" s="148"/>
      <c r="N392" s="148"/>
      <c r="O392" s="148"/>
      <c r="P392" s="148"/>
      <c r="Q392" s="148"/>
      <c r="R392" s="148"/>
      <c r="S392" s="148"/>
      <c r="T392" s="148"/>
    </row>
    <row r="393" spans="1:20">
      <c r="A393" s="147"/>
      <c r="B393" s="147"/>
      <c r="C393" s="147"/>
      <c r="D393" s="147"/>
      <c r="E393" s="147"/>
      <c r="F393" s="147"/>
      <c r="G393" s="147"/>
      <c r="H393" s="147"/>
      <c r="I393" s="147"/>
      <c r="J393" s="147"/>
      <c r="K393" s="147"/>
      <c r="L393" s="148"/>
      <c r="M393" s="148"/>
      <c r="N393" s="148"/>
      <c r="O393" s="148"/>
      <c r="P393" s="148"/>
      <c r="Q393" s="148"/>
      <c r="R393" s="148"/>
      <c r="S393" s="148"/>
      <c r="T393" s="148"/>
    </row>
    <row r="394" spans="1:20">
      <c r="A394" s="147"/>
      <c r="B394" s="147"/>
      <c r="C394" s="147"/>
      <c r="D394" s="147"/>
      <c r="E394" s="147"/>
      <c r="F394" s="147"/>
      <c r="G394" s="147"/>
      <c r="H394" s="147"/>
      <c r="I394" s="147"/>
      <c r="J394" s="147"/>
      <c r="K394" s="147"/>
      <c r="L394" s="148"/>
      <c r="M394" s="148"/>
      <c r="N394" s="148"/>
      <c r="O394" s="148"/>
      <c r="P394" s="148"/>
      <c r="Q394" s="148"/>
      <c r="R394" s="148"/>
      <c r="S394" s="148"/>
      <c r="T394" s="148"/>
    </row>
    <row r="395" spans="1:20">
      <c r="A395" s="147"/>
      <c r="B395" s="147"/>
      <c r="C395" s="147"/>
      <c r="D395" s="147"/>
      <c r="E395" s="147"/>
      <c r="F395" s="147"/>
      <c r="G395" s="147"/>
      <c r="H395" s="147"/>
      <c r="I395" s="147"/>
      <c r="J395" s="147"/>
      <c r="K395" s="147"/>
      <c r="L395" s="148"/>
      <c r="M395" s="148"/>
      <c r="N395" s="148"/>
      <c r="O395" s="148"/>
      <c r="P395" s="148"/>
      <c r="Q395" s="148"/>
      <c r="R395" s="148"/>
      <c r="S395" s="148"/>
      <c r="T395" s="148"/>
    </row>
    <row r="396" spans="1:20">
      <c r="A396" s="147"/>
      <c r="B396" s="147"/>
      <c r="C396" s="147"/>
      <c r="D396" s="147"/>
      <c r="E396" s="147"/>
      <c r="F396" s="147"/>
      <c r="G396" s="147"/>
      <c r="H396" s="147"/>
      <c r="I396" s="147"/>
      <c r="J396" s="147"/>
      <c r="K396" s="147"/>
      <c r="L396" s="148"/>
      <c r="M396" s="148"/>
      <c r="N396" s="148"/>
      <c r="O396" s="148"/>
      <c r="P396" s="148"/>
      <c r="Q396" s="148"/>
      <c r="R396" s="148"/>
      <c r="S396" s="148"/>
      <c r="T396" s="148"/>
    </row>
    <row r="397" spans="1:20">
      <c r="A397" s="147"/>
      <c r="B397" s="147"/>
      <c r="C397" s="147"/>
      <c r="D397" s="147"/>
      <c r="E397" s="147"/>
      <c r="F397" s="147"/>
      <c r="G397" s="147"/>
      <c r="H397" s="147"/>
      <c r="I397" s="147"/>
      <c r="J397" s="147"/>
      <c r="K397" s="147"/>
      <c r="L397" s="148"/>
      <c r="M397" s="148"/>
      <c r="N397" s="148"/>
      <c r="O397" s="148"/>
      <c r="P397" s="148"/>
      <c r="Q397" s="148"/>
      <c r="R397" s="148"/>
      <c r="S397" s="148"/>
      <c r="T397" s="148"/>
    </row>
    <row r="398" spans="1:20">
      <c r="A398" s="147"/>
      <c r="B398" s="147"/>
      <c r="C398" s="147"/>
      <c r="D398" s="147"/>
      <c r="E398" s="147"/>
      <c r="F398" s="147"/>
      <c r="G398" s="147"/>
      <c r="H398" s="147"/>
      <c r="I398" s="147"/>
      <c r="J398" s="147"/>
      <c r="K398" s="147"/>
      <c r="L398" s="148"/>
      <c r="M398" s="148"/>
      <c r="N398" s="148"/>
      <c r="O398" s="148"/>
      <c r="P398" s="148"/>
      <c r="Q398" s="148"/>
      <c r="R398" s="148"/>
      <c r="S398" s="148"/>
      <c r="T398" s="148"/>
    </row>
    <row r="399" spans="1:20">
      <c r="A399" s="147"/>
      <c r="B399" s="147"/>
      <c r="C399" s="147"/>
      <c r="D399" s="147"/>
      <c r="E399" s="147"/>
      <c r="F399" s="147"/>
      <c r="G399" s="147"/>
      <c r="H399" s="147"/>
      <c r="I399" s="147"/>
      <c r="J399" s="147"/>
      <c r="K399" s="147"/>
      <c r="L399" s="148"/>
      <c r="M399" s="148"/>
      <c r="N399" s="148"/>
      <c r="O399" s="148"/>
      <c r="P399" s="148"/>
      <c r="Q399" s="148"/>
      <c r="R399" s="148"/>
      <c r="S399" s="148"/>
      <c r="T399" s="148"/>
    </row>
  </sheetData>
  <mergeCells count="115">
    <mergeCell ref="A379:B379"/>
    <mergeCell ref="A386:T386"/>
    <mergeCell ref="A387:B387"/>
    <mergeCell ref="A336:B336"/>
    <mergeCell ref="A350:B350"/>
    <mergeCell ref="A360:T360"/>
    <mergeCell ref="A361:B361"/>
    <mergeCell ref="A362:B362"/>
    <mergeCell ref="A378:K378"/>
    <mergeCell ref="A318:T318"/>
    <mergeCell ref="A319:B319"/>
    <mergeCell ref="A326:T326"/>
    <mergeCell ref="A327:B327"/>
    <mergeCell ref="A328:B328"/>
    <mergeCell ref="A335:T335"/>
    <mergeCell ref="A265:B265"/>
    <mergeCell ref="A278:T278"/>
    <mergeCell ref="A279:B279"/>
    <mergeCell ref="A289:B289"/>
    <mergeCell ref="A310:T310"/>
    <mergeCell ref="A311:B311"/>
    <mergeCell ref="A238:B238"/>
    <mergeCell ref="A249:T249"/>
    <mergeCell ref="A250:B250"/>
    <mergeCell ref="A258:T258"/>
    <mergeCell ref="A259:B259"/>
    <mergeCell ref="A264:T264"/>
    <mergeCell ref="A214:B214"/>
    <mergeCell ref="A221:T221"/>
    <mergeCell ref="A222:B222"/>
    <mergeCell ref="A230:T230"/>
    <mergeCell ref="A231:B231"/>
    <mergeCell ref="A237:T237"/>
    <mergeCell ref="A191:B191"/>
    <mergeCell ref="A199:T199"/>
    <mergeCell ref="A200:B200"/>
    <mergeCell ref="A205:T205"/>
    <mergeCell ref="A206:B206"/>
    <mergeCell ref="A213:T213"/>
    <mergeCell ref="A153:T153"/>
    <mergeCell ref="A154:B154"/>
    <mergeCell ref="A165:T165"/>
    <mergeCell ref="A166:B166"/>
    <mergeCell ref="A181:T181"/>
    <mergeCell ref="A182:B182"/>
    <mergeCell ref="A69:B69"/>
    <mergeCell ref="A70:B70"/>
    <mergeCell ref="A117:T117"/>
    <mergeCell ref="A118:B118"/>
    <mergeCell ref="A147:T147"/>
    <mergeCell ref="A148:B148"/>
    <mergeCell ref="I43:K43"/>
    <mergeCell ref="L43:T43"/>
    <mergeCell ref="A46:B46"/>
    <mergeCell ref="A47:B47"/>
    <mergeCell ref="A55:B55"/>
    <mergeCell ref="A68:T68"/>
    <mergeCell ref="A38:B38"/>
    <mergeCell ref="A39:B39"/>
    <mergeCell ref="A40:B40"/>
    <mergeCell ref="A43:A44"/>
    <mergeCell ref="B43:B44"/>
    <mergeCell ref="C43:H43"/>
    <mergeCell ref="A32:B32"/>
    <mergeCell ref="A33:B33"/>
    <mergeCell ref="A34:B34"/>
    <mergeCell ref="A35:B35"/>
    <mergeCell ref="A36:B36"/>
    <mergeCell ref="A37:B37"/>
    <mergeCell ref="A26:B26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14:B14"/>
    <mergeCell ref="A15:B15"/>
    <mergeCell ref="A16:B16"/>
    <mergeCell ref="A17:B17"/>
    <mergeCell ref="A18:B18"/>
    <mergeCell ref="A19:B19"/>
    <mergeCell ref="S4:S8"/>
    <mergeCell ref="T4:T8"/>
    <mergeCell ref="A10:B10"/>
    <mergeCell ref="A11:B11"/>
    <mergeCell ref="A12:B12"/>
    <mergeCell ref="A13:B13"/>
    <mergeCell ref="M4:M8"/>
    <mergeCell ref="N4:N8"/>
    <mergeCell ref="O4:O8"/>
    <mergeCell ref="P4:P8"/>
    <mergeCell ref="Q4:Q8"/>
    <mergeCell ref="R4:R8"/>
    <mergeCell ref="G4:G8"/>
    <mergeCell ref="H4:H8"/>
    <mergeCell ref="I4:I8"/>
    <mergeCell ref="J4:J8"/>
    <mergeCell ref="K4:K8"/>
    <mergeCell ref="L4:L8"/>
    <mergeCell ref="A1:T2"/>
    <mergeCell ref="A3:A8"/>
    <mergeCell ref="B3:B8"/>
    <mergeCell ref="C3:H3"/>
    <mergeCell ref="I3:K3"/>
    <mergeCell ref="L3:T3"/>
    <mergeCell ref="C4:C8"/>
    <mergeCell ref="D4:D8"/>
    <mergeCell ref="E4:E8"/>
    <mergeCell ref="F4:F8"/>
  </mergeCells>
  <pageMargins left="0.7" right="0.7" top="0.75" bottom="0.75" header="0.3" footer="0.3"/>
  <pageSetup paperSize="9" scale="8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Sheet2</vt:lpstr>
      <vt:lpstr>Sheet1</vt:lpstr>
      <vt:lpstr>2016 Հունվար</vt:lpstr>
      <vt:lpstr>2016 Փետրվար</vt:lpstr>
      <vt:lpstr>2016 Մարտ</vt:lpstr>
      <vt:lpstr>2016 Ապրիլ</vt:lpstr>
      <vt:lpstr>2016 Մայիս</vt:lpstr>
      <vt:lpstr>2016 Հունիս</vt:lpstr>
      <vt:lpstr>2016 Հուլիս</vt:lpstr>
      <vt:lpstr>2016 Օգոստոս</vt:lpstr>
      <vt:lpstr>2016 Սեպտեմբեր</vt:lpstr>
      <vt:lpstr>2016 Հոկտեմբեր</vt:lpstr>
      <vt:lpstr>2016 Նոյեմբեր</vt:lpstr>
      <vt:lpstr>2016 Դեկտեմբեր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Balbabyan</dc:creator>
  <cp:lastModifiedBy>Aleksandr Balbabyan</cp:lastModifiedBy>
  <cp:lastPrinted>2016-10-17T05:52:36Z</cp:lastPrinted>
  <dcterms:created xsi:type="dcterms:W3CDTF">2015-03-02T12:53:20Z</dcterms:created>
  <dcterms:modified xsi:type="dcterms:W3CDTF">2017-01-19T12:15:13Z</dcterms:modified>
</cp:coreProperties>
</file>