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gk94\Documents\iGorts\MoE\Kevork GDP project\"/>
    </mc:Choice>
  </mc:AlternateContent>
  <xr:revisionPtr revIDLastSave="0" documentId="13_ncr:1_{37599981-AFB5-4D62-B181-9BACB008C72A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</calcChain>
</file>

<file path=xl/sharedStrings.xml><?xml version="1.0" encoding="utf-8"?>
<sst xmlns="http://schemas.openxmlformats.org/spreadsheetml/2006/main" count="98" uniqueCount="95">
  <si>
    <t>Quarter</t>
  </si>
  <si>
    <t>GDP Nominal USD</t>
  </si>
  <si>
    <t>"Y" - GDP real 2010 USD (corrected)</t>
  </si>
  <si>
    <t>GFCF nominal: USD</t>
  </si>
  <si>
    <t>"I" - GFCF Real 2010 USD (corrected)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</si>
  <si>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</si>
  <si>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</si>
  <si>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</si>
  <si>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</si>
  <si>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</si>
  <si>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</si>
  <si>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</si>
  <si>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</si>
  <si>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</si>
  <si>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</si>
  <si>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</si>
  <si>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</si>
  <si>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</si>
  <si>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</si>
  <si>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</si>
  <si>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</si>
  <si>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</si>
  <si>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</si>
  <si>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</si>
  <si>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</si>
  <si>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</si>
  <si>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</si>
  <si>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</si>
  <si>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</si>
  <si>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</si>
  <si>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</si>
  <si>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</si>
  <si>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</si>
  <si>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</si>
  <si>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</si>
  <si>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</si>
  <si>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</si>
  <si>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</si>
  <si>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</si>
  <si>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</si>
  <si>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</si>
  <si>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</si>
  <si>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</si>
  <si>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</si>
  <si>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</si>
  <si>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</si>
  <si>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</si>
  <si>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</si>
  <si>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</si>
  <si>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</si>
  <si>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</si>
  <si>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</si>
  <si>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</si>
  <si>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</si>
  <si>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</si>
  <si>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</si>
  <si>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</si>
  <si>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</si>
  <si>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</si>
  <si>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</si>
  <si>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</si>
  <si>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</si>
  <si>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</si>
  <si>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</si>
  <si>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</si>
  <si>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</si>
  <si>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</si>
  <si>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</si>
  <si>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</si>
  <si>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</si>
  <si>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</si>
  <si>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</si>
  <si>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</si>
  <si>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</si>
  <si>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</si>
  <si>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Source</t>
  </si>
  <si>
    <t>CEIC</t>
  </si>
  <si>
    <t>FRED via BEA</t>
  </si>
  <si>
    <t>author calculation</t>
  </si>
  <si>
    <t>Description</t>
  </si>
  <si>
    <t>https://fred.stlouisfed.org/series/A191RI1Q225SBEA#0</t>
  </si>
  <si>
    <t>*using BEA GDP deflator for correction</t>
  </si>
  <si>
    <t>USA GDP Deflator Used (for both GFCF &amp; GDP)</t>
  </si>
  <si>
    <t>GDP Deflator: YoY: Quarterly: Armenia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</si>
  <si>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</si>
  <si>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</si>
  <si>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</si>
  <si>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</si>
  <si>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</si>
  <si>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</si>
  <si>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</si>
  <si>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</si>
  <si>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Individual consumption expenditure (nominal AMD)</t>
  </si>
  <si>
    <t>2020q3</t>
  </si>
  <si>
    <t>2020q4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</si>
</sst>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3A5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/>
    <xf numFmtId="0" fontId="2" fillId="0" borderId="1" xfId="1" applyNumberFormat="1" applyFont="1" applyBorder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2" fillId="2" borderId="1" xfId="0" applyFont="1" applyFill="1" applyBorder="1"/>
    <xf numFmtId="0" fontId="0" fillId="2" borderId="0" xfId="0" applyFill="1"/>
    <xf numFmtId="164" fontId="0" fillId="2" borderId="0" xfId="0" applyNumberFormat="1" applyFill="1"/>
    <xf numFmtId="165" fontId="0" fillId="2" borderId="0" xfId="1" applyNumberFormat="1" applyFont="1" applyFill="1"/>
    <xf numFmtId="165" fontId="0" fillId="2" borderId="0" xfId="0" applyNumberFormat="1" applyFill="1"/>
    <xf numFmtId="0" fontId="0" fillId="0" borderId="1" xfId="0" applyBorder="1"/>
    <xf numFmtId="165" fontId="0" fillId="0" borderId="1" xfId="0" applyNumberFormat="1" applyBorder="1"/>
    <xf numFmtId="0" fontId="0" fillId="0" borderId="1" xfId="1" applyNumberFormat="1" applyFont="1" applyBorder="1"/>
    <xf numFmtId="0" fontId="2" fillId="0" borderId="0" xfId="0" applyFont="1" applyBorder="1"/>
    <xf numFmtId="0" fontId="2" fillId="0" borderId="0" xfId="1" applyNumberFormat="1" applyFont="1" applyBorder="1"/>
    <xf numFmtId="165" fontId="3" fillId="0" borderId="0" xfId="0" applyNumberFormat="1" applyFont="1"/>
    <xf numFmtId="165" fontId="0" fillId="3" borderId="0" xfId="0" applyNumberFormat="1" applyFill="1"/>
    <xf numFmtId="0" fontId="0" fillId="0" borderId="0" xfId="0"/>
    <xf numFmtId="0" fontId="2" fillId="0" borderId="2" xfId="0" applyFont="1" applyBorder="1"/>
    <xf numFmtId="3" fontId="4" fillId="0" borderId="0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>
      <selection activeCell="I74" sqref="I74"/>
    </sheetView>
  </sheetViews>
  <sheetFormatPr defaultRowHeight="15" x14ac:dyDescent="0.25"/>
  <cols>
    <col min="2" max="2" width="17.28515625" bestFit="1" customWidth="1"/>
    <col min="4" max="4" width="35.5703125" bestFit="1" customWidth="1"/>
    <col min="5" max="5" width="18.28515625" bestFit="1" customWidth="1"/>
    <col min="6" max="6" width="24.7109375" customWidth="1"/>
    <col min="8" max="8" width="15.140625" customWidth="1"/>
    <col min="9" max="9" width="11" bestFit="1" customWidth="1"/>
  </cols>
  <sheetData>
    <row r="1" spans="1:9" x14ac:dyDescent="0.25">
      <c r="A1" s="1" t="s">
        <v>0</v>
      </c>
      <c r="B1" s="1" t="s">
        <v>1</v>
      </c>
      <c r="C1" s="1" t="s">
        <v>82</v>
      </c>
      <c r="D1" s="2" t="s">
        <v>2</v>
      </c>
      <c r="E1" s="1" t="s">
        <v>3</v>
      </c>
      <c r="F1" s="1" t="s">
        <v>4</v>
      </c>
      <c r="G1" s="19" t="s">
        <v>83</v>
      </c>
      <c r="H1" s="14" t="s">
        <v>92</v>
      </c>
    </row>
    <row r="2" spans="1:9" x14ac:dyDescent="0.25">
      <c r="A2" s="1" t="s">
        <v>84</v>
      </c>
      <c r="B2" s="14"/>
      <c r="C2" s="14"/>
      <c r="D2" s="15"/>
      <c r="E2" s="14"/>
      <c r="F2" s="14"/>
      <c r="G2" s="5">
        <v>2.7</v>
      </c>
      <c r="H2" s="20">
        <v>7155100000</v>
      </c>
      <c r="I2" s="5">
        <v>42.8</v>
      </c>
    </row>
    <row r="3" spans="1:9" x14ac:dyDescent="0.25">
      <c r="A3" s="1" t="s">
        <v>85</v>
      </c>
      <c r="B3" s="14"/>
      <c r="C3" s="14"/>
      <c r="D3" s="15"/>
      <c r="E3" s="14"/>
      <c r="F3" s="14"/>
      <c r="G3" s="5">
        <v>2.1</v>
      </c>
      <c r="H3" s="20">
        <v>10187600000</v>
      </c>
      <c r="I3" s="5"/>
    </row>
    <row r="4" spans="1:9" x14ac:dyDescent="0.25">
      <c r="A4" s="1" t="s">
        <v>86</v>
      </c>
      <c r="B4" s="14"/>
      <c r="C4" s="14"/>
      <c r="D4" s="15"/>
      <c r="E4" s="14"/>
      <c r="F4" s="14"/>
      <c r="G4" s="5">
        <v>3.4</v>
      </c>
      <c r="H4" s="20">
        <v>14936800000</v>
      </c>
      <c r="I4" s="5"/>
    </row>
    <row r="5" spans="1:9" x14ac:dyDescent="0.25">
      <c r="A5" s="1" t="s">
        <v>87</v>
      </c>
      <c r="B5" s="14"/>
      <c r="C5" s="14"/>
      <c r="D5" s="15"/>
      <c r="E5" s="14"/>
      <c r="F5" s="14"/>
      <c r="G5" s="5">
        <v>6.8</v>
      </c>
      <c r="H5" s="20">
        <v>15760300000</v>
      </c>
      <c r="I5" s="5"/>
    </row>
    <row r="6" spans="1:9" x14ac:dyDescent="0.25">
      <c r="A6" s="1" t="s">
        <v>88</v>
      </c>
      <c r="B6" s="14"/>
      <c r="C6" s="14"/>
      <c r="D6" s="15"/>
      <c r="E6" s="14"/>
      <c r="F6" s="14"/>
      <c r="G6" s="16">
        <v>-0.2</v>
      </c>
      <c r="H6" s="20">
        <v>6909300000</v>
      </c>
      <c r="I6" s="5">
        <v>42.5</v>
      </c>
    </row>
    <row r="7" spans="1:9" x14ac:dyDescent="0.25">
      <c r="A7" s="1" t="s">
        <v>89</v>
      </c>
      <c r="B7" s="14"/>
      <c r="C7" s="14"/>
      <c r="D7" s="15"/>
      <c r="E7" s="14"/>
      <c r="F7" s="14"/>
      <c r="G7" s="16">
        <v>-4.0999999999999996</v>
      </c>
      <c r="H7" s="20">
        <v>12142200000</v>
      </c>
      <c r="I7" s="5"/>
    </row>
    <row r="8" spans="1:9" x14ac:dyDescent="0.25">
      <c r="A8" s="1" t="s">
        <v>90</v>
      </c>
      <c r="B8" s="14"/>
      <c r="C8" s="14"/>
      <c r="D8" s="15"/>
      <c r="E8" s="14"/>
      <c r="F8" s="14"/>
      <c r="G8" s="5">
        <v>8</v>
      </c>
      <c r="H8" s="20">
        <v>12381100000</v>
      </c>
      <c r="I8" s="5"/>
    </row>
    <row r="9" spans="1:9" x14ac:dyDescent="0.25">
      <c r="A9" s="1" t="s">
        <v>91</v>
      </c>
      <c r="B9" s="14"/>
      <c r="C9" s="14"/>
      <c r="D9" s="15"/>
      <c r="E9" s="14"/>
      <c r="F9" s="14"/>
      <c r="G9" s="5">
        <v>2.4</v>
      </c>
      <c r="H9" s="20">
        <v>19679600000</v>
      </c>
      <c r="I9" s="5"/>
    </row>
    <row r="10" spans="1:9" x14ac:dyDescent="0.25">
      <c r="A10" s="1" t="s">
        <v>5</v>
      </c>
      <c r="B10">
        <v>408994028.25999999</v>
      </c>
      <c r="C10" s="3">
        <v>1.8</v>
      </c>
      <c r="D10" s="4">
        <f>B10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752419060.20218301</v>
      </c>
      <c r="E10" s="5">
        <v>43949570.609999999</v>
      </c>
      <c r="F10" s="4">
        <f>E10*(1+(C11/100))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80853245.597130865</v>
      </c>
      <c r="G10" s="5">
        <v>3.5</v>
      </c>
      <c r="H10" s="20">
        <v>11898900000</v>
      </c>
      <c r="I10" s="5">
        <v>43.8</v>
      </c>
    </row>
    <row r="11" spans="1:9" x14ac:dyDescent="0.25">
      <c r="A11" s="1" t="s">
        <v>6</v>
      </c>
      <c r="B11">
        <v>556303717.91000009</v>
      </c>
      <c r="C11" s="3">
        <v>1.2</v>
      </c>
      <c r="D11" s="4">
        <f>B11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1030501090.1933217</v>
      </c>
      <c r="E11" s="5">
        <v>139520255.25999999</v>
      </c>
      <c r="F11" s="4">
        <f>E11*(1+(C12/100))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258448344.88907874</v>
      </c>
      <c r="G11" s="5">
        <v>7.2</v>
      </c>
      <c r="H11" s="20">
        <v>13626100000</v>
      </c>
      <c r="I11" s="5"/>
    </row>
    <row r="12" spans="1:9" x14ac:dyDescent="0.25">
      <c r="A12" s="1" t="s">
        <v>7</v>
      </c>
      <c r="B12">
        <v>887621710.55999994</v>
      </c>
      <c r="C12" s="3">
        <v>2.2000000000000002</v>
      </c>
      <c r="D12" s="4">
        <f>B12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1628148547.193975</v>
      </c>
      <c r="E12" s="5">
        <v>235454706.25999999</v>
      </c>
      <c r="F12" s="4">
        <f>E12*(1+(C13/100))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431890335.0001936</v>
      </c>
      <c r="G12" s="5">
        <v>3.1</v>
      </c>
      <c r="H12" s="20">
        <v>19063800000</v>
      </c>
      <c r="I12" s="5"/>
    </row>
    <row r="13" spans="1:9" x14ac:dyDescent="0.25">
      <c r="A13" s="1" t="s">
        <v>8</v>
      </c>
      <c r="B13">
        <v>966764746.81000006</v>
      </c>
      <c r="C13" s="3">
        <v>2.4</v>
      </c>
      <c r="D13" s="4">
        <f>B13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1771587438.8315737</v>
      </c>
      <c r="E13" s="5">
        <v>230291603.54000002</v>
      </c>
      <c r="F13" s="4">
        <f>E13*(1+(C14/100))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422007229.2106719</v>
      </c>
      <c r="G13" s="5">
        <v>4.8</v>
      </c>
      <c r="H13" s="20">
        <v>19383700000</v>
      </c>
      <c r="I13" s="5"/>
    </row>
    <row r="14" spans="1:9" x14ac:dyDescent="0.25">
      <c r="A14" s="1" t="s">
        <v>9</v>
      </c>
      <c r="B14">
        <v>485874788.19999999</v>
      </c>
      <c r="C14" s="3">
        <v>3</v>
      </c>
      <c r="D14" s="4">
        <f>B14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819404974.73931587</v>
      </c>
      <c r="E14" s="5">
        <v>53811244.979999997</v>
      </c>
      <c r="F14" s="4">
        <f>E14*(1+(C15/100))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90750133.376704454</v>
      </c>
      <c r="G14" s="5">
        <v>6</v>
      </c>
      <c r="H14" s="20">
        <v>13205700000</v>
      </c>
      <c r="I14" s="5">
        <v>41</v>
      </c>
    </row>
    <row r="15" spans="1:9" x14ac:dyDescent="0.25">
      <c r="A15" s="1" t="s">
        <v>10</v>
      </c>
      <c r="B15">
        <v>709818027.11000001</v>
      </c>
      <c r="C15" s="3">
        <v>3.3</v>
      </c>
      <c r="D15" s="4">
        <f>B15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1180851047.8324785</v>
      </c>
      <c r="E15" s="5">
        <v>176192285.98000002</v>
      </c>
      <c r="F15" s="4">
        <f>E15*(1+(C16/100))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293112935.39074951</v>
      </c>
      <c r="G15" s="5">
        <v>8.6</v>
      </c>
      <c r="H15" s="20">
        <v>14883800000</v>
      </c>
      <c r="I15" s="5"/>
    </row>
    <row r="16" spans="1:9" x14ac:dyDescent="0.25">
      <c r="A16" s="1" t="s">
        <v>11</v>
      </c>
      <c r="B16">
        <v>1196053395.7</v>
      </c>
      <c r="C16" s="3">
        <v>2.6</v>
      </c>
      <c r="D16" s="4">
        <f>B16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1962600090.7305086</v>
      </c>
      <c r="E16" s="5">
        <v>330925791.33999997</v>
      </c>
      <c r="F16" s="4">
        <f>E16*(1+(C17/100))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543015044.68271565</v>
      </c>
      <c r="G16" s="5">
        <v>7.4</v>
      </c>
      <c r="H16" s="20">
        <v>22497000000</v>
      </c>
      <c r="I16" s="5"/>
    </row>
    <row r="17" spans="1:9" x14ac:dyDescent="0.25">
      <c r="A17" s="1" t="s">
        <v>12</v>
      </c>
      <c r="B17">
        <v>1246688238.9499998</v>
      </c>
      <c r="C17" s="3">
        <v>3.1</v>
      </c>
      <c r="D17" s="4">
        <f>B17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2029813221.6230009</v>
      </c>
      <c r="E17" s="5">
        <v>313071421.38999999</v>
      </c>
      <c r="F17" s="4">
        <f>E17*(1+(C18/100))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509731696.02124918</v>
      </c>
      <c r="G17" s="5">
        <v>4</v>
      </c>
      <c r="H17" s="20">
        <v>24719900000</v>
      </c>
      <c r="I17" s="5"/>
    </row>
    <row r="18" spans="1:9" x14ac:dyDescent="0.25">
      <c r="A18" s="1" t="s">
        <v>13</v>
      </c>
      <c r="B18">
        <v>669149286.60000002</v>
      </c>
      <c r="C18" s="3">
        <v>3.2</v>
      </c>
      <c r="D18" s="4">
        <f>B18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1000716835.9891734</v>
      </c>
      <c r="E18" s="5">
        <v>82175363.649999991</v>
      </c>
      <c r="F18" s="4">
        <f>E18*(1+(C19/100))*(1+(C20/100))*(1+(C21/100))*(1+(C22/100))*(1+(C23/100))*(1+(C24/100))*(1+(C25/100))*(1+(C26/100))*(1+(C27/100))*(1+(C28/100))*(1+(C29/100))*(1+(C30/100))*(1+(C31/100))*(1+(C32/100))*(1+(C33/100))*(1+(C34/100))*(1+(C35/100))*(1+(C36/100))*(1+(C37/100))*(1+(C38/100))</f>
        <v>122893757.12544881</v>
      </c>
      <c r="G18" s="5">
        <v>7.2</v>
      </c>
      <c r="H18" s="20">
        <v>15042400000</v>
      </c>
      <c r="I18" s="5">
        <v>46.7</v>
      </c>
    </row>
    <row r="19" spans="1:9" x14ac:dyDescent="0.25">
      <c r="A19" s="1" t="s">
        <v>14</v>
      </c>
      <c r="B19">
        <v>1064359137.4200001</v>
      </c>
      <c r="C19" s="3">
        <v>2.8</v>
      </c>
      <c r="D19" s="4">
        <f>B19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1577819973.0535281</v>
      </c>
      <c r="E19" s="5">
        <v>320993471.06999999</v>
      </c>
      <c r="F19" s="4">
        <f>E19*(1+(C20/100))*(1+(C21/100))*(1+(C22/100))*(1+(C23/100))*(1+(C24/100))*(1+(C25/100))*(1+(C26/100))*(1+(C27/100))*(1+(C28/100))*(1+(C29/100))*(1+(C30/100))*(1+(C31/100))*(1+(C32/100))*(1+(C33/100))*(1+(C34/100))*(1+(C35/100))*(1+(C36/100))*(1+(C37/100))*(1+(C38/100))*(1+(C39/100))</f>
        <v>475844939.99056143</v>
      </c>
      <c r="G19" s="5">
        <v>6.9</v>
      </c>
      <c r="H19" s="20">
        <v>22530300000</v>
      </c>
      <c r="I19" s="5"/>
    </row>
    <row r="20" spans="1:9" x14ac:dyDescent="0.25">
      <c r="A20" s="1" t="s">
        <v>15</v>
      </c>
      <c r="B20">
        <v>1560390848.21</v>
      </c>
      <c r="C20" s="3">
        <v>3.7</v>
      </c>
      <c r="D20" s="4">
        <f>B20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2257378617.8844028</v>
      </c>
      <c r="E20" s="5">
        <v>512199885.62</v>
      </c>
      <c r="F20" s="4">
        <f>E20*(1+(C21/100))*(1+(C22/100))*(1+(C23/100))*(1+(C24/100))*(1+(C25/100))*(1+(C26/100))*(1+(C27/100))*(1+(C28/100))*(1+(C29/100))*(1+(C30/100))*(1+(C31/100))*(1+(C32/100))*(1+(C33/100))*(1+(C34/100))*(1+(C35/100))*(1+(C36/100))*(1+(C37/100))*(1+(C38/100))*(1+(C39/100))*(1+(C40/100))</f>
        <v>740986831.0928582</v>
      </c>
      <c r="G20" s="5">
        <v>0.9</v>
      </c>
      <c r="H20" s="20">
        <v>25131000000</v>
      </c>
      <c r="I20" s="5"/>
    </row>
    <row r="21" spans="1:9" x14ac:dyDescent="0.25">
      <c r="A21" s="1" t="s">
        <v>16</v>
      </c>
      <c r="B21">
        <v>1636291257.1600001</v>
      </c>
      <c r="C21" s="3">
        <v>3.3</v>
      </c>
      <c r="D21" s="4">
        <f>B21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2344266247.5322556</v>
      </c>
      <c r="E21" s="5">
        <v>559988417.77999997</v>
      </c>
      <c r="F21" s="4">
        <f>E21*(1+(C22/100))*(1+(C23/100))*(1+(C24/100))*(1+(C25/100))*(1+(C26/100))*(1+(C27/100))*(1+(C28/100))*(1+(C29/100))*(1+(C30/100))*(1+(C31/100))*(1+(C32/100))*(1+(C33/100))*(1+(C34/100))*(1+(C35/100))*(1+(C36/100))*(1+(C37/100))*(1+(C38/100))*(1+(C39/100))*(1+(C40/100))*(1+(C41/100))</f>
        <v>802278898.12790263</v>
      </c>
      <c r="G21" s="5">
        <v>1.7</v>
      </c>
      <c r="H21" s="20">
        <v>30156400000</v>
      </c>
      <c r="I21" s="5"/>
    </row>
    <row r="22" spans="1:9" x14ac:dyDescent="0.25">
      <c r="A22" s="1" t="s">
        <v>17</v>
      </c>
      <c r="B22">
        <v>792157048.20999992</v>
      </c>
      <c r="C22" s="3">
        <v>2.8</v>
      </c>
      <c r="D22" s="4">
        <f>B22*(1+(C23/100))*(1+(C24/100))*(1+(C25/100))*(1+(C26/100))*(1+(C27/100))*(1+(C28/100))*(1+(C29/100))*(1+(C30/100))*(1+(C31/100))*(1+(C32/100))*(1+(C33/100))*(1+(C34/100))*(1+(C35/100))*(1+(C36/100))*(1+(C37/100))*(1+(C38/100))</f>
        <v>1046487802.1387174</v>
      </c>
      <c r="E22" s="5">
        <v>120253641.23</v>
      </c>
      <c r="F22" s="4">
        <f>E22*(1+(C23/100))*(1+(C24/100))*(1+(C25/100))*(1+(C26/100))*(1+(C27/100))*(1+(C28/100))*(1+(C29/100))*(1+(C30/100))*(1+(C31/100))*(1+(C32/100))*(1+(C33/100))*(1+(C34/100))*(1+(C35/100))*(1+(C36/100))*(1+(C37/100))*(1+(C38/100))</f>
        <v>158862398.55382749</v>
      </c>
      <c r="G22" s="16">
        <v>-1</v>
      </c>
      <c r="H22" s="20">
        <v>18291800000</v>
      </c>
      <c r="I22" s="5">
        <v>44.7</v>
      </c>
    </row>
    <row r="23" spans="1:9" x14ac:dyDescent="0.25">
      <c r="A23" s="1" t="s">
        <v>18</v>
      </c>
      <c r="B23">
        <v>1350993474.8400002</v>
      </c>
      <c r="C23" s="3">
        <v>3.4</v>
      </c>
      <c r="D23" s="4">
        <f>B23*(1+(C24/100))*(1+(C25/100))*(1+(C26/100))*(1+(C27/100))*(1+(C28/100))*(1+(C29/100))*(1+(C30/100))*(1+(C31/100))*(1+(C32/100))*(1+(C33/100))*(1+(C34/100))*(1+(C35/100))*(1+(C36/100))*(1+(C37/100))*(1+(C38/100))*(1+(C39/100))</f>
        <v>1758853942.3880935</v>
      </c>
      <c r="E23" s="5">
        <v>455746157.04000002</v>
      </c>
      <c r="F23" s="4">
        <f>E23*(1+(C24/100))*(1+(C25/100))*(1+(C26/100))*(1+(C27/100))*(1+(C28/100))*(1+(C29/100))*(1+(C30/100))*(1+(C31/100))*(1+(C32/100))*(1+(C33/100))*(1+(C34/100))*(1+(C35/100))*(1+(C36/100))*(1+(C37/100))*(1+(C38/100))*(1+(C39/100))</f>
        <v>593334416.46190095</v>
      </c>
      <c r="G23" s="5">
        <v>3.7</v>
      </c>
      <c r="H23" s="20">
        <v>26776900000</v>
      </c>
      <c r="I23" s="5"/>
    </row>
    <row r="24" spans="1:9" x14ac:dyDescent="0.25">
      <c r="A24" s="1" t="s">
        <v>19</v>
      </c>
      <c r="B24">
        <v>2135064808.47</v>
      </c>
      <c r="C24" s="3">
        <v>2.8</v>
      </c>
      <c r="D24" s="4">
        <f>B24*(1+(C25/100))*(1+(C26/100))*(1+(C27/100))*(1+(C28/100))*(1+(C29/100))*(1+(C30/100))*(1+(C31/100))*(1+(C32/100))*(1+(C33/100))*(1+(C34/100))*(1+(C35/100))*(1+(C36/100))*(1+(C37/100))*(1+(C38/100))*(1+(C39/100))*(1+(C40/100))</f>
        <v>2736371038.5340815</v>
      </c>
      <c r="E24" s="5">
        <v>802843286.23000002</v>
      </c>
      <c r="F24" s="4">
        <f>E24*(1+(C25/100))*(1+(C26/100))*(1+(C27/100))*(1+(C28/100))*(1+(C29/100))*(1+(C30/100))*(1+(C31/100))*(1+(C32/100))*(1+(C33/100))*(1+(C34/100))*(1+(C35/100))*(1+(C36/100))*(1+(C37/100))*(1+(C38/100))*(1+(C39/100))*(1+(C40/100))</f>
        <v>1028951022.0982914</v>
      </c>
      <c r="G24" s="5">
        <v>8.5</v>
      </c>
      <c r="H24" s="20">
        <v>28388500000</v>
      </c>
      <c r="I24" s="5"/>
    </row>
    <row r="25" spans="1:9" x14ac:dyDescent="0.25">
      <c r="A25" s="1" t="s">
        <v>20</v>
      </c>
      <c r="B25">
        <v>2271405676.54</v>
      </c>
      <c r="C25" s="3">
        <v>1.5</v>
      </c>
      <c r="D25" s="4">
        <f>B25*(1+(C26/100))*(1+(C27/100))*(1+(C28/100))*(1+(C29/100))*(1+(C30/100))*(1+(C31/100))*(1+(C32/100))*(1+(C33/100))*(1+(C34/100))*(1+(C35/100))*(1+(C36/100))*(1+(C37/100))*(1+(C38/100))*(1+(C39/100))*(1+(C40/100))*(1+(C41/100))</f>
        <v>2934054801.6291437</v>
      </c>
      <c r="E25" s="5">
        <v>982187616.09000003</v>
      </c>
      <c r="F25" s="4">
        <f>E25*(1+(C26/100))*(1+(C27/100))*(1+(C28/100))*(1+(C29/100))*(1+(C30/100))*(1+(C31/100))*(1+(C32/100))*(1+(C33/100))*(1+(C34/100))*(1+(C35/100))*(1+(C36/100))*(1+(C37/100))*(1+(C38/100))*(1+(C39/100))*(1+(C40/100))*(1+(C41/100))</f>
        <v>1268726375.4131935</v>
      </c>
      <c r="G25" s="5">
        <v>4</v>
      </c>
      <c r="H25" s="20">
        <v>27587000000</v>
      </c>
      <c r="I25" s="5"/>
    </row>
    <row r="26" spans="1:9" x14ac:dyDescent="0.25">
      <c r="A26" s="1" t="s">
        <v>21</v>
      </c>
      <c r="B26">
        <v>1174789993.97</v>
      </c>
      <c r="C26" s="3">
        <v>4</v>
      </c>
      <c r="D26" s="4">
        <f>B26*(1+(C27/100))*(1+(C28/100))*(1+(C29/100))*(1+(C30/100))*(1+(C31/100))*(1+(C32/100))*(1+(C33/100))*(1+(C34/100))*(1+(C35/100))*(1+(C36/100))*(1+(C37/100))*(1+(C38/100))</f>
        <v>1383152556.4119298</v>
      </c>
      <c r="E26" s="5">
        <v>184034071.72</v>
      </c>
      <c r="F26" s="4">
        <f>E26*(1+(C27/100))*(1+(C28/100))*(1+(C29/100))*(1+(C30/100))*(1+(C31/100))*(1+(C32/100))*(1+(C33/100))*(1+(C34/100))*(1+(C35/100))*(1+(C36/100))*(1+(C37/100))*(1+(C38/100))</f>
        <v>216674638.08251899</v>
      </c>
      <c r="G26" s="5">
        <v>5.4</v>
      </c>
      <c r="H26" s="20">
        <v>24139000000</v>
      </c>
      <c r="I26" s="5">
        <v>36.5</v>
      </c>
    </row>
    <row r="27" spans="1:9" x14ac:dyDescent="0.25">
      <c r="A27" s="1" t="s">
        <v>22</v>
      </c>
      <c r="B27">
        <v>1928014919.5900002</v>
      </c>
      <c r="C27" s="3">
        <v>2.6</v>
      </c>
      <c r="D27" s="4">
        <f>B27*(1+(C28/100))*(1+(C29/100))*(1+(C30/100))*(1+(C31/100))*(1+(C32/100))*(1+(C33/100))*(1+(C34/100))*(1+(C35/100))*(1+(C36/100))*(1+(C37/100))*(1+(C38/100))*(1+(C39/100))</f>
        <v>2254483485.8138533</v>
      </c>
      <c r="E27" s="5">
        <v>667003386.5</v>
      </c>
      <c r="F27" s="4">
        <f>E27*(1+(C28/100))*(1+(C29/100))*(1+(C30/100))*(1+(C31/100))*(1+(C32/100))*(1+(C33/100))*(1+(C34/100))*(1+(C35/100))*(1+(C36/100))*(1+(C37/100))*(1+(C38/100))*(1+(C39/100))</f>
        <v>779946308.80031896</v>
      </c>
      <c r="G27" s="5">
        <v>5</v>
      </c>
      <c r="H27" s="20">
        <v>34346400000</v>
      </c>
      <c r="I27" s="5"/>
    </row>
    <row r="28" spans="1:9" x14ac:dyDescent="0.25">
      <c r="A28" s="1" t="s">
        <v>23</v>
      </c>
      <c r="B28">
        <v>3044561895.0799999</v>
      </c>
      <c r="C28" s="3">
        <v>2.1</v>
      </c>
      <c r="D28" s="4">
        <f>B28*(1+(C29/100))*(1+(C30/100))*(1+(C31/100))*(1+(C32/100))*(1+(C33/100))*(1+(C34/100))*(1+(C35/100))*(1+(C36/100))*(1+(C37/100))*(1+(C38/100))*(1+(C39/100))*(1+(C40/100))</f>
        <v>3528712258.1585855</v>
      </c>
      <c r="E28" s="5">
        <v>1195898955.99</v>
      </c>
      <c r="F28" s="4">
        <f>E28*(1+(C29/100))*(1+(C30/100))*(1+(C31/100))*(1+(C32/100))*(1+(C33/100))*(1+(C34/100))*(1+(C35/100))*(1+(C36/100))*(1+(C37/100))*(1+(C38/100))*(1+(C39/100))*(1+(C40/100))</f>
        <v>1386072430.4342258</v>
      </c>
      <c r="G28" s="5">
        <v>3.5</v>
      </c>
      <c r="H28" s="20">
        <v>40598500000</v>
      </c>
      <c r="I28" s="5"/>
    </row>
    <row r="29" spans="1:9" x14ac:dyDescent="0.25">
      <c r="A29" s="1" t="s">
        <v>24</v>
      </c>
      <c r="B29">
        <v>3201897022.3199997</v>
      </c>
      <c r="C29" s="3">
        <v>1.6</v>
      </c>
      <c r="D29" s="4">
        <f>B29*(1+(C30/100))*(1+(C31/100))*(1+(C32/100))*(1+(C33/100))*(1+(C34/100))*(1+(C35/100))*(1+(C36/100))*(1+(C37/100))*(1+(C38/100))*(1+(C39/100))*(1+(C40/100))*(1+(C41/100))</f>
        <v>3736635405.9992075</v>
      </c>
      <c r="E29" s="5">
        <v>1440047519.73</v>
      </c>
      <c r="F29" s="4">
        <f>E29*(1+(C30/100))*(1+(C31/100))*(1+(C32/100))*(1+(C33/100))*(1+(C34/100))*(1+(C35/100))*(1+(C36/100))*(1+(C37/100))*(1+(C38/100))*(1+(C39/100))*(1+(C40/100))*(1+(C41/100))</f>
        <v>1680545161.5197785</v>
      </c>
      <c r="G29" s="5">
        <v>4</v>
      </c>
      <c r="H29" s="20">
        <v>35244800000</v>
      </c>
      <c r="I29" s="5"/>
    </row>
    <row r="30" spans="1:9" x14ac:dyDescent="0.25">
      <c r="A30" s="1" t="s">
        <v>25</v>
      </c>
      <c r="B30">
        <v>1653895969.3899999</v>
      </c>
      <c r="C30" s="3">
        <v>1.5</v>
      </c>
      <c r="D30" s="4">
        <f>B30*(1+(C31/100))*(1+(C32/100))*(1+(C33/100))*(1+(C34/100))*(1+(C35/100))*(1+(C36/100))*(1+(C37/100))*(1+(C38/100))</f>
        <v>1802541119.6825449</v>
      </c>
      <c r="E30" s="5">
        <v>314673104.68000001</v>
      </c>
      <c r="F30" s="4">
        <f>E30*(1+(C31/100))*(1+(C32/100))*(1+(C33/100))*(1+(C34/100))*(1+(C35/100))*(1+(C36/100))*(1+(C37/100))*(1+(C38/100))</f>
        <v>342954587.79857367</v>
      </c>
      <c r="G30" s="5">
        <v>6.8</v>
      </c>
      <c r="H30" s="20">
        <v>22162000000</v>
      </c>
      <c r="I30" s="5">
        <v>38.5</v>
      </c>
    </row>
    <row r="31" spans="1:9" x14ac:dyDescent="0.25">
      <c r="A31" s="1" t="s">
        <v>26</v>
      </c>
      <c r="B31">
        <v>2554776418.25</v>
      </c>
      <c r="C31" s="3">
        <v>2.2000000000000002</v>
      </c>
      <c r="D31" s="4">
        <f>B31*(1+(C32/100))*(1+(C33/100))*(1+(C34/100))*(1+(C35/100))*(1+(C36/100))*(1+(C37/100))*(1+(C38/100))*(1+(C39/100))</f>
        <v>2776215526.9090204</v>
      </c>
      <c r="E31" s="5">
        <v>924003643.44000006</v>
      </c>
      <c r="F31" s="4">
        <f>E31*(1+(C32/100))*(1+(C33/100))*(1+(C34/100))*(1+(C35/100))*(1+(C36/100))*(1+(C37/100))*(1+(C38/100))*(1+(C39/100))</f>
        <v>1004093056.2510031</v>
      </c>
      <c r="G31" s="5">
        <v>4.9000000000000004</v>
      </c>
      <c r="H31" s="20">
        <v>36735700000</v>
      </c>
      <c r="I31" s="5"/>
    </row>
    <row r="32" spans="1:9" x14ac:dyDescent="0.25">
      <c r="A32" s="1" t="s">
        <v>27</v>
      </c>
      <c r="B32">
        <v>4133348218.5000005</v>
      </c>
      <c r="C32" s="3">
        <v>3</v>
      </c>
      <c r="D32" s="4">
        <f>B32*(1+(C33/100))*(1+(C34/100))*(1+(C35/100))*(1+(C36/100))*(1+(C37/100))*(1+(C38/100))*(1+(C39/100))*(1+(C40/100))</f>
        <v>4413118226.9018698</v>
      </c>
      <c r="E32" s="5">
        <v>2001180029.78</v>
      </c>
      <c r="F32" s="4">
        <f>E32*(1+(C33/100))*(1+(C34/100))*(1+(C35/100))*(1+(C36/100))*(1+(C37/100))*(1+(C38/100))*(1+(C39/100))*(1+(C40/100))</f>
        <v>2136631998.5348566</v>
      </c>
      <c r="G32" s="5">
        <v>5.3</v>
      </c>
      <c r="H32" s="20">
        <v>38672600000</v>
      </c>
      <c r="I32" s="5"/>
    </row>
    <row r="33" spans="1:9" x14ac:dyDescent="0.25">
      <c r="A33" s="1" t="s">
        <v>28</v>
      </c>
      <c r="B33">
        <v>3343877490.77</v>
      </c>
      <c r="C33" s="3">
        <v>1.3</v>
      </c>
      <c r="D33" s="4">
        <f>B33*(1+(C34/100))*(1+(C35/100))*(1+(C36/100))*(1+(C37/100))*(1+(C38/100))*(1+(C39/100))*(1+(C40/100))+(1+(C41/100))</f>
        <v>3524394221.2853322</v>
      </c>
      <c r="E33" s="5">
        <v>1413575055.05</v>
      </c>
      <c r="F33" s="4">
        <f>E33*(1+(C34/100))*(1+(C35/100))*(1+(C36/100))*(1+(C37/100))*(1+(C38/100))*(1+(C39/100))*(1+(C40/100))+(1+(C41/100))</f>
        <v>1489885849.914556</v>
      </c>
      <c r="G33" s="5">
        <v>7.2</v>
      </c>
      <c r="H33" s="20">
        <v>40767500000</v>
      </c>
      <c r="I33" s="5"/>
    </row>
    <row r="34" spans="1:9" x14ac:dyDescent="0.25">
      <c r="A34" s="1" t="s">
        <v>29</v>
      </c>
      <c r="B34">
        <v>1516665896.22</v>
      </c>
      <c r="C34" s="3">
        <v>0</v>
      </c>
      <c r="D34" s="4">
        <f>B34*(1+(C35/100))*(1+(C36/100))*(1+(C37/100))*(1+(C38/100))</f>
        <v>1550134375.8557782</v>
      </c>
      <c r="E34" s="5">
        <v>298644643.71000004</v>
      </c>
      <c r="F34" s="4">
        <f>E34*(1+(C35/100))*(1+(C36/100))*(1+(C37/100))*(1+(C38/100))</f>
        <v>305234877.06413126</v>
      </c>
      <c r="G34" s="5">
        <v>3.4</v>
      </c>
      <c r="H34" s="20">
        <v>29779800000</v>
      </c>
      <c r="I34" s="5">
        <v>37.6</v>
      </c>
    </row>
    <row r="35" spans="1:9" x14ac:dyDescent="0.25">
      <c r="A35" s="1" t="s">
        <v>30</v>
      </c>
      <c r="B35">
        <v>1779288687.6499999</v>
      </c>
      <c r="C35" s="3">
        <v>-0.6</v>
      </c>
      <c r="D35" s="4">
        <f>B35*(1+(C36/100))*(1+(C37/100))*(1+(C38/100))*(1+(C39/100))</f>
        <v>1864290743.3454373</v>
      </c>
      <c r="E35" s="5">
        <v>534014533.81999999</v>
      </c>
      <c r="F35" s="4">
        <f>E35*(1+(C36/100))*(1+(C37/100))*(1+(C38/100))*(1+(C39/100))</f>
        <v>559526039.32273698</v>
      </c>
      <c r="G35" s="5">
        <v>3.3</v>
      </c>
      <c r="H35" s="20">
        <v>45095800000</v>
      </c>
      <c r="I35" s="5"/>
    </row>
    <row r="36" spans="1:9" x14ac:dyDescent="0.25">
      <c r="A36" s="1" t="s">
        <v>31</v>
      </c>
      <c r="B36">
        <v>2630793318.8099999</v>
      </c>
      <c r="C36" s="3">
        <v>0.4</v>
      </c>
      <c r="D36" s="4">
        <f>B36*(1+(C37/100))*(1+(C38/100))*(1+(C39/100))*(1+(C40/100))</f>
        <v>2778438290.8340325</v>
      </c>
      <c r="E36" s="5">
        <v>1068186005.1700001</v>
      </c>
      <c r="F36" s="4">
        <f>E36*(1+(C37/100))*(1+(C38/100))*(1+(C39/100))*(1+(C40/100))</f>
        <v>1128134573.4296792</v>
      </c>
      <c r="G36" s="16">
        <v>-2.2999999999999998</v>
      </c>
      <c r="H36" s="20">
        <v>43623700000</v>
      </c>
      <c r="I36" s="5"/>
    </row>
    <row r="37" spans="1:9" x14ac:dyDescent="0.25">
      <c r="A37" s="1" t="s">
        <v>32</v>
      </c>
      <c r="B37">
        <v>2622529114.7399998</v>
      </c>
      <c r="C37" s="3">
        <v>1.4</v>
      </c>
      <c r="D37" s="4">
        <f>B37*(1+(C38/100))*(1+(C39/100))*(1+(C40/100))*(1+(C41/100))</f>
        <v>2794293511.7693634</v>
      </c>
      <c r="E37" s="5">
        <v>1172259680.73</v>
      </c>
      <c r="F37" s="4">
        <f>E37*(1+(C38/100))*(1+(C39/100))*(1+(C40/100))*(1+(C41/100))</f>
        <v>1249037656.6505401</v>
      </c>
      <c r="G37" s="5">
        <v>6.8</v>
      </c>
      <c r="H37" s="20">
        <v>48332600000</v>
      </c>
      <c r="I37" s="5"/>
    </row>
    <row r="38" spans="1:9" x14ac:dyDescent="0.25">
      <c r="A38" s="6" t="s">
        <v>33</v>
      </c>
      <c r="B38" s="7">
        <v>1417516688.3</v>
      </c>
      <c r="C38" s="8">
        <v>1</v>
      </c>
      <c r="D38" s="9">
        <v>1417516688.3</v>
      </c>
      <c r="E38" s="10">
        <v>273198831.5</v>
      </c>
      <c r="F38" s="10">
        <v>273198831.5</v>
      </c>
      <c r="G38" s="5">
        <v>2.7</v>
      </c>
      <c r="H38" s="20">
        <v>33811500000</v>
      </c>
      <c r="I38" s="5">
        <v>35.9</v>
      </c>
    </row>
    <row r="39" spans="1:9" x14ac:dyDescent="0.25">
      <c r="A39" s="6" t="s">
        <v>34</v>
      </c>
      <c r="B39" s="7">
        <v>1914208824.3900001</v>
      </c>
      <c r="C39" s="8">
        <v>1.9</v>
      </c>
      <c r="D39" s="9">
        <v>1914208824.3900001</v>
      </c>
      <c r="E39" s="10">
        <v>577795725.01999998</v>
      </c>
      <c r="F39" s="10">
        <v>577795725.01999998</v>
      </c>
      <c r="G39" s="5">
        <v>2.1</v>
      </c>
      <c r="H39" s="20">
        <v>47401300000</v>
      </c>
      <c r="I39" s="5"/>
    </row>
    <row r="40" spans="1:9" x14ac:dyDescent="0.25">
      <c r="A40" s="6" t="s">
        <v>35</v>
      </c>
      <c r="B40" s="7">
        <v>2869821659.6000004</v>
      </c>
      <c r="C40" s="8">
        <v>1.2</v>
      </c>
      <c r="D40" s="9">
        <v>2869821659.6000004</v>
      </c>
      <c r="E40" s="10">
        <v>982783206.08000004</v>
      </c>
      <c r="F40" s="10">
        <v>982783206.08000004</v>
      </c>
      <c r="G40" s="5">
        <v>13.3</v>
      </c>
      <c r="H40" s="20">
        <v>46582800000</v>
      </c>
      <c r="I40" s="5"/>
    </row>
    <row r="41" spans="1:9" x14ac:dyDescent="0.25">
      <c r="A41" s="6" t="s">
        <v>36</v>
      </c>
      <c r="B41" s="7">
        <v>3136211907.3400002</v>
      </c>
      <c r="C41" s="8">
        <v>2.2999999999999998</v>
      </c>
      <c r="D41" s="9">
        <v>3136211907.3400002</v>
      </c>
      <c r="E41" s="10">
        <v>1304536070.3199999</v>
      </c>
      <c r="F41" s="10">
        <v>1304536070.3199999</v>
      </c>
      <c r="G41" s="5">
        <v>8.8000000000000007</v>
      </c>
      <c r="H41" s="20">
        <v>53527900000</v>
      </c>
      <c r="I41" s="5"/>
    </row>
    <row r="42" spans="1:9" x14ac:dyDescent="0.25">
      <c r="A42" s="1" t="s">
        <v>37</v>
      </c>
      <c r="B42">
        <v>1671967905.8799999</v>
      </c>
      <c r="C42" s="3">
        <v>2.2000000000000002</v>
      </c>
      <c r="D42" s="4">
        <f>B42/((1+(C42/100))*(1+(C41/100))*(1+(C40/100))*(1+(C39/100)))</f>
        <v>1550767571.1864214</v>
      </c>
      <c r="E42" s="5">
        <v>274815374.96999997</v>
      </c>
      <c r="F42" s="4">
        <f>E42/((1+(C42/100))*(1+(C41/100))*(1+(C40/100))*(1+(C39/100)))</f>
        <v>254894110.1489659</v>
      </c>
      <c r="G42" s="5">
        <v>10.199999999999999</v>
      </c>
      <c r="H42" s="20">
        <v>36796300000</v>
      </c>
      <c r="I42" s="5">
        <v>35.4</v>
      </c>
    </row>
    <row r="43" spans="1:9" x14ac:dyDescent="0.25">
      <c r="A43" s="1" t="s">
        <v>38</v>
      </c>
      <c r="B43">
        <v>2181092332.29</v>
      </c>
      <c r="C43" s="3">
        <v>2.7</v>
      </c>
      <c r="D43" s="4">
        <f>B43/((1+(C43/100))*(1+(C42/100))*(1+(C41/100))*(1+(C40/100)))</f>
        <v>2007227347.3478127</v>
      </c>
      <c r="E43" s="5">
        <v>514375015.76999998</v>
      </c>
      <c r="F43" s="4">
        <f>E43/((1+(C43/100))*(1+(C42/100))*(1+(C41/100))*(1+(C40/100)))</f>
        <v>473371797.77345097</v>
      </c>
      <c r="G43" s="5">
        <v>7.4</v>
      </c>
      <c r="H43" s="20">
        <v>47567600000</v>
      </c>
      <c r="I43" s="5"/>
    </row>
    <row r="44" spans="1:9" x14ac:dyDescent="0.25">
      <c r="A44" s="1" t="s">
        <v>39</v>
      </c>
      <c r="B44">
        <v>3107954419.1399999</v>
      </c>
      <c r="C44" s="3">
        <v>2.6</v>
      </c>
      <c r="D44" s="4">
        <f>B44/((1+(C42/100))*(1+(C43/100))*(1+(C41/100))*(1+(C44/100)))</f>
        <v>2821176820.9569058</v>
      </c>
      <c r="E44" s="5">
        <v>750600643.95999992</v>
      </c>
      <c r="F44" s="4">
        <f>E44/((1+(C42/100))*(1+(C43/100))*(1+(C41/100))*(1+(C44/100)))</f>
        <v>681341117.96955895</v>
      </c>
      <c r="G44" s="5">
        <v>2.4</v>
      </c>
      <c r="H44" s="20">
        <v>50166800000</v>
      </c>
      <c r="I44" s="5"/>
    </row>
    <row r="45" spans="1:9" x14ac:dyDescent="0.25">
      <c r="A45" s="1" t="s">
        <v>40</v>
      </c>
      <c r="B45">
        <v>3159189890.4300003</v>
      </c>
      <c r="C45" s="3">
        <v>0.6</v>
      </c>
      <c r="D45" s="4">
        <f>B45/((1+(C42/100))*(1+(C43/100))*(1+(C44/100))*(1+(C45/100)))</f>
        <v>2916144566.160078</v>
      </c>
      <c r="E45" s="5">
        <v>1092050080.54</v>
      </c>
      <c r="F45" s="4">
        <f>E45/((1+(C42/100))*(1+(C43/100))*(1+(C44/100))*(1+(C45/100)))</f>
        <v>1008035610.011382</v>
      </c>
      <c r="G45" s="5">
        <v>1</v>
      </c>
      <c r="H45" s="20">
        <v>60872700000</v>
      </c>
      <c r="I45" s="5"/>
    </row>
    <row r="46" spans="1:9" x14ac:dyDescent="0.25">
      <c r="A46" s="1" t="s">
        <v>41</v>
      </c>
      <c r="B46">
        <v>1696571143.24</v>
      </c>
      <c r="C46" s="3">
        <v>2.5</v>
      </c>
      <c r="D46" s="4">
        <f>B46/((1+(C39/100))*(1+(C40/100))*(1+(C41/100))*(1+(C46/100))*(1+(C45/100))*(1+(C44/100))*(1+(C43/100))*(1+(C42/100)))</f>
        <v>1448275551.4837847</v>
      </c>
      <c r="E46" s="5">
        <v>233120199.02000001</v>
      </c>
      <c r="F46" s="4">
        <f>E46/((1+(C39/100))*(1+(C40/100))*(1+(C41/100))*(1+(C46/100))*(1+(C45/100))*(1+(C44/100))*(1+(C43/100))*(1+(C42/100)))</f>
        <v>199002727.43819711</v>
      </c>
      <c r="G46" s="5">
        <v>1.9</v>
      </c>
      <c r="H46" s="20">
        <v>33324199999.999996</v>
      </c>
      <c r="I46" s="5">
        <v>36.5</v>
      </c>
    </row>
    <row r="47" spans="1:9" x14ac:dyDescent="0.25">
      <c r="A47" s="1" t="s">
        <v>42</v>
      </c>
      <c r="B47">
        <v>2207464199.5900002</v>
      </c>
      <c r="C47" s="3">
        <v>1.6</v>
      </c>
      <c r="D47" s="4">
        <f>B47/((1+(C42/100))*(1+(C40/100))*(1+(C41/100))*(1+(C47/100))*(1+(C46/100))*(1+(C45/100))*(1+(C44/100))*(1+(C43/100)))</f>
        <v>1889962854.1749308</v>
      </c>
      <c r="E47" s="5">
        <v>434485180.73999995</v>
      </c>
      <c r="F47" s="4">
        <f>E47/((1+(C42/100))*(1+(C40/100))*(1+(C41/100))*(1+(C47/100))*(1+(C46/100))*(1+(C45/100))*(1+(C44/100))*(1+(C43/100)))</f>
        <v>371992828.89416641</v>
      </c>
      <c r="G47" s="5">
        <v>0.9</v>
      </c>
      <c r="H47" s="20">
        <v>47883400000</v>
      </c>
      <c r="I47" s="5"/>
    </row>
    <row r="48" spans="1:9" x14ac:dyDescent="0.25">
      <c r="A48" s="1" t="s">
        <v>43</v>
      </c>
      <c r="B48">
        <v>2964921056.5899997</v>
      </c>
      <c r="C48" s="3">
        <v>2.1</v>
      </c>
      <c r="D48" s="4">
        <f>B48/((1+(C42/100))*(1+(C43/100))*(1+(C41/100))*(1+(C48/100))*(1+(C47/100))*(1+(C46/100))*(1+(C45/100))*(1+(C44/100)))</f>
        <v>2516097721.0938697</v>
      </c>
      <c r="E48" s="5">
        <v>627114491.04999995</v>
      </c>
      <c r="F48" s="4">
        <f>E48/((1+(C42/100))*(1+(C43/100))*(1+(C41/100))*(1+(C48/100))*(1+(C47/100))*(1+(C46/100))*(1+(C45/100))*(1+(C44/100)))</f>
        <v>532183256.03940094</v>
      </c>
      <c r="G48" s="16">
        <v>-3.2</v>
      </c>
      <c r="H48" s="20">
        <v>58512600000</v>
      </c>
      <c r="I48" s="5"/>
    </row>
    <row r="49" spans="1:9" x14ac:dyDescent="0.25">
      <c r="A49" s="1" t="s">
        <v>44</v>
      </c>
      <c r="B49">
        <v>3045234001.29</v>
      </c>
      <c r="C49" s="3">
        <v>2.1</v>
      </c>
      <c r="D49" s="4">
        <f>B49/((1+(C42/100))*(1+(C43/100))*(1+(C44/100))*(1+(C49/100))*(1+(C48/100))*(1+(C47/100))*(1+(C46/100))*(1+(C45/100)))</f>
        <v>2589315265.9005075</v>
      </c>
      <c r="E49" s="5">
        <v>1033658913.8700001</v>
      </c>
      <c r="F49" s="4">
        <f>E49/((1+(C42/100))*(1+(C43/100))*(1+(C44/100))*(1+(C49/100))*(1+(C48/100))*(1+(C47/100))*(1+(C46/100))*(1+(C45/100)))</f>
        <v>878904151.30132616</v>
      </c>
      <c r="G49" s="16">
        <v>-3.6</v>
      </c>
      <c r="H49" s="20">
        <v>58985300000</v>
      </c>
      <c r="I49" s="5"/>
    </row>
    <row r="50" spans="1:9" x14ac:dyDescent="0.25">
      <c r="A50" s="1" t="s">
        <v>45</v>
      </c>
      <c r="B50">
        <v>1915400183.45</v>
      </c>
      <c r="C50" s="3">
        <v>1.6</v>
      </c>
      <c r="D50" s="4">
        <f>B50/((1+(C39/100))*(1+(C40/100))*(1+(C41/100))*(1+(C50/100))*(1+(C49/100))*(1+(C48/100))*(1+(C47/100))*(1+(C46/100))*(1+(C45/100))*(1+(C44/100))*(1+(C43/100))*(1+(C42/100)))</f>
        <v>1519496654.0792518</v>
      </c>
      <c r="E50" s="5">
        <v>232608290.78</v>
      </c>
      <c r="F50" s="4">
        <f>E50/((1+(C39/100))*(1+(C40/100))*(1+(C41/100))*(1+(C50/100))*(1+(C49/100))*(1+(C48/100))*(1+(C47/100))*(1+(C46/100))*(1+(C45/100))*(1+(C44/100))*(1+(C43/100))*(1+(C42/100)))</f>
        <v>184529333.66367203</v>
      </c>
      <c r="G50" s="5">
        <v>1.9</v>
      </c>
      <c r="H50" s="20">
        <v>35630800000</v>
      </c>
      <c r="I50" s="5">
        <v>36.5</v>
      </c>
    </row>
    <row r="51" spans="1:9" x14ac:dyDescent="0.25">
      <c r="A51" s="1" t="s">
        <v>46</v>
      </c>
      <c r="B51">
        <v>2357456339.6900001</v>
      </c>
      <c r="C51" s="3">
        <v>1.2</v>
      </c>
      <c r="D51" s="4">
        <f>B51/((1+(C42/100))*(1+(C40/100))*(1+(C41/100))*(1+(C51/100))*(1+(C50/100))*(1+(C49/100))*(1+(C48/100))*(1+(C47/100))*(1+(C46/100))*(1+(C45/100))*(1+(C44/100))*(1+(C43/100)))</f>
        <v>1883118080.6200128</v>
      </c>
      <c r="E51" s="5">
        <v>428219758.23999995</v>
      </c>
      <c r="F51" s="4">
        <f>E51/((1+(C42/100))*(1+(C40/100))*(1+(C41/100))*(1+(C51/100))*(1+(C50/100))*(1+(C49/100))*(1+(C48/100))*(1+(C47/100))*(1+(C46/100))*(1+(C45/100))*(1+(C44/100))*(1+(C43/100)))</f>
        <v>342058665.36918038</v>
      </c>
      <c r="G51" s="5">
        <v>1.3</v>
      </c>
      <c r="H51" s="20">
        <v>49534400000</v>
      </c>
      <c r="I51" s="5"/>
    </row>
    <row r="52" spans="1:9" x14ac:dyDescent="0.25">
      <c r="A52" s="1" t="s">
        <v>47</v>
      </c>
      <c r="B52">
        <v>3335375005.8800001</v>
      </c>
      <c r="C52" s="3">
        <v>1.9</v>
      </c>
      <c r="D52" s="4">
        <f>B52/((1+(C42/100))*(1+(C43/100))*(1+(C41/100))*(1+(C52/100))*(1+(C51/100))*(1+(C50/100))*(1+(C49/100))*(1+(C48/100))*(1+(C47/100))*(1+(C46/100))*(1+(C45/100))*(1+(C44/100)))</f>
        <v>2645969863.2823715</v>
      </c>
      <c r="E52" s="5">
        <v>637798519.76999998</v>
      </c>
      <c r="F52" s="4">
        <f>E52/((1+(C42/100))*(1+(C43/100))*(1+(C41/100))*(1+(C52/100))*(1+(C51/100))*(1+(C50/100))*(1+(C49/100))*(1+(C48/100))*(1+(C47/100))*(1+(C46/100))*(1+(C45/100))*(1+(C44/100)))</f>
        <v>505968791.8697086</v>
      </c>
      <c r="G52" s="5">
        <v>4</v>
      </c>
      <c r="H52" s="20">
        <v>60759800000</v>
      </c>
      <c r="I52" s="5"/>
    </row>
    <row r="53" spans="1:9" x14ac:dyDescent="0.25">
      <c r="A53" s="1" t="s">
        <v>48</v>
      </c>
      <c r="B53">
        <v>3527142196.5300002</v>
      </c>
      <c r="C53" s="3">
        <v>2.4</v>
      </c>
      <c r="D53" s="4">
        <f>B53/((1+(C42/100))*(1+(C43/100))*(1+(C44/100))*(1+(C53/100))*(1+(C52/100))*(1+(C51/100))*(1+(C50/100))*(1+(C49/100))*(1+(C48/100))*(1+(C47/100))*(1+(C46/100))*(1+(C45/100)))</f>
        <v>2795367226.3461032</v>
      </c>
      <c r="E53" s="5">
        <v>1067368752.74</v>
      </c>
      <c r="F53" s="4">
        <f>E53/((1+(C42/100))*(1+(C43/100))*(1+(C44/100))*(1+(C53/100))*(1+(C52/100))*(1+(C51/100))*(1+(C50/100))*(1+(C49/100))*(1+(C48/100))*(1+(C47/100))*(1+(C46/100))*(1+(C45/100)))</f>
        <v>845922127.20277131</v>
      </c>
      <c r="G53" s="5">
        <v>3.2</v>
      </c>
      <c r="H53" s="20">
        <v>72229600000</v>
      </c>
    </row>
    <row r="54" spans="1:9" x14ac:dyDescent="0.25">
      <c r="A54" s="1" t="s">
        <v>49</v>
      </c>
      <c r="B54">
        <v>1982638646.6199999</v>
      </c>
      <c r="C54" s="3">
        <v>1.6</v>
      </c>
      <c r="D54" s="4">
        <f>B54/((1+(C39/100))*(1+(C40/100))*(1+(C41/100))*(1+(C54/100))*(1+(C53/100))*(1+(C52/100))*(1+(C51/100))*(1+(C50/100))*(1+(C49/100))*(1+(C48/100))*(1+(C47/100))*(1+(C46/100))*(1+(C45/100))*(1+(C44/100))*(1+(C43/100))*(1+(C42/100)))</f>
        <v>1466004926.477154</v>
      </c>
      <c r="E54" s="5">
        <v>264621981.58000001</v>
      </c>
      <c r="F54" s="4">
        <f>E54/((1+(C39/100))*(1+(C40/100))*(1+(C41/100))*(1+(C54/100))*(1+(C53/100))*(1+(C52/100))*(1+(C51/100))*(1+(C50/100))*(1+(C49/100))*(1+(C48/100))*(1+(C47/100))*(1+(C46/100))*(1+(C45/100))*(1+(C44/100))*(1+(C43/100))*(1+(C42/100)))</f>
        <v>195667087.0467402</v>
      </c>
      <c r="G54" s="5">
        <v>0.9</v>
      </c>
      <c r="H54" s="20">
        <v>36075900000</v>
      </c>
      <c r="I54" s="5">
        <v>39.299999999999997</v>
      </c>
    </row>
    <row r="55" spans="1:9" x14ac:dyDescent="0.25">
      <c r="A55" s="1" t="s">
        <v>50</v>
      </c>
      <c r="B55">
        <v>2496332156.8400002</v>
      </c>
      <c r="C55" s="3">
        <v>2.2999999999999998</v>
      </c>
      <c r="D55" s="4">
        <f>B55/((1+(C42/100))*(1+(C40/100))*(1+(C41/100))*(1+(C55/100))*(1+(C54/100))*(1+(C53/100))*(1+(C52/100))*(1+(C51/100))*(1+(C50/100))*(1+(C49/100))*(1+(C48/100))*(1+(C47/100))*(1+(C46/100))*(1+(C45/100))*(1+(C44/100))*(1+(C43/100)))</f>
        <v>1838623403.2418387</v>
      </c>
      <c r="E55" s="5">
        <v>447143257.56</v>
      </c>
      <c r="F55" s="4">
        <f>E55/((1+(C42/100))*(1+(C40/100))*(1+(C41/100))*(1+(C55/100))*(1+(C54/100))*(1+(C53/100))*(1+(C52/100))*(1+(C51/100))*(1+(C50/100))*(1+(C49/100))*(1+(C48/100))*(1+(C47/100))*(1+(C46/100))*(1+(C45/100))*(1+(C44/100))*(1+(C43/100)))</f>
        <v>329334401.95406765</v>
      </c>
      <c r="G55" s="5">
        <v>3.1</v>
      </c>
      <c r="H55" s="20">
        <v>45037900000</v>
      </c>
      <c r="I55" s="5"/>
    </row>
    <row r="56" spans="1:9" x14ac:dyDescent="0.25">
      <c r="A56" s="1" t="s">
        <v>51</v>
      </c>
      <c r="B56">
        <v>3534101548.21</v>
      </c>
      <c r="C56" s="3">
        <v>1.7</v>
      </c>
      <c r="D56" s="4">
        <f>B56/((1+(C42/100))*(1+(C43/100))*(1+(C41/100))*(1+(C56/100))*(1+(C55/100))*(1+(C54/100))*(1+(C53/100))*(1+(C52/100))*(1+(C51/100))*(1+(C50/100))*(1+(C49/100))*(1+(C48/100))*(1+(C47/100))*(1+(C46/100))*(1+(C45/100))*(1+(C44/100)))</f>
        <v>2590174339.0369263</v>
      </c>
      <c r="E56" s="5">
        <v>621109243.58000004</v>
      </c>
      <c r="F56" s="4">
        <f>E56/((1+(C42/100))*(1+(C43/100))*(1+(C41/100))*(1+(C56/100))*(1+(C55/100))*(1+(C54/100))*(1+(C53/100))*(1+(C52/100))*(1+(C51/100))*(1+(C50/100))*(1+(C49/100))*(1+(C48/100))*(1+(C47/100))*(1+(C46/100))*(1+(C45/100))*(1+(C44/100)))</f>
        <v>455216468.03680253</v>
      </c>
      <c r="G56" s="5">
        <v>0.5</v>
      </c>
      <c r="H56" s="20">
        <v>63929400000</v>
      </c>
      <c r="I56" s="5"/>
    </row>
    <row r="57" spans="1:9" x14ac:dyDescent="0.25">
      <c r="A57" s="1" t="s">
        <v>52</v>
      </c>
      <c r="B57">
        <v>3572520409.0699997</v>
      </c>
      <c r="C57" s="3">
        <v>0.6</v>
      </c>
      <c r="D57" s="4">
        <f>B57/((1+(C42/100))*(1+(C43/100))*(1+(C44/100))*(1+(C57/100))*(1+(C56/100))*(1+(C55/100))*(1+(C54/100))*(1+(C53/100))*(1+(C52/100))*(1+(C51/100))*(1+(C50/100))*(1+(C49/100))*(1+(C48/100))*(1+(C47/100))*(1+(C46/100))*(1+(C45/100)))</f>
        <v>2662578027.2521415</v>
      </c>
      <c r="E57" s="5">
        <v>970927460.60000002</v>
      </c>
      <c r="F57" s="4">
        <f>E57/((1+(C42/100))*(1+(C43/100))*(1+(C44/100))*(1+(C57/100))*(1+(C56/100))*(1+(C55/100))*(1+(C54/100))*(1+(C53/100))*(1+(C52/100))*(1+(C51/100))*(1+(C50/100))*(1+(C49/100))*(1+(C48/100))*(1+(C47/100))*(1+(C46/100))*(1+(C45/100)))</f>
        <v>723626411.22664773</v>
      </c>
      <c r="G57" s="17"/>
      <c r="H57" s="20">
        <v>83075400000</v>
      </c>
      <c r="I57" s="5"/>
    </row>
    <row r="58" spans="1:9" x14ac:dyDescent="0.25">
      <c r="A58" s="1" t="s">
        <v>53</v>
      </c>
      <c r="B58">
        <v>1842767501.0600002</v>
      </c>
      <c r="C58" s="3">
        <v>-0.4</v>
      </c>
      <c r="D58" s="4">
        <f>B58/((1+(C39/100))*(1+(C40/100))*(1+(C41/100))*(1+(C58/100))*(1+(C57/100))*(1+(C56/100))*(1+(C55/100))*(1+(C54/100))*(1+(C53/100))*(1+(C52/100))*(1+(C51/100))*(1+(C50/100))*(1+(C49/100))*(1+(C48/100))*(1+(C47/100))*(1+(C46/100))*(1+(C45/100))*(1+(C44/100))*(1+(C43/100))*(1+(C42/100)))</f>
        <v>1307099056.0014501</v>
      </c>
      <c r="E58" s="5">
        <v>229283073.33000001</v>
      </c>
      <c r="F58" s="4">
        <f>E58/((1+(C39/100))*(1+(C40/100))*(1+(C41/100))*(1+(C58/100))*(1+(C57/100))*(1+(C56/100))*(1+(C55/100))*(1+(C54/100))*(1+(C53/100))*(1+(C52/100))*(1+(C51/100))*(1+(C50/100))*(1+(C49/100))*(1+(C48/100))*(1+(C47/100))*(1+(C46/100))*(1+(C45/100))*(1+(C44/100))*(1+(C43/100))*(1+(C42/100)))</f>
        <v>162633478.46885878</v>
      </c>
      <c r="G58" s="5">
        <v>4.3</v>
      </c>
      <c r="H58" s="20">
        <v>43556000000</v>
      </c>
      <c r="I58" s="5">
        <v>36.4</v>
      </c>
    </row>
    <row r="59" spans="1:9" x14ac:dyDescent="0.25">
      <c r="A59" s="1" t="s">
        <v>54</v>
      </c>
      <c r="B59">
        <v>2319609539.5999999</v>
      </c>
      <c r="C59" s="3">
        <v>2.2000000000000002</v>
      </c>
      <c r="D59" s="4">
        <f>B59/((1+(C42/100))*(1+(C40/100))*(1+(C41/100))*(1+(C59/100))*(1+(C58/100))*(1+(C57/100))*(1+(C56/100))*(1+(C55/100))*(1+(C54/100))*(1+(C53/100))*(1+(C52/100))*(1+(C51/100))*(1+(C50/100))*(1+(C49/100))*(1+(C48/100))*(1+(C47/100))*(1+(C46/100))*(1+(C45/100))*(1+(C44/100))*(1+(C43/100)))</f>
        <v>1640499607.8624105</v>
      </c>
      <c r="E59" s="5">
        <v>417824084.02999997</v>
      </c>
      <c r="F59" s="4">
        <f>E59/((1+(C42/100))*(1+(C40/100))*(1+(C41/100))*(1+(C59/100))*(1+(C58/100))*(1+(C57/100))*(1+(C56/100))*(1+(C55/100))*(1+(C54/100))*(1+(C53/100))*(1+(C52/100))*(1+(C51/100))*(1+(C50/100))*(1+(C49/100))*(1+(C48/100))*(1+(C47/100))*(1+(C46/100))*(1+(C45/100))*(1+(C44/100))*(1+(C43/100)))</f>
        <v>295498114.7925806</v>
      </c>
      <c r="G59" s="5">
        <v>2.6</v>
      </c>
      <c r="H59" s="20">
        <v>61829000000</v>
      </c>
      <c r="I59" s="5"/>
    </row>
    <row r="60" spans="1:9" x14ac:dyDescent="0.25">
      <c r="A60" s="1" t="s">
        <v>55</v>
      </c>
      <c r="B60">
        <v>3178810355.77</v>
      </c>
      <c r="C60" s="3">
        <v>1.3</v>
      </c>
      <c r="D60" s="4">
        <f>B60/((1+(C42/100))*(1+(C43/100))*(1+(C41/100))*(1+(C60/100))*(1+(C59/100))*(1+(C58/100))*(1+(C57/100))*(1+(C56/100))*(1+(C55/100))*(1+(C54/100))*(1+(C53/100))*(1+(C52/100))*(1+(C51/100))*(1+(C50/100))*(1+(C49/100))*(1+(C48/100))*(1+(C47/100))*(1+(C46/100))*(1+(C45/100))*(1+(C44/100)))</f>
        <v>2245933696.5613871</v>
      </c>
      <c r="E60" s="5">
        <v>582788236.41999996</v>
      </c>
      <c r="F60" s="4">
        <f>E60/((1+(C42/100))*(1+(C43/100))*(1+(C41/100))*(1+(C60/100))*(1+(C59/100))*(1+(C58/100))*(1+(C57/100))*(1+(C56/100))*(1+(C55/100))*(1+(C54/100))*(1+(C53/100))*(1+(C52/100))*(1+(C51/100))*(1+(C50/100))*(1+(C49/100))*(1+(C48/100))*(1+(C47/100))*(1+(C46/100))*(1+(C45/100))*(1+(C44/100)))</f>
        <v>411758988.9435879</v>
      </c>
      <c r="G60" s="5">
        <v>1.3</v>
      </c>
      <c r="H60" s="20">
        <v>64270200000</v>
      </c>
      <c r="I60" s="5"/>
    </row>
    <row r="61" spans="1:9" x14ac:dyDescent="0.25">
      <c r="A61" s="1" t="s">
        <v>56</v>
      </c>
      <c r="B61">
        <v>3207495898.9500003</v>
      </c>
      <c r="C61" s="3">
        <v>0</v>
      </c>
      <c r="D61" s="4">
        <f>B61/((1+(C42/100))*(1+(C43/100))*(1+(C44/100))*(1+(C61/100))*(1+(C60/100))*(1+(C59/100))*(1+(C58/100))*(1+(C57/100))*(1+(C56/100))*(1+(C55/100))*(1+(C54/100))*(1+(C53/100))*(1+(C52/100))*(1+(C51/100))*(1+(C50/100))*(1+(C49/100))*(1+(C48/100))*(1+(C47/100))*(1+(C46/100))*(1+(C45/100)))</f>
        <v>2318323595.3165069</v>
      </c>
      <c r="E61" s="5">
        <v>943939892.22000003</v>
      </c>
      <c r="F61" s="4">
        <f>E61/((1+(C42/100))*(1+(C43/100))*(1+(C44/100))*(1+(C61/100))*(1+(C60/100))*(1+(C59/100))*(1+(C58/100))*(1+(C57/100))*(1+(C56/100))*(1+(C55/100))*(1+(C54/100))*(1+(C53/100))*(1+(C52/100))*(1+(C51/100))*(1+(C50/100))*(1+(C49/100))*(1+(C48/100))*(1+(C47/100))*(1+(C46/100))*(1+(C45/100)))</f>
        <v>682263732.71763909</v>
      </c>
      <c r="G61" s="16">
        <v>-1.6</v>
      </c>
      <c r="H61" s="20">
        <v>84402800000</v>
      </c>
      <c r="I61" s="5"/>
    </row>
    <row r="62" spans="1:9" x14ac:dyDescent="0.25">
      <c r="A62" s="1" t="s">
        <v>57</v>
      </c>
      <c r="B62">
        <v>1828701195.9100001</v>
      </c>
      <c r="C62" s="3">
        <v>-0.3</v>
      </c>
      <c r="D62" s="4">
        <f>B62/((1+(C39/100))*(1+(C40/100))*(1+(C41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1256681454.3941424</v>
      </c>
      <c r="E62" s="5">
        <v>219630354.47999999</v>
      </c>
      <c r="F62" s="4">
        <f>E62/((1+(C39/100))*(1+(C40/100))*(1+(C41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150929738.50201994</v>
      </c>
      <c r="G62" s="16">
        <v>-2.1</v>
      </c>
      <c r="H62" s="20">
        <v>47032700000</v>
      </c>
      <c r="I62" s="5">
        <v>38.4</v>
      </c>
    </row>
    <row r="63" spans="1:9" x14ac:dyDescent="0.25">
      <c r="A63" s="1" t="s">
        <v>58</v>
      </c>
      <c r="B63">
        <v>2363758145.3500004</v>
      </c>
      <c r="C63" s="3">
        <v>2.8</v>
      </c>
      <c r="D63" s="4">
        <f>B63/((1+(C42/100))*(1+(C40/100))*(1+(C41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1610150847.0312088</v>
      </c>
      <c r="E63" s="5">
        <v>357602101.17000002</v>
      </c>
      <c r="F63" s="4">
        <f>E63/((1+(C42/100))*(1+(C40/100))*(1+(C41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243592318.11922881</v>
      </c>
      <c r="G63" s="5">
        <v>0.3</v>
      </c>
      <c r="H63" s="20">
        <v>63019500000</v>
      </c>
      <c r="I63" s="5"/>
    </row>
    <row r="64" spans="1:9" x14ac:dyDescent="0.25">
      <c r="A64" s="1" t="s">
        <v>59</v>
      </c>
      <c r="B64">
        <v>3209312401.4300003</v>
      </c>
      <c r="C64" s="3">
        <v>1.4</v>
      </c>
      <c r="D64" s="4">
        <f>B64/((1+(C42/100))*(1+(C43/100))*(1+(C41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2181815778.9143767</v>
      </c>
      <c r="E64" s="5">
        <v>512613742.13</v>
      </c>
      <c r="F64" s="4">
        <f>E64/((1+(C42/100))*(1+(C43/100))*(1+(C41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348494821.0617426</v>
      </c>
      <c r="G64" s="5">
        <v>2.6</v>
      </c>
      <c r="H64" s="20">
        <v>65367900000</v>
      </c>
      <c r="I64" s="5"/>
    </row>
    <row r="65" spans="1:9" x14ac:dyDescent="0.25">
      <c r="A65" s="1" t="s">
        <v>60</v>
      </c>
      <c r="B65">
        <v>3165137204.8899999</v>
      </c>
      <c r="C65" s="3">
        <v>2</v>
      </c>
      <c r="D65" s="4">
        <f>B65/((1+(C42/100))*(1+(C43/100))*(1+(C44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2158112532.6065679</v>
      </c>
      <c r="E65" s="5">
        <v>746010185.67999995</v>
      </c>
      <c r="F65" s="4">
        <f>E65/((1+(C42/100))*(1+(C43/100))*(1+(C44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508658496.28282171</v>
      </c>
      <c r="G65" s="16">
        <v>-0.1</v>
      </c>
      <c r="H65" s="20">
        <v>74267100000</v>
      </c>
      <c r="I65" s="5"/>
    </row>
    <row r="66" spans="1:9" x14ac:dyDescent="0.25">
      <c r="A66" s="1" t="s">
        <v>61</v>
      </c>
      <c r="B66">
        <v>1998921133.5800002</v>
      </c>
      <c r="C66" s="3">
        <v>2</v>
      </c>
      <c r="D66" s="4">
        <f>B66/((1+(C39/100))*(1+(C40/100))*(1+(C41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1266621056.3720789</v>
      </c>
      <c r="E66" s="5">
        <v>214824103.06999999</v>
      </c>
      <c r="F66" s="4">
        <f>E66/((1+(C39/100))*(1+(C40/100))*(1+(C41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136123795.87852198</v>
      </c>
      <c r="G66" s="5">
        <v>1.2</v>
      </c>
      <c r="H66" s="20">
        <v>48863500000</v>
      </c>
      <c r="I66" s="5">
        <v>39</v>
      </c>
    </row>
    <row r="67" spans="1:9" x14ac:dyDescent="0.25">
      <c r="A67" s="1" t="s">
        <v>62</v>
      </c>
      <c r="B67">
        <v>2508912046.8299999</v>
      </c>
      <c r="C67" s="3">
        <v>1.2</v>
      </c>
      <c r="D67" s="4">
        <f>B67/((1+(C42/100))*(1+(C40/100))*(1+(C41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1600774480.6870365</v>
      </c>
      <c r="E67" s="5">
        <v>363235896.38</v>
      </c>
      <c r="F67" s="4">
        <f>E67/((1+(C42/100))*(1+(C40/100))*(1+(C41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231757328.49194753</v>
      </c>
      <c r="G67" s="5">
        <v>0.4</v>
      </c>
      <c r="H67" s="20">
        <v>62220500000</v>
      </c>
      <c r="I67" s="5"/>
    </row>
    <row r="68" spans="1:9" x14ac:dyDescent="0.25">
      <c r="A68" s="1" t="s">
        <v>63</v>
      </c>
      <c r="B68">
        <v>3316505518.1900001</v>
      </c>
      <c r="C68" s="3">
        <v>2</v>
      </c>
      <c r="D68" s="4">
        <f>B68/((1+(C42/100))*(1+(C43/100))*(1+(C41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2099451181.1648955</v>
      </c>
      <c r="E68" s="5">
        <v>560781902.90999997</v>
      </c>
      <c r="F68" s="4">
        <f>E68/((1+(C42/100))*(1+(C43/100))*(1+(C41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354992392.43926644</v>
      </c>
      <c r="G68" s="16">
        <v>-0.1</v>
      </c>
      <c r="H68" s="20">
        <v>67693500000</v>
      </c>
      <c r="I68" s="5"/>
    </row>
    <row r="69" spans="1:9" x14ac:dyDescent="0.25">
      <c r="A69" s="1" t="s">
        <v>64</v>
      </c>
      <c r="B69">
        <v>3712200410.2599998</v>
      </c>
      <c r="C69" s="3">
        <v>2.7</v>
      </c>
      <c r="D69" s="4">
        <f>B69/((1+(C42/100))*(1+(C43/100))*(1+(C44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2340785726.9415255</v>
      </c>
      <c r="E69" s="5">
        <v>897754157.13999999</v>
      </c>
      <c r="F69" s="4">
        <f>E69/((1+(C42/100))*(1+(C43/100))*(1+(C44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566092851.97200537</v>
      </c>
      <c r="G69" s="5">
        <v>6.3</v>
      </c>
      <c r="H69" s="20">
        <v>79577900000</v>
      </c>
      <c r="I69" s="5"/>
    </row>
    <row r="70" spans="1:9" x14ac:dyDescent="0.25">
      <c r="A70" s="1" t="s">
        <v>65</v>
      </c>
      <c r="B70">
        <v>2317361772.8299999</v>
      </c>
      <c r="C70" s="3">
        <v>2.4</v>
      </c>
      <c r="D70" s="4">
        <f>B70/((1+(C39/100))*(1+(C40/100))*(1+(C41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1352676041.699266</v>
      </c>
      <c r="E70" s="5">
        <v>272565752.85000002</v>
      </c>
      <c r="F70" s="4">
        <f>E70/((1+(C39/100))*(1+(C40/100))*(1+(C41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159100390.79382256</v>
      </c>
      <c r="G70" s="5">
        <v>4.3</v>
      </c>
      <c r="H70" s="20">
        <v>47749900000</v>
      </c>
      <c r="I70" s="5">
        <v>40.700000000000003</v>
      </c>
    </row>
    <row r="71" spans="1:9" x14ac:dyDescent="0.25">
      <c r="A71" s="1" t="s">
        <v>66</v>
      </c>
      <c r="B71">
        <v>2823283578.9499998</v>
      </c>
      <c r="C71" s="3">
        <v>3.5</v>
      </c>
      <c r="D71" s="4">
        <f>B71/((1+(C42/100))*(1+(C40/100))*(1+(C41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1622513413.1976416</v>
      </c>
      <c r="E71" s="5">
        <v>401863546.93000001</v>
      </c>
      <c r="F71" s="4">
        <f>E71/((1+(C42/100))*(1+(C40/100))*(1+(C41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230947043.37550086</v>
      </c>
      <c r="G71" s="5">
        <v>4.3</v>
      </c>
      <c r="H71" s="20">
        <v>60683600000</v>
      </c>
      <c r="I71" s="5"/>
    </row>
    <row r="72" spans="1:9" x14ac:dyDescent="0.25">
      <c r="A72" s="1" t="s">
        <v>67</v>
      </c>
      <c r="B72">
        <v>3495970232.9200001</v>
      </c>
      <c r="C72" s="3">
        <v>1.6</v>
      </c>
      <c r="D72" s="4">
        <f>B72/((1+(C42/100))*(1+(C43/100))*(1+(C41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2001190001.0417869</v>
      </c>
      <c r="E72" s="5">
        <v>559127402.78999996</v>
      </c>
      <c r="F72" s="4">
        <f>E72/((1+(C42/100))*(1+(C43/100))*(1+(C41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320059981.41386819</v>
      </c>
      <c r="G72" s="5">
        <v>3.1</v>
      </c>
      <c r="H72" s="20">
        <v>63794000000</v>
      </c>
      <c r="I72" s="5"/>
    </row>
    <row r="73" spans="1:9" x14ac:dyDescent="0.25">
      <c r="A73" s="1" t="s">
        <v>68</v>
      </c>
      <c r="B73">
        <v>3815586536.4499998</v>
      </c>
      <c r="C73" s="3">
        <v>1.9</v>
      </c>
      <c r="D73" s="4">
        <f>B73/((1+(C42/100))*(1+(C43/100))*(1+(C44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2192720897.1392689</v>
      </c>
      <c r="E73" s="5">
        <v>849589970.53999996</v>
      </c>
      <c r="F73" s="4">
        <f>E73/((1+(C42/100))*(1+(C43/100))*(1+(C44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488237827.81670004</v>
      </c>
      <c r="G73" s="16">
        <v>-0.2</v>
      </c>
      <c r="H73" s="20">
        <v>84320400000</v>
      </c>
      <c r="I73" s="5"/>
    </row>
    <row r="74" spans="1:9" x14ac:dyDescent="0.25">
      <c r="A74" s="1" t="s">
        <v>69</v>
      </c>
      <c r="B74">
        <v>2555943318.7200003</v>
      </c>
      <c r="C74" s="3">
        <v>1</v>
      </c>
      <c r="D74" s="4">
        <f>B74/((1+(C39/100))*(1+(C40/100))*(1+(C41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1378546952.2415795</v>
      </c>
      <c r="E74" s="5">
        <v>294177189.02000004</v>
      </c>
      <c r="F74" s="4">
        <f>E74/((1+(C39/100))*(1+(C40/100))*(1+(C41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158664342.97361743</v>
      </c>
      <c r="G74" s="5">
        <v>3.8</v>
      </c>
      <c r="H74" s="20">
        <v>56885700000</v>
      </c>
      <c r="I74" s="5">
        <v>39.6</v>
      </c>
    </row>
    <row r="75" spans="1:9" x14ac:dyDescent="0.25">
      <c r="A75" s="1" t="s">
        <v>70</v>
      </c>
      <c r="B75">
        <v>3095991977.5599999</v>
      </c>
      <c r="C75" s="3">
        <v>2.6</v>
      </c>
      <c r="D75" s="4">
        <f>B75/(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)</f>
        <v>1658429421.3414204</v>
      </c>
      <c r="E75" s="5">
        <v>403084959.35000002</v>
      </c>
      <c r="F75" s="4">
        <f>E75/(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*(1+(C41/100))*(1+(C40/100)))</f>
        <v>215920441.8911629</v>
      </c>
      <c r="G75" s="5">
        <v>2.2000000000000002</v>
      </c>
      <c r="H75" s="20">
        <v>76516800000</v>
      </c>
      <c r="I75" s="5"/>
    </row>
    <row r="76" spans="1:9" x14ac:dyDescent="0.25">
      <c r="A76" s="1" t="s">
        <v>71</v>
      </c>
      <c r="B76">
        <v>3853801445.2600002</v>
      </c>
      <c r="C76" s="3">
        <v>1.4</v>
      </c>
      <c r="D76" s="4">
        <f>B76/((1+(C42/100))*(1+(C43/100))*(1+(C41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2060293345.7490041</v>
      </c>
      <c r="E76" s="5">
        <v>578607231.08000004</v>
      </c>
      <c r="F76" s="4">
        <f>E76/((1+(C42/100))*(1+(C43/100))*(1+(C41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)</f>
        <v>309331096.82197297</v>
      </c>
      <c r="G76" s="5">
        <v>0.4</v>
      </c>
      <c r="H76" s="20">
        <v>65066600000</v>
      </c>
      <c r="I76" s="5"/>
    </row>
    <row r="77" spans="1:9" x14ac:dyDescent="0.25">
      <c r="A77" s="1" t="s">
        <v>72</v>
      </c>
      <c r="B77">
        <v>4188304652.1399999</v>
      </c>
      <c r="C77" s="3">
        <v>1.5</v>
      </c>
      <c r="D77" s="4">
        <f>B77/((1+(C42/100))*(1+(C43/100))*(1+(C44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2256771456.5746508</v>
      </c>
      <c r="E77" s="5">
        <v>884366534.63</v>
      </c>
      <c r="F77" s="4">
        <f>E77/((1+(C42/100))*(1+(C43/100))*(1+(C44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)</f>
        <v>476520529.96743381</v>
      </c>
      <c r="G77" s="5">
        <v>0.3</v>
      </c>
      <c r="H77" s="20">
        <v>116773900000</v>
      </c>
      <c r="I77" s="5"/>
    </row>
    <row r="78" spans="1:9" x14ac:dyDescent="0.25">
      <c r="A78" s="1" t="s">
        <v>73</v>
      </c>
      <c r="B78">
        <v>2629869821.8599997</v>
      </c>
      <c r="C78" s="3">
        <v>1.7</v>
      </c>
      <c r="D78" s="4">
        <f>B78/((1+(C39/100))*(1+(C40/100))*(1+(C41/100))*(1+(C78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1320785475.590975</v>
      </c>
      <c r="E78" s="5">
        <v>274792575.50999999</v>
      </c>
      <c r="F78" s="4">
        <f>E78/((1+(C39/100))*(1+(C40/100))*(1+(C41/100))*(1+(C78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*(1+(C42/100)))</f>
        <v>138007607.64544237</v>
      </c>
      <c r="G78" s="16">
        <v>-2</v>
      </c>
      <c r="H78" s="20">
        <v>68760000000</v>
      </c>
      <c r="I78" s="5"/>
    </row>
    <row r="79" spans="1:9" x14ac:dyDescent="0.25">
      <c r="A79" s="1" t="s">
        <v>74</v>
      </c>
      <c r="B79">
        <v>2622097542.0599999</v>
      </c>
      <c r="C79" s="3">
        <v>-2.1</v>
      </c>
      <c r="D79" s="4">
        <f>B79/((1+(C42/100))*(1+(C40/100))*(1+(C41/100))*(1+(C79/100))*(1+(C78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1370687235.8231177</v>
      </c>
      <c r="E79" s="5">
        <v>304510634.31999999</v>
      </c>
      <c r="F79" s="4">
        <f>E79/((1+(C42/100))*(1+(C40/100))*(1+(C41/100))*(1+(C79/100))*(1+(C78/100))*(1+(C77/100))*(1+(C76/100))*(1+(C75/100))*(1+(C74/100))*(1+(C73/100))*(1+(C72/100))*(1+(C71/100))*(1+(C70/100))*(1+(C69/100))*(1+(C68/100))*(1+(C67/100))*(1+(C66/100))*(1+(C65/100))*(1+(C64/100))*(1+(C63/100))*(1+(C62/100))*(1+(C61/100))*(1+(C60/100))*(1+(C59/100))*(1+(C58/100))*(1+(C57/100))*(1+(C56/100))*(1+(C55/100))*(1+(C54/100))*(1+(C53/100))*(1+(C52/100))*(1+(C51/100))*(1+(C50/100))*(1+(C49/100))*(1+(C48/100))*(1+(C47/100))*(1+(C46/100))*(1+(C45/100))*(1+(C44/100))*(1+(C43/100)))</f>
        <v>159181278.70518181</v>
      </c>
      <c r="G79" s="16">
        <v>-1.2</v>
      </c>
      <c r="H79" s="20">
        <v>93301600000</v>
      </c>
      <c r="I79" s="5"/>
    </row>
    <row r="80" spans="1:9" s="18" customFormat="1" x14ac:dyDescent="0.25">
      <c r="A80" s="1" t="s">
        <v>93</v>
      </c>
      <c r="C80" s="3"/>
      <c r="D80" s="4"/>
      <c r="E80" s="5"/>
      <c r="F80" s="4"/>
      <c r="G80" s="16"/>
      <c r="H80" s="20">
        <v>119752500000</v>
      </c>
      <c r="I80" s="5"/>
    </row>
    <row r="81" spans="1:9" s="18" customFormat="1" x14ac:dyDescent="0.25">
      <c r="A81" s="1" t="s">
        <v>94</v>
      </c>
      <c r="C81" s="3"/>
      <c r="D81" s="4"/>
      <c r="E81" s="5"/>
      <c r="F81" s="4"/>
      <c r="G81" s="16"/>
      <c r="H81" s="20">
        <v>146751300000</v>
      </c>
      <c r="I81" s="5"/>
    </row>
    <row r="82" spans="1:9" x14ac:dyDescent="0.25">
      <c r="A82" s="1" t="s">
        <v>75</v>
      </c>
      <c r="B82" s="11" t="s">
        <v>76</v>
      </c>
      <c r="C82" s="11" t="s">
        <v>77</v>
      </c>
      <c r="D82" s="12" t="s">
        <v>78</v>
      </c>
      <c r="E82" s="12" t="s">
        <v>76</v>
      </c>
      <c r="F82" s="12" t="s">
        <v>78</v>
      </c>
      <c r="I82" s="5"/>
    </row>
    <row r="83" spans="1:9" x14ac:dyDescent="0.25">
      <c r="A83" s="1" t="s">
        <v>79</v>
      </c>
      <c r="B83" s="11"/>
      <c r="C83" s="11" t="s">
        <v>80</v>
      </c>
      <c r="D83" s="13" t="s">
        <v>81</v>
      </c>
      <c r="E83" s="12"/>
      <c r="F83" s="11" t="s">
        <v>81</v>
      </c>
      <c r="I83" s="5"/>
    </row>
    <row r="84" spans="1:9" x14ac:dyDescent="0.25">
      <c r="I84" s="5"/>
    </row>
    <row r="85" spans="1:9" x14ac:dyDescent="0.25">
      <c r="I85" s="5"/>
    </row>
    <row r="87" spans="1:9" x14ac:dyDescent="0.25">
      <c r="I87" s="5"/>
    </row>
    <row r="88" spans="1:9" x14ac:dyDescent="0.25">
      <c r="I88" s="5"/>
    </row>
    <row r="89" spans="1:9" x14ac:dyDescent="0.25">
      <c r="I89" s="5"/>
    </row>
    <row r="90" spans="1:9" x14ac:dyDescent="0.25">
      <c r="I90" s="5"/>
    </row>
    <row r="91" spans="1:9" x14ac:dyDescent="0.25">
      <c r="I91" s="5"/>
    </row>
    <row r="92" spans="1:9" x14ac:dyDescent="0.25">
      <c r="I92" s="5"/>
    </row>
    <row r="93" spans="1:9" x14ac:dyDescent="0.25">
      <c r="I93" s="5"/>
    </row>
    <row r="94" spans="1:9" x14ac:dyDescent="0.25">
      <c r="I94" s="5"/>
    </row>
    <row r="95" spans="1:9" x14ac:dyDescent="0.25">
      <c r="I95" s="5"/>
    </row>
    <row r="96" spans="1:9" x14ac:dyDescent="0.25">
      <c r="I96" s="5"/>
    </row>
    <row r="97" spans="9:9" x14ac:dyDescent="0.25">
      <c r="I97" s="5"/>
    </row>
    <row r="99" spans="9:9" x14ac:dyDescent="0.25">
      <c r="I99" s="5"/>
    </row>
    <row r="100" spans="9:9" x14ac:dyDescent="0.25">
      <c r="I100" s="5"/>
    </row>
    <row r="101" spans="9:9" x14ac:dyDescent="0.25">
      <c r="I101" s="5"/>
    </row>
    <row r="102" spans="9:9" x14ac:dyDescent="0.25">
      <c r="I102" s="5"/>
    </row>
    <row r="103" spans="9:9" x14ac:dyDescent="0.25">
      <c r="I103" s="5"/>
    </row>
    <row r="104" spans="9:9" x14ac:dyDescent="0.25">
      <c r="I104" s="5"/>
    </row>
    <row r="105" spans="9:9" x14ac:dyDescent="0.25">
      <c r="I105" s="5"/>
    </row>
    <row r="106" spans="9:9" x14ac:dyDescent="0.25">
      <c r="I106" s="5"/>
    </row>
    <row r="107" spans="9:9" x14ac:dyDescent="0.25">
      <c r="I107" s="5"/>
    </row>
    <row r="108" spans="9:9" x14ac:dyDescent="0.25">
      <c r="I108" s="5"/>
    </row>
    <row r="109" spans="9:9" x14ac:dyDescent="0.25">
      <c r="I109" s="5"/>
    </row>
    <row r="111" spans="9:9" x14ac:dyDescent="0.25">
      <c r="I111" s="5"/>
    </row>
    <row r="112" spans="9:9" x14ac:dyDescent="0.25">
      <c r="I112" s="5"/>
    </row>
    <row r="113" spans="9:9" x14ac:dyDescent="0.25">
      <c r="I113" s="5"/>
    </row>
    <row r="114" spans="9:9" x14ac:dyDescent="0.25">
      <c r="I114" s="5"/>
    </row>
    <row r="115" spans="9:9" x14ac:dyDescent="0.25">
      <c r="I115" s="5"/>
    </row>
    <row r="116" spans="9:9" x14ac:dyDescent="0.25">
      <c r="I116" s="5"/>
    </row>
    <row r="117" spans="9:9" x14ac:dyDescent="0.25">
      <c r="I117" s="5"/>
    </row>
    <row r="118" spans="9:9" x14ac:dyDescent="0.25">
      <c r="I118" s="5"/>
    </row>
    <row r="119" spans="9:9" x14ac:dyDescent="0.25">
      <c r="I119" s="5"/>
    </row>
    <row r="120" spans="9:9" x14ac:dyDescent="0.25">
      <c r="I120" s="5"/>
    </row>
    <row r="121" spans="9:9" x14ac:dyDescent="0.25">
      <c r="I121" s="5"/>
    </row>
    <row r="123" spans="9:9" x14ac:dyDescent="0.25">
      <c r="I123" s="5"/>
    </row>
    <row r="124" spans="9:9" x14ac:dyDescent="0.25">
      <c r="I124" s="5"/>
    </row>
    <row r="125" spans="9:9" x14ac:dyDescent="0.25">
      <c r="I125" s="5"/>
    </row>
    <row r="126" spans="9:9" x14ac:dyDescent="0.25">
      <c r="I126" s="5"/>
    </row>
    <row r="127" spans="9:9" x14ac:dyDescent="0.25">
      <c r="I127" s="5"/>
    </row>
    <row r="128" spans="9:9" x14ac:dyDescent="0.25">
      <c r="I128" s="5"/>
    </row>
    <row r="129" spans="9:9" x14ac:dyDescent="0.25">
      <c r="I129" s="5"/>
    </row>
    <row r="130" spans="9:9" x14ac:dyDescent="0.25">
      <c r="I130" s="5"/>
    </row>
    <row r="131" spans="9:9" x14ac:dyDescent="0.25">
      <c r="I131" s="5"/>
    </row>
    <row r="132" spans="9:9" x14ac:dyDescent="0.25">
      <c r="I132" s="5"/>
    </row>
    <row r="133" spans="9:9" x14ac:dyDescent="0.25">
      <c r="I133" s="5"/>
    </row>
    <row r="135" spans="9:9" x14ac:dyDescent="0.25">
      <c r="I135" s="5"/>
    </row>
    <row r="136" spans="9:9" x14ac:dyDescent="0.25">
      <c r="I136" s="5"/>
    </row>
    <row r="137" spans="9:9" x14ac:dyDescent="0.25">
      <c r="I137" s="5"/>
    </row>
    <row r="138" spans="9:9" x14ac:dyDescent="0.25">
      <c r="I138" s="5"/>
    </row>
    <row r="139" spans="9:9" x14ac:dyDescent="0.25">
      <c r="I139" s="5"/>
    </row>
    <row r="140" spans="9:9" x14ac:dyDescent="0.25">
      <c r="I140" s="5"/>
    </row>
    <row r="141" spans="9:9" x14ac:dyDescent="0.25">
      <c r="I141" s="5"/>
    </row>
    <row r="142" spans="9:9" x14ac:dyDescent="0.25">
      <c r="I142" s="5"/>
    </row>
    <row r="143" spans="9:9" x14ac:dyDescent="0.25">
      <c r="I143" s="5"/>
    </row>
    <row r="144" spans="9:9" x14ac:dyDescent="0.25">
      <c r="I144" s="5"/>
    </row>
    <row r="145" spans="9:9" x14ac:dyDescent="0.25">
      <c r="I145" s="5"/>
    </row>
    <row r="147" spans="9:9" x14ac:dyDescent="0.25">
      <c r="I147" s="5"/>
    </row>
    <row r="148" spans="9:9" x14ac:dyDescent="0.25">
      <c r="I148" s="5"/>
    </row>
    <row r="149" spans="9:9" x14ac:dyDescent="0.25">
      <c r="I149" s="5"/>
    </row>
    <row r="150" spans="9:9" x14ac:dyDescent="0.25">
      <c r="I150" s="5"/>
    </row>
    <row r="151" spans="9:9" x14ac:dyDescent="0.25">
      <c r="I151" s="5"/>
    </row>
    <row r="152" spans="9:9" x14ac:dyDescent="0.25">
      <c r="I152" s="5"/>
    </row>
    <row r="153" spans="9:9" x14ac:dyDescent="0.25">
      <c r="I153" s="5"/>
    </row>
    <row r="154" spans="9:9" x14ac:dyDescent="0.25">
      <c r="I154" s="5"/>
    </row>
    <row r="155" spans="9:9" x14ac:dyDescent="0.25">
      <c r="I155" s="5"/>
    </row>
    <row r="156" spans="9:9" x14ac:dyDescent="0.25">
      <c r="I156" s="5"/>
    </row>
    <row r="157" spans="9:9" x14ac:dyDescent="0.25">
      <c r="I157" s="5"/>
    </row>
    <row r="159" spans="9:9" x14ac:dyDescent="0.25">
      <c r="I159" s="5"/>
    </row>
    <row r="160" spans="9:9" x14ac:dyDescent="0.25">
      <c r="I160" s="5"/>
    </row>
    <row r="161" spans="9:9" x14ac:dyDescent="0.25">
      <c r="I161" s="5"/>
    </row>
    <row r="162" spans="9:9" x14ac:dyDescent="0.25">
      <c r="I162" s="5"/>
    </row>
    <row r="163" spans="9:9" x14ac:dyDescent="0.25">
      <c r="I163" s="5"/>
    </row>
    <row r="164" spans="9:9" x14ac:dyDescent="0.25">
      <c r="I164" s="5"/>
    </row>
    <row r="165" spans="9:9" x14ac:dyDescent="0.25">
      <c r="I165" s="5"/>
    </row>
    <row r="166" spans="9:9" x14ac:dyDescent="0.25">
      <c r="I166" s="5"/>
    </row>
    <row r="167" spans="9:9" x14ac:dyDescent="0.25">
      <c r="I167" s="5"/>
    </row>
    <row r="168" spans="9:9" x14ac:dyDescent="0.25">
      <c r="I168" s="5"/>
    </row>
    <row r="169" spans="9:9" x14ac:dyDescent="0.25">
      <c r="I169" s="5"/>
    </row>
    <row r="171" spans="9:9" x14ac:dyDescent="0.25">
      <c r="I171" s="5"/>
    </row>
    <row r="172" spans="9:9" x14ac:dyDescent="0.25">
      <c r="I172" s="5"/>
    </row>
    <row r="173" spans="9:9" x14ac:dyDescent="0.25">
      <c r="I173" s="5"/>
    </row>
    <row r="174" spans="9:9" x14ac:dyDescent="0.25">
      <c r="I174" s="5"/>
    </row>
    <row r="175" spans="9:9" x14ac:dyDescent="0.25">
      <c r="I175" s="5"/>
    </row>
    <row r="176" spans="9:9" x14ac:dyDescent="0.25">
      <c r="I176" s="5"/>
    </row>
    <row r="177" spans="9:9" x14ac:dyDescent="0.25">
      <c r="I177" s="5"/>
    </row>
    <row r="178" spans="9:9" x14ac:dyDescent="0.25">
      <c r="I178" s="5"/>
    </row>
    <row r="179" spans="9:9" x14ac:dyDescent="0.25">
      <c r="I179" s="5"/>
    </row>
    <row r="180" spans="9:9" x14ac:dyDescent="0.25">
      <c r="I180" s="5"/>
    </row>
    <row r="181" spans="9:9" x14ac:dyDescent="0.25">
      <c r="I181" s="5"/>
    </row>
    <row r="183" spans="9:9" x14ac:dyDescent="0.25">
      <c r="I183" s="5"/>
    </row>
    <row r="184" spans="9:9" x14ac:dyDescent="0.25">
      <c r="I184" s="5"/>
    </row>
    <row r="185" spans="9:9" x14ac:dyDescent="0.25">
      <c r="I185" s="5"/>
    </row>
    <row r="186" spans="9:9" x14ac:dyDescent="0.25">
      <c r="I186" s="5"/>
    </row>
    <row r="187" spans="9:9" x14ac:dyDescent="0.25">
      <c r="I187" s="5"/>
    </row>
    <row r="188" spans="9:9" x14ac:dyDescent="0.25">
      <c r="I188" s="5"/>
    </row>
    <row r="189" spans="9:9" x14ac:dyDescent="0.25">
      <c r="I189" s="5"/>
    </row>
    <row r="190" spans="9:9" x14ac:dyDescent="0.25">
      <c r="I190" s="5"/>
    </row>
    <row r="191" spans="9:9" x14ac:dyDescent="0.25">
      <c r="I191" s="5"/>
    </row>
    <row r="192" spans="9:9" x14ac:dyDescent="0.25">
      <c r="I192" s="5"/>
    </row>
    <row r="193" spans="9:9" x14ac:dyDescent="0.25">
      <c r="I193" s="5"/>
    </row>
    <row r="195" spans="9:9" x14ac:dyDescent="0.25">
      <c r="I195" s="5"/>
    </row>
    <row r="196" spans="9:9" x14ac:dyDescent="0.25">
      <c r="I196" s="5"/>
    </row>
    <row r="197" spans="9:9" x14ac:dyDescent="0.25">
      <c r="I197" s="5"/>
    </row>
    <row r="198" spans="9:9" x14ac:dyDescent="0.25">
      <c r="I198" s="5"/>
    </row>
    <row r="199" spans="9:9" x14ac:dyDescent="0.25">
      <c r="I199" s="5"/>
    </row>
    <row r="200" spans="9:9" x14ac:dyDescent="0.25">
      <c r="I200" s="5"/>
    </row>
    <row r="201" spans="9:9" x14ac:dyDescent="0.25">
      <c r="I201" s="5"/>
    </row>
    <row r="202" spans="9:9" x14ac:dyDescent="0.25">
      <c r="I202" s="5"/>
    </row>
    <row r="203" spans="9:9" x14ac:dyDescent="0.25">
      <c r="I203" s="5"/>
    </row>
    <row r="204" spans="9:9" x14ac:dyDescent="0.25">
      <c r="I204" s="5"/>
    </row>
    <row r="205" spans="9:9" x14ac:dyDescent="0.25">
      <c r="I205" s="5"/>
    </row>
    <row r="207" spans="9:9" x14ac:dyDescent="0.25">
      <c r="I207" s="5"/>
    </row>
    <row r="208" spans="9:9" x14ac:dyDescent="0.25">
      <c r="I208" s="5"/>
    </row>
    <row r="209" spans="9:9" x14ac:dyDescent="0.25">
      <c r="I209" s="5"/>
    </row>
    <row r="210" spans="9:9" x14ac:dyDescent="0.25">
      <c r="I210" s="5"/>
    </row>
    <row r="211" spans="9:9" x14ac:dyDescent="0.25">
      <c r="I211" s="5"/>
    </row>
    <row r="212" spans="9:9" x14ac:dyDescent="0.25">
      <c r="I212" s="5"/>
    </row>
    <row r="213" spans="9:9" x14ac:dyDescent="0.25">
      <c r="I213" s="5"/>
    </row>
    <row r="214" spans="9:9" x14ac:dyDescent="0.25">
      <c r="I214" s="5"/>
    </row>
    <row r="215" spans="9:9" x14ac:dyDescent="0.25">
      <c r="I215" s="5"/>
    </row>
    <row r="216" spans="9:9" x14ac:dyDescent="0.25">
      <c r="I216" s="5"/>
    </row>
    <row r="217" spans="9:9" x14ac:dyDescent="0.25">
      <c r="I2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Kaprelian</dc:creator>
  <cp:lastModifiedBy>Armen Kaprelian</cp:lastModifiedBy>
  <dcterms:created xsi:type="dcterms:W3CDTF">2015-06-05T18:17:20Z</dcterms:created>
  <dcterms:modified xsi:type="dcterms:W3CDTF">2021-04-06T10:51:46Z</dcterms:modified>
</cp:coreProperties>
</file>