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3b6fe671ebe24109/Tesis/"/>
    </mc:Choice>
  </mc:AlternateContent>
  <xr:revisionPtr revIDLastSave="884" documentId="13_ncr:1_{1A0BAA6E-3867-4400-BDD4-3D00522DDC82}" xr6:coauthVersionLast="47" xr6:coauthVersionMax="47" xr10:uidLastSave="{7B28BA1F-9189-4A8B-97AA-B1D19C51B744}"/>
  <bookViews>
    <workbookView xWindow="-96" yWindow="0" windowWidth="11712" windowHeight="12336" xr2:uid="{00000000-000D-0000-FFFF-FFFF00000000}"/>
  </bookViews>
  <sheets>
    <sheet name="Viabilidad economic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6" i="1" l="1"/>
  <c r="J153" i="1"/>
  <c r="F118" i="1"/>
  <c r="E118" i="1"/>
  <c r="J138" i="1"/>
  <c r="F106" i="1"/>
  <c r="D97" i="1"/>
  <c r="G92" i="1"/>
  <c r="G89" i="1"/>
  <c r="N69" i="1"/>
  <c r="N68" i="1"/>
  <c r="L40" i="1"/>
  <c r="J50" i="1"/>
  <c r="L38" i="1"/>
  <c r="I9" i="1"/>
  <c r="I13" i="1" s="1"/>
  <c r="E111" i="1" s="1"/>
  <c r="I11" i="1"/>
  <c r="F80" i="1"/>
  <c r="H80" i="1" s="1"/>
  <c r="H84" i="1" s="1"/>
  <c r="N70" i="1" s="1"/>
  <c r="F78" i="1"/>
  <c r="H78" i="1" s="1"/>
  <c r="G90" i="1"/>
  <c r="G91" i="1"/>
  <c r="G61" i="1"/>
  <c r="G62" i="1" s="1"/>
  <c r="H82" i="1"/>
  <c r="J73" i="1"/>
  <c r="J74" i="1" s="1"/>
  <c r="I68" i="1"/>
  <c r="I67" i="1"/>
  <c r="I66" i="1"/>
  <c r="J49" i="1"/>
  <c r="J48" i="1"/>
  <c r="J47" i="1"/>
  <c r="H42" i="1"/>
  <c r="H41" i="1"/>
  <c r="H40" i="1"/>
  <c r="H39" i="1"/>
  <c r="H38" i="1"/>
  <c r="H37" i="1"/>
  <c r="H36" i="1"/>
  <c r="H31" i="1"/>
  <c r="H32" i="1" s="1"/>
  <c r="E115" i="1" s="1"/>
  <c r="M16" i="1"/>
  <c r="I7" i="1"/>
  <c r="I69" i="1" l="1"/>
  <c r="D96" i="1"/>
  <c r="H43" i="1"/>
  <c r="L39" i="1" s="1"/>
  <c r="E117" i="1"/>
  <c r="H176" i="1" s="1"/>
  <c r="E116" i="1" l="1"/>
  <c r="L41" i="1"/>
  <c r="E55" i="1" s="1"/>
  <c r="F103" i="1"/>
  <c r="G103" i="1"/>
  <c r="F102" i="1"/>
  <c r="H102" i="1"/>
  <c r="G102" i="1"/>
  <c r="H103" i="1"/>
  <c r="M15" i="1"/>
  <c r="M17" i="1" s="1"/>
  <c r="E54" i="1" s="1"/>
  <c r="N67" i="1"/>
  <c r="E56" i="1" l="1"/>
  <c r="N71" i="1"/>
  <c r="F105" i="1" s="1"/>
  <c r="H105" i="1" l="1"/>
  <c r="G105" i="1"/>
  <c r="G106" i="1" l="1"/>
  <c r="G108" i="1" s="1"/>
  <c r="G118" i="1" s="1"/>
  <c r="J176" i="1" s="1"/>
  <c r="H106" i="1"/>
  <c r="H108" i="1" s="1"/>
  <c r="H118" i="1" s="1"/>
  <c r="K176" i="1" s="1"/>
  <c r="F108" i="1" l="1"/>
  <c r="I176" i="1" l="1"/>
  <c r="K177" i="1" s="1"/>
  <c r="D190" i="1" l="1"/>
</calcChain>
</file>

<file path=xl/sharedStrings.xml><?xml version="1.0" encoding="utf-8"?>
<sst xmlns="http://schemas.openxmlformats.org/spreadsheetml/2006/main" count="217" uniqueCount="130">
  <si>
    <t xml:space="preserve">Viabilidad económica </t>
  </si>
  <si>
    <r>
      <rPr>
        <b/>
        <sz val="12"/>
        <color rgb="FF000000"/>
        <rFont val="Arial Narrow"/>
      </rPr>
      <t>1.</t>
    </r>
    <r>
      <rPr>
        <b/>
        <sz val="7"/>
        <color rgb="FF000000"/>
        <rFont val="Arial Narrow"/>
      </rPr>
      <t xml:space="preserve">    </t>
    </r>
    <r>
      <rPr>
        <b/>
        <sz val="12"/>
        <color rgb="FF000000"/>
        <rFont val="Arial Narrow"/>
      </rPr>
      <t>Costo de inversión</t>
    </r>
  </si>
  <si>
    <t>Costos de hardware</t>
  </si>
  <si>
    <t>Descripción</t>
  </si>
  <si>
    <t>Unidades</t>
  </si>
  <si>
    <t>Cantidad</t>
  </si>
  <si>
    <t>Costo unitario(S/.)</t>
  </si>
  <si>
    <t>Total(S/.)</t>
  </si>
  <si>
    <t>Laptop Lenovo Legion Intel Core i5-9300HF CPU 2.40 GHz, 24 GB RAM</t>
  </si>
  <si>
    <t>Unidad</t>
  </si>
  <si>
    <t>Laptop Acer Nitro 5 Intel Core i5-9300H CPU 2.00 GHz, 16 GB RAM</t>
  </si>
  <si>
    <t>Impresora Epson Ecotank multifuncional L3250</t>
  </si>
  <si>
    <t>TOTAL</t>
  </si>
  <si>
    <t>Resumen de costos de inversión</t>
  </si>
  <si>
    <t>Descripcion</t>
  </si>
  <si>
    <t>Costos de software</t>
  </si>
  <si>
    <t>Costos de Hardware</t>
  </si>
  <si>
    <t>Costo Unitario (S/.)</t>
  </si>
  <si>
    <t>Total (S/.)</t>
  </si>
  <si>
    <t>Costos de Software</t>
  </si>
  <si>
    <t>Microsoft SQL Server Management Studio 20</t>
  </si>
  <si>
    <t>Power Bi Desktop</t>
  </si>
  <si>
    <t>SQL Server 2019</t>
  </si>
  <si>
    <t>Bd Diagram</t>
  </si>
  <si>
    <t>SQL Server Integration Services</t>
  </si>
  <si>
    <t>SQL Analysis Services</t>
  </si>
  <si>
    <t>Python 3.12</t>
  </si>
  <si>
    <t>Visual Studio 2022</t>
  </si>
  <si>
    <t>Visual Studio Code</t>
  </si>
  <si>
    <t>2.  Costo de desarrollo</t>
  </si>
  <si>
    <t>Costo de Recursos Humanos</t>
  </si>
  <si>
    <t>Tiempo</t>
  </si>
  <si>
    <t>Costo Unitario(S/.)</t>
  </si>
  <si>
    <t>Desarrollador BI</t>
  </si>
  <si>
    <t>Total</t>
  </si>
  <si>
    <t>Materiales de consumo</t>
  </si>
  <si>
    <t>Papel bond A4</t>
  </si>
  <si>
    <t>Millar</t>
  </si>
  <si>
    <t>Resumen de costo de desarrollo</t>
  </si>
  <si>
    <t>Folder manila</t>
  </si>
  <si>
    <t>Subtotal (S/.)</t>
  </si>
  <si>
    <t>Lapicero</t>
  </si>
  <si>
    <t>Costo de recurso humanos</t>
  </si>
  <si>
    <t>Corrector</t>
  </si>
  <si>
    <t>Costo de materiales de consumo</t>
  </si>
  <si>
    <t>Lápiz</t>
  </si>
  <si>
    <t>Costo de servicios</t>
  </si>
  <si>
    <t>Borrador</t>
  </si>
  <si>
    <t>Botella de tinta</t>
  </si>
  <si>
    <t>Servicios</t>
  </si>
  <si>
    <t>Consumo mensual</t>
  </si>
  <si>
    <t>Tiempo (Meses)</t>
  </si>
  <si>
    <t>Energía eléctrica</t>
  </si>
  <si>
    <t>Kw</t>
  </si>
  <si>
    <t>Internet</t>
  </si>
  <si>
    <t>Horas</t>
  </si>
  <si>
    <t>Transporte</t>
  </si>
  <si>
    <t>Pasaje</t>
  </si>
  <si>
    <t>Resumen del costo inicial total de inversión</t>
  </si>
  <si>
    <t>Costo de inversión</t>
  </si>
  <si>
    <t>Costo de desarrollo</t>
  </si>
  <si>
    <r>
      <rPr>
        <b/>
        <sz val="12"/>
        <color rgb="FF000000"/>
        <rFont val="Arial Narrow"/>
      </rPr>
      <t>3.</t>
    </r>
    <r>
      <rPr>
        <b/>
        <sz val="7"/>
        <color rgb="FF000000"/>
        <rFont val="Arial Narrow"/>
      </rPr>
      <t xml:space="preserve">    </t>
    </r>
    <r>
      <rPr>
        <b/>
        <sz val="12"/>
        <color rgb="FF000000"/>
        <rFont val="Arial Narrow"/>
      </rPr>
      <t>Costo de operación</t>
    </r>
  </si>
  <si>
    <t>Costo operacional de recursos humanos</t>
  </si>
  <si>
    <t>Costo (S/.)</t>
  </si>
  <si>
    <t xml:space="preserve">Tiempo </t>
  </si>
  <si>
    <t>Asesoría Trimestral (Ingeniero de sistemas)</t>
  </si>
  <si>
    <t>Costo operacional de recursos materiales</t>
  </si>
  <si>
    <t>Cantidad (Anual)</t>
  </si>
  <si>
    <t>Costo unitario (S/.)</t>
  </si>
  <si>
    <t>Resumen de costo de operación</t>
  </si>
  <si>
    <t>Papel Bond A4 de 80 grs.</t>
  </si>
  <si>
    <t>Otros Útiles de escritorio</t>
  </si>
  <si>
    <t>Juego</t>
  </si>
  <si>
    <t>Costo operacional de servicios</t>
  </si>
  <si>
    <t>Depreciación</t>
  </si>
  <si>
    <t>Tiempo (meses)</t>
  </si>
  <si>
    <t>Energía Eléctrica</t>
  </si>
  <si>
    <t>Vida util</t>
  </si>
  <si>
    <t>4. Beneficios</t>
  </si>
  <si>
    <t>Beneficios Tangibles</t>
  </si>
  <si>
    <t>Sueldo Promedio (S/.)</t>
  </si>
  <si>
    <t>Reducción de empleados</t>
  </si>
  <si>
    <t>Ahorro en espacio físico</t>
  </si>
  <si>
    <t>Ahorro de papelería</t>
  </si>
  <si>
    <t>Resumen de beneficios tangible anuales</t>
  </si>
  <si>
    <t>Concepto</t>
  </si>
  <si>
    <t>Monto (S/. Año)</t>
  </si>
  <si>
    <t>Ahorro por reducción de personal</t>
  </si>
  <si>
    <t>Flujo de Caja</t>
  </si>
  <si>
    <t>CONCEPTO</t>
  </si>
  <si>
    <t>Año 0</t>
  </si>
  <si>
    <t>Año 1</t>
  </si>
  <si>
    <t>Año 2</t>
  </si>
  <si>
    <t>Año 3</t>
  </si>
  <si>
    <t>INGRESOS</t>
  </si>
  <si>
    <t>Ahorro de reduccion de personal</t>
  </si>
  <si>
    <t>Utilidad bruta</t>
  </si>
  <si>
    <t>GASTOS Y COSTOS</t>
  </si>
  <si>
    <t>Costos de operación</t>
  </si>
  <si>
    <t>Total de gastos y costos</t>
  </si>
  <si>
    <t>UTILIDAD OPERATIVA</t>
  </si>
  <si>
    <t>Utilidad neta</t>
  </si>
  <si>
    <t>INVERSIONES</t>
  </si>
  <si>
    <t>1.	Costos de inversión</t>
  </si>
  <si>
    <t>Hardware</t>
  </si>
  <si>
    <t>Software</t>
  </si>
  <si>
    <t>Capacitación</t>
  </si>
  <si>
    <t>2.	Costos de desarrollo</t>
  </si>
  <si>
    <t>Recursos humanos</t>
  </si>
  <si>
    <t>Recursos materiales</t>
  </si>
  <si>
    <t>Flujo de Caja Económico</t>
  </si>
  <si>
    <t>5.	Análisis de rentabilidad</t>
  </si>
  <si>
    <t>Valor Actual Neto</t>
  </si>
  <si>
    <t>Reemplazamos en la ecuación los valores de las variables para este proyecto.</t>
  </si>
  <si>
    <t>Por otro lado, el Valor Actual Neto es mayor que cero, lo que significa que la indica que la implantación de la solución de inteligencia de negocios que se ha propuesto es económicamente factible.</t>
  </si>
  <si>
    <t>Tasa interna de Retorno (TIR)</t>
  </si>
  <si>
    <t>Reemplazando los valores en la ecuación para representar el cálculo de la Tasa:</t>
  </si>
  <si>
    <t>Función TIR Aplicada</t>
  </si>
  <si>
    <t>I0</t>
  </si>
  <si>
    <t>B-C</t>
  </si>
  <si>
    <t>TIR</t>
  </si>
  <si>
    <t>Beneficio</t>
  </si>
  <si>
    <t>Tiempo de Recuperación de Capital</t>
  </si>
  <si>
    <t>Factibilidad del proyecto</t>
  </si>
  <si>
    <t>El proyecto es económicamente factible pues los indicadores económicos calculados lo demuestran:</t>
  </si>
  <si>
    <t>Por lo tanto, la implantación de un datawarehouse, de acuerdo a los indicadores económicos queda demostrada su rentabilidad.</t>
  </si>
  <si>
    <t>VPB</t>
  </si>
  <si>
    <t>VPC</t>
  </si>
  <si>
    <t>B/C</t>
  </si>
  <si>
    <t>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</si>
</sst>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S/&quot;\ * #,##0.00_-;\-&quot;S/&quot;\ * #,##0.00_-;_-&quot;S/&quot;\ * &quot;-&quot;??_-;_-@_-"/>
    <numFmt numFmtId="164" formatCode="_-[$S/-280A]\ * #,##0.00_-;\-[$S/-280A]\ * #,##0.00_-;_-[$S/-280A]\ * &quot;-&quot;??_-;_-@"/>
    <numFmt numFmtId="165" formatCode="_-* #,##0.00_-;\-* #,##0.00_-;_-* &quot;-&quot;??_-;_-@"/>
    <numFmt numFmtId="166" formatCode="_-* #,##0.00\ _€_-;\-* #,##0.00\ _€_-;_-* &quot;-&quot;??\ _€_-;_-@"/>
    <numFmt numFmtId="167" formatCode="_-[$S/-280A]\ * #,##0.00_-;\-[$S/-280A]\ * #,##0.00_-;_-[$S/-280A]\ * &quot;-&quot;??_-;_-@_-"/>
  </numFmts>
  <fonts count="22" x14ac:knownFonts="1">
    <font>
      <sz val="11"/>
      <color theme="1"/>
      <name val="Calibri"/>
      <scheme val="minor"/>
    </font>
    <font>
      <sz val="11"/>
      <color theme="1"/>
      <name val="Arial Narrow"/>
    </font>
    <font>
      <b/>
      <sz val="14"/>
      <color theme="1"/>
      <name val="Arial Narrow"/>
    </font>
    <font>
      <sz val="11"/>
      <name val="Calibri"/>
    </font>
    <font>
      <b/>
      <sz val="12"/>
      <color rgb="FF000000"/>
      <name val="Arial Narrow"/>
    </font>
    <font>
      <b/>
      <sz val="11"/>
      <color theme="1"/>
      <name val="Arial Narrow"/>
    </font>
    <font>
      <b/>
      <sz val="11"/>
      <color rgb="FF000000"/>
      <name val="Arial Narrow"/>
    </font>
    <font>
      <sz val="10"/>
      <color rgb="FF000000"/>
      <name val="Arial Narrow"/>
    </font>
    <font>
      <b/>
      <sz val="10"/>
      <color theme="1"/>
      <name val="Arial Narrow"/>
    </font>
    <font>
      <sz val="10"/>
      <color theme="1"/>
      <name val="Arial Narrow"/>
    </font>
    <font>
      <sz val="11"/>
      <color rgb="FF000000"/>
      <name val="Arial Narrow"/>
    </font>
    <font>
      <b/>
      <sz val="10"/>
      <color rgb="FF000000"/>
      <name val="Arial Narrow"/>
    </font>
    <font>
      <sz val="11"/>
      <color theme="1"/>
      <name val="Calibri"/>
      <scheme val="minor"/>
    </font>
    <font>
      <sz val="12"/>
      <color theme="1"/>
      <name val="Arial Narrow"/>
    </font>
    <font>
      <b/>
      <sz val="7"/>
      <color rgb="FF000000"/>
      <name val="Arial Narrow"/>
    </font>
    <font>
      <b/>
      <sz val="10"/>
      <color rgb="FF000000"/>
      <name val="Arial Narrow"/>
      <family val="2"/>
    </font>
    <font>
      <b/>
      <sz val="11"/>
      <color rgb="FF000000"/>
      <name val="Calibri"/>
      <family val="2"/>
      <scheme val="minor"/>
    </font>
    <font>
      <b/>
      <sz val="11"/>
      <color theme="1"/>
      <name val="Calibri"/>
      <family val="2"/>
      <scheme val="minor"/>
    </font>
    <font>
      <sz val="12"/>
      <color rgb="FF000000"/>
      <name val="Arial Narrow"/>
    </font>
    <font>
      <b/>
      <sz val="11"/>
      <color theme="1"/>
      <name val="Calibri"/>
      <scheme val="minor"/>
    </font>
    <font>
      <b/>
      <sz val="11"/>
      <color rgb="FF000000"/>
      <name val="Arial Narrow"/>
      <family val="2"/>
    </font>
    <font>
      <b/>
      <sz val="11"/>
      <name val="Calibri"/>
      <family val="2"/>
    </font>
  </fonts>
  <fills count="8">
    <fill>
      <patternFill patternType="none"/>
    </fill>
    <fill>
      <patternFill patternType="gray125"/>
    </fill>
    <fill>
      <patternFill patternType="solid">
        <fgColor rgb="FFC5E0B3"/>
        <bgColor rgb="FFC5E0B3"/>
      </patternFill>
    </fill>
    <fill>
      <patternFill patternType="solid">
        <fgColor rgb="FFBDD6EE"/>
        <bgColor rgb="FFBDD6EE"/>
      </patternFill>
    </fill>
    <fill>
      <patternFill patternType="solid">
        <fgColor rgb="FFFFFF00"/>
        <bgColor rgb="FFFFFF00"/>
      </patternFill>
    </fill>
    <fill>
      <patternFill patternType="solid">
        <fgColor rgb="FFAEAAAA"/>
        <bgColor rgb="FFAEAAAA"/>
      </patternFill>
    </fill>
    <fill>
      <patternFill patternType="solid">
        <fgColor rgb="FFFFFF00"/>
        <bgColor indexed="64"/>
      </patternFill>
    </fill>
    <fill>
      <patternFill patternType="solid">
        <fgColor theme="2" tint="-0.14999847407452621"/>
        <bgColor indexed="64"/>
      </patternFill>
    </fill>
  </fills>
  <borders count="15">
    <border>
      <left/>
      <right/>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2" fillId="0" borderId="0" applyFont="0" applyFill="0" applyBorder="0" applyAlignment="0" applyProtection="0"/>
  </cellStyleXfs>
  <cellXfs count="124">
    <xf numFmtId="0" fontId="0" fillId="0" borderId="0" xfId="0"/>
    <xf numFmtId="0" fontId="1" fillId="0" borderId="0" xfId="0" applyFont="1"/>
    <xf numFmtId="0" fontId="6" fillId="0" borderId="5" xfId="0" applyFont="1" applyBorder="1" applyAlignment="1">
      <alignment horizontal="center" vertical="center"/>
    </xf>
    <xf numFmtId="0" fontId="5" fillId="0" borderId="5" xfId="0" applyFont="1" applyBorder="1" applyAlignment="1">
      <alignment horizontal="center" vertical="center"/>
    </xf>
    <xf numFmtId="0" fontId="4" fillId="0" borderId="0" xfId="0" applyFont="1" applyAlignment="1">
      <alignment horizontal="left" vertical="top"/>
    </xf>
    <xf numFmtId="164" fontId="5" fillId="0" borderId="5" xfId="0" applyNumberFormat="1" applyFont="1" applyBorder="1" applyAlignment="1">
      <alignment horizontal="center" vertical="center"/>
    </xf>
    <xf numFmtId="0" fontId="8" fillId="0" borderId="0" xfId="0" applyFont="1" applyAlignment="1">
      <alignment vertical="top"/>
    </xf>
    <xf numFmtId="0" fontId="9" fillId="0" borderId="0" xfId="0" applyFont="1" applyAlignment="1">
      <alignment vertical="top"/>
    </xf>
    <xf numFmtId="0" fontId="5" fillId="0" borderId="5" xfId="0" applyFont="1" applyBorder="1"/>
    <xf numFmtId="0" fontId="10" fillId="0" borderId="5" xfId="0" applyFont="1" applyBorder="1"/>
    <xf numFmtId="0" fontId="10" fillId="0" borderId="5" xfId="0" applyFont="1" applyBorder="1" applyAlignment="1">
      <alignment horizontal="left" vertical="top"/>
    </xf>
    <xf numFmtId="0" fontId="11" fillId="0" borderId="5" xfId="0" applyFont="1" applyBorder="1" applyAlignment="1">
      <alignment horizontal="center" vertical="center" wrapText="1"/>
    </xf>
    <xf numFmtId="0" fontId="1" fillId="0" borderId="5" xfId="0" applyFont="1" applyBorder="1"/>
    <xf numFmtId="0" fontId="6" fillId="0" borderId="5" xfId="0" applyFont="1" applyBorder="1"/>
    <xf numFmtId="0" fontId="5" fillId="0" borderId="5" xfId="0" applyFont="1" applyBorder="1" applyAlignment="1">
      <alignment horizontal="center" vertical="center" wrapText="1"/>
    </xf>
    <xf numFmtId="0" fontId="5" fillId="0" borderId="0" xfId="0" applyFont="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xf>
    <xf numFmtId="0" fontId="6" fillId="0" borderId="0" xfId="0" applyFont="1" applyAlignment="1">
      <alignment horizontal="left" vertical="top"/>
    </xf>
    <xf numFmtId="0" fontId="13" fillId="0" borderId="0" xfId="0" applyFont="1" applyAlignment="1">
      <alignment horizontal="center" vertical="center"/>
    </xf>
    <xf numFmtId="0" fontId="4" fillId="0" borderId="0" xfId="0" applyFont="1" applyAlignment="1">
      <alignment vertical="top"/>
    </xf>
    <xf numFmtId="10" fontId="10" fillId="4" borderId="13" xfId="0" applyNumberFormat="1" applyFont="1" applyFill="1" applyBorder="1"/>
    <xf numFmtId="3" fontId="1" fillId="3" borderId="5" xfId="0" applyNumberFormat="1" applyFont="1" applyFill="1" applyBorder="1" applyAlignment="1">
      <alignment horizontal="right" vertical="center"/>
    </xf>
    <xf numFmtId="3" fontId="1" fillId="0" borderId="5" xfId="0" applyNumberFormat="1" applyFont="1" applyBorder="1"/>
    <xf numFmtId="0" fontId="1" fillId="0" borderId="5" xfId="0" applyFont="1" applyBorder="1" applyAlignment="1">
      <alignment vertical="center"/>
    </xf>
    <xf numFmtId="3" fontId="1" fillId="4" borderId="5" xfId="0" applyNumberFormat="1" applyFont="1" applyFill="1" applyBorder="1"/>
    <xf numFmtId="0" fontId="1" fillId="3" borderId="5" xfId="0" applyFont="1" applyFill="1" applyBorder="1"/>
    <xf numFmtId="165" fontId="1" fillId="0" borderId="5" xfId="0" applyNumberFormat="1" applyFont="1" applyBorder="1"/>
    <xf numFmtId="165" fontId="1" fillId="3" borderId="5" xfId="0" applyNumberFormat="1" applyFont="1" applyFill="1" applyBorder="1"/>
    <xf numFmtId="9" fontId="1" fillId="0" borderId="0" xfId="0" applyNumberFormat="1" applyFont="1"/>
    <xf numFmtId="2" fontId="1" fillId="0" borderId="5" xfId="0" applyNumberFormat="1" applyFont="1" applyBorder="1"/>
    <xf numFmtId="0" fontId="1" fillId="3" borderId="5" xfId="0" applyFont="1" applyFill="1" applyBorder="1" applyAlignment="1">
      <alignment vertical="center"/>
    </xf>
    <xf numFmtId="2" fontId="1" fillId="3" borderId="5" xfId="0" applyNumberFormat="1" applyFont="1" applyFill="1" applyBorder="1"/>
    <xf numFmtId="2" fontId="1" fillId="0" borderId="5" xfId="0" applyNumberFormat="1" applyFont="1" applyBorder="1" applyAlignment="1">
      <alignment horizontal="right"/>
    </xf>
    <xf numFmtId="2" fontId="1" fillId="4" borderId="5" xfId="0" applyNumberFormat="1" applyFont="1" applyFill="1" applyBorder="1"/>
    <xf numFmtId="2" fontId="1" fillId="3" borderId="5" xfId="0" applyNumberFormat="1" applyFont="1" applyFill="1" applyBorder="1" applyAlignment="1">
      <alignment horizontal="right"/>
    </xf>
    <xf numFmtId="0" fontId="1" fillId="0" borderId="0" xfId="0" applyFont="1" applyAlignment="1">
      <alignment horizontal="right" vertical="center"/>
    </xf>
    <xf numFmtId="0" fontId="1" fillId="0" borderId="5" xfId="0" applyFont="1" applyBorder="1" applyAlignment="1">
      <alignment horizontal="right" vertical="center"/>
    </xf>
    <xf numFmtId="165" fontId="1" fillId="0" borderId="5" xfId="0" applyNumberFormat="1" applyFont="1" applyBorder="1" applyAlignment="1">
      <alignment horizontal="right" vertical="center"/>
    </xf>
    <xf numFmtId="165" fontId="1" fillId="4" borderId="3" xfId="0" applyNumberFormat="1" applyFont="1" applyFill="1" applyBorder="1" applyAlignment="1">
      <alignment horizontal="center"/>
    </xf>
    <xf numFmtId="0" fontId="1" fillId="0" borderId="5" xfId="0" applyFont="1" applyBorder="1" applyAlignment="1">
      <alignment horizontal="center"/>
    </xf>
    <xf numFmtId="4" fontId="1" fillId="0" borderId="5" xfId="0" applyNumberFormat="1" applyFont="1" applyBorder="1"/>
    <xf numFmtId="0" fontId="0" fillId="0" borderId="14" xfId="0" applyBorder="1"/>
    <xf numFmtId="0" fontId="15" fillId="0" borderId="14" xfId="0" applyFont="1" applyBorder="1" applyAlignment="1">
      <alignment horizontal="center" vertical="center" wrapText="1"/>
    </xf>
    <xf numFmtId="0" fontId="16" fillId="0" borderId="14" xfId="0" applyFont="1" applyBorder="1"/>
    <xf numFmtId="4" fontId="1" fillId="0" borderId="0" xfId="0" applyNumberFormat="1" applyFont="1"/>
    <xf numFmtId="0" fontId="1" fillId="0" borderId="0" xfId="0" applyFont="1" applyAlignment="1">
      <alignment horizontal="right" vertical="center"/>
    </xf>
    <xf numFmtId="0" fontId="0" fillId="0" borderId="0" xfId="0"/>
    <xf numFmtId="0" fontId="1" fillId="0" borderId="9" xfId="0" applyFont="1" applyBorder="1" applyAlignment="1">
      <alignment horizontal="right" vertical="center"/>
    </xf>
    <xf numFmtId="0" fontId="3" fillId="0" borderId="12" xfId="0" applyFont="1" applyBorder="1"/>
    <xf numFmtId="0" fontId="7" fillId="0" borderId="6" xfId="0" applyFont="1" applyBorder="1" applyAlignment="1">
      <alignment horizontal="left" vertical="top" wrapText="1"/>
    </xf>
    <xf numFmtId="0" fontId="3" fillId="0" borderId="7" xfId="0" applyFont="1" applyBorder="1"/>
    <xf numFmtId="0" fontId="3" fillId="0" borderId="8" xfId="0" applyFont="1" applyBorder="1"/>
    <xf numFmtId="0" fontId="3" fillId="0" borderId="10" xfId="0" applyFont="1" applyBorder="1"/>
    <xf numFmtId="0" fontId="3" fillId="0" borderId="2" xfId="0" applyFont="1" applyBorder="1"/>
    <xf numFmtId="0" fontId="3" fillId="0" borderId="13" xfId="0" applyFont="1" applyBorder="1"/>
    <xf numFmtId="0" fontId="12" fillId="0" borderId="9" xfId="0" applyFont="1" applyBorder="1" applyAlignment="1">
      <alignment horizontal="center" vertical="center"/>
    </xf>
    <xf numFmtId="3" fontId="1" fillId="0" borderId="9" xfId="0" applyNumberFormat="1" applyFont="1" applyBorder="1" applyAlignment="1">
      <alignment horizontal="center"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1" fillId="0" borderId="3" xfId="0" applyFont="1" applyBorder="1" applyAlignment="1">
      <alignment horizontal="left" vertical="top"/>
    </xf>
    <xf numFmtId="0" fontId="3" fillId="0" borderId="4" xfId="0" applyFont="1" applyBorder="1"/>
    <xf numFmtId="0" fontId="3" fillId="0" borderId="11" xfId="0" applyFont="1" applyBorder="1"/>
    <xf numFmtId="3" fontId="1" fillId="0" borderId="3" xfId="0" applyNumberFormat="1" applyFont="1" applyBorder="1" applyAlignment="1">
      <alignment horizontal="right" vertical="center"/>
    </xf>
    <xf numFmtId="165" fontId="1" fillId="0" borderId="3" xfId="0" applyNumberFormat="1" applyFont="1" applyBorder="1" applyAlignment="1">
      <alignment horizontal="center"/>
    </xf>
    <xf numFmtId="165" fontId="1" fillId="4" borderId="3" xfId="0" applyNumberFormat="1" applyFont="1" applyFill="1" applyBorder="1" applyAlignment="1">
      <alignment horizontal="center"/>
    </xf>
    <xf numFmtId="0" fontId="5" fillId="0" borderId="3" xfId="0" applyFont="1" applyBorder="1" applyAlignment="1">
      <alignment horizontal="left" vertical="top"/>
    </xf>
    <xf numFmtId="0" fontId="10" fillId="0" borderId="3" xfId="0" applyFont="1" applyBorder="1" applyAlignment="1">
      <alignment horizontal="left" vertical="top"/>
    </xf>
    <xf numFmtId="0" fontId="13" fillId="0" borderId="0" xfId="0" applyFont="1" applyAlignment="1">
      <alignment horizontal="left" vertical="top"/>
    </xf>
    <xf numFmtId="0" fontId="8" fillId="0" borderId="0" xfId="0" applyFont="1" applyAlignment="1">
      <alignment horizontal="center"/>
    </xf>
    <xf numFmtId="0" fontId="4" fillId="0" borderId="0" xfId="0" applyFont="1" applyAlignment="1">
      <alignment horizontal="left" vertical="top"/>
    </xf>
    <xf numFmtId="0" fontId="4" fillId="6" borderId="0" xfId="0" applyFont="1" applyFill="1" applyAlignment="1">
      <alignment horizontal="left" vertical="top"/>
    </xf>
    <xf numFmtId="0" fontId="0" fillId="6" borderId="0" xfId="0" applyFill="1"/>
    <xf numFmtId="0" fontId="13" fillId="0" borderId="0" xfId="0" applyFont="1" applyAlignment="1">
      <alignment horizontal="left" vertical="top" wrapText="1"/>
    </xf>
    <xf numFmtId="0" fontId="4" fillId="2" borderId="1" xfId="0" applyFont="1" applyFill="1" applyBorder="1" applyAlignment="1">
      <alignment horizontal="left" vertical="center"/>
    </xf>
    <xf numFmtId="0" fontId="3" fillId="0" borderId="1" xfId="0" applyFont="1" applyBorder="1"/>
    <xf numFmtId="0" fontId="13" fillId="0" borderId="0" xfId="0" applyFont="1" applyAlignment="1">
      <alignment horizontal="center" vertical="center"/>
    </xf>
    <xf numFmtId="0" fontId="13" fillId="0" borderId="0" xfId="0" applyFont="1" applyAlignment="1">
      <alignment horizontal="center" vertical="top"/>
    </xf>
    <xf numFmtId="0" fontId="13" fillId="0" borderId="0" xfId="0" applyFont="1" applyAlignment="1">
      <alignment horizontal="left" wrapText="1"/>
    </xf>
    <xf numFmtId="0" fontId="1" fillId="0" borderId="0" xfId="0" applyFont="1" applyAlignment="1">
      <alignment horizontal="center"/>
    </xf>
    <xf numFmtId="0" fontId="1" fillId="0" borderId="3" xfId="0" applyFont="1" applyBorder="1" applyAlignment="1">
      <alignment horizontal="right" vertical="center"/>
    </xf>
    <xf numFmtId="3" fontId="1" fillId="0" borderId="3" xfId="0" applyNumberFormat="1" applyFont="1" applyBorder="1" applyAlignment="1">
      <alignment horizontal="right"/>
    </xf>
    <xf numFmtId="0" fontId="1" fillId="0" borderId="3" xfId="0" applyFont="1" applyBorder="1" applyAlignment="1">
      <alignment horizontal="center"/>
    </xf>
    <xf numFmtId="0" fontId="5" fillId="0" borderId="3" xfId="0" applyFont="1" applyBorder="1" applyAlignment="1">
      <alignment horizontal="center" vertical="center"/>
    </xf>
    <xf numFmtId="0" fontId="6" fillId="0" borderId="3" xfId="0" applyFont="1" applyBorder="1" applyAlignment="1">
      <alignment horizontal="center"/>
    </xf>
    <xf numFmtId="0" fontId="2" fillId="2" borderId="1" xfId="0" applyFont="1" applyFill="1" applyBorder="1" applyAlignment="1">
      <alignment horizontal="center"/>
    </xf>
    <xf numFmtId="0" fontId="4" fillId="0" borderId="2" xfId="0" applyFont="1" applyBorder="1" applyAlignment="1">
      <alignment horizontal="left" vertical="top"/>
    </xf>
    <xf numFmtId="0" fontId="1" fillId="0" borderId="9" xfId="0" applyFont="1" applyBorder="1" applyAlignment="1">
      <alignment horizontal="left" vertical="center"/>
    </xf>
    <xf numFmtId="0" fontId="1" fillId="0" borderId="3" xfId="0" applyFont="1" applyBorder="1"/>
    <xf numFmtId="0" fontId="1" fillId="0" borderId="3" xfId="0" applyFont="1" applyBorder="1" applyAlignment="1">
      <alignment vertical="center"/>
    </xf>
    <xf numFmtId="3" fontId="1" fillId="0" borderId="6" xfId="0" applyNumberFormat="1" applyFont="1" applyBorder="1" applyAlignment="1">
      <alignment horizontal="right" vertical="center"/>
    </xf>
    <xf numFmtId="3" fontId="1" fillId="0" borderId="9" xfId="0" applyNumberFormat="1" applyFont="1" applyBorder="1" applyAlignment="1">
      <alignment horizontal="right" vertical="center"/>
    </xf>
    <xf numFmtId="0" fontId="1" fillId="0" borderId="3" xfId="0" applyFont="1" applyBorder="1" applyAlignment="1">
      <alignment horizontal="center" vertical="center"/>
    </xf>
    <xf numFmtId="0" fontId="1" fillId="0" borderId="3" xfId="0" applyFont="1" applyBorder="1" applyAlignment="1">
      <alignment horizontal="left" vertical="top" wrapText="1"/>
    </xf>
    <xf numFmtId="0" fontId="5" fillId="0" borderId="3" xfId="0" applyFont="1" applyBorder="1" applyAlignment="1">
      <alignment horizontal="center"/>
    </xf>
    <xf numFmtId="0" fontId="4" fillId="0" borderId="0" xfId="0" applyFont="1" applyAlignment="1">
      <alignment horizontal="left" vertical="top" wrapText="1"/>
    </xf>
    <xf numFmtId="0" fontId="1" fillId="0" borderId="3" xfId="0" applyFont="1" applyBorder="1" applyAlignment="1">
      <alignment horizontal="right"/>
    </xf>
    <xf numFmtId="0" fontId="6" fillId="0" borderId="3" xfId="0" applyFont="1" applyBorder="1" applyAlignment="1">
      <alignment horizontal="center" vertical="center"/>
    </xf>
    <xf numFmtId="0" fontId="4" fillId="0" borderId="2" xfId="0" applyFont="1" applyBorder="1" applyAlignment="1">
      <alignment horizontal="left" vertical="center"/>
    </xf>
    <xf numFmtId="0" fontId="8" fillId="0" borderId="0" xfId="0" applyFont="1" applyAlignment="1">
      <alignment horizontal="left" vertical="top"/>
    </xf>
    <xf numFmtId="0" fontId="11" fillId="0" borderId="3" xfId="0" applyFont="1" applyBorder="1" applyAlignment="1">
      <alignment horizontal="center" vertical="center" wrapText="1"/>
    </xf>
    <xf numFmtId="0" fontId="0" fillId="0" borderId="14" xfId="0" applyBorder="1" applyAlignment="1">
      <alignment horizontal="left" vertical="top"/>
    </xf>
    <xf numFmtId="0" fontId="6" fillId="0" borderId="0" xfId="0" applyFont="1" applyAlignment="1">
      <alignment horizontal="center" vertical="center"/>
    </xf>
    <xf numFmtId="0" fontId="10" fillId="0" borderId="3" xfId="0" applyFont="1" applyBorder="1" applyAlignment="1">
      <alignment horizontal="left" vertical="center"/>
    </xf>
    <xf numFmtId="0" fontId="6" fillId="0" borderId="0" xfId="0" applyFont="1" applyAlignment="1">
      <alignment horizontal="left" vertical="top"/>
    </xf>
    <xf numFmtId="167" fontId="1" fillId="0" borderId="14" xfId="1" applyNumberFormat="1" applyFont="1" applyBorder="1"/>
    <xf numFmtId="2" fontId="18" fillId="0" borderId="0" xfId="0" applyNumberFormat="1" applyFont="1" applyAlignment="1">
      <alignment horizontal="center" vertical="top"/>
    </xf>
    <xf numFmtId="167" fontId="1" fillId="0" borderId="0" xfId="0" applyNumberFormat="1" applyFont="1"/>
    <xf numFmtId="0" fontId="19" fillId="6" borderId="0" xfId="0" applyFont="1" applyFill="1" applyAlignment="1">
      <alignment horizontal="center"/>
    </xf>
    <xf numFmtId="167" fontId="1" fillId="0" borderId="0" xfId="0" applyNumberFormat="1" applyFont="1" applyAlignment="1">
      <alignment horizontal="center"/>
    </xf>
    <xf numFmtId="0" fontId="17" fillId="6" borderId="14" xfId="0" applyFont="1" applyFill="1" applyBorder="1" applyAlignment="1">
      <alignment horizontal="center"/>
    </xf>
    <xf numFmtId="0" fontId="19" fillId="6" borderId="0" xfId="0" applyFont="1" applyFill="1" applyAlignment="1">
      <alignment horizontal="center" vertical="top"/>
    </xf>
    <xf numFmtId="9" fontId="1" fillId="0" borderId="0" xfId="0" applyNumberFormat="1" applyFont="1" applyAlignment="1">
      <alignment horizontal="center"/>
    </xf>
    <xf numFmtId="0" fontId="19" fillId="0" borderId="0" xfId="0" applyFont="1" applyFill="1" applyAlignment="1">
      <alignment horizontal="center"/>
    </xf>
    <xf numFmtId="0" fontId="20" fillId="5" borderId="3" xfId="0" applyFont="1" applyFill="1" applyBorder="1" applyAlignment="1">
      <alignment horizontal="right"/>
    </xf>
    <xf numFmtId="0" fontId="21" fillId="0" borderId="4" xfId="0" applyFont="1" applyBorder="1"/>
    <xf numFmtId="0" fontId="21" fillId="0" borderId="11" xfId="0" applyFont="1" applyBorder="1"/>
    <xf numFmtId="166" fontId="1" fillId="0" borderId="5" xfId="0" applyNumberFormat="1" applyFont="1" applyBorder="1" applyAlignment="1">
      <alignment horizontal="center" vertical="center"/>
    </xf>
    <xf numFmtId="4" fontId="7" fillId="0" borderId="12" xfId="0" applyNumberFormat="1" applyFont="1" applyFill="1" applyBorder="1" applyAlignment="1">
      <alignment horizontal="center"/>
    </xf>
    <xf numFmtId="4" fontId="7" fillId="0" borderId="13" xfId="0" applyNumberFormat="1" applyFont="1" applyFill="1" applyBorder="1" applyAlignment="1">
      <alignment horizontal="center"/>
    </xf>
    <xf numFmtId="0" fontId="20" fillId="7" borderId="5" xfId="0" applyFont="1" applyFill="1" applyBorder="1" applyAlignment="1">
      <alignment horizontal="center"/>
    </xf>
    <xf numFmtId="0" fontId="20" fillId="7" borderId="11" xfId="0" applyFont="1" applyFill="1" applyBorder="1" applyAlignment="1">
      <alignment horizontal="center"/>
    </xf>
    <xf numFmtId="0" fontId="10" fillId="7" borderId="12" xfId="0" applyFont="1" applyFill="1" applyBorder="1" applyAlignment="1">
      <alignment horizontal="center"/>
    </xf>
    <xf numFmtId="0" fontId="10" fillId="7" borderId="13"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1</xdr:colOff>
      <xdr:row>148</xdr:row>
      <xdr:rowOff>168518</xdr:rowOff>
    </xdr:from>
    <xdr:ext cx="1208942" cy="293077"/>
    <xdr:sp macro="" textlink="">
      <xdr:nvSpPr>
        <xdr:cNvPr id="69" name="Shape 4">
          <a:extLst>
            <a:ext uri="{FF2B5EF4-FFF2-40B4-BE49-F238E27FC236}">
              <a16:creationId xmlns:a16="http://schemas.microsoft.com/office/drawing/2014/main" id="{00000000-0008-0000-0000-000004000000}"/>
            </a:ext>
          </a:extLst>
        </xdr:cNvPr>
        <xdr:cNvSpPr txBox="1"/>
      </xdr:nvSpPr>
      <xdr:spPr>
        <a:xfrm>
          <a:off x="6748097" y="25028768"/>
          <a:ext cx="1208942" cy="293077"/>
        </a:xfrm>
        <a:prstGeom prst="rect">
          <a:avLst/>
        </a:prstGeom>
        <a:noFill/>
        <a:ln>
          <a:noFill/>
        </a:ln>
      </xdr:spPr>
      <xdr:txBody>
        <a:bodyPr spcFirstLastPara="1" wrap="square" lIns="0" tIns="0" rIns="0" bIns="0" anchor="t" anchorCtr="0">
          <a:noAutofit/>
        </a:bodyPr>
        <a:lstStyle/>
        <a:p>
          <a:pPr marL="0" lvl="0" indent="0" algn="l" rtl="0">
            <a:spcBef>
              <a:spcPts val="0"/>
            </a:spcBef>
            <a:spcAft>
              <a:spcPts val="0"/>
            </a:spcAft>
            <a:buNone/>
          </a:pPr>
          <a:endParaRPr sz="1100"/>
        </a:p>
      </xdr:txBody>
    </xdr:sp>
    <xdr:clientData fLocksWithSheet="0"/>
  </xdr:oneCellAnchor>
  <xdr:oneCellAnchor>
    <xdr:from>
      <xdr:col>8</xdr:col>
      <xdr:colOff>19050</xdr:colOff>
      <xdr:row>154</xdr:row>
      <xdr:rowOff>0</xdr:rowOff>
    </xdr:from>
    <xdr:ext cx="1114425" cy="21907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793550" y="3674619"/>
          <a:ext cx="1104900" cy="210763"/>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0</xdr:colOff>
      <xdr:row>192</xdr:row>
      <xdr:rowOff>0</xdr:rowOff>
    </xdr:from>
    <xdr:ext cx="1457325" cy="228600"/>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4622100" y="3666796"/>
          <a:ext cx="1447800" cy="226409"/>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0</xdr:colOff>
      <xdr:row>198</xdr:row>
      <xdr:rowOff>0</xdr:rowOff>
    </xdr:from>
    <xdr:ext cx="2324100" cy="400050"/>
    <xdr:sp macro="" textlink="">
      <xdr:nvSpPr>
        <xdr:cNvPr id="17" name="Shape 17">
          <a:extLst>
            <a:ext uri="{FF2B5EF4-FFF2-40B4-BE49-F238E27FC236}">
              <a16:creationId xmlns:a16="http://schemas.microsoft.com/office/drawing/2014/main" id="{00000000-0008-0000-0000-000011000000}"/>
            </a:ext>
          </a:extLst>
        </xdr:cNvPr>
        <xdr:cNvSpPr txBox="1"/>
      </xdr:nvSpPr>
      <xdr:spPr>
        <a:xfrm>
          <a:off x="4187760" y="3583440"/>
          <a:ext cx="2316480" cy="393121"/>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76200</xdr:colOff>
      <xdr:row>131</xdr:row>
      <xdr:rowOff>-85725</xdr:rowOff>
    </xdr:from>
    <xdr:ext cx="4029075" cy="2790825"/>
    <xdr:pic>
      <xdr:nvPicPr>
        <xdr:cNvPr id="2" name="image5.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9525</xdr:colOff>
      <xdr:row>122</xdr:row>
      <xdr:rowOff>9525</xdr:rowOff>
    </xdr:from>
    <xdr:ext cx="4924425" cy="1162050"/>
    <xdr:pic>
      <xdr:nvPicPr>
        <xdr:cNvPr id="22" name="image1.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147</xdr:row>
      <xdr:rowOff>0</xdr:rowOff>
    </xdr:from>
    <xdr:ext cx="4191000" cy="2057400"/>
    <xdr:pic>
      <xdr:nvPicPr>
        <xdr:cNvPr id="23" name="image2.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9525</xdr:colOff>
      <xdr:row>166</xdr:row>
      <xdr:rowOff>9525</xdr:rowOff>
    </xdr:from>
    <xdr:ext cx="4581525" cy="2390775"/>
    <xdr:pic>
      <xdr:nvPicPr>
        <xdr:cNvPr id="24" name="image4.pn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183</xdr:row>
      <xdr:rowOff>0</xdr:rowOff>
    </xdr:from>
    <xdr:ext cx="4267200" cy="600075"/>
    <xdr:pic>
      <xdr:nvPicPr>
        <xdr:cNvPr id="25" name="image3.pn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381000</xdr:colOff>
      <xdr:row>131</xdr:row>
      <xdr:rowOff>74544</xdr:rowOff>
    </xdr:from>
    <xdr:ext cx="3230880" cy="431657"/>
    <mc:AlternateContent xmlns:mc="http://schemas.openxmlformats.org/markup-compatibility/2006">
      <mc:Choice xmlns:a14="http://schemas.microsoft.com/office/drawing/2010/main" Requires="a14">
        <xdr:sp macro="" textlink="">
          <xdr:nvSpPr>
            <xdr:cNvPr id="12" name="CuadroTexto 31">
              <a:extLst>
                <a:ext uri="{FF2B5EF4-FFF2-40B4-BE49-F238E27FC236}">
                  <a16:creationId xmlns:a16="http://schemas.microsoft.com/office/drawing/2014/main" id="{4F6E9C11-2684-4352-A135-48A1799E69D7}"/>
                </a:ext>
              </a:extLst>
            </xdr:cNvPr>
            <xdr:cNvSpPr txBox="1"/>
          </xdr:nvSpPr>
          <xdr:spPr>
            <a:xfrm>
              <a:off x="6410739" y="22934544"/>
              <a:ext cx="3230880"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𝑉𝑃𝐵</m:t>
                        </m:r>
                        <m:r>
                          <a:rPr lang="es-PE" sz="1100" i="1">
                            <a:latin typeface="Cambria Math" panose="02040503050406030204" pitchFamily="18" charset="0"/>
                          </a:rPr>
                          <m:t>=</m:t>
                        </m:r>
                        <m:f>
                          <m:fPr>
                            <m:ctrlPr>
                              <a:rPr lang="es-PE" sz="1100" i="1">
                                <a:latin typeface="Cambria Math" panose="02040503050406030204" pitchFamily="18" charset="0"/>
                              </a:rPr>
                            </m:ctrlPr>
                          </m:fPr>
                          <m:num>
                            <m:r>
                              <m:rPr>
                                <m:nor/>
                              </m:rPr>
                              <a:rPr lang="es-PE" sz="1100" b="0" i="0" u="none" strike="noStrike">
                                <a:solidFill>
                                  <a:schemeClr val="tx1"/>
                                </a:solidFill>
                                <a:effectLst/>
                                <a:latin typeface="+mn-lt"/>
                                <a:ea typeface="+mn-ea"/>
                                <a:cs typeface="+mn-cs"/>
                              </a:rPr>
                              <m:t>15.104,57</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a:rPr lang="es-MX" sz="1100" b="0" i="0">
                                    <a:solidFill>
                                      <a:schemeClr val="tx1"/>
                                    </a:solidFill>
                                    <a:effectLst/>
                                    <a:latin typeface="Cambria Math" panose="02040503050406030204" pitchFamily="18" charset="0"/>
                                    <a:ea typeface="+mn-ea"/>
                                    <a:cs typeface="+mn-cs"/>
                                  </a:rPr>
                                  <m:t>0.0803</m:t>
                                </m:r>
                                <m:r>
                                  <a:rPr lang="es-MX" sz="1100">
                                    <a:solidFill>
                                      <a:schemeClr val="tx1"/>
                                    </a:solidFill>
                                    <a:effectLst/>
                                    <a:latin typeface="Cambria Math" panose="02040503050406030204" pitchFamily="18" charset="0"/>
                                    <a:ea typeface="+mn-ea"/>
                                    <a:cs typeface="+mn-cs"/>
                                  </a:rPr>
                                  <m:t>)</m:t>
                                </m:r>
                              </m:e>
                              <m:sup>
                                <m:r>
                                  <a:rPr lang="es-MX" sz="1100">
                                    <a:solidFill>
                                      <a:schemeClr val="tx1"/>
                                    </a:solidFill>
                                    <a:effectLst/>
                                    <a:latin typeface="Cambria Math" panose="02040503050406030204" pitchFamily="18" charset="0"/>
                                    <a:ea typeface="+mn-ea"/>
                                    <a:cs typeface="+mn-cs"/>
                                  </a:rPr>
                                  <m:t>1</m:t>
                                </m:r>
                              </m:sup>
                            </m:sSup>
                          </m:den>
                        </m:f>
                        <m:r>
                          <a:rPr lang="es-PE" sz="1100" i="1">
                            <a:latin typeface="Cambria Math" panose="02040503050406030204" pitchFamily="18" charset="0"/>
                          </a:rPr>
                          <m:t>+</m:t>
                        </m:r>
                        <m:f>
                          <m:fPr>
                            <m:ctrlPr>
                              <a:rPr lang="es-PE" sz="1100" i="1">
                                <a:latin typeface="Cambria Math" panose="02040503050406030204" pitchFamily="18" charset="0"/>
                              </a:rPr>
                            </m:ctrlPr>
                          </m:fPr>
                          <m:num>
                            <m:r>
                              <m:rPr>
                                <m:nor/>
                              </m:rPr>
                              <a:rPr lang="es-PE" sz="1100" b="0" i="0" u="none" strike="noStrike">
                                <a:solidFill>
                                  <a:schemeClr val="tx1"/>
                                </a:solidFill>
                                <a:effectLst/>
                                <a:latin typeface="+mn-lt"/>
                                <a:ea typeface="+mn-ea"/>
                                <a:cs typeface="+mn-cs"/>
                              </a:rPr>
                              <m:t> </m:t>
                            </m:r>
                            <m:r>
                              <m:rPr>
                                <m:nor/>
                              </m:rPr>
                              <a:rPr lang="es-PE" sz="1100" b="0" i="0">
                                <a:solidFill>
                                  <a:schemeClr val="tx1"/>
                                </a:solidFill>
                                <a:effectLst/>
                                <a:latin typeface="+mn-lt"/>
                                <a:ea typeface="+mn-ea"/>
                                <a:cs typeface="+mn-cs"/>
                              </a:rPr>
                              <m:t>15.104,57</m:t>
                            </m:r>
                            <m:r>
                              <m:rPr>
                                <m:nor/>
                              </m:rPr>
                              <a:rPr lang="es-PE" sz="1100" b="0" i="0" u="none" strike="noStrike">
                                <a:solidFill>
                                  <a:schemeClr val="tx1"/>
                                </a:solidFill>
                                <a:effectLst/>
                                <a:latin typeface="+mn-lt"/>
                                <a:ea typeface="+mn-ea"/>
                                <a:cs typeface="+mn-cs"/>
                              </a:rPr>
                              <m:t> </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m:t>
                                </m:r>
                                <m:r>
                                  <a:rPr lang="es-MX" sz="1100">
                                    <a:solidFill>
                                      <a:schemeClr val="tx1"/>
                                    </a:solidFill>
                                    <a:effectLst/>
                                    <a:latin typeface="+mn-lt"/>
                                    <a:ea typeface="+mn-ea"/>
                                    <a:cs typeface="+mn-cs"/>
                                  </a:rPr>
                                  <m:t>1+</m:t>
                                </m:r>
                                <m:r>
                                  <a:rPr lang="es-MX" sz="1100" b="0" i="0">
                                    <a:solidFill>
                                      <a:schemeClr val="tx1"/>
                                    </a:solidFill>
                                    <a:effectLst/>
                                    <a:latin typeface="+mn-lt"/>
                                    <a:ea typeface="+mn-ea"/>
                                    <a:cs typeface="+mn-cs"/>
                                  </a:rPr>
                                  <m:t>0.0803</m:t>
                                </m:r>
                                <m:r>
                                  <a:rPr lang="es-MX" sz="1100">
                                    <a:solidFill>
                                      <a:schemeClr val="tx1"/>
                                    </a:solidFill>
                                    <a:effectLst/>
                                    <a:latin typeface="Cambria Math" panose="02040503050406030204" pitchFamily="18" charset="0"/>
                                    <a:ea typeface="+mn-ea"/>
                                    <a:cs typeface="+mn-cs"/>
                                  </a:rPr>
                                  <m:t>)</m:t>
                                </m:r>
                              </m:e>
                              <m:sup>
                                <m:r>
                                  <a:rPr lang="es-MX" sz="1100">
                                    <a:solidFill>
                                      <a:schemeClr val="tx1"/>
                                    </a:solidFill>
                                    <a:effectLst/>
                                    <a:latin typeface="Cambria Math" panose="02040503050406030204" pitchFamily="18" charset="0"/>
                                    <a:ea typeface="+mn-ea"/>
                                    <a:cs typeface="+mn-cs"/>
                                  </a:rPr>
                                  <m:t>2</m:t>
                                </m:r>
                              </m:sup>
                            </m:sSup>
                          </m:den>
                        </m:f>
                        <m:r>
                          <a:rPr lang="es-PE" sz="1100" b="0" i="1">
                            <a:latin typeface="Cambria Math" panose="02040503050406030204" pitchFamily="18" charset="0"/>
                          </a:rPr>
                          <m:t>+</m:t>
                        </m:r>
                        <m:f>
                          <m:fPr>
                            <m:ctrlPr>
                              <a:rPr lang="es-PE" sz="1100" b="0" i="1">
                                <a:latin typeface="Cambria Math" panose="02040503050406030204" pitchFamily="18" charset="0"/>
                              </a:rPr>
                            </m:ctrlPr>
                          </m:fPr>
                          <m:num>
                            <m:r>
                              <m:rPr>
                                <m:nor/>
                              </m:rPr>
                              <a:rPr lang="es-PE" sz="1100" b="0" i="0" u="none" strike="noStrike">
                                <a:solidFill>
                                  <a:schemeClr val="tx1"/>
                                </a:solidFill>
                                <a:effectLst/>
                                <a:latin typeface="+mn-lt"/>
                                <a:ea typeface="+mn-ea"/>
                                <a:cs typeface="+mn-cs"/>
                              </a:rPr>
                              <m:t> </m:t>
                            </m:r>
                            <m:r>
                              <m:rPr>
                                <m:nor/>
                              </m:rPr>
                              <a:rPr lang="es-PE" sz="1100" b="0" i="0">
                                <a:solidFill>
                                  <a:schemeClr val="tx1"/>
                                </a:solidFill>
                                <a:effectLst/>
                                <a:latin typeface="+mn-lt"/>
                                <a:ea typeface="+mn-ea"/>
                                <a:cs typeface="+mn-cs"/>
                              </a:rPr>
                              <m:t>15.104,57</m:t>
                            </m:r>
                            <m:r>
                              <m:rPr>
                                <m:nor/>
                              </m:rPr>
                              <a:rPr lang="es-PE" sz="1100" b="0" i="0" u="none" strike="noStrike">
                                <a:solidFill>
                                  <a:schemeClr val="tx1"/>
                                </a:solidFill>
                                <a:effectLst/>
                                <a:latin typeface="+mn-lt"/>
                                <a:ea typeface="+mn-ea"/>
                                <a:cs typeface="+mn-cs"/>
                              </a:rPr>
                              <m:t> </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m:t>
                                </m:r>
                                <m:r>
                                  <a:rPr lang="es-MX" sz="1100">
                                    <a:solidFill>
                                      <a:schemeClr val="tx1"/>
                                    </a:solidFill>
                                    <a:effectLst/>
                                    <a:latin typeface="+mn-lt"/>
                                    <a:ea typeface="+mn-ea"/>
                                    <a:cs typeface="+mn-cs"/>
                                  </a:rPr>
                                  <m:t>1+</m:t>
                                </m:r>
                                <m:r>
                                  <a:rPr lang="es-MX" sz="1100" b="0" i="0">
                                    <a:solidFill>
                                      <a:schemeClr val="tx1"/>
                                    </a:solidFill>
                                    <a:effectLst/>
                                    <a:latin typeface="+mn-lt"/>
                                    <a:ea typeface="+mn-ea"/>
                                    <a:cs typeface="+mn-cs"/>
                                  </a:rPr>
                                  <m:t>0.0803</m:t>
                                </m:r>
                                <m:r>
                                  <a:rPr lang="es-MX" sz="1100">
                                    <a:solidFill>
                                      <a:schemeClr val="tx1"/>
                                    </a:solidFill>
                                    <a:effectLst/>
                                    <a:latin typeface="Cambria Math" panose="02040503050406030204" pitchFamily="18" charset="0"/>
                                    <a:ea typeface="+mn-ea"/>
                                    <a:cs typeface="+mn-cs"/>
                                  </a:rPr>
                                  <m:t>)</m:t>
                                </m:r>
                              </m:e>
                              <m:sup>
                                <m:r>
                                  <a:rPr lang="es-MX" sz="1100">
                                    <a:solidFill>
                                      <a:schemeClr val="tx1"/>
                                    </a:solidFill>
                                    <a:effectLst/>
                                    <a:latin typeface="Cambria Math" panose="02040503050406030204" pitchFamily="18" charset="0"/>
                                    <a:ea typeface="+mn-ea"/>
                                    <a:cs typeface="+mn-cs"/>
                                  </a:rPr>
                                  <m:t>3</m:t>
                                </m:r>
                              </m:sup>
                            </m:sSup>
                          </m:den>
                        </m:f>
                      </m:e>
                    </m:borderBox>
                  </m:oMath>
                </m:oMathPara>
              </a14:m>
              <a:endParaRPr lang="es-PE" sz="1100"/>
            </a:p>
          </xdr:txBody>
        </xdr:sp>
      </mc:Choice>
      <mc:Fallback>
        <xdr:sp macro="" textlink="">
          <xdr:nvSpPr>
            <xdr:cNvPr id="12" name="CuadroTexto 31">
              <a:extLst>
                <a:ext uri="{FF2B5EF4-FFF2-40B4-BE49-F238E27FC236}">
                  <a16:creationId xmlns:a16="http://schemas.microsoft.com/office/drawing/2014/main" id="{4F6E9C11-2684-4352-A135-48A1799E69D7}"/>
                </a:ext>
              </a:extLst>
            </xdr:cNvPr>
            <xdr:cNvSpPr txBox="1"/>
          </xdr:nvSpPr>
          <xdr:spPr>
            <a:xfrm>
              <a:off x="6410739" y="22934544"/>
              <a:ext cx="3230880"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𝑉𝑃𝐵</a:t>
              </a:r>
              <a:r>
                <a:rPr lang="es-PE" sz="1100" i="0">
                  <a:latin typeface="Cambria Math" panose="02040503050406030204" pitchFamily="18" charset="0"/>
                </a:rPr>
                <a:t>=</a:t>
              </a:r>
              <a:r>
                <a:rPr lang="es-PE" sz="1100" b="0" i="0" u="none" strike="noStrike">
                  <a:solidFill>
                    <a:schemeClr val="tx1"/>
                  </a:solidFill>
                  <a:effectLst/>
                  <a:latin typeface="+mn-lt"/>
                  <a:ea typeface="+mn-ea"/>
                  <a:cs typeface="+mn-cs"/>
                </a:rPr>
                <a:t>"15.104,57</a:t>
              </a:r>
              <a:r>
                <a:rPr lang="es-PE" sz="1100" b="0" i="0" u="none" strike="noStrike">
                  <a:solidFill>
                    <a:schemeClr val="tx1"/>
                  </a:solidFill>
                  <a:effectLst/>
                  <a:latin typeface="Cambria Math" panose="02040503050406030204" pitchFamily="18" charset="0"/>
                  <a:ea typeface="+mn-ea"/>
                  <a:cs typeface="+mn-cs"/>
                </a:rPr>
                <a:t>" /〖</a:t>
              </a:r>
              <a:r>
                <a:rPr lang="es-MX" sz="1100" i="0">
                  <a:solidFill>
                    <a:schemeClr val="tx1"/>
                  </a:solidFill>
                  <a:effectLst/>
                  <a:latin typeface="Cambria Math" panose="02040503050406030204" pitchFamily="18" charset="0"/>
                  <a:ea typeface="+mn-ea"/>
                  <a:cs typeface="+mn-cs"/>
                </a:rPr>
                <a:t>(1+</a:t>
              </a:r>
              <a:r>
                <a:rPr lang="es-MX" sz="1100" b="0" i="0">
                  <a:solidFill>
                    <a:schemeClr val="tx1"/>
                  </a:solidFill>
                  <a:effectLst/>
                  <a:latin typeface="Cambria Math" panose="02040503050406030204" pitchFamily="18" charset="0"/>
                  <a:ea typeface="+mn-ea"/>
                  <a:cs typeface="+mn-cs"/>
                </a:rPr>
                <a:t>0.0803</a:t>
              </a:r>
              <a:r>
                <a:rPr lang="es-MX" sz="1100" i="0">
                  <a:solidFill>
                    <a:schemeClr val="tx1"/>
                  </a:solidFill>
                  <a:effectLst/>
                  <a:latin typeface="Cambria Math" panose="02040503050406030204" pitchFamily="18" charset="0"/>
                  <a:ea typeface="+mn-ea"/>
                  <a:cs typeface="+mn-cs"/>
                </a:rPr>
                <a:t>)</a:t>
              </a:r>
              <a:r>
                <a:rPr lang="es-PE"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 </a:t>
              </a:r>
              <a:r>
                <a:rPr lang="es-PE" sz="1100" i="0">
                  <a:latin typeface="Cambria Math" panose="02040503050406030204" pitchFamily="18" charset="0"/>
                </a:rPr>
                <a:t>+</a:t>
              </a:r>
              <a:r>
                <a:rPr lang="es-PE" sz="1100" b="0" i="0" u="none" strike="noStrike">
                  <a:solidFill>
                    <a:schemeClr val="tx1"/>
                  </a:solidFill>
                  <a:effectLst/>
                  <a:latin typeface="+mn-lt"/>
                  <a:ea typeface="+mn-ea"/>
                  <a:cs typeface="+mn-cs"/>
                </a:rPr>
                <a:t>" </a:t>
              </a:r>
              <a:r>
                <a:rPr lang="es-PE" sz="1100" b="0" i="0">
                  <a:solidFill>
                    <a:schemeClr val="tx1"/>
                  </a:solidFill>
                  <a:effectLst/>
                  <a:latin typeface="+mn-lt"/>
                  <a:ea typeface="+mn-ea"/>
                  <a:cs typeface="+mn-cs"/>
                </a:rPr>
                <a:t>15.104,57</a:t>
              </a:r>
              <a:r>
                <a:rPr lang="es-PE" sz="1100" b="0" i="0" u="none" strike="noStrike">
                  <a:solidFill>
                    <a:schemeClr val="tx1"/>
                  </a:solidFill>
                  <a:effectLst/>
                  <a:latin typeface="+mn-lt"/>
                  <a:ea typeface="+mn-ea"/>
                  <a:cs typeface="+mn-cs"/>
                </a:rPr>
                <a:t> </a:t>
              </a:r>
              <a:r>
                <a:rPr lang="es-PE" sz="1100" b="0" i="0" u="none" strike="noStrike">
                  <a:solidFill>
                    <a:schemeClr val="tx1"/>
                  </a:solidFill>
                  <a:effectLst/>
                  <a:latin typeface="Cambria Math" panose="02040503050406030204" pitchFamily="18" charset="0"/>
                  <a:ea typeface="+mn-ea"/>
                  <a:cs typeface="+mn-cs"/>
                </a:rPr>
                <a:t>" /〖</a:t>
              </a:r>
              <a:r>
                <a:rPr lang="es-MX"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mn-lt"/>
                  <a:ea typeface="+mn-ea"/>
                  <a:cs typeface="+mn-cs"/>
                </a:rPr>
                <a:t>1+</a:t>
              </a:r>
              <a:r>
                <a:rPr lang="es-MX" sz="1100" b="0" i="0">
                  <a:solidFill>
                    <a:schemeClr val="tx1"/>
                  </a:solidFill>
                  <a:effectLst/>
                  <a:latin typeface="+mn-lt"/>
                  <a:ea typeface="+mn-ea"/>
                  <a:cs typeface="+mn-cs"/>
                </a:rPr>
                <a:t>0.0803</a:t>
              </a:r>
              <a:r>
                <a:rPr lang="es-MX" sz="1100" i="0">
                  <a:solidFill>
                    <a:schemeClr val="tx1"/>
                  </a:solidFill>
                  <a:effectLst/>
                  <a:latin typeface="Cambria Math" panose="02040503050406030204" pitchFamily="18" charset="0"/>
                  <a:ea typeface="+mn-ea"/>
                  <a:cs typeface="+mn-cs"/>
                </a:rPr>
                <a:t>)</a:t>
              </a:r>
              <a:r>
                <a:rPr lang="es-PE"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2 </a:t>
              </a:r>
              <a:r>
                <a:rPr lang="es-PE" sz="1100" b="0" i="0">
                  <a:latin typeface="Cambria Math" panose="02040503050406030204" pitchFamily="18" charset="0"/>
                </a:rPr>
                <a:t>+</a:t>
              </a:r>
              <a:r>
                <a:rPr lang="es-PE" sz="1100" b="0" i="0" u="none" strike="noStrike">
                  <a:solidFill>
                    <a:schemeClr val="tx1"/>
                  </a:solidFill>
                  <a:effectLst/>
                  <a:latin typeface="+mn-lt"/>
                  <a:ea typeface="+mn-ea"/>
                  <a:cs typeface="+mn-cs"/>
                </a:rPr>
                <a:t>" </a:t>
              </a:r>
              <a:r>
                <a:rPr lang="es-PE" sz="1100" b="0" i="0">
                  <a:solidFill>
                    <a:schemeClr val="tx1"/>
                  </a:solidFill>
                  <a:effectLst/>
                  <a:latin typeface="+mn-lt"/>
                  <a:ea typeface="+mn-ea"/>
                  <a:cs typeface="+mn-cs"/>
                </a:rPr>
                <a:t>15.104,57</a:t>
              </a:r>
              <a:r>
                <a:rPr lang="es-PE" sz="1100" b="0" i="0" u="none" strike="noStrike">
                  <a:solidFill>
                    <a:schemeClr val="tx1"/>
                  </a:solidFill>
                  <a:effectLst/>
                  <a:latin typeface="+mn-lt"/>
                  <a:ea typeface="+mn-ea"/>
                  <a:cs typeface="+mn-cs"/>
                </a:rPr>
                <a:t> </a:t>
              </a:r>
              <a:r>
                <a:rPr lang="es-PE" sz="1100" b="0" i="0" u="none" strike="noStrike">
                  <a:solidFill>
                    <a:schemeClr val="tx1"/>
                  </a:solidFill>
                  <a:effectLst/>
                  <a:latin typeface="Cambria Math" panose="02040503050406030204" pitchFamily="18" charset="0"/>
                  <a:ea typeface="+mn-ea"/>
                  <a:cs typeface="+mn-cs"/>
                </a:rPr>
                <a:t>" /〖</a:t>
              </a:r>
              <a:r>
                <a:rPr lang="es-MX"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mn-lt"/>
                  <a:ea typeface="+mn-ea"/>
                  <a:cs typeface="+mn-cs"/>
                </a:rPr>
                <a:t>1+</a:t>
              </a:r>
              <a:r>
                <a:rPr lang="es-MX" sz="1100" b="0" i="0">
                  <a:solidFill>
                    <a:schemeClr val="tx1"/>
                  </a:solidFill>
                  <a:effectLst/>
                  <a:latin typeface="+mn-lt"/>
                  <a:ea typeface="+mn-ea"/>
                  <a:cs typeface="+mn-cs"/>
                </a:rPr>
                <a:t>0.0803</a:t>
              </a:r>
              <a:r>
                <a:rPr lang="es-MX" sz="1100" i="0">
                  <a:solidFill>
                    <a:schemeClr val="tx1"/>
                  </a:solidFill>
                  <a:effectLst/>
                  <a:latin typeface="Cambria Math" panose="02040503050406030204" pitchFamily="18" charset="0"/>
                  <a:ea typeface="+mn-ea"/>
                  <a:cs typeface="+mn-cs"/>
                </a:rPr>
                <a:t>)</a:t>
              </a:r>
              <a:r>
                <a:rPr lang="es-PE"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3 </a:t>
              </a:r>
              <a:r>
                <a:rPr lang="es-PE" sz="1100" i="0">
                  <a:solidFill>
                    <a:schemeClr val="tx1"/>
                  </a:solidFill>
                  <a:effectLst/>
                  <a:latin typeface="Cambria Math" panose="02040503050406030204" pitchFamily="18" charset="0"/>
                  <a:ea typeface="+mn-ea"/>
                  <a:cs typeface="+mn-cs"/>
                </a:rPr>
                <a:t>)</a:t>
              </a:r>
              <a:endParaRPr lang="es-PE" sz="1100"/>
            </a:p>
          </xdr:txBody>
        </xdr:sp>
      </mc:Fallback>
    </mc:AlternateContent>
    <xdr:clientData/>
  </xdr:oneCellAnchor>
  <xdr:oneCellAnchor>
    <xdr:from>
      <xdr:col>7</xdr:col>
      <xdr:colOff>630817</xdr:colOff>
      <xdr:row>135</xdr:row>
      <xdr:rowOff>17890</xdr:rowOff>
    </xdr:from>
    <xdr:ext cx="1297374" cy="214023"/>
    <mc:AlternateContent xmlns:mc="http://schemas.openxmlformats.org/markup-compatibility/2006">
      <mc:Choice xmlns:a14="http://schemas.microsoft.com/office/drawing/2010/main" Requires="a14">
        <xdr:sp macro="" textlink="">
          <xdr:nvSpPr>
            <xdr:cNvPr id="39" name="CuadroTexto 32">
              <a:extLst>
                <a:ext uri="{FF2B5EF4-FFF2-40B4-BE49-F238E27FC236}">
                  <a16:creationId xmlns:a16="http://schemas.microsoft.com/office/drawing/2014/main" id="{FD11B358-0A72-496D-8008-83B7CC670313}"/>
                </a:ext>
              </a:extLst>
            </xdr:cNvPr>
            <xdr:cNvSpPr txBox="1"/>
          </xdr:nvSpPr>
          <xdr:spPr>
            <a:xfrm>
              <a:off x="6634052" y="23176064"/>
              <a:ext cx="1297374" cy="214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𝑉𝑃𝐵</m:t>
                        </m:r>
                        <m:r>
                          <a:rPr lang="es-PE" sz="1100" b="0" i="0">
                            <a:latin typeface="Cambria Math" panose="02040503050406030204" pitchFamily="18" charset="0"/>
                          </a:rPr>
                          <m:t>=</m:t>
                        </m:r>
                        <m:r>
                          <m:rPr>
                            <m:nor/>
                          </m:rPr>
                          <a:rPr lang="es-PE" sz="1100" b="0" i="0" u="none" strike="noStrike">
                            <a:solidFill>
                              <a:schemeClr val="tx1"/>
                            </a:solidFill>
                            <a:effectLst/>
                            <a:latin typeface="+mn-lt"/>
                            <a:ea typeface="+mn-ea"/>
                            <a:cs typeface="+mn-cs"/>
                          </a:rPr>
                          <m:t>34.487,14 </m:t>
                        </m:r>
                      </m:e>
                    </m:borderBox>
                  </m:oMath>
                </m:oMathPara>
              </a14:m>
              <a:endParaRPr lang="es-PE" sz="1100" i="0"/>
            </a:p>
          </xdr:txBody>
        </xdr:sp>
      </mc:Choice>
      <mc:Fallback>
        <xdr:sp macro="" textlink="">
          <xdr:nvSpPr>
            <xdr:cNvPr id="39" name="CuadroTexto 32">
              <a:extLst>
                <a:ext uri="{FF2B5EF4-FFF2-40B4-BE49-F238E27FC236}">
                  <a16:creationId xmlns:a16="http://schemas.microsoft.com/office/drawing/2014/main" id="{FD11B358-0A72-496D-8008-83B7CC670313}"/>
                </a:ext>
              </a:extLst>
            </xdr:cNvPr>
            <xdr:cNvSpPr txBox="1"/>
          </xdr:nvSpPr>
          <xdr:spPr>
            <a:xfrm>
              <a:off x="6634052" y="23176064"/>
              <a:ext cx="1297374" cy="214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𝑉𝑃𝐵=</a:t>
              </a:r>
              <a:r>
                <a:rPr lang="es-PE" sz="1100" b="0" i="0" u="none" strike="noStrike">
                  <a:solidFill>
                    <a:schemeClr val="tx1"/>
                  </a:solidFill>
                  <a:effectLst/>
                  <a:latin typeface="+mn-lt"/>
                  <a:ea typeface="+mn-ea"/>
                  <a:cs typeface="+mn-cs"/>
                </a:rPr>
                <a:t>"34.487,14 </a:t>
              </a:r>
              <a:r>
                <a:rPr lang="es-PE" sz="1100" b="0" i="0" u="none" strike="noStrike">
                  <a:solidFill>
                    <a:schemeClr val="tx1"/>
                  </a:solidFill>
                  <a:effectLst/>
                  <a:latin typeface="Cambria Math" panose="02040503050406030204" pitchFamily="18" charset="0"/>
                  <a:ea typeface="+mn-ea"/>
                  <a:cs typeface="+mn-cs"/>
                </a:rPr>
                <a:t>" )</a:t>
              </a:r>
              <a:endParaRPr lang="es-PE" sz="1100" i="0"/>
            </a:p>
          </xdr:txBody>
        </xdr:sp>
      </mc:Fallback>
    </mc:AlternateContent>
    <xdr:clientData/>
  </xdr:oneCellAnchor>
  <xdr:oneCellAnchor>
    <xdr:from>
      <xdr:col>8</xdr:col>
      <xdr:colOff>0</xdr:colOff>
      <xdr:row>144</xdr:row>
      <xdr:rowOff>0</xdr:rowOff>
    </xdr:from>
    <xdr:ext cx="2590800" cy="2207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D159D30D-4BA4-4728-A3F7-5F8387F0790F}"/>
                </a:ext>
              </a:extLst>
            </xdr:cNvPr>
            <xdr:cNvSpPr txBox="1"/>
          </xdr:nvSpPr>
          <xdr:spPr>
            <a:xfrm>
              <a:off x="6766891" y="25121152"/>
              <a:ext cx="2590800" cy="22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𝑉𝑃𝐶</m:t>
                        </m:r>
                        <m:r>
                          <a:rPr lang="es-PE" sz="1100" b="0" i="1">
                            <a:latin typeface="Cambria Math" panose="02040503050406030204" pitchFamily="18" charset="0"/>
                          </a:rPr>
                          <m:t>=</m:t>
                        </m:r>
                        <m:r>
                          <m:rPr>
                            <m:nor/>
                          </m:rPr>
                          <a:rPr lang="es-PE" sz="1100" b="0" i="0" u="none" strike="noStrike">
                            <a:solidFill>
                              <a:schemeClr val="tx1"/>
                            </a:solidFill>
                            <a:effectLst/>
                            <a:latin typeface="+mn-lt"/>
                            <a:ea typeface="+mn-ea"/>
                            <a:cs typeface="+mn-cs"/>
                          </a:rPr>
                          <m:t>17.775,43 +  </m:t>
                        </m:r>
                        <m:r>
                          <m:rPr>
                            <m:nor/>
                          </m:rPr>
                          <a:rPr lang="es-PE" sz="1100" b="0" i="0">
                            <a:solidFill>
                              <a:schemeClr val="tx1"/>
                            </a:solidFill>
                            <a:effectLst/>
                            <a:latin typeface="+mn-lt"/>
                            <a:ea typeface="+mn-ea"/>
                            <a:cs typeface="+mn-cs"/>
                          </a:rPr>
                          <m:t>3.405,43</m:t>
                        </m:r>
                        <m:r>
                          <m:rPr>
                            <m:nor/>
                          </m:rPr>
                          <a:rPr lang="es-PE" sz="1100" b="0" i="0" u="none" strike="noStrike">
                            <a:solidFill>
                              <a:schemeClr val="tx1"/>
                            </a:solidFill>
                            <a:effectLst/>
                            <a:latin typeface="+mn-lt"/>
                            <a:ea typeface="+mn-ea"/>
                            <a:cs typeface="+mn-cs"/>
                          </a:rPr>
                          <m:t> (</m:t>
                        </m:r>
                        <m:r>
                          <m:rPr>
                            <m:nor/>
                          </m:rPr>
                          <a:rPr lang="es-PE" sz="1100" b="0" i="0" u="none" strike="noStrike">
                            <a:solidFill>
                              <a:schemeClr val="tx1"/>
                            </a:solidFill>
                            <a:effectLst/>
                            <a:latin typeface="+mn-lt"/>
                            <a:ea typeface="+mn-ea"/>
                            <a:cs typeface="+mn-cs"/>
                          </a:rPr>
                          <m:t>P</m:t>
                        </m:r>
                        <m:r>
                          <m:rPr>
                            <m:nor/>
                          </m:rPr>
                          <a:rPr lang="es-PE" sz="1100" b="0" i="0" u="none" strike="noStrike">
                            <a:solidFill>
                              <a:schemeClr val="tx1"/>
                            </a:solidFill>
                            <a:effectLst/>
                            <a:latin typeface="+mn-lt"/>
                            <a:ea typeface="+mn-ea"/>
                            <a:cs typeface="+mn-cs"/>
                          </a:rPr>
                          <m:t>/</m:t>
                        </m:r>
                        <m:r>
                          <m:rPr>
                            <m:nor/>
                          </m:rPr>
                          <a:rPr lang="es-PE" sz="1100" b="0" i="0" u="none" strike="noStrike">
                            <a:solidFill>
                              <a:schemeClr val="tx1"/>
                            </a:solidFill>
                            <a:effectLst/>
                            <a:latin typeface="+mn-lt"/>
                            <a:ea typeface="+mn-ea"/>
                            <a:cs typeface="+mn-cs"/>
                          </a:rPr>
                          <m:t>A</m:t>
                        </m:r>
                        <m:r>
                          <m:rPr>
                            <m:nor/>
                          </m:rPr>
                          <a:rPr lang="es-PE" sz="1100" b="0" i="0" u="none" strike="noStrike">
                            <a:solidFill>
                              <a:schemeClr val="tx1"/>
                            </a:solidFill>
                            <a:effectLst/>
                            <a:latin typeface="+mn-lt"/>
                            <a:ea typeface="+mn-ea"/>
                            <a:cs typeface="+mn-cs"/>
                          </a:rPr>
                          <m:t>, 15%,</m:t>
                        </m:r>
                        <m:r>
                          <m:rPr>
                            <m:nor/>
                          </m:rPr>
                          <a:rPr lang="es-PE" sz="1100" b="0" i="0" u="none" strike="noStrike">
                            <a:solidFill>
                              <a:schemeClr val="tx1"/>
                            </a:solidFill>
                            <a:effectLst/>
                            <a:latin typeface="+mn-lt"/>
                            <a:ea typeface="+mn-ea"/>
                            <a:cs typeface="+mn-cs"/>
                          </a:rPr>
                          <m:t>N</m:t>
                        </m:r>
                        <m:r>
                          <m:rPr>
                            <m:nor/>
                          </m:rPr>
                          <a:rPr lang="es-PE" sz="1100" b="0" i="0" u="none" strike="noStrike">
                            <a:solidFill>
                              <a:schemeClr val="tx1"/>
                            </a:solidFill>
                            <a:effectLst/>
                            <a:latin typeface="+mn-lt"/>
                            <a:ea typeface="+mn-ea"/>
                            <a:cs typeface="+mn-cs"/>
                          </a:rPr>
                          <m:t>) </m:t>
                        </m:r>
                      </m:e>
                    </m:borderBox>
                  </m:oMath>
                </m:oMathPara>
              </a14:m>
              <a:endParaRPr lang="es-PE" sz="1100"/>
            </a:p>
          </xdr:txBody>
        </xdr:sp>
      </mc:Choice>
      <mc:Fallback xmlns="">
        <xdr:sp macro="" textlink="">
          <xdr:nvSpPr>
            <xdr:cNvPr id="34" name="CuadroTexto 33">
              <a:extLst>
                <a:ext uri="{FF2B5EF4-FFF2-40B4-BE49-F238E27FC236}">
                  <a16:creationId xmlns:a16="http://schemas.microsoft.com/office/drawing/2014/main" id="{D159D30D-4BA4-4728-A3F7-5F8387F0790F}"/>
                </a:ext>
              </a:extLst>
            </xdr:cNvPr>
            <xdr:cNvSpPr txBox="1"/>
          </xdr:nvSpPr>
          <xdr:spPr>
            <a:xfrm>
              <a:off x="6766891" y="25121152"/>
              <a:ext cx="2590800" cy="22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𝑉𝑃𝐶=</a:t>
              </a:r>
              <a:r>
                <a:rPr lang="es-PE" sz="1100" b="0" i="0" u="none" strike="noStrike">
                  <a:solidFill>
                    <a:schemeClr val="tx1"/>
                  </a:solidFill>
                  <a:effectLst/>
                  <a:latin typeface="+mn-lt"/>
                  <a:ea typeface="+mn-ea"/>
                  <a:cs typeface="+mn-cs"/>
                </a:rPr>
                <a:t>"17.775,43 +  </a:t>
              </a:r>
              <a:r>
                <a:rPr lang="es-PE" sz="1100" b="0" i="0">
                  <a:solidFill>
                    <a:schemeClr val="tx1"/>
                  </a:solidFill>
                  <a:effectLst/>
                  <a:latin typeface="+mn-lt"/>
                  <a:ea typeface="+mn-ea"/>
                  <a:cs typeface="+mn-cs"/>
                </a:rPr>
                <a:t>3.405,43</a:t>
              </a:r>
              <a:r>
                <a:rPr lang="es-PE" sz="1100" b="0" i="0" u="none" strike="noStrike">
                  <a:solidFill>
                    <a:schemeClr val="tx1"/>
                  </a:solidFill>
                  <a:effectLst/>
                  <a:latin typeface="+mn-lt"/>
                  <a:ea typeface="+mn-ea"/>
                  <a:cs typeface="+mn-cs"/>
                </a:rPr>
                <a:t> (P/A, 15%,N) </a:t>
              </a:r>
              <a:r>
                <a:rPr lang="es-PE" sz="1100" b="0" i="0" u="none" strike="noStrike">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8</xdr:col>
      <xdr:colOff>0</xdr:colOff>
      <xdr:row>146</xdr:row>
      <xdr:rowOff>31225</xdr:rowOff>
    </xdr:from>
    <xdr:ext cx="3795346" cy="431657"/>
    <mc:AlternateContent xmlns:mc="http://schemas.openxmlformats.org/markup-compatibility/2006">
      <mc:Choice xmlns:a14="http://schemas.microsoft.com/office/drawing/2010/main" Requires="a14">
        <xdr:sp macro="" textlink="">
          <xdr:nvSpPr>
            <xdr:cNvPr id="57" name="CuadroTexto 34">
              <a:extLst>
                <a:ext uri="{FF2B5EF4-FFF2-40B4-BE49-F238E27FC236}">
                  <a16:creationId xmlns:a16="http://schemas.microsoft.com/office/drawing/2014/main" id="{41B6E448-85A3-4F8B-9F93-77AE76059959}"/>
                </a:ext>
              </a:extLst>
            </xdr:cNvPr>
            <xdr:cNvSpPr txBox="1"/>
          </xdr:nvSpPr>
          <xdr:spPr>
            <a:xfrm>
              <a:off x="6748096" y="24722956"/>
              <a:ext cx="3795346"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b="0" i="1">
                            <a:solidFill>
                              <a:schemeClr val="tx1"/>
                            </a:solidFill>
                            <a:latin typeface="Cambria Math" panose="02040503050406030204" pitchFamily="18" charset="0"/>
                            <a:ea typeface="+mn-ea"/>
                            <a:cs typeface="+mn-cs"/>
                          </a:rPr>
                        </m:ctrlPr>
                      </m:borderBoxPr>
                      <m:e>
                        <m:r>
                          <a:rPr lang="es-PE" sz="1100" b="0" i="1">
                            <a:solidFill>
                              <a:schemeClr val="tx1"/>
                            </a:solidFill>
                            <a:latin typeface="Cambria Math" panose="02040503050406030204" pitchFamily="18" charset="0"/>
                            <a:ea typeface="+mn-ea"/>
                            <a:cs typeface="+mn-cs"/>
                          </a:rPr>
                          <m:t>𝑉𝑃𝐶</m:t>
                        </m:r>
                        <m:r>
                          <a:rPr lang="es-PE" sz="1100" b="0" i="1">
                            <a:solidFill>
                              <a:schemeClr val="tx1"/>
                            </a:solidFill>
                            <a:latin typeface="Cambria Math" panose="02040503050406030204" pitchFamily="18" charset="0"/>
                            <a:ea typeface="+mn-ea"/>
                            <a:cs typeface="+mn-cs"/>
                          </a:rPr>
                          <m:t>=</m:t>
                        </m:r>
                        <m:r>
                          <m:rPr>
                            <m:nor/>
                          </m:rPr>
                          <a:rPr lang="es-PE" sz="1100" b="0" i="0">
                            <a:solidFill>
                              <a:schemeClr val="tx1"/>
                            </a:solidFill>
                            <a:latin typeface="Cambria Math" panose="02040503050406030204" pitchFamily="18" charset="0"/>
                            <a:ea typeface="+mn-ea"/>
                            <a:cs typeface="+mn-cs"/>
                          </a:rPr>
                          <m:t>17.775,43</m:t>
                        </m:r>
                        <m:r>
                          <a:rPr lang="es-PE" sz="1100" b="0" i="0">
                            <a:solidFill>
                              <a:schemeClr val="tx1"/>
                            </a:solidFill>
                            <a:latin typeface="Cambria Math" panose="02040503050406030204" pitchFamily="18" charset="0"/>
                            <a:ea typeface="+mn-ea"/>
                            <a:cs typeface="+mn-cs"/>
                          </a:rPr>
                          <m:t>+</m:t>
                        </m:r>
                        <m:f>
                          <m:fPr>
                            <m:ctrlPr>
                              <a:rPr lang="es-PE" sz="1100" b="0" i="1">
                                <a:solidFill>
                                  <a:schemeClr val="tx1"/>
                                </a:solidFill>
                                <a:latin typeface="Cambria Math" panose="02040503050406030204" pitchFamily="18" charset="0"/>
                                <a:ea typeface="+mn-ea"/>
                                <a:cs typeface="+mn-cs"/>
                              </a:rPr>
                            </m:ctrlPr>
                          </m:fPr>
                          <m:num>
                            <m:r>
                              <m:rPr>
                                <m:nor/>
                              </m:rPr>
                              <a:rPr lang="es-PE" sz="1100" b="0" i="0">
                                <a:solidFill>
                                  <a:schemeClr val="tx1"/>
                                </a:solidFill>
                                <a:effectLst/>
                                <a:latin typeface="+mn-lt"/>
                                <a:ea typeface="+mn-ea"/>
                                <a:cs typeface="+mn-cs"/>
                              </a:rPr>
                              <m:t>3.555,43</m:t>
                            </m:r>
                            <m:r>
                              <m:rPr>
                                <m:nor/>
                              </m:rPr>
                              <a:rPr lang="es-PE"/>
                              <m:t> </m:t>
                            </m:r>
                            <m:r>
                              <m:rPr>
                                <m:nor/>
                              </m:rPr>
                              <a:rPr lang="es-PE" sz="1100" b="0" i="0">
                                <a:solidFill>
                                  <a:schemeClr val="tx1"/>
                                </a:solidFill>
                                <a:latin typeface="Cambria Math" panose="02040503050406030204" pitchFamily="18" charset="0"/>
                                <a:ea typeface="+mn-ea"/>
                                <a:cs typeface="+mn-cs"/>
                              </a:rPr>
                              <m:t> </m:t>
                            </m:r>
                          </m:num>
                          <m:den>
                            <m:sSup>
                              <m:sSupPr>
                                <m:ctrlPr>
                                  <a:rPr lang="es-PE" sz="1100" b="0" i="1">
                                    <a:solidFill>
                                      <a:schemeClr val="tx1"/>
                                    </a:solidFill>
                                    <a:latin typeface="Cambria Math" panose="02040503050406030204" pitchFamily="18" charset="0"/>
                                    <a:ea typeface="+mn-ea"/>
                                    <a:cs typeface="+mn-cs"/>
                                  </a:rPr>
                                </m:ctrlPr>
                              </m:sSupPr>
                              <m:e>
                                <m:r>
                                  <a:rPr lang="es-MX" sz="1100" b="0" i="0">
                                    <a:solidFill>
                                      <a:schemeClr val="tx1"/>
                                    </a:solidFill>
                                    <a:latin typeface="Cambria Math" panose="02040503050406030204" pitchFamily="18" charset="0"/>
                                    <a:ea typeface="+mn-ea"/>
                                    <a:cs typeface="+mn-cs"/>
                                  </a:rPr>
                                  <m:t>(1+</m:t>
                                </m:r>
                                <m:r>
                                  <a:rPr lang="es-MX" sz="1100">
                                    <a:solidFill>
                                      <a:schemeClr val="tx1"/>
                                    </a:solidFill>
                                    <a:effectLst/>
                                    <a:latin typeface="+mn-lt"/>
                                    <a:ea typeface="+mn-ea"/>
                                    <a:cs typeface="+mn-cs"/>
                                  </a:rPr>
                                  <m:t>0.0803</m:t>
                                </m:r>
                                <m:r>
                                  <a:rPr lang="es-MX" sz="1100" b="0" i="0">
                                    <a:solidFill>
                                      <a:schemeClr val="tx1"/>
                                    </a:solidFill>
                                    <a:latin typeface="Cambria Math" panose="02040503050406030204" pitchFamily="18" charset="0"/>
                                    <a:ea typeface="+mn-ea"/>
                                    <a:cs typeface="+mn-cs"/>
                                  </a:rPr>
                                  <m:t>)</m:t>
                                </m:r>
                              </m:e>
                              <m:sup>
                                <m:r>
                                  <a:rPr lang="es-MX" sz="1100" b="0" i="0">
                                    <a:solidFill>
                                      <a:schemeClr val="tx1"/>
                                    </a:solidFill>
                                    <a:latin typeface="Cambria Math" panose="02040503050406030204" pitchFamily="18" charset="0"/>
                                    <a:ea typeface="+mn-ea"/>
                                    <a:cs typeface="+mn-cs"/>
                                  </a:rPr>
                                  <m:t>1</m:t>
                                </m:r>
                              </m:sup>
                            </m:sSup>
                          </m:den>
                        </m:f>
                        <m:r>
                          <a:rPr lang="es-PE" sz="1100" b="0" i="0">
                            <a:solidFill>
                              <a:schemeClr val="tx1"/>
                            </a:solidFill>
                            <a:latin typeface="Cambria Math" panose="02040503050406030204" pitchFamily="18" charset="0"/>
                            <a:ea typeface="+mn-ea"/>
                            <a:cs typeface="+mn-cs"/>
                          </a:rPr>
                          <m:t>+</m:t>
                        </m:r>
                        <m:f>
                          <m:fPr>
                            <m:ctrlPr>
                              <a:rPr lang="es-PE" sz="1100" b="0" i="1">
                                <a:solidFill>
                                  <a:schemeClr val="tx1"/>
                                </a:solidFill>
                                <a:latin typeface="Cambria Math" panose="02040503050406030204" pitchFamily="18" charset="0"/>
                                <a:ea typeface="+mn-ea"/>
                                <a:cs typeface="+mn-cs"/>
                              </a:rPr>
                            </m:ctrlPr>
                          </m:fPr>
                          <m:num>
                            <m:r>
                              <m:rPr>
                                <m:nor/>
                              </m:rPr>
                              <a:rPr lang="es-PE" sz="1100" b="0" i="0" u="none" strike="noStrike">
                                <a:solidFill>
                                  <a:schemeClr val="tx1"/>
                                </a:solidFill>
                                <a:effectLst/>
                                <a:latin typeface="+mn-lt"/>
                                <a:ea typeface="+mn-ea"/>
                                <a:cs typeface="+mn-cs"/>
                              </a:rPr>
                              <m:t>3.555,43</m:t>
                            </m:r>
                            <m:r>
                              <m:rPr>
                                <m:nor/>
                              </m:rPr>
                              <a:rPr lang="es-PE"/>
                              <m:t> </m:t>
                            </m:r>
                            <m:r>
                              <m:rPr>
                                <m:nor/>
                              </m:rPr>
                              <a:rPr lang="es-PE" sz="1100" b="0" i="0">
                                <a:solidFill>
                                  <a:schemeClr val="tx1"/>
                                </a:solidFill>
                                <a:latin typeface="Cambria Math" panose="02040503050406030204" pitchFamily="18" charset="0"/>
                                <a:ea typeface="+mn-ea"/>
                                <a:cs typeface="+mn-cs"/>
                              </a:rPr>
                              <m:t> </m:t>
                            </m:r>
                          </m:num>
                          <m:den>
                            <m:sSup>
                              <m:sSupPr>
                                <m:ctrlPr>
                                  <a:rPr lang="es-PE" sz="1100" b="0" i="1">
                                    <a:solidFill>
                                      <a:schemeClr val="tx1"/>
                                    </a:solidFill>
                                    <a:latin typeface="Cambria Math" panose="02040503050406030204" pitchFamily="18" charset="0"/>
                                    <a:ea typeface="+mn-ea"/>
                                    <a:cs typeface="+mn-cs"/>
                                  </a:rPr>
                                </m:ctrlPr>
                              </m:sSupPr>
                              <m:e>
                                <m:r>
                                  <a:rPr lang="es-MX" sz="1100" b="0" i="0">
                                    <a:solidFill>
                                      <a:schemeClr val="tx1"/>
                                    </a:solidFill>
                                    <a:latin typeface="Cambria Math" panose="02040503050406030204" pitchFamily="18" charset="0"/>
                                    <a:ea typeface="+mn-ea"/>
                                    <a:cs typeface="+mn-cs"/>
                                  </a:rPr>
                                  <m:t>(1+</m:t>
                                </m:r>
                                <m:r>
                                  <a:rPr lang="es-MX" sz="1100">
                                    <a:solidFill>
                                      <a:schemeClr val="tx1"/>
                                    </a:solidFill>
                                    <a:effectLst/>
                                    <a:latin typeface="+mn-lt"/>
                                    <a:ea typeface="+mn-ea"/>
                                    <a:cs typeface="+mn-cs"/>
                                  </a:rPr>
                                  <m:t>0.0803</m:t>
                                </m:r>
                                <m:r>
                                  <a:rPr lang="es-MX" sz="1100" b="0" i="0">
                                    <a:solidFill>
                                      <a:schemeClr val="tx1"/>
                                    </a:solidFill>
                                    <a:latin typeface="Cambria Math" panose="02040503050406030204" pitchFamily="18" charset="0"/>
                                    <a:ea typeface="+mn-ea"/>
                                    <a:cs typeface="+mn-cs"/>
                                  </a:rPr>
                                  <m:t>)</m:t>
                                </m:r>
                              </m:e>
                              <m:sup>
                                <m:r>
                                  <a:rPr lang="es-MX" sz="1100" b="0" i="0">
                                    <a:solidFill>
                                      <a:schemeClr val="tx1"/>
                                    </a:solidFill>
                                    <a:latin typeface="Cambria Math" panose="02040503050406030204" pitchFamily="18" charset="0"/>
                                    <a:ea typeface="+mn-ea"/>
                                    <a:cs typeface="+mn-cs"/>
                                  </a:rPr>
                                  <m:t>2</m:t>
                                </m:r>
                              </m:sup>
                            </m:sSup>
                          </m:den>
                        </m:f>
                        <m:r>
                          <a:rPr lang="es-PE" sz="1100" b="0" i="0">
                            <a:solidFill>
                              <a:schemeClr val="tx1"/>
                            </a:solidFill>
                            <a:latin typeface="Cambria Math" panose="02040503050406030204" pitchFamily="18" charset="0"/>
                            <a:ea typeface="+mn-ea"/>
                            <a:cs typeface="+mn-cs"/>
                          </a:rPr>
                          <m:t>+</m:t>
                        </m:r>
                        <m:f>
                          <m:fPr>
                            <m:ctrlPr>
                              <a:rPr lang="es-PE" sz="1100" b="0" i="1">
                                <a:solidFill>
                                  <a:schemeClr val="tx1"/>
                                </a:solidFill>
                                <a:latin typeface="Cambria Math" panose="02040503050406030204" pitchFamily="18" charset="0"/>
                                <a:ea typeface="+mn-ea"/>
                                <a:cs typeface="+mn-cs"/>
                              </a:rPr>
                            </m:ctrlPr>
                          </m:fPr>
                          <m:num>
                            <m:r>
                              <m:rPr>
                                <m:nor/>
                              </m:rPr>
                              <a:rPr lang="es-PE" sz="1100" b="0" i="0" u="none" strike="noStrike">
                                <a:solidFill>
                                  <a:schemeClr val="tx1"/>
                                </a:solidFill>
                                <a:effectLst/>
                                <a:latin typeface="+mn-lt"/>
                                <a:ea typeface="+mn-ea"/>
                                <a:cs typeface="+mn-cs"/>
                              </a:rPr>
                              <m:t>3.555,43</m:t>
                            </m:r>
                            <m:r>
                              <m:rPr>
                                <m:nor/>
                              </m:rPr>
                              <a:rPr lang="es-PE"/>
                              <m:t> </m:t>
                            </m:r>
                            <m:r>
                              <m:rPr>
                                <m:nor/>
                              </m:rPr>
                              <a:rPr lang="es-PE" sz="1100" b="0" i="0">
                                <a:solidFill>
                                  <a:schemeClr val="tx1"/>
                                </a:solidFill>
                                <a:latin typeface="Cambria Math" panose="02040503050406030204" pitchFamily="18" charset="0"/>
                                <a:ea typeface="+mn-ea"/>
                                <a:cs typeface="+mn-cs"/>
                              </a:rPr>
                              <m:t>  </m:t>
                            </m:r>
                          </m:num>
                          <m:den>
                            <m:sSup>
                              <m:sSupPr>
                                <m:ctrlPr>
                                  <a:rPr lang="es-PE" sz="1100" b="0" i="1">
                                    <a:solidFill>
                                      <a:schemeClr val="tx1"/>
                                    </a:solidFill>
                                    <a:latin typeface="Cambria Math" panose="02040503050406030204" pitchFamily="18" charset="0"/>
                                    <a:ea typeface="+mn-ea"/>
                                    <a:cs typeface="+mn-cs"/>
                                  </a:rPr>
                                </m:ctrlPr>
                              </m:sSupPr>
                              <m:e>
                                <m:r>
                                  <a:rPr lang="es-MX" sz="1100" b="0" i="0">
                                    <a:solidFill>
                                      <a:schemeClr val="tx1"/>
                                    </a:solidFill>
                                    <a:latin typeface="Cambria Math" panose="02040503050406030204" pitchFamily="18" charset="0"/>
                                    <a:ea typeface="+mn-ea"/>
                                    <a:cs typeface="+mn-cs"/>
                                  </a:rPr>
                                  <m:t>(1+</m:t>
                                </m:r>
                                <m:r>
                                  <a:rPr lang="es-MX" sz="1100">
                                    <a:solidFill>
                                      <a:schemeClr val="tx1"/>
                                    </a:solidFill>
                                    <a:effectLst/>
                                    <a:latin typeface="+mn-lt"/>
                                    <a:ea typeface="+mn-ea"/>
                                    <a:cs typeface="+mn-cs"/>
                                  </a:rPr>
                                  <m:t>0.0803</m:t>
                                </m:r>
                                <m:r>
                                  <a:rPr lang="es-MX" sz="1100" b="0" i="0">
                                    <a:solidFill>
                                      <a:schemeClr val="tx1"/>
                                    </a:solidFill>
                                    <a:latin typeface="Cambria Math" panose="02040503050406030204" pitchFamily="18" charset="0"/>
                                    <a:ea typeface="+mn-ea"/>
                                    <a:cs typeface="+mn-cs"/>
                                  </a:rPr>
                                  <m:t>)</m:t>
                                </m:r>
                              </m:e>
                              <m:sup>
                                <m:r>
                                  <a:rPr lang="es-MX" sz="1100" b="0" i="0">
                                    <a:solidFill>
                                      <a:schemeClr val="tx1"/>
                                    </a:solidFill>
                                    <a:latin typeface="Cambria Math" panose="02040503050406030204" pitchFamily="18" charset="0"/>
                                    <a:ea typeface="+mn-ea"/>
                                    <a:cs typeface="+mn-cs"/>
                                  </a:rPr>
                                  <m:t>3</m:t>
                                </m:r>
                              </m:sup>
                            </m:sSup>
                          </m:den>
                        </m:f>
                      </m:e>
                    </m:borderBox>
                  </m:oMath>
                </m:oMathPara>
              </a14:m>
              <a:endParaRPr lang="es-PE" sz="1100" b="0" i="1">
                <a:solidFill>
                  <a:schemeClr val="tx1"/>
                </a:solidFill>
                <a:latin typeface="Cambria Math" panose="02040503050406030204" pitchFamily="18" charset="0"/>
                <a:ea typeface="+mn-ea"/>
                <a:cs typeface="+mn-cs"/>
              </a:endParaRPr>
            </a:p>
          </xdr:txBody>
        </xdr:sp>
      </mc:Choice>
      <mc:Fallback>
        <xdr:sp macro="" textlink="">
          <xdr:nvSpPr>
            <xdr:cNvPr id="57" name="CuadroTexto 34">
              <a:extLst>
                <a:ext uri="{FF2B5EF4-FFF2-40B4-BE49-F238E27FC236}">
                  <a16:creationId xmlns:a16="http://schemas.microsoft.com/office/drawing/2014/main" id="{41B6E448-85A3-4F8B-9F93-77AE76059959}"/>
                </a:ext>
              </a:extLst>
            </xdr:cNvPr>
            <xdr:cNvSpPr txBox="1"/>
          </xdr:nvSpPr>
          <xdr:spPr>
            <a:xfrm>
              <a:off x="6748096" y="24722956"/>
              <a:ext cx="3795346"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b="0" i="0">
                  <a:solidFill>
                    <a:schemeClr val="tx1"/>
                  </a:solidFill>
                  <a:latin typeface="Cambria Math" panose="02040503050406030204" pitchFamily="18" charset="0"/>
                  <a:ea typeface="+mn-ea"/>
                  <a:cs typeface="+mn-cs"/>
                </a:rPr>
                <a:t>▭(𝑉𝑃𝐶="17.775,43" +</a:t>
              </a:r>
              <a:r>
                <a:rPr lang="es-PE" sz="1100" b="0" i="0">
                  <a:solidFill>
                    <a:schemeClr val="tx1"/>
                  </a:solidFill>
                  <a:effectLst/>
                  <a:latin typeface="+mn-lt"/>
                  <a:ea typeface="+mn-ea"/>
                  <a:cs typeface="+mn-cs"/>
                </a:rPr>
                <a:t>"3.555,43</a:t>
              </a:r>
              <a:r>
                <a:rPr lang="es-PE" i="0"/>
                <a:t> </a:t>
              </a:r>
              <a:r>
                <a:rPr lang="es-PE" sz="1100" b="0" i="0">
                  <a:solidFill>
                    <a:schemeClr val="tx1"/>
                  </a:solidFill>
                  <a:latin typeface="Cambria Math" panose="02040503050406030204" pitchFamily="18" charset="0"/>
                  <a:ea typeface="+mn-ea"/>
                  <a:cs typeface="+mn-cs"/>
                </a:rPr>
                <a:t> " /〖</a:t>
              </a:r>
              <a:r>
                <a:rPr lang="es-MX" sz="1100" b="0" i="0">
                  <a:solidFill>
                    <a:schemeClr val="tx1"/>
                  </a:solidFill>
                  <a:latin typeface="Cambria Math" panose="02040503050406030204" pitchFamily="18" charset="0"/>
                  <a:ea typeface="+mn-ea"/>
                  <a:cs typeface="+mn-cs"/>
                </a:rPr>
                <a:t>(1+</a:t>
              </a:r>
              <a:r>
                <a:rPr lang="es-MX" sz="1100" i="0">
                  <a:solidFill>
                    <a:schemeClr val="tx1"/>
                  </a:solidFill>
                  <a:effectLst/>
                  <a:latin typeface="+mn-lt"/>
                  <a:ea typeface="+mn-ea"/>
                  <a:cs typeface="+mn-cs"/>
                </a:rPr>
                <a:t>0.0803</a:t>
              </a:r>
              <a:r>
                <a:rPr lang="es-MX" sz="1100" b="0" i="0">
                  <a:solidFill>
                    <a:schemeClr val="tx1"/>
                  </a:solidFill>
                  <a:latin typeface="Cambria Math" panose="02040503050406030204" pitchFamily="18" charset="0"/>
                  <a:ea typeface="+mn-ea"/>
                  <a:cs typeface="+mn-cs"/>
                </a:rPr>
                <a:t>)</a:t>
              </a:r>
              <a:r>
                <a:rPr lang="es-PE" sz="1100" b="0" i="0">
                  <a:solidFill>
                    <a:schemeClr val="tx1"/>
                  </a:solidFill>
                  <a:latin typeface="Cambria Math" panose="02040503050406030204" pitchFamily="18" charset="0"/>
                  <a:ea typeface="+mn-ea"/>
                  <a:cs typeface="+mn-cs"/>
                </a:rPr>
                <a:t>〗^</a:t>
              </a:r>
              <a:r>
                <a:rPr lang="es-MX" sz="1100" b="0" i="0">
                  <a:solidFill>
                    <a:schemeClr val="tx1"/>
                  </a:solidFill>
                  <a:latin typeface="Cambria Math" panose="02040503050406030204" pitchFamily="18" charset="0"/>
                  <a:ea typeface="+mn-ea"/>
                  <a:cs typeface="+mn-cs"/>
                </a:rPr>
                <a:t>1 </a:t>
              </a:r>
              <a:r>
                <a:rPr lang="es-PE" sz="1100" b="0" i="0">
                  <a:solidFill>
                    <a:schemeClr val="tx1"/>
                  </a:solidFill>
                  <a:latin typeface="Cambria Math" panose="02040503050406030204" pitchFamily="18" charset="0"/>
                  <a:ea typeface="+mn-ea"/>
                  <a:cs typeface="+mn-cs"/>
                </a:rPr>
                <a:t>+</a:t>
              </a:r>
              <a:r>
                <a:rPr lang="es-PE" sz="1100" b="0" i="0" u="none" strike="noStrike">
                  <a:solidFill>
                    <a:schemeClr val="tx1"/>
                  </a:solidFill>
                  <a:effectLst/>
                  <a:latin typeface="+mn-lt"/>
                  <a:ea typeface="+mn-ea"/>
                  <a:cs typeface="+mn-cs"/>
                </a:rPr>
                <a:t>"3.555,43</a:t>
              </a:r>
              <a:r>
                <a:rPr lang="es-PE" i="0"/>
                <a:t> </a:t>
              </a:r>
              <a:r>
                <a:rPr lang="es-PE" sz="1100" b="0" i="0">
                  <a:solidFill>
                    <a:schemeClr val="tx1"/>
                  </a:solidFill>
                  <a:latin typeface="Cambria Math" panose="02040503050406030204" pitchFamily="18" charset="0"/>
                  <a:ea typeface="+mn-ea"/>
                  <a:cs typeface="+mn-cs"/>
                </a:rPr>
                <a:t> " /〖</a:t>
              </a:r>
              <a:r>
                <a:rPr lang="es-MX" sz="1100" b="0" i="0">
                  <a:solidFill>
                    <a:schemeClr val="tx1"/>
                  </a:solidFill>
                  <a:latin typeface="Cambria Math" panose="02040503050406030204" pitchFamily="18" charset="0"/>
                  <a:ea typeface="+mn-ea"/>
                  <a:cs typeface="+mn-cs"/>
                </a:rPr>
                <a:t>(1+</a:t>
              </a:r>
              <a:r>
                <a:rPr lang="es-MX" sz="1100" i="0">
                  <a:solidFill>
                    <a:schemeClr val="tx1"/>
                  </a:solidFill>
                  <a:effectLst/>
                  <a:latin typeface="+mn-lt"/>
                  <a:ea typeface="+mn-ea"/>
                  <a:cs typeface="+mn-cs"/>
                </a:rPr>
                <a:t>0.0803</a:t>
              </a:r>
              <a:r>
                <a:rPr lang="es-MX" sz="1100" b="0" i="0">
                  <a:solidFill>
                    <a:schemeClr val="tx1"/>
                  </a:solidFill>
                  <a:latin typeface="Cambria Math" panose="02040503050406030204" pitchFamily="18" charset="0"/>
                  <a:ea typeface="+mn-ea"/>
                  <a:cs typeface="+mn-cs"/>
                </a:rPr>
                <a:t>)</a:t>
              </a:r>
              <a:r>
                <a:rPr lang="es-PE" sz="1100" b="0" i="0">
                  <a:solidFill>
                    <a:schemeClr val="tx1"/>
                  </a:solidFill>
                  <a:latin typeface="Cambria Math" panose="02040503050406030204" pitchFamily="18" charset="0"/>
                  <a:ea typeface="+mn-ea"/>
                  <a:cs typeface="+mn-cs"/>
                </a:rPr>
                <a:t>〗^</a:t>
              </a:r>
              <a:r>
                <a:rPr lang="es-MX" sz="1100" b="0" i="0">
                  <a:solidFill>
                    <a:schemeClr val="tx1"/>
                  </a:solidFill>
                  <a:latin typeface="Cambria Math" panose="02040503050406030204" pitchFamily="18" charset="0"/>
                  <a:ea typeface="+mn-ea"/>
                  <a:cs typeface="+mn-cs"/>
                </a:rPr>
                <a:t>2 </a:t>
              </a:r>
              <a:r>
                <a:rPr lang="es-PE" sz="1100" b="0" i="0">
                  <a:solidFill>
                    <a:schemeClr val="tx1"/>
                  </a:solidFill>
                  <a:latin typeface="Cambria Math" panose="02040503050406030204" pitchFamily="18" charset="0"/>
                  <a:ea typeface="+mn-ea"/>
                  <a:cs typeface="+mn-cs"/>
                </a:rPr>
                <a:t>+</a:t>
              </a:r>
              <a:r>
                <a:rPr lang="es-PE" sz="1100" b="0" i="0" u="none" strike="noStrike">
                  <a:solidFill>
                    <a:schemeClr val="tx1"/>
                  </a:solidFill>
                  <a:effectLst/>
                  <a:latin typeface="+mn-lt"/>
                  <a:ea typeface="+mn-ea"/>
                  <a:cs typeface="+mn-cs"/>
                </a:rPr>
                <a:t>"3.555,43</a:t>
              </a:r>
              <a:r>
                <a:rPr lang="es-PE" i="0"/>
                <a:t> </a:t>
              </a:r>
              <a:r>
                <a:rPr lang="es-PE" sz="1100" b="0" i="0">
                  <a:solidFill>
                    <a:schemeClr val="tx1"/>
                  </a:solidFill>
                  <a:latin typeface="Cambria Math" panose="02040503050406030204" pitchFamily="18" charset="0"/>
                  <a:ea typeface="+mn-ea"/>
                  <a:cs typeface="+mn-cs"/>
                </a:rPr>
                <a:t>  " /〖</a:t>
              </a:r>
              <a:r>
                <a:rPr lang="es-MX" sz="1100" b="0" i="0">
                  <a:solidFill>
                    <a:schemeClr val="tx1"/>
                  </a:solidFill>
                  <a:latin typeface="Cambria Math" panose="02040503050406030204" pitchFamily="18" charset="0"/>
                  <a:ea typeface="+mn-ea"/>
                  <a:cs typeface="+mn-cs"/>
                </a:rPr>
                <a:t>(1+</a:t>
              </a:r>
              <a:r>
                <a:rPr lang="es-MX" sz="1100" i="0">
                  <a:solidFill>
                    <a:schemeClr val="tx1"/>
                  </a:solidFill>
                  <a:effectLst/>
                  <a:latin typeface="+mn-lt"/>
                  <a:ea typeface="+mn-ea"/>
                  <a:cs typeface="+mn-cs"/>
                </a:rPr>
                <a:t>0.0803</a:t>
              </a:r>
              <a:r>
                <a:rPr lang="es-MX" sz="1100" b="0" i="0">
                  <a:solidFill>
                    <a:schemeClr val="tx1"/>
                  </a:solidFill>
                  <a:latin typeface="Cambria Math" panose="02040503050406030204" pitchFamily="18" charset="0"/>
                  <a:ea typeface="+mn-ea"/>
                  <a:cs typeface="+mn-cs"/>
                </a:rPr>
                <a:t>)</a:t>
              </a:r>
              <a:r>
                <a:rPr lang="es-PE" sz="1100" b="0" i="0">
                  <a:solidFill>
                    <a:schemeClr val="tx1"/>
                  </a:solidFill>
                  <a:latin typeface="Cambria Math" panose="02040503050406030204" pitchFamily="18" charset="0"/>
                  <a:ea typeface="+mn-ea"/>
                  <a:cs typeface="+mn-cs"/>
                </a:rPr>
                <a:t>〗^</a:t>
              </a:r>
              <a:r>
                <a:rPr lang="es-MX" sz="1100" b="0" i="0">
                  <a:solidFill>
                    <a:schemeClr val="tx1"/>
                  </a:solidFill>
                  <a:latin typeface="Cambria Math" panose="02040503050406030204" pitchFamily="18" charset="0"/>
                  <a:ea typeface="+mn-ea"/>
                  <a:cs typeface="+mn-cs"/>
                </a:rPr>
                <a:t>3 </a:t>
              </a:r>
              <a:r>
                <a:rPr lang="es-PE" sz="1100" b="0" i="0">
                  <a:solidFill>
                    <a:schemeClr val="tx1"/>
                  </a:solidFill>
                  <a:latin typeface="Cambria Math" panose="02040503050406030204" pitchFamily="18" charset="0"/>
                  <a:ea typeface="+mn-ea"/>
                  <a:cs typeface="+mn-cs"/>
                </a:rPr>
                <a:t>)</a:t>
              </a:r>
              <a:endParaRPr lang="es-PE" sz="1100" b="0" i="1">
                <a:solidFill>
                  <a:schemeClr val="tx1"/>
                </a:solidFill>
                <a:latin typeface="Cambria Math" panose="02040503050406030204" pitchFamily="18" charset="0"/>
                <a:ea typeface="+mn-ea"/>
                <a:cs typeface="+mn-cs"/>
              </a:endParaRPr>
            </a:p>
          </xdr:txBody>
        </xdr:sp>
      </mc:Fallback>
    </mc:AlternateContent>
    <xdr:clientData/>
  </xdr:oneCellAnchor>
  <xdr:oneCellAnchor>
    <xdr:from>
      <xdr:col>8</xdr:col>
      <xdr:colOff>28575</xdr:colOff>
      <xdr:row>149</xdr:row>
      <xdr:rowOff>56156</xdr:rowOff>
    </xdr:from>
    <xdr:ext cx="1104900" cy="213328"/>
    <mc:AlternateContent xmlns:mc="http://schemas.openxmlformats.org/markup-compatibility/2006" xmlns:a14="http://schemas.microsoft.com/office/drawing/2010/main">
      <mc:Choice Requires="a14">
        <xdr:sp macro="" textlink="">
          <xdr:nvSpPr>
            <xdr:cNvPr id="67" name="CuadroTexto 35">
              <a:extLst>
                <a:ext uri="{FF2B5EF4-FFF2-40B4-BE49-F238E27FC236}">
                  <a16:creationId xmlns:a16="http://schemas.microsoft.com/office/drawing/2014/main" id="{887F8724-9D70-43E6-97B9-D23A1EE0668A}"/>
                </a:ext>
              </a:extLst>
            </xdr:cNvPr>
            <xdr:cNvSpPr txBox="1"/>
          </xdr:nvSpPr>
          <xdr:spPr>
            <a:xfrm>
              <a:off x="6795466" y="26046982"/>
              <a:ext cx="1104900" cy="213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𝑉𝑃𝐶</m:t>
                        </m:r>
                        <m:r>
                          <a:rPr lang="es-PE" sz="1100" i="0">
                            <a:latin typeface="Cambria Math" panose="02040503050406030204" pitchFamily="18" charset="0"/>
                          </a:rPr>
                          <m:t>=</m:t>
                        </m:r>
                        <m:r>
                          <m:rPr>
                            <m:nor/>
                          </m:rPr>
                          <a:rPr lang="es-PE" i="0"/>
                          <m:t>25,</m:t>
                        </m:r>
                        <m:r>
                          <m:rPr>
                            <m:nor/>
                          </m:rPr>
                          <a:rPr lang="es-PE" b="0" i="0"/>
                          <m:t>893</m:t>
                        </m:r>
                        <m:r>
                          <m:rPr>
                            <m:nor/>
                          </m:rPr>
                          <a:rPr lang="es-PE" i="0"/>
                          <m:t>.</m:t>
                        </m:r>
                        <m:r>
                          <a:rPr lang="es-PE" b="0" i="0">
                            <a:latin typeface="Cambria Math" panose="02040503050406030204" pitchFamily="18" charset="0"/>
                          </a:rPr>
                          <m:t>27</m:t>
                        </m:r>
                      </m:e>
                    </m:borderBox>
                  </m:oMath>
                </m:oMathPara>
              </a14:m>
              <a:endParaRPr lang="es-PE" sz="1100" i="0"/>
            </a:p>
          </xdr:txBody>
        </xdr:sp>
      </mc:Choice>
      <mc:Fallback xmlns="">
        <xdr:sp macro="" textlink="">
          <xdr:nvSpPr>
            <xdr:cNvPr id="36" name="CuadroTexto 35">
              <a:extLst>
                <a:ext uri="{FF2B5EF4-FFF2-40B4-BE49-F238E27FC236}">
                  <a16:creationId xmlns:a16="http://schemas.microsoft.com/office/drawing/2014/main" id="{887F8724-9D70-43E6-97B9-D23A1EE0668A}"/>
                </a:ext>
              </a:extLst>
            </xdr:cNvPr>
            <xdr:cNvSpPr txBox="1"/>
          </xdr:nvSpPr>
          <xdr:spPr>
            <a:xfrm>
              <a:off x="6795466" y="26046982"/>
              <a:ext cx="1104900" cy="213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𝑉𝑃𝐶</a:t>
              </a:r>
              <a:r>
                <a:rPr lang="es-PE" sz="1100" i="0">
                  <a:latin typeface="Cambria Math" panose="02040503050406030204" pitchFamily="18" charset="0"/>
                </a:rPr>
                <a:t>="</a:t>
              </a:r>
              <a:r>
                <a:rPr lang="es-PE" i="0"/>
                <a:t>25,</a:t>
              </a:r>
              <a:r>
                <a:rPr lang="es-PE" b="0" i="0"/>
                <a:t>893</a:t>
              </a:r>
              <a:r>
                <a:rPr lang="es-PE" i="0"/>
                <a:t>.</a:t>
              </a:r>
              <a:r>
                <a:rPr lang="es-PE" b="0" i="0">
                  <a:latin typeface="Cambria Math" panose="02040503050406030204" pitchFamily="18" charset="0"/>
                </a:rPr>
                <a:t>" 27</a:t>
              </a:r>
              <a:r>
                <a:rPr lang="es-PE" sz="1100" b="0" i="0">
                  <a:latin typeface="Cambria Math" panose="02040503050406030204" pitchFamily="18" charset="0"/>
                </a:rPr>
                <a:t>)</a:t>
              </a:r>
              <a:endParaRPr lang="es-PE" sz="1100" i="0"/>
            </a:p>
          </xdr:txBody>
        </xdr:sp>
      </mc:Fallback>
    </mc:AlternateContent>
    <xdr:clientData/>
  </xdr:oneCellAnchor>
  <xdr:oneCellAnchor>
    <xdr:from>
      <xdr:col>8</xdr:col>
      <xdr:colOff>0</xdr:colOff>
      <xdr:row>161</xdr:row>
      <xdr:rowOff>0</xdr:rowOff>
    </xdr:from>
    <xdr:ext cx="1973580" cy="214226"/>
    <mc:AlternateContent xmlns:mc="http://schemas.openxmlformats.org/markup-compatibility/2006" xmlns:a14="http://schemas.microsoft.com/office/drawing/2010/main">
      <mc:Choice Requires="a14">
        <xdr:sp macro="" textlink="">
          <xdr:nvSpPr>
            <xdr:cNvPr id="71" name="CuadroTexto 36">
              <a:extLst>
                <a:ext uri="{FF2B5EF4-FFF2-40B4-BE49-F238E27FC236}">
                  <a16:creationId xmlns:a16="http://schemas.microsoft.com/office/drawing/2014/main" id="{AFBE1F53-8066-47D3-9DBB-999C668BA096}"/>
                </a:ext>
              </a:extLst>
            </xdr:cNvPr>
            <xdr:cNvSpPr txBox="1"/>
          </xdr:nvSpPr>
          <xdr:spPr>
            <a:xfrm>
              <a:off x="6766891" y="28094609"/>
              <a:ext cx="1973580" cy="214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𝑉𝐴𝑁</m:t>
                        </m:r>
                        <m:r>
                          <a:rPr lang="es-PE" sz="1100" b="0" i="1">
                            <a:latin typeface="Cambria Math" panose="02040503050406030204" pitchFamily="18" charset="0"/>
                          </a:rPr>
                          <m:t>=</m:t>
                        </m:r>
                        <m:r>
                          <m:rPr>
                            <m:nor/>
                          </m:rPr>
                          <a:rPr lang="es-PE" sz="1100" b="0" i="0">
                            <a:solidFill>
                              <a:schemeClr val="tx1"/>
                            </a:solidFill>
                            <a:effectLst/>
                            <a:latin typeface="+mn-lt"/>
                            <a:ea typeface="+mn-ea"/>
                            <a:cs typeface="+mn-cs"/>
                          </a:rPr>
                          <m:t>34.487,14</m:t>
                        </m:r>
                        <m:r>
                          <a:rPr lang="es-PE" sz="1100" b="0" i="1">
                            <a:solidFill>
                              <a:schemeClr val="tx1"/>
                            </a:solidFill>
                            <a:effectLst/>
                            <a:latin typeface="Cambria Math" panose="02040503050406030204" pitchFamily="18" charset="0"/>
                            <a:ea typeface="+mn-ea"/>
                            <a:cs typeface="+mn-cs"/>
                          </a:rPr>
                          <m:t>−</m:t>
                        </m:r>
                        <m:r>
                          <m:rPr>
                            <m:nor/>
                          </m:rPr>
                          <a:rPr lang="es-PE" sz="1100" i="0">
                            <a:solidFill>
                              <a:schemeClr val="tx1"/>
                            </a:solidFill>
                            <a:effectLst/>
                            <a:latin typeface="+mn-lt"/>
                            <a:ea typeface="+mn-ea"/>
                            <a:cs typeface="+mn-cs"/>
                          </a:rPr>
                          <m:t>25,</m:t>
                        </m:r>
                        <m:r>
                          <m:rPr>
                            <m:nor/>
                          </m:rPr>
                          <a:rPr lang="es-PE" sz="1100" b="0" i="0">
                            <a:solidFill>
                              <a:schemeClr val="tx1"/>
                            </a:solidFill>
                            <a:effectLst/>
                            <a:latin typeface="+mn-lt"/>
                            <a:ea typeface="+mn-ea"/>
                            <a:cs typeface="+mn-cs"/>
                          </a:rPr>
                          <m:t>893</m:t>
                        </m:r>
                        <m:r>
                          <m:rPr>
                            <m:nor/>
                          </m:rPr>
                          <a:rPr lang="es-PE" sz="1100" i="0">
                            <a:solidFill>
                              <a:schemeClr val="tx1"/>
                            </a:solidFill>
                            <a:effectLst/>
                            <a:latin typeface="+mn-lt"/>
                            <a:ea typeface="+mn-ea"/>
                            <a:cs typeface="+mn-cs"/>
                          </a:rPr>
                          <m:t>.</m:t>
                        </m:r>
                        <m:r>
                          <a:rPr lang="es-PE" sz="1100" b="0" i="0">
                            <a:solidFill>
                              <a:schemeClr val="tx1"/>
                            </a:solidFill>
                            <a:effectLst/>
                            <a:latin typeface="Cambria Math" panose="02040503050406030204" pitchFamily="18" charset="0"/>
                            <a:ea typeface="+mn-ea"/>
                            <a:cs typeface="+mn-cs"/>
                          </a:rPr>
                          <m:t>27</m:t>
                        </m:r>
                      </m:e>
                    </m:borderBox>
                  </m:oMath>
                </m:oMathPara>
              </a14:m>
              <a:endParaRPr lang="es-PE" sz="1100"/>
            </a:p>
          </xdr:txBody>
        </xdr:sp>
      </mc:Choice>
      <mc:Fallback xmlns="">
        <xdr:sp macro="" textlink="">
          <xdr:nvSpPr>
            <xdr:cNvPr id="37" name="CuadroTexto 36">
              <a:extLst>
                <a:ext uri="{FF2B5EF4-FFF2-40B4-BE49-F238E27FC236}">
                  <a16:creationId xmlns:a16="http://schemas.microsoft.com/office/drawing/2014/main" id="{AFBE1F53-8066-47D3-9DBB-999C668BA096}"/>
                </a:ext>
              </a:extLst>
            </xdr:cNvPr>
            <xdr:cNvSpPr txBox="1"/>
          </xdr:nvSpPr>
          <xdr:spPr>
            <a:xfrm>
              <a:off x="6766891" y="28094609"/>
              <a:ext cx="1973580" cy="214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𝑉𝐴𝑁=</a:t>
              </a:r>
              <a:r>
                <a:rPr lang="es-PE" sz="1100" b="0" i="0">
                  <a:solidFill>
                    <a:schemeClr val="tx1"/>
                  </a:solidFill>
                  <a:effectLst/>
                  <a:latin typeface="+mn-lt"/>
                  <a:ea typeface="+mn-ea"/>
                  <a:cs typeface="+mn-cs"/>
                </a:rPr>
                <a:t>"34.487,14</a:t>
              </a:r>
              <a:r>
                <a:rPr lang="es-PE" sz="1100" b="0" i="0">
                  <a:solidFill>
                    <a:schemeClr val="tx1"/>
                  </a:solidFill>
                  <a:effectLst/>
                  <a:latin typeface="Cambria Math" panose="02040503050406030204" pitchFamily="18" charset="0"/>
                  <a:ea typeface="+mn-ea"/>
                  <a:cs typeface="+mn-cs"/>
                </a:rPr>
                <a:t>" −</a:t>
              </a:r>
              <a:r>
                <a:rPr lang="es-PE" sz="1100" b="0" i="0">
                  <a:solidFill>
                    <a:schemeClr val="tx1"/>
                  </a:solidFill>
                  <a:effectLst/>
                  <a:latin typeface="+mn-lt"/>
                  <a:ea typeface="+mn-ea"/>
                  <a:cs typeface="+mn-cs"/>
                </a:rPr>
                <a:t>"</a:t>
              </a:r>
              <a:r>
                <a:rPr lang="es-PE" sz="1100" i="0">
                  <a:solidFill>
                    <a:schemeClr val="tx1"/>
                  </a:solidFill>
                  <a:effectLst/>
                  <a:latin typeface="+mn-lt"/>
                  <a:ea typeface="+mn-ea"/>
                  <a:cs typeface="+mn-cs"/>
                </a:rPr>
                <a:t>25,</a:t>
              </a:r>
              <a:r>
                <a:rPr lang="es-PE" sz="1100" b="0" i="0">
                  <a:solidFill>
                    <a:schemeClr val="tx1"/>
                  </a:solidFill>
                  <a:effectLst/>
                  <a:latin typeface="+mn-lt"/>
                  <a:ea typeface="+mn-ea"/>
                  <a:cs typeface="+mn-cs"/>
                </a:rPr>
                <a:t>893</a:t>
              </a:r>
              <a:r>
                <a:rPr lang="es-PE" sz="1100" i="0">
                  <a:solidFill>
                    <a:schemeClr val="tx1"/>
                  </a:solidFill>
                  <a:effectLst/>
                  <a:latin typeface="+mn-lt"/>
                  <a:ea typeface="+mn-ea"/>
                  <a:cs typeface="+mn-cs"/>
                </a:rPr>
                <a:t>.</a:t>
              </a:r>
              <a:r>
                <a:rPr lang="es-PE" sz="1100" b="0" i="0">
                  <a:solidFill>
                    <a:schemeClr val="tx1"/>
                  </a:solidFill>
                  <a:effectLst/>
                  <a:latin typeface="+mn-lt"/>
                  <a:ea typeface="+mn-ea"/>
                  <a:cs typeface="+mn-cs"/>
                </a:rPr>
                <a:t>" 27</a:t>
              </a:r>
              <a:r>
                <a:rPr lang="es-PE" sz="1100" b="0" i="0">
                  <a:solidFill>
                    <a:schemeClr val="tx1"/>
                  </a:solidFill>
                  <a:effectLst/>
                  <a:latin typeface="Cambria Math" panose="02040503050406030204" pitchFamily="18" charset="0"/>
                  <a:ea typeface="+mn-ea"/>
                  <a:cs typeface="+mn-cs"/>
                </a:rPr>
                <a:t>)</a:t>
              </a:r>
              <a:endParaRPr lang="es-PE" sz="1100"/>
            </a:p>
          </xdr:txBody>
        </xdr:sp>
      </mc:Fallback>
    </mc:AlternateContent>
    <xdr:clientData/>
  </xdr:oneCellAnchor>
  <xdr:oneCellAnchor>
    <xdr:from>
      <xdr:col>8</xdr:col>
      <xdr:colOff>11430</xdr:colOff>
      <xdr:row>162</xdr:row>
      <xdr:rowOff>168386</xdr:rowOff>
    </xdr:from>
    <xdr:ext cx="1066800" cy="210763"/>
    <mc:AlternateContent xmlns:mc="http://schemas.openxmlformats.org/markup-compatibility/2006" xmlns:a14="http://schemas.microsoft.com/office/drawing/2010/main">
      <mc:Choice Requires="a14">
        <xdr:sp macro="" textlink="">
          <xdr:nvSpPr>
            <xdr:cNvPr id="83" name="CuadroTexto 37">
              <a:extLst>
                <a:ext uri="{FF2B5EF4-FFF2-40B4-BE49-F238E27FC236}">
                  <a16:creationId xmlns:a16="http://schemas.microsoft.com/office/drawing/2014/main" id="{9B0A67CD-36A1-4709-8076-BDCD3268E169}"/>
                </a:ext>
                <a:ext uri="{147F2762-F138-4A5C-976F-8EAC2B608ADB}">
                  <a16:predDERef xmlns:a16="http://schemas.microsoft.com/office/drawing/2014/main" pred="{AFBE1F53-8066-47D3-9DBB-999C668BA096}"/>
                </a:ext>
              </a:extLst>
            </xdr:cNvPr>
            <xdr:cNvSpPr txBox="1"/>
          </xdr:nvSpPr>
          <xdr:spPr>
            <a:xfrm>
              <a:off x="6759526" y="27578405"/>
              <a:ext cx="1066800" cy="21076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𝑉𝐴𝑁</m:t>
                        </m:r>
                        <m:r>
                          <a:rPr lang="es-PE" sz="1100" i="1">
                            <a:latin typeface="Cambria Math" panose="02040503050406030204" pitchFamily="18" charset="0"/>
                          </a:rPr>
                          <m:t>=</m:t>
                        </m:r>
                        <m:r>
                          <m:rPr>
                            <m:nor/>
                          </m:rPr>
                          <a:rPr lang="es-PE" sz="1100" b="0" i="0">
                            <a:latin typeface="Cambria Math" panose="02040503050406030204" pitchFamily="18" charset="0"/>
                          </a:rPr>
                          <m:t>8</m:t>
                        </m:r>
                        <m:r>
                          <m:rPr>
                            <m:nor/>
                          </m:rPr>
                          <a:rPr lang="es-PE"/>
                          <m:t>,</m:t>
                        </m:r>
                        <m:r>
                          <m:rPr>
                            <m:nor/>
                          </m:rPr>
                          <a:rPr lang="es-PE" b="0" i="0"/>
                          <m:t>593</m:t>
                        </m:r>
                        <m:r>
                          <m:rPr>
                            <m:nor/>
                          </m:rPr>
                          <a:rPr lang="es-PE"/>
                          <m:t>.</m:t>
                        </m:r>
                        <m:r>
                          <m:rPr>
                            <m:nor/>
                          </m:rPr>
                          <a:rPr lang="es-PE" b="0" i="0"/>
                          <m:t>8</m:t>
                        </m:r>
                        <m:r>
                          <a:rPr lang="es-PE" b="0" i="1">
                            <a:latin typeface="Cambria Math" panose="02040503050406030204" pitchFamily="18" charset="0"/>
                          </a:rPr>
                          <m:t>7</m:t>
                        </m:r>
                      </m:e>
                    </m:borderBox>
                  </m:oMath>
                </m:oMathPara>
              </a14:m>
              <a:endParaRPr lang="es-PE" sz="1100"/>
            </a:p>
          </xdr:txBody>
        </xdr:sp>
      </mc:Choice>
      <mc:Fallback xmlns="">
        <xdr:sp macro="" textlink="">
          <xdr:nvSpPr>
            <xdr:cNvPr id="97" name="CuadroTexto 37">
              <a:extLst>
                <a:ext uri="{FF2B5EF4-FFF2-40B4-BE49-F238E27FC236}">
                  <a16:creationId xmlns:a16="http://schemas.microsoft.com/office/drawing/2014/main" id="{9B0A67CD-36A1-4709-8076-BDCD3268E169}"/>
                </a:ext>
                <a:ext uri="{147F2762-F138-4A5C-976F-8EAC2B608ADB}">
                  <a16:predDERef xmlns:a16="http://schemas.microsoft.com/office/drawing/2014/main" pred="{AFBE1F53-8066-47D3-9DBB-999C668BA096}"/>
                </a:ext>
              </a:extLst>
            </xdr:cNvPr>
            <xdr:cNvSpPr txBox="1"/>
          </xdr:nvSpPr>
          <xdr:spPr>
            <a:xfrm>
              <a:off x="6759526" y="27578405"/>
              <a:ext cx="1066800" cy="21076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𝑉𝐴𝑁</a:t>
              </a:r>
              <a:r>
                <a:rPr lang="es-PE" sz="1100" i="0">
                  <a:latin typeface="Cambria Math" panose="02040503050406030204" pitchFamily="18" charset="0"/>
                </a:rPr>
                <a:t>=</a:t>
              </a:r>
              <a:r>
                <a:rPr lang="es-PE" sz="1100" b="0" i="0">
                  <a:latin typeface="Cambria Math" panose="02040503050406030204" pitchFamily="18" charset="0"/>
                </a:rPr>
                <a:t>"8</a:t>
              </a:r>
              <a:r>
                <a:rPr lang="es-PE" i="0"/>
                <a:t>,</a:t>
              </a:r>
              <a:r>
                <a:rPr lang="es-PE" b="0" i="0"/>
                <a:t>593</a:t>
              </a:r>
              <a:r>
                <a:rPr lang="es-PE" i="0"/>
                <a:t>.</a:t>
              </a:r>
              <a:r>
                <a:rPr lang="es-PE" b="0" i="0"/>
                <a:t>8</a:t>
              </a:r>
              <a:r>
                <a:rPr lang="es-PE" b="0" i="0">
                  <a:latin typeface="Cambria Math" panose="02040503050406030204" pitchFamily="18" charset="0"/>
                </a:rPr>
                <a:t>" 7</a:t>
              </a:r>
              <a:r>
                <a:rPr lang="es-PE" sz="1100" b="0" i="0">
                  <a:latin typeface="Cambria Math" panose="02040503050406030204" pitchFamily="18" charset="0"/>
                </a:rPr>
                <a:t>)</a:t>
              </a:r>
              <a:endParaRPr lang="es-PE" sz="1100"/>
            </a:p>
          </xdr:txBody>
        </xdr:sp>
      </mc:Fallback>
    </mc:AlternateContent>
    <xdr:clientData/>
  </xdr:oneCellAnchor>
  <xdr:oneCellAnchor>
    <xdr:from>
      <xdr:col>1</xdr:col>
      <xdr:colOff>0</xdr:colOff>
      <xdr:row>184</xdr:row>
      <xdr:rowOff>0</xdr:rowOff>
    </xdr:from>
    <xdr:ext cx="1104900" cy="22390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F9DC3EA5-0817-49DC-857A-7279355CD0C6}"/>
                </a:ext>
              </a:extLst>
            </xdr:cNvPr>
            <xdr:cNvSpPr txBox="1"/>
          </xdr:nvSpPr>
          <xdr:spPr>
            <a:xfrm>
              <a:off x="732692" y="31117442"/>
              <a:ext cx="110490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𝐵</m:t>
                        </m:r>
                        <m:r>
                          <a:rPr lang="es-PE" sz="1100" b="0" i="1">
                            <a:latin typeface="Cambria Math" panose="02040503050406030204" pitchFamily="18" charset="0"/>
                          </a:rPr>
                          <m:t>/</m:t>
                        </m:r>
                        <m:r>
                          <a:rPr lang="es-PE" sz="1100" b="0" i="1">
                            <a:latin typeface="Cambria Math" panose="02040503050406030204" pitchFamily="18" charset="0"/>
                          </a:rPr>
                          <m:t>𝐶</m:t>
                        </m:r>
                        <m:r>
                          <a:rPr lang="es-PE" sz="1100" i="1">
                            <a:latin typeface="Cambria Math" panose="02040503050406030204" pitchFamily="18" charset="0"/>
                          </a:rPr>
                          <m:t>=</m:t>
                        </m:r>
                        <m:r>
                          <m:rPr>
                            <m:nor/>
                          </m:rPr>
                          <a:rPr lang="es-PE" sz="1100" b="0" i="0">
                            <a:latin typeface="Cambria Math" panose="02040503050406030204" pitchFamily="18" charset="0"/>
                          </a:rPr>
                          <m:t>VPB</m:t>
                        </m:r>
                        <m:r>
                          <m:rPr>
                            <m:nor/>
                          </m:rPr>
                          <a:rPr lang="es-PE" sz="1100" b="0" i="0">
                            <a:latin typeface="Cambria Math" panose="02040503050406030204" pitchFamily="18" charset="0"/>
                          </a:rPr>
                          <m:t>/</m:t>
                        </m:r>
                        <m:r>
                          <m:rPr>
                            <m:nor/>
                          </m:rPr>
                          <a:rPr lang="es-PE" sz="1100" b="0" i="0">
                            <a:latin typeface="Cambria Math" panose="02040503050406030204" pitchFamily="18" charset="0"/>
                          </a:rPr>
                          <m:t>VP</m:t>
                        </m:r>
                        <m:r>
                          <a:rPr lang="es-PE" sz="1100" b="0" i="1">
                            <a:latin typeface="Cambria Math" panose="02040503050406030204" pitchFamily="18" charset="0"/>
                          </a:rPr>
                          <m:t>𝐶</m:t>
                        </m:r>
                      </m:e>
                    </m:borderBox>
                  </m:oMath>
                </m:oMathPara>
              </a14:m>
              <a:endParaRPr lang="es-PE" sz="1100"/>
            </a:p>
          </xdr:txBody>
        </xdr:sp>
      </mc:Choice>
      <mc:Fallback xmlns="">
        <xdr:sp macro="" textlink="">
          <xdr:nvSpPr>
            <xdr:cNvPr id="40" name="CuadroTexto 39">
              <a:extLst>
                <a:ext uri="{FF2B5EF4-FFF2-40B4-BE49-F238E27FC236}">
                  <a16:creationId xmlns:a16="http://schemas.microsoft.com/office/drawing/2014/main" id="{F9DC3EA5-0817-49DC-857A-7279355CD0C6}"/>
                </a:ext>
              </a:extLst>
            </xdr:cNvPr>
            <xdr:cNvSpPr txBox="1"/>
          </xdr:nvSpPr>
          <xdr:spPr>
            <a:xfrm>
              <a:off x="732692" y="31117442"/>
              <a:ext cx="110490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𝐵/𝐶</a:t>
              </a:r>
              <a:r>
                <a:rPr lang="es-PE" sz="1100" i="0">
                  <a:latin typeface="Cambria Math" panose="02040503050406030204" pitchFamily="18" charset="0"/>
                </a:rPr>
                <a:t>=</a:t>
              </a:r>
              <a:r>
                <a:rPr lang="es-PE" sz="1100" b="0" i="0">
                  <a:latin typeface="Cambria Math" panose="02040503050406030204" pitchFamily="18" charset="0"/>
                </a:rPr>
                <a:t>"VPB/VP" 𝐶)</a:t>
              </a:r>
              <a:endParaRPr lang="es-PE" sz="1100"/>
            </a:p>
          </xdr:txBody>
        </xdr:sp>
      </mc:Fallback>
    </mc:AlternateContent>
    <xdr:clientData/>
  </xdr:oneCellAnchor>
  <xdr:oneCellAnchor>
    <xdr:from>
      <xdr:col>1</xdr:col>
      <xdr:colOff>0</xdr:colOff>
      <xdr:row>186</xdr:row>
      <xdr:rowOff>32118</xdr:rowOff>
    </xdr:from>
    <xdr:ext cx="1809750" cy="223907"/>
    <mc:AlternateContent xmlns:mc="http://schemas.openxmlformats.org/markup-compatibility/2006" xmlns:a14="http://schemas.microsoft.com/office/drawing/2010/main">
      <mc:Choice Requires="a14">
        <xdr:sp macro="" textlink="">
          <xdr:nvSpPr>
            <xdr:cNvPr id="88" name="CuadroTexto 40">
              <a:extLst>
                <a:ext uri="{FF2B5EF4-FFF2-40B4-BE49-F238E27FC236}">
                  <a16:creationId xmlns:a16="http://schemas.microsoft.com/office/drawing/2014/main" id="{82EF31F4-0D8A-469B-9B05-018CC14156E3}"/>
                </a:ext>
              </a:extLst>
            </xdr:cNvPr>
            <xdr:cNvSpPr txBox="1"/>
          </xdr:nvSpPr>
          <xdr:spPr>
            <a:xfrm>
              <a:off x="732692" y="31318080"/>
              <a:ext cx="180975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𝐵</m:t>
                        </m:r>
                        <m:r>
                          <a:rPr lang="es-PE" sz="1100" b="0" i="1">
                            <a:latin typeface="Cambria Math" panose="02040503050406030204" pitchFamily="18" charset="0"/>
                          </a:rPr>
                          <m:t>/</m:t>
                        </m:r>
                        <m:r>
                          <a:rPr lang="es-PE" sz="1100" b="0" i="1">
                            <a:latin typeface="Cambria Math" panose="02040503050406030204" pitchFamily="18" charset="0"/>
                          </a:rPr>
                          <m:t>𝐶</m:t>
                        </m:r>
                        <m:r>
                          <a:rPr lang="es-PE" sz="1100" i="1">
                            <a:latin typeface="Cambria Math" panose="02040503050406030204" pitchFamily="18" charset="0"/>
                          </a:rPr>
                          <m:t>=</m:t>
                        </m:r>
                        <m:r>
                          <m:rPr>
                            <m:nor/>
                          </m:rPr>
                          <a:rPr lang="es-PE" sz="1100" b="0" i="0">
                            <a:solidFill>
                              <a:schemeClr val="tx1"/>
                            </a:solidFill>
                            <a:effectLst/>
                            <a:latin typeface="+mn-lt"/>
                            <a:ea typeface="+mn-ea"/>
                            <a:cs typeface="+mn-cs"/>
                          </a:rPr>
                          <m:t>34.487,14</m:t>
                        </m:r>
                        <m:r>
                          <m:rPr>
                            <m:nor/>
                          </m:rPr>
                          <a:rPr lang="es-PE" sz="1100" b="0" i="0">
                            <a:latin typeface="Cambria Math" panose="02040503050406030204" pitchFamily="18" charset="0"/>
                          </a:rPr>
                          <m:t>/ </m:t>
                        </m:r>
                        <m:r>
                          <m:rPr>
                            <m:nor/>
                          </m:rPr>
                          <a:rPr lang="es-PE" sz="1100" i="0">
                            <a:solidFill>
                              <a:schemeClr val="tx1"/>
                            </a:solidFill>
                            <a:effectLst/>
                            <a:latin typeface="+mn-lt"/>
                            <a:ea typeface="+mn-ea"/>
                            <a:cs typeface="+mn-cs"/>
                          </a:rPr>
                          <m:t>25,</m:t>
                        </m:r>
                        <m:r>
                          <m:rPr>
                            <m:nor/>
                          </m:rPr>
                          <a:rPr lang="es-PE" sz="1100" b="0" i="0">
                            <a:solidFill>
                              <a:schemeClr val="tx1"/>
                            </a:solidFill>
                            <a:effectLst/>
                            <a:latin typeface="+mn-lt"/>
                            <a:ea typeface="+mn-ea"/>
                            <a:cs typeface="+mn-cs"/>
                          </a:rPr>
                          <m:t>893</m:t>
                        </m:r>
                        <m:r>
                          <m:rPr>
                            <m:nor/>
                          </m:rPr>
                          <a:rPr lang="es-PE" sz="1100" i="0">
                            <a:solidFill>
                              <a:schemeClr val="tx1"/>
                            </a:solidFill>
                            <a:effectLst/>
                            <a:latin typeface="+mn-lt"/>
                            <a:ea typeface="+mn-ea"/>
                            <a:cs typeface="+mn-cs"/>
                          </a:rPr>
                          <m:t>.</m:t>
                        </m:r>
                        <m:r>
                          <a:rPr lang="es-PE" sz="1100" b="0" i="0">
                            <a:solidFill>
                              <a:schemeClr val="tx1"/>
                            </a:solidFill>
                            <a:effectLst/>
                            <a:latin typeface="Cambria Math" panose="02040503050406030204" pitchFamily="18" charset="0"/>
                            <a:ea typeface="+mn-ea"/>
                            <a:cs typeface="+mn-cs"/>
                          </a:rPr>
                          <m:t>27</m:t>
                        </m:r>
                      </m:e>
                    </m:borderBox>
                  </m:oMath>
                </m:oMathPara>
              </a14:m>
              <a:endParaRPr lang="es-PE" sz="1100"/>
            </a:p>
          </xdr:txBody>
        </xdr:sp>
      </mc:Choice>
      <mc:Fallback xmlns="">
        <xdr:sp macro="" textlink="">
          <xdr:nvSpPr>
            <xdr:cNvPr id="41" name="CuadroTexto 40">
              <a:extLst>
                <a:ext uri="{FF2B5EF4-FFF2-40B4-BE49-F238E27FC236}">
                  <a16:creationId xmlns:a16="http://schemas.microsoft.com/office/drawing/2014/main" id="{82EF31F4-0D8A-469B-9B05-018CC14156E3}"/>
                </a:ext>
              </a:extLst>
            </xdr:cNvPr>
            <xdr:cNvSpPr txBox="1"/>
          </xdr:nvSpPr>
          <xdr:spPr>
            <a:xfrm>
              <a:off x="732692" y="31318080"/>
              <a:ext cx="180975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𝐵/𝐶</a:t>
              </a:r>
              <a:r>
                <a:rPr lang="es-PE" sz="1100" i="0">
                  <a:latin typeface="Cambria Math" panose="02040503050406030204" pitchFamily="18" charset="0"/>
                </a:rPr>
                <a:t>=</a:t>
              </a:r>
              <a:r>
                <a:rPr lang="es-PE" sz="1100" b="0" i="0">
                  <a:solidFill>
                    <a:schemeClr val="tx1"/>
                  </a:solidFill>
                  <a:effectLst/>
                  <a:latin typeface="+mn-lt"/>
                  <a:ea typeface="+mn-ea"/>
                  <a:cs typeface="+mn-cs"/>
                </a:rPr>
                <a:t>"34.487,14</a:t>
              </a:r>
              <a:r>
                <a:rPr lang="es-PE" sz="1100" b="0" i="0">
                  <a:latin typeface="Cambria Math" panose="02040503050406030204" pitchFamily="18" charset="0"/>
                </a:rPr>
                <a:t>/ </a:t>
              </a:r>
              <a:r>
                <a:rPr lang="es-PE" sz="1100" i="0">
                  <a:solidFill>
                    <a:schemeClr val="tx1"/>
                  </a:solidFill>
                  <a:effectLst/>
                  <a:latin typeface="+mn-lt"/>
                  <a:ea typeface="+mn-ea"/>
                  <a:cs typeface="+mn-cs"/>
                </a:rPr>
                <a:t>25,</a:t>
              </a:r>
              <a:r>
                <a:rPr lang="es-PE" sz="1100" b="0" i="0">
                  <a:solidFill>
                    <a:schemeClr val="tx1"/>
                  </a:solidFill>
                  <a:effectLst/>
                  <a:latin typeface="+mn-lt"/>
                  <a:ea typeface="+mn-ea"/>
                  <a:cs typeface="+mn-cs"/>
                </a:rPr>
                <a:t>893</a:t>
              </a:r>
              <a:r>
                <a:rPr lang="es-PE" sz="1100" i="0">
                  <a:solidFill>
                    <a:schemeClr val="tx1"/>
                  </a:solidFill>
                  <a:effectLst/>
                  <a:latin typeface="+mn-lt"/>
                  <a:ea typeface="+mn-ea"/>
                  <a:cs typeface="+mn-cs"/>
                </a:rPr>
                <a:t>.</a:t>
              </a:r>
              <a:r>
                <a:rPr lang="es-PE" sz="1100" b="0" i="0">
                  <a:solidFill>
                    <a:schemeClr val="tx1"/>
                  </a:solidFill>
                  <a:effectLst/>
                  <a:latin typeface="+mn-lt"/>
                  <a:ea typeface="+mn-ea"/>
                  <a:cs typeface="+mn-cs"/>
                </a:rPr>
                <a:t>" 27</a:t>
              </a:r>
              <a:r>
                <a:rPr lang="es-PE" sz="1100" b="0" i="0">
                  <a:solidFill>
                    <a:schemeClr val="tx1"/>
                  </a:solidFill>
                  <a:effectLst/>
                  <a:latin typeface="Cambria Math" panose="02040503050406030204" pitchFamily="18" charset="0"/>
                  <a:ea typeface="+mn-ea"/>
                  <a:cs typeface="+mn-cs"/>
                </a:rPr>
                <a:t>)</a:t>
              </a:r>
              <a:endParaRPr lang="es-PE" sz="1100"/>
            </a:p>
          </xdr:txBody>
        </xdr:sp>
      </mc:Fallback>
    </mc:AlternateContent>
    <xdr:clientData/>
  </xdr:oneCellAnchor>
  <xdr:oneCellAnchor>
    <xdr:from>
      <xdr:col>1</xdr:col>
      <xdr:colOff>0</xdr:colOff>
      <xdr:row>188</xdr:row>
      <xdr:rowOff>68045</xdr:rowOff>
    </xdr:from>
    <xdr:ext cx="784860" cy="223907"/>
    <mc:AlternateContent xmlns:mc="http://schemas.openxmlformats.org/markup-compatibility/2006" xmlns:a14="http://schemas.microsoft.com/office/drawing/2010/main">
      <mc:Choice Requires="a14">
        <xdr:sp macro="" textlink="">
          <xdr:nvSpPr>
            <xdr:cNvPr id="90" name="CuadroTexto 41">
              <a:extLst>
                <a:ext uri="{FF2B5EF4-FFF2-40B4-BE49-F238E27FC236}">
                  <a16:creationId xmlns:a16="http://schemas.microsoft.com/office/drawing/2014/main" id="{CE603A89-881F-44FA-80F0-1DF1E173CA9A}"/>
                </a:ext>
              </a:extLst>
            </xdr:cNvPr>
            <xdr:cNvSpPr txBox="1"/>
          </xdr:nvSpPr>
          <xdr:spPr>
            <a:xfrm>
              <a:off x="732692" y="31859564"/>
              <a:ext cx="78486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𝐵</m:t>
                        </m:r>
                        <m:r>
                          <a:rPr lang="es-PE" sz="1100" b="0" i="1">
                            <a:latin typeface="Cambria Math" panose="02040503050406030204" pitchFamily="18" charset="0"/>
                          </a:rPr>
                          <m:t>/</m:t>
                        </m:r>
                        <m:r>
                          <a:rPr lang="es-PE" sz="1100" b="0" i="1">
                            <a:latin typeface="Cambria Math" panose="02040503050406030204" pitchFamily="18" charset="0"/>
                          </a:rPr>
                          <m:t>𝐶</m:t>
                        </m:r>
                        <m:r>
                          <a:rPr lang="es-PE" sz="1100" i="1">
                            <a:latin typeface="Cambria Math" panose="02040503050406030204" pitchFamily="18" charset="0"/>
                          </a:rPr>
                          <m:t>=</m:t>
                        </m:r>
                        <m:r>
                          <a:rPr lang="es-PE" sz="1100" b="0" i="1">
                            <a:latin typeface="Cambria Math" panose="02040503050406030204" pitchFamily="18" charset="0"/>
                          </a:rPr>
                          <m:t>1.33</m:t>
                        </m:r>
                      </m:e>
                    </m:borderBox>
                  </m:oMath>
                </m:oMathPara>
              </a14:m>
              <a:endParaRPr lang="es-PE" sz="1100"/>
            </a:p>
          </xdr:txBody>
        </xdr:sp>
      </mc:Choice>
      <mc:Fallback xmlns="">
        <xdr:sp macro="" textlink="">
          <xdr:nvSpPr>
            <xdr:cNvPr id="42" name="CuadroTexto 41">
              <a:extLst>
                <a:ext uri="{FF2B5EF4-FFF2-40B4-BE49-F238E27FC236}">
                  <a16:creationId xmlns:a16="http://schemas.microsoft.com/office/drawing/2014/main" id="{CE603A89-881F-44FA-80F0-1DF1E173CA9A}"/>
                </a:ext>
              </a:extLst>
            </xdr:cNvPr>
            <xdr:cNvSpPr txBox="1"/>
          </xdr:nvSpPr>
          <xdr:spPr>
            <a:xfrm>
              <a:off x="732692" y="31859564"/>
              <a:ext cx="78486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𝐵/𝐶</a:t>
              </a:r>
              <a:r>
                <a:rPr lang="es-PE" sz="1100" i="0">
                  <a:latin typeface="Cambria Math" panose="02040503050406030204" pitchFamily="18" charset="0"/>
                </a:rPr>
                <a:t>=</a:t>
              </a:r>
              <a:r>
                <a:rPr lang="es-PE" sz="1100" b="0" i="0">
                  <a:latin typeface="Cambria Math" panose="02040503050406030204" pitchFamily="18" charset="0"/>
                </a:rPr>
                <a:t>1.33)</a:t>
              </a:r>
              <a:endParaRPr lang="es-PE" sz="1100"/>
            </a:p>
          </xdr:txBody>
        </xdr:sp>
      </mc:Fallback>
    </mc:AlternateContent>
    <xdr:clientData/>
  </xdr:oneCellAnchor>
  <xdr:oneCellAnchor>
    <xdr:from>
      <xdr:col>6</xdr:col>
      <xdr:colOff>732691</xdr:colOff>
      <xdr:row>169</xdr:row>
      <xdr:rowOff>0</xdr:rowOff>
    </xdr:from>
    <xdr:ext cx="3817327" cy="431657"/>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5F398788-2A68-4EB5-AEB8-58A01B69E16C}"/>
                </a:ext>
              </a:extLst>
            </xdr:cNvPr>
            <xdr:cNvSpPr txBox="1"/>
          </xdr:nvSpPr>
          <xdr:spPr>
            <a:xfrm>
              <a:off x="6015403" y="28589654"/>
              <a:ext cx="3817327"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𝑉𝑃𝐶</m:t>
                        </m:r>
                        <m:r>
                          <a:rPr lang="es-PE" sz="1100" i="1">
                            <a:latin typeface="Cambria Math" panose="02040503050406030204" pitchFamily="18" charset="0"/>
                          </a:rPr>
                          <m:t>=</m:t>
                        </m:r>
                        <m:r>
                          <a:rPr lang="es-MX" sz="1100" i="1">
                            <a:solidFill>
                              <a:schemeClr val="tx1"/>
                            </a:solidFill>
                            <a:effectLst/>
                            <a:latin typeface="Cambria Math" panose="02040503050406030204" pitchFamily="18" charset="0"/>
                            <a:ea typeface="+mn-ea"/>
                            <a:cs typeface="+mn-cs"/>
                          </a:rPr>
                          <m:t>−</m:t>
                        </m:r>
                        <m:r>
                          <m:rPr>
                            <m:nor/>
                          </m:rPr>
                          <a:rPr lang="es-PE" sz="1100" b="0" i="0" u="none" strike="noStrike">
                            <a:solidFill>
                              <a:schemeClr val="tx1"/>
                            </a:solidFill>
                            <a:effectLst/>
                            <a:latin typeface="+mn-lt"/>
                            <a:ea typeface="+mn-ea"/>
                            <a:cs typeface="+mn-cs"/>
                          </a:rPr>
                          <m:t> 17.775,43   </m:t>
                        </m:r>
                        <m:r>
                          <a:rPr lang="es-PE" sz="1100" b="0" i="0">
                            <a:solidFill>
                              <a:schemeClr val="tx1"/>
                            </a:solidFill>
                            <a:effectLst/>
                            <a:latin typeface="Cambria Math" panose="02040503050406030204" pitchFamily="18" charset="0"/>
                            <a:ea typeface="+mn-ea"/>
                            <a:cs typeface="+mn-cs"/>
                          </a:rPr>
                          <m:t>+</m:t>
                        </m:r>
                        <m:f>
                          <m:fPr>
                            <m:ctrlPr>
                              <a:rPr lang="es-PE" sz="1100" i="1">
                                <a:latin typeface="Cambria Math" panose="02040503050406030204" pitchFamily="18" charset="0"/>
                              </a:rPr>
                            </m:ctrlPr>
                          </m:fPr>
                          <m:num>
                            <m:r>
                              <m:rPr>
                                <m:nor/>
                              </m:rPr>
                              <a:rPr lang="es-PE" sz="1100" b="0" i="0" u="none" strike="noStrike">
                                <a:solidFill>
                                  <a:schemeClr val="tx1"/>
                                </a:solidFill>
                                <a:effectLst/>
                                <a:latin typeface="+mn-lt"/>
                                <a:ea typeface="+mn-ea"/>
                                <a:cs typeface="+mn-cs"/>
                              </a:rPr>
                              <m:t> 15.254,57 </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m:rPr>
                                    <m:sty m:val="p"/>
                                  </m:rPr>
                                  <a:rPr lang="es-MX" sz="1100">
                                    <a:solidFill>
                                      <a:schemeClr val="tx1"/>
                                    </a:solidFill>
                                    <a:effectLst/>
                                    <a:latin typeface="Cambria Math" panose="02040503050406030204" pitchFamily="18" charset="0"/>
                                    <a:ea typeface="+mn-ea"/>
                                    <a:cs typeface="+mn-cs"/>
                                  </a:rPr>
                                  <m:t>TIR</m:t>
                                </m:r>
                                <m:r>
                                  <a:rPr lang="es-MX" sz="1100">
                                    <a:solidFill>
                                      <a:schemeClr val="tx1"/>
                                    </a:solidFill>
                                    <a:effectLst/>
                                    <a:latin typeface="Cambria Math" panose="02040503050406030204" pitchFamily="18" charset="0"/>
                                    <a:ea typeface="+mn-ea"/>
                                    <a:cs typeface="+mn-cs"/>
                                  </a:rPr>
                                  <m:t>)</m:t>
                                </m:r>
                              </m:e>
                              <m:sup>
                                <m:r>
                                  <a:rPr lang="es-MX" sz="1100">
                                    <a:solidFill>
                                      <a:schemeClr val="tx1"/>
                                    </a:solidFill>
                                    <a:effectLst/>
                                    <a:latin typeface="Cambria Math" panose="02040503050406030204" pitchFamily="18" charset="0"/>
                                    <a:ea typeface="+mn-ea"/>
                                    <a:cs typeface="+mn-cs"/>
                                  </a:rPr>
                                  <m:t>1</m:t>
                                </m:r>
                              </m:sup>
                            </m:sSup>
                          </m:den>
                        </m:f>
                        <m:r>
                          <a:rPr lang="es-PE" sz="1100" i="1">
                            <a:latin typeface="Cambria Math" panose="02040503050406030204" pitchFamily="18" charset="0"/>
                          </a:rPr>
                          <m:t>+</m:t>
                        </m:r>
                        <m:f>
                          <m:fPr>
                            <m:ctrlPr>
                              <a:rPr lang="es-PE" sz="1100" i="1">
                                <a:latin typeface="Cambria Math" panose="02040503050406030204" pitchFamily="18" charset="0"/>
                              </a:rPr>
                            </m:ctrlPr>
                          </m:fPr>
                          <m:num>
                            <m:r>
                              <m:rPr>
                                <m:nor/>
                              </m:rPr>
                              <a:rPr lang="es-PE" sz="1100" b="0" i="0">
                                <a:solidFill>
                                  <a:schemeClr val="tx1"/>
                                </a:solidFill>
                                <a:effectLst/>
                                <a:latin typeface="+mn-lt"/>
                                <a:ea typeface="+mn-ea"/>
                                <a:cs typeface="+mn-cs"/>
                              </a:rPr>
                              <m:t>15.254,57</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m:rPr>
                                    <m:sty m:val="p"/>
                                  </m:rPr>
                                  <a:rPr lang="es-MX" sz="1100">
                                    <a:solidFill>
                                      <a:schemeClr val="tx1"/>
                                    </a:solidFill>
                                    <a:effectLst/>
                                    <a:latin typeface="Cambria Math" panose="02040503050406030204" pitchFamily="18" charset="0"/>
                                    <a:ea typeface="+mn-ea"/>
                                    <a:cs typeface="+mn-cs"/>
                                  </a:rPr>
                                  <m:t>TIR</m:t>
                                </m:r>
                                <m:r>
                                  <a:rPr lang="es-MX" sz="1100">
                                    <a:solidFill>
                                      <a:schemeClr val="tx1"/>
                                    </a:solidFill>
                                    <a:effectLst/>
                                    <a:latin typeface="Cambria Math" panose="02040503050406030204" pitchFamily="18" charset="0"/>
                                    <a:ea typeface="+mn-ea"/>
                                    <a:cs typeface="+mn-cs"/>
                                  </a:rPr>
                                  <m:t>)</m:t>
                                </m:r>
                              </m:e>
                              <m:sup>
                                <m:r>
                                  <a:rPr lang="es-PE" sz="1100" b="0" i="0">
                                    <a:solidFill>
                                      <a:schemeClr val="tx1"/>
                                    </a:solidFill>
                                    <a:effectLst/>
                                    <a:latin typeface="Cambria Math" panose="02040503050406030204" pitchFamily="18" charset="0"/>
                                    <a:ea typeface="+mn-ea"/>
                                    <a:cs typeface="+mn-cs"/>
                                  </a:rPr>
                                  <m:t>2</m:t>
                                </m:r>
                              </m:sup>
                            </m:sSup>
                          </m:den>
                        </m:f>
                        <m:r>
                          <a:rPr lang="es-PE" sz="1100" b="0" i="1">
                            <a:latin typeface="Cambria Math" panose="02040503050406030204" pitchFamily="18" charset="0"/>
                          </a:rPr>
                          <m:t>+</m:t>
                        </m:r>
                        <m:f>
                          <m:fPr>
                            <m:ctrlPr>
                              <a:rPr lang="es-PE" sz="1100" b="0" i="1">
                                <a:latin typeface="Cambria Math" panose="02040503050406030204" pitchFamily="18" charset="0"/>
                              </a:rPr>
                            </m:ctrlPr>
                          </m:fPr>
                          <m:num>
                            <m:r>
                              <m:rPr>
                                <m:nor/>
                              </m:rPr>
                              <a:rPr lang="es-PE" sz="1100" b="0" i="0">
                                <a:solidFill>
                                  <a:schemeClr val="tx1"/>
                                </a:solidFill>
                                <a:effectLst/>
                                <a:latin typeface="+mn-lt"/>
                                <a:ea typeface="+mn-ea"/>
                                <a:cs typeface="+mn-cs"/>
                              </a:rPr>
                              <m:t>15.254,57</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m:rPr>
                                    <m:sty m:val="p"/>
                                  </m:rPr>
                                  <a:rPr lang="es-MX" sz="1100">
                                    <a:solidFill>
                                      <a:schemeClr val="tx1"/>
                                    </a:solidFill>
                                    <a:effectLst/>
                                    <a:latin typeface="Cambria Math" panose="02040503050406030204" pitchFamily="18" charset="0"/>
                                    <a:ea typeface="+mn-ea"/>
                                    <a:cs typeface="+mn-cs"/>
                                  </a:rPr>
                                  <m:t>TIR</m:t>
                                </m:r>
                                <m:r>
                                  <a:rPr lang="es-MX" sz="1100">
                                    <a:solidFill>
                                      <a:schemeClr val="tx1"/>
                                    </a:solidFill>
                                    <a:effectLst/>
                                    <a:latin typeface="Cambria Math" panose="02040503050406030204" pitchFamily="18" charset="0"/>
                                    <a:ea typeface="+mn-ea"/>
                                    <a:cs typeface="+mn-cs"/>
                                  </a:rPr>
                                  <m:t>)</m:t>
                                </m:r>
                              </m:e>
                              <m:sup>
                                <m:r>
                                  <a:rPr lang="es-PE" sz="1100" b="0" i="1">
                                    <a:solidFill>
                                      <a:schemeClr val="tx1"/>
                                    </a:solidFill>
                                    <a:effectLst/>
                                    <a:latin typeface="Cambria Math" panose="02040503050406030204" pitchFamily="18" charset="0"/>
                                    <a:ea typeface="+mn-ea"/>
                                    <a:cs typeface="+mn-cs"/>
                                  </a:rPr>
                                  <m:t>3</m:t>
                                </m:r>
                              </m:sup>
                            </m:sSup>
                          </m:den>
                        </m:f>
                      </m:e>
                    </m:borderBox>
                  </m:oMath>
                </m:oMathPara>
              </a14:m>
              <a:endParaRPr lang="es-PE" sz="1100"/>
            </a:p>
          </xdr:txBody>
        </xdr:sp>
      </mc:Choice>
      <mc:Fallback xmlns="">
        <xdr:sp macro="" textlink="">
          <xdr:nvSpPr>
            <xdr:cNvPr id="45" name="CuadroTexto 44">
              <a:extLst>
                <a:ext uri="{FF2B5EF4-FFF2-40B4-BE49-F238E27FC236}">
                  <a16:creationId xmlns:a16="http://schemas.microsoft.com/office/drawing/2014/main" id="{5F398788-2A68-4EB5-AEB8-58A01B69E16C}"/>
                </a:ext>
              </a:extLst>
            </xdr:cNvPr>
            <xdr:cNvSpPr txBox="1"/>
          </xdr:nvSpPr>
          <xdr:spPr>
            <a:xfrm>
              <a:off x="6015403" y="28589654"/>
              <a:ext cx="3817327"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𝑉𝑃𝐶</a:t>
              </a:r>
              <a:r>
                <a:rPr lang="es-PE" sz="1100" i="0">
                  <a:latin typeface="Cambria Math" panose="02040503050406030204" pitchFamily="18" charset="0"/>
                </a:rPr>
                <a:t>=</a:t>
              </a:r>
              <a:r>
                <a:rPr lang="es-MX" sz="1100" i="0">
                  <a:solidFill>
                    <a:schemeClr val="tx1"/>
                  </a:solidFill>
                  <a:effectLst/>
                  <a:latin typeface="Cambria Math" panose="02040503050406030204" pitchFamily="18" charset="0"/>
                  <a:ea typeface="+mn-ea"/>
                  <a:cs typeface="+mn-cs"/>
                </a:rPr>
                <a:t>−</a:t>
              </a:r>
              <a:r>
                <a:rPr lang="es-PE" sz="1100" b="0" i="0" u="none" strike="noStrike">
                  <a:solidFill>
                    <a:schemeClr val="tx1"/>
                  </a:solidFill>
                  <a:effectLst/>
                  <a:latin typeface="+mn-lt"/>
                  <a:ea typeface="+mn-ea"/>
                  <a:cs typeface="+mn-cs"/>
                </a:rPr>
                <a:t>" 17.775,43   </a:t>
              </a:r>
              <a:r>
                <a:rPr lang="es-PE" sz="1100" b="0" i="0" u="none" strike="noStrike">
                  <a:solidFill>
                    <a:schemeClr val="tx1"/>
                  </a:solidFill>
                  <a:effectLst/>
                  <a:latin typeface="Cambria Math" panose="02040503050406030204" pitchFamily="18" charset="0"/>
                  <a:ea typeface="+mn-ea"/>
                  <a:cs typeface="+mn-cs"/>
                </a:rPr>
                <a:t>" </a:t>
              </a:r>
              <a:r>
                <a:rPr lang="es-PE" sz="1100" b="0" i="0">
                  <a:solidFill>
                    <a:schemeClr val="tx1"/>
                  </a:solidFill>
                  <a:effectLst/>
                  <a:latin typeface="Cambria Math" panose="02040503050406030204" pitchFamily="18" charset="0"/>
                  <a:ea typeface="+mn-ea"/>
                  <a:cs typeface="+mn-cs"/>
                </a:rPr>
                <a:t>+</a:t>
              </a:r>
              <a:r>
                <a:rPr lang="es-PE" sz="1100" b="0" i="0" u="none" strike="noStrike">
                  <a:solidFill>
                    <a:schemeClr val="tx1"/>
                  </a:solidFill>
                  <a:effectLst/>
                  <a:latin typeface="+mn-lt"/>
                  <a:ea typeface="+mn-ea"/>
                  <a:cs typeface="+mn-cs"/>
                </a:rPr>
                <a:t>" 15.254,57 </a:t>
              </a:r>
              <a:r>
                <a:rPr lang="es-MX" sz="1100" b="0" i="0" u="none" strike="noStrike">
                  <a:solidFill>
                    <a:schemeClr val="tx1"/>
                  </a:solidFill>
                  <a:effectLst/>
                  <a:latin typeface="Cambria Math" panose="02040503050406030204" pitchFamily="18" charset="0"/>
                  <a:ea typeface="+mn-ea"/>
                  <a:cs typeface="+mn-cs"/>
                </a:rPr>
                <a:t>" </a:t>
              </a:r>
              <a:r>
                <a:rPr lang="es-PE" sz="1100" b="0" i="0" u="none" strike="noStrike">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(1+TIR)</a:t>
              </a:r>
              <a:r>
                <a:rPr lang="es-PE"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 </a:t>
              </a:r>
              <a:r>
                <a:rPr lang="es-PE" sz="1100" i="0">
                  <a:latin typeface="Cambria Math" panose="02040503050406030204" pitchFamily="18" charset="0"/>
                </a:rPr>
                <a:t>+</a:t>
              </a:r>
              <a:r>
                <a:rPr lang="es-PE" sz="1100" b="0" i="0">
                  <a:solidFill>
                    <a:schemeClr val="tx1"/>
                  </a:solidFill>
                  <a:effectLst/>
                  <a:latin typeface="+mn-lt"/>
                  <a:ea typeface="+mn-ea"/>
                  <a:cs typeface="+mn-cs"/>
                </a:rPr>
                <a:t>"15.254,57</a:t>
              </a:r>
              <a:r>
                <a:rPr lang="es-MX" sz="1100" b="0" i="0">
                  <a:solidFill>
                    <a:schemeClr val="tx1"/>
                  </a:solidFill>
                  <a:effectLst/>
                  <a:latin typeface="Cambria Math" panose="02040503050406030204" pitchFamily="18" charset="0"/>
                  <a:ea typeface="+mn-ea"/>
                  <a:cs typeface="+mn-cs"/>
                </a:rPr>
                <a:t>" </a:t>
              </a:r>
              <a:r>
                <a:rPr lang="es-PE" sz="1100" b="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(1+TIR)</a:t>
              </a:r>
              <a:r>
                <a:rPr lang="es-PE" sz="1100" i="0">
                  <a:solidFill>
                    <a:schemeClr val="tx1"/>
                  </a:solidFill>
                  <a:effectLst/>
                  <a:latin typeface="Cambria Math" panose="02040503050406030204" pitchFamily="18" charset="0"/>
                  <a:ea typeface="+mn-ea"/>
                  <a:cs typeface="+mn-cs"/>
                </a:rPr>
                <a:t>〗^</a:t>
              </a:r>
              <a:r>
                <a:rPr lang="es-PE" sz="1100" b="0" i="0">
                  <a:solidFill>
                    <a:schemeClr val="tx1"/>
                  </a:solidFill>
                  <a:effectLst/>
                  <a:latin typeface="Cambria Math" panose="02040503050406030204" pitchFamily="18" charset="0"/>
                  <a:ea typeface="+mn-ea"/>
                  <a:cs typeface="+mn-cs"/>
                </a:rPr>
                <a:t>2</a:t>
              </a:r>
              <a:r>
                <a:rPr lang="es-MX" sz="1100" b="0" i="0">
                  <a:solidFill>
                    <a:schemeClr val="tx1"/>
                  </a:solidFill>
                  <a:effectLst/>
                  <a:latin typeface="Cambria Math" panose="02040503050406030204" pitchFamily="18" charset="0"/>
                  <a:ea typeface="+mn-ea"/>
                  <a:cs typeface="+mn-cs"/>
                </a:rPr>
                <a:t> </a:t>
              </a:r>
              <a:r>
                <a:rPr lang="es-PE" sz="1100" b="0" i="0">
                  <a:latin typeface="Cambria Math" panose="02040503050406030204" pitchFamily="18" charset="0"/>
                </a:rPr>
                <a:t>+</a:t>
              </a:r>
              <a:r>
                <a:rPr lang="es-PE" sz="1100" b="0" i="0">
                  <a:solidFill>
                    <a:schemeClr val="tx1"/>
                  </a:solidFill>
                  <a:effectLst/>
                  <a:latin typeface="+mn-lt"/>
                  <a:ea typeface="+mn-ea"/>
                  <a:cs typeface="+mn-cs"/>
                </a:rPr>
                <a:t>"15.254,57</a:t>
              </a:r>
              <a:r>
                <a:rPr lang="es-MX" sz="1100" b="0" i="0">
                  <a:solidFill>
                    <a:schemeClr val="tx1"/>
                  </a:solidFill>
                  <a:effectLst/>
                  <a:latin typeface="Cambria Math" panose="02040503050406030204" pitchFamily="18" charset="0"/>
                  <a:ea typeface="+mn-ea"/>
                  <a:cs typeface="+mn-cs"/>
                </a:rPr>
                <a:t>" </a:t>
              </a:r>
              <a:r>
                <a:rPr lang="es-PE" sz="1100" b="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(1+TIR)</a:t>
              </a:r>
              <a:r>
                <a:rPr lang="es-PE" sz="1100" i="0">
                  <a:solidFill>
                    <a:schemeClr val="tx1"/>
                  </a:solidFill>
                  <a:effectLst/>
                  <a:latin typeface="Cambria Math" panose="02040503050406030204" pitchFamily="18" charset="0"/>
                  <a:ea typeface="+mn-ea"/>
                  <a:cs typeface="+mn-cs"/>
                </a:rPr>
                <a:t>〗^</a:t>
              </a:r>
              <a:r>
                <a:rPr lang="es-PE" sz="1100" b="0" i="0">
                  <a:solidFill>
                    <a:schemeClr val="tx1"/>
                  </a:solidFill>
                  <a:effectLst/>
                  <a:latin typeface="Cambria Math" panose="02040503050406030204" pitchFamily="18" charset="0"/>
                  <a:ea typeface="+mn-ea"/>
                  <a:cs typeface="+mn-cs"/>
                </a:rPr>
                <a:t>3</a:t>
              </a:r>
              <a:r>
                <a:rPr lang="es-MX" sz="1100" b="0" i="0">
                  <a:solidFill>
                    <a:schemeClr val="tx1"/>
                  </a:solidFill>
                  <a:effectLst/>
                  <a:latin typeface="Cambria Math" panose="02040503050406030204" pitchFamily="18" charset="0"/>
                  <a:ea typeface="+mn-ea"/>
                  <a:cs typeface="+mn-cs"/>
                </a:rPr>
                <a:t> </a:t>
              </a:r>
              <a:r>
                <a:rPr lang="es-PE" sz="1100" b="0" i="0">
                  <a:solidFill>
                    <a:schemeClr val="tx1"/>
                  </a:solidFill>
                  <a:effectLst/>
                  <a:latin typeface="Cambria Math" panose="02040503050406030204" pitchFamily="18" charset="0"/>
                  <a:ea typeface="+mn-ea"/>
                  <a:cs typeface="+mn-cs"/>
                </a:rPr>
                <a:t>)</a:t>
              </a:r>
              <a:endParaRPr lang="es-PE" sz="1100"/>
            </a:p>
          </xdr:txBody>
        </xdr:sp>
      </mc:Fallback>
    </mc:AlternateContent>
    <xdr:clientData/>
  </xdr:oneCellAnchor>
  <xdr:oneCellAnchor>
    <xdr:from>
      <xdr:col>10</xdr:col>
      <xdr:colOff>312111</xdr:colOff>
      <xdr:row>32</xdr:row>
      <xdr:rowOff>161965</xdr:rowOff>
    </xdr:from>
    <xdr:ext cx="891540" cy="190500"/>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15A0B31F-4537-4658-BB34-A385235CAC27}"/>
                </a:ext>
                <a:ext uri="{147F2762-F138-4A5C-976F-8EAC2B608ADB}">
                  <a16:predDERef xmlns:a16="http://schemas.microsoft.com/office/drawing/2014/main" pred="{5F398788-2A68-4EB5-AEB8-58A01B69E16C}"/>
                </a:ext>
              </a:extLst>
            </xdr:cNvPr>
            <xdr:cNvSpPr txBox="1"/>
          </xdr:nvSpPr>
          <xdr:spPr>
            <a:xfrm>
              <a:off x="8313111" y="5962690"/>
              <a:ext cx="891540" cy="1905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𝑇𝐼𝑅</m:t>
                        </m:r>
                        <m:r>
                          <a:rPr lang="es-PE" sz="1100" i="1">
                            <a:latin typeface="Cambria Math" panose="02040503050406030204" pitchFamily="18" charset="0"/>
                          </a:rPr>
                          <m:t>=</m:t>
                        </m:r>
                        <m:r>
                          <m:rPr>
                            <m:nor/>
                          </m:rPr>
                          <a:rPr lang="es-PE" sz="1100" i="1">
                            <a:solidFill>
                              <a:schemeClr val="tx1"/>
                            </a:solidFill>
                            <a:effectLst/>
                            <a:latin typeface="+mn-lt"/>
                            <a:ea typeface="+mn-ea"/>
                            <a:cs typeface="+mn-cs"/>
                          </a:rPr>
                          <m:t>4</m:t>
                        </m:r>
                        <m:r>
                          <m:rPr>
                            <m:nor/>
                          </m:rPr>
                          <a:rPr lang="es-PE" sz="1100" b="0" i="1">
                            <a:solidFill>
                              <a:schemeClr val="tx1"/>
                            </a:solidFill>
                            <a:effectLst/>
                            <a:latin typeface="+mn-lt"/>
                            <a:ea typeface="+mn-ea"/>
                            <a:cs typeface="+mn-cs"/>
                          </a:rPr>
                          <m:t>4.9%</m:t>
                        </m:r>
                      </m:e>
                    </m:borderBox>
                  </m:oMath>
                </m:oMathPara>
              </a14:m>
              <a:endParaRPr lang="es-PE" sz="1100"/>
            </a:p>
          </xdr:txBody>
        </xdr:sp>
      </mc:Choice>
      <mc:Fallback xmlns="">
        <xdr:sp macro="" textlink="">
          <xdr:nvSpPr>
            <xdr:cNvPr id="46" name="CuadroTexto 45">
              <a:extLst>
                <a:ext uri="{FF2B5EF4-FFF2-40B4-BE49-F238E27FC236}">
                  <a16:creationId xmlns:a16="http://schemas.microsoft.com/office/drawing/2014/main" id="{15A0B31F-4537-4658-BB34-A385235CAC27}"/>
                </a:ext>
              </a:extLst>
            </xdr:cNvPr>
            <xdr:cNvSpPr txBox="1"/>
          </xdr:nvSpPr>
          <xdr:spPr>
            <a:xfrm>
              <a:off x="4900230" y="3684750"/>
              <a:ext cx="891540" cy="1905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𝑇𝐼𝑅</a:t>
              </a:r>
              <a:r>
                <a:rPr lang="es-PE" sz="1100" i="0">
                  <a:latin typeface="Cambria Math" panose="02040503050406030204" pitchFamily="18" charset="0"/>
                </a:rPr>
                <a:t>=</a:t>
              </a:r>
              <a:r>
                <a:rPr lang="es-PE" sz="1100" i="0">
                  <a:solidFill>
                    <a:schemeClr val="tx1"/>
                  </a:solidFill>
                  <a:effectLst/>
                  <a:latin typeface="+mn-lt"/>
                  <a:ea typeface="+mn-ea"/>
                  <a:cs typeface="+mn-cs"/>
                </a:rPr>
                <a:t>"4</a:t>
              </a:r>
              <a:r>
                <a:rPr lang="es-PE" sz="1100" b="0" i="0">
                  <a:solidFill>
                    <a:schemeClr val="tx1"/>
                  </a:solidFill>
                  <a:effectLst/>
                  <a:latin typeface="+mn-lt"/>
                  <a:ea typeface="+mn-ea"/>
                  <a:cs typeface="+mn-cs"/>
                </a:rPr>
                <a:t>4.9%</a:t>
              </a:r>
              <a:r>
                <a:rPr lang="es-PE" sz="1100" b="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7</xdr:col>
      <xdr:colOff>9232</xdr:colOff>
      <xdr:row>178</xdr:row>
      <xdr:rowOff>55098</xdr:rowOff>
    </xdr:from>
    <xdr:ext cx="891540" cy="193323"/>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CE8ECF5D-A9B6-44C0-9754-BE9545EF8CB7}"/>
                </a:ext>
              </a:extLst>
            </xdr:cNvPr>
            <xdr:cNvSpPr txBox="1"/>
          </xdr:nvSpPr>
          <xdr:spPr>
            <a:xfrm>
              <a:off x="6024636" y="29992906"/>
              <a:ext cx="891540" cy="19332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𝑇𝐼𝑅</m:t>
                        </m:r>
                        <m:r>
                          <a:rPr lang="es-PE" sz="1100" i="1">
                            <a:latin typeface="Cambria Math" panose="02040503050406030204" pitchFamily="18" charset="0"/>
                          </a:rPr>
                          <m:t>=</m:t>
                        </m:r>
                        <m:r>
                          <m:rPr>
                            <m:nor/>
                          </m:rPr>
                          <a:rPr lang="es-PE" sz="1100" b="0" i="1">
                            <a:latin typeface="Cambria Math" panose="02040503050406030204" pitchFamily="18" charset="0"/>
                          </a:rPr>
                          <m:t>2</m:t>
                        </m:r>
                        <m:r>
                          <m:rPr>
                            <m:nor/>
                          </m:rPr>
                          <a:rPr lang="es-PE" sz="1100" b="0" i="1">
                            <a:solidFill>
                              <a:schemeClr val="tx1"/>
                            </a:solidFill>
                            <a:effectLst/>
                            <a:latin typeface="+mn-lt"/>
                            <a:ea typeface="+mn-ea"/>
                            <a:cs typeface="+mn-cs"/>
                          </a:rPr>
                          <m:t>.79%</m:t>
                        </m:r>
                      </m:e>
                    </m:borderBox>
                  </m:oMath>
                </m:oMathPara>
              </a14:m>
              <a:endParaRPr lang="es-PE" sz="1100"/>
            </a:p>
          </xdr:txBody>
        </xdr:sp>
      </mc:Choice>
      <mc:Fallback xmlns="">
        <xdr:sp macro="" textlink="">
          <xdr:nvSpPr>
            <xdr:cNvPr id="47" name="CuadroTexto 46">
              <a:extLst>
                <a:ext uri="{FF2B5EF4-FFF2-40B4-BE49-F238E27FC236}">
                  <a16:creationId xmlns:a16="http://schemas.microsoft.com/office/drawing/2014/main" id="{CE8ECF5D-A9B6-44C0-9754-BE9545EF8CB7}"/>
                </a:ext>
              </a:extLst>
            </xdr:cNvPr>
            <xdr:cNvSpPr txBox="1"/>
          </xdr:nvSpPr>
          <xdr:spPr>
            <a:xfrm>
              <a:off x="6024636" y="29992906"/>
              <a:ext cx="891540" cy="19332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𝑇𝐼𝑅</a:t>
              </a:r>
              <a:r>
                <a:rPr lang="es-PE" sz="1100" i="0">
                  <a:latin typeface="Cambria Math" panose="02040503050406030204" pitchFamily="18" charset="0"/>
                </a:rPr>
                <a:t>=</a:t>
              </a:r>
              <a:r>
                <a:rPr lang="es-PE" sz="1100" b="0" i="0">
                  <a:latin typeface="Cambria Math" panose="02040503050406030204" pitchFamily="18" charset="0"/>
                </a:rPr>
                <a:t>"2</a:t>
              </a:r>
              <a:r>
                <a:rPr lang="es-PE" sz="1100" b="0" i="0">
                  <a:solidFill>
                    <a:schemeClr val="tx1"/>
                  </a:solidFill>
                  <a:effectLst/>
                  <a:latin typeface="+mn-lt"/>
                  <a:ea typeface="+mn-ea"/>
                  <a:cs typeface="+mn-cs"/>
                </a:rPr>
                <a:t>.79%</a:t>
              </a:r>
              <a:r>
                <a:rPr lang="es-PE" sz="1100" b="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1</xdr:col>
      <xdr:colOff>0</xdr:colOff>
      <xdr:row>193</xdr:row>
      <xdr:rowOff>1</xdr:rowOff>
    </xdr:from>
    <xdr:ext cx="1447800" cy="226409"/>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79940A9-9900-4934-8109-A2866D61AC0C}"/>
                </a:ext>
              </a:extLst>
            </xdr:cNvPr>
            <xdr:cNvSpPr txBox="1"/>
          </xdr:nvSpPr>
          <xdr:spPr>
            <a:xfrm>
              <a:off x="792480" y="33726121"/>
              <a:ext cx="1447800" cy="226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𝑇𝑅</m:t>
                        </m:r>
                        <m:r>
                          <a:rPr lang="es-PE" sz="1100" i="1">
                            <a:latin typeface="Cambria Math" panose="02040503050406030204" pitchFamily="18" charset="0"/>
                          </a:rPr>
                          <m:t>=</m:t>
                        </m:r>
                        <m:r>
                          <m:rPr>
                            <m:nor/>
                          </m:rPr>
                          <a:rPr lang="es-PE" sz="1100">
                            <a:solidFill>
                              <a:schemeClr val="tx1"/>
                            </a:solidFill>
                            <a:effectLst/>
                            <a:latin typeface="+mn-lt"/>
                            <a:ea typeface="+mn-ea"/>
                            <a:cs typeface="+mn-cs"/>
                          </a:rPr>
                          <m:t>I</m:t>
                        </m:r>
                        <m:r>
                          <m:rPr>
                            <m:nor/>
                          </m:rPr>
                          <a:rPr lang="es-PE" sz="1100" baseline="-25000">
                            <a:solidFill>
                              <a:schemeClr val="tx1"/>
                            </a:solidFill>
                            <a:effectLst/>
                            <a:latin typeface="+mn-lt"/>
                            <a:ea typeface="+mn-ea"/>
                            <a:cs typeface="+mn-cs"/>
                          </a:rPr>
                          <m:t>0</m:t>
                        </m:r>
                        <m:r>
                          <m:rPr>
                            <m:nor/>
                          </m:rPr>
                          <a:rPr lang="es-PE" sz="1100">
                            <a:solidFill>
                              <a:schemeClr val="tx1"/>
                            </a:solidFill>
                            <a:effectLst/>
                            <a:latin typeface="+mn-lt"/>
                            <a:ea typeface="+mn-ea"/>
                            <a:cs typeface="+mn-cs"/>
                          </a:rPr>
                          <m:t> /</m:t>
                        </m:r>
                        <m:d>
                          <m:dPr>
                            <m:ctrlPr>
                              <a:rPr lang="es-PE" sz="1100" b="0" i="1">
                                <a:solidFill>
                                  <a:schemeClr val="tx1"/>
                                </a:solidFill>
                                <a:effectLst/>
                                <a:latin typeface="Cambria Math" panose="02040503050406030204" pitchFamily="18" charset="0"/>
                                <a:ea typeface="+mn-ea"/>
                                <a:cs typeface="+mn-cs"/>
                              </a:rPr>
                            </m:ctrlPr>
                          </m:dPr>
                          <m:e>
                            <m:r>
                              <a:rPr lang="es-PE" sz="1100" b="0" i="1">
                                <a:solidFill>
                                  <a:schemeClr val="tx1"/>
                                </a:solidFill>
                                <a:effectLst/>
                                <a:latin typeface="Cambria Math" panose="02040503050406030204" pitchFamily="18" charset="0"/>
                                <a:ea typeface="+mn-ea"/>
                                <a:cs typeface="+mn-cs"/>
                              </a:rPr>
                              <m:t>𝐵</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𝐶</m:t>
                            </m:r>
                          </m:e>
                        </m:d>
                        <m:r>
                          <a:rPr lang="es-PE" sz="1100" b="0" i="1">
                            <a:solidFill>
                              <a:schemeClr val="tx1"/>
                            </a:solidFill>
                            <a:effectLst/>
                            <a:latin typeface="Cambria Math" panose="02040503050406030204" pitchFamily="18" charset="0"/>
                            <a:ea typeface="+mn-ea"/>
                            <a:cs typeface="+mn-cs"/>
                          </a:rPr>
                          <m:t> </m:t>
                        </m:r>
                        <m:r>
                          <a:rPr lang="es-PE" sz="1100" b="0" i="1">
                            <a:solidFill>
                              <a:schemeClr val="tx1"/>
                            </a:solidFill>
                            <a:effectLst/>
                            <a:latin typeface="Cambria Math" panose="02040503050406030204" pitchFamily="18" charset="0"/>
                            <a:ea typeface="+mn-ea"/>
                            <a:cs typeface="+mn-cs"/>
                          </a:rPr>
                          <m:t>𝑎</m:t>
                        </m:r>
                        <m:r>
                          <a:rPr lang="es-PE" sz="1100" b="0" i="1">
                            <a:solidFill>
                              <a:schemeClr val="tx1"/>
                            </a:solidFill>
                            <a:effectLst/>
                            <a:latin typeface="Cambria Math" panose="02040503050406030204" pitchFamily="18" charset="0"/>
                            <a:ea typeface="+mn-ea"/>
                            <a:cs typeface="+mn-cs"/>
                          </a:rPr>
                          <m:t>ñ</m:t>
                        </m:r>
                        <m:r>
                          <a:rPr lang="es-PE" sz="1100" b="0" i="1">
                            <a:solidFill>
                              <a:schemeClr val="tx1"/>
                            </a:solidFill>
                            <a:effectLst/>
                            <a:latin typeface="Cambria Math" panose="02040503050406030204" pitchFamily="18" charset="0"/>
                            <a:ea typeface="+mn-ea"/>
                            <a:cs typeface="+mn-cs"/>
                          </a:rPr>
                          <m:t>𝑜𝑠</m:t>
                        </m:r>
                      </m:e>
                    </m:borderBox>
                  </m:oMath>
                </m:oMathPara>
              </a14:m>
              <a:endParaRPr lang="es-PE" sz="1100"/>
            </a:p>
          </xdr:txBody>
        </xdr:sp>
      </mc:Choice>
      <mc:Fallback xmlns="">
        <xdr:sp macro="" textlink="">
          <xdr:nvSpPr>
            <xdr:cNvPr id="48" name="CuadroTexto 47">
              <a:extLst>
                <a:ext uri="{FF2B5EF4-FFF2-40B4-BE49-F238E27FC236}">
                  <a16:creationId xmlns:a16="http://schemas.microsoft.com/office/drawing/2014/main" id="{B79940A9-9900-4934-8109-A2866D61AC0C}"/>
                </a:ext>
              </a:extLst>
            </xdr:cNvPr>
            <xdr:cNvSpPr txBox="1"/>
          </xdr:nvSpPr>
          <xdr:spPr>
            <a:xfrm>
              <a:off x="792480" y="33726121"/>
              <a:ext cx="1447800" cy="226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𝑇𝑅</a:t>
              </a:r>
              <a:r>
                <a:rPr lang="es-PE" sz="1100" i="0">
                  <a:latin typeface="Cambria Math" panose="02040503050406030204" pitchFamily="18" charset="0"/>
                </a:rPr>
                <a:t>=</a:t>
              </a:r>
              <a:r>
                <a:rPr lang="es-PE" sz="1100" i="0">
                  <a:solidFill>
                    <a:schemeClr val="tx1"/>
                  </a:solidFill>
                  <a:effectLst/>
                  <a:latin typeface="+mn-lt"/>
                  <a:ea typeface="+mn-ea"/>
                  <a:cs typeface="+mn-cs"/>
                </a:rPr>
                <a:t>"I</a:t>
              </a:r>
              <a:r>
                <a:rPr lang="es-PE" sz="1100" i="0" baseline="-25000">
                  <a:solidFill>
                    <a:schemeClr val="tx1"/>
                  </a:solidFill>
                  <a:effectLst/>
                  <a:latin typeface="+mn-lt"/>
                  <a:ea typeface="+mn-ea"/>
                  <a:cs typeface="+mn-cs"/>
                </a:rPr>
                <a:t>0</a:t>
              </a:r>
              <a:r>
                <a:rPr lang="es-PE" sz="1100" i="0">
                  <a:solidFill>
                    <a:schemeClr val="tx1"/>
                  </a:solidFill>
                  <a:effectLst/>
                  <a:latin typeface="+mn-lt"/>
                  <a:ea typeface="+mn-ea"/>
                  <a:cs typeface="+mn-cs"/>
                </a:rPr>
                <a:t> /</a:t>
              </a:r>
              <a:r>
                <a:rPr lang="es-PE" sz="1100" b="0" i="0">
                  <a:solidFill>
                    <a:schemeClr val="tx1"/>
                  </a:solidFill>
                  <a:effectLst/>
                  <a:latin typeface="Cambria Math" panose="02040503050406030204" pitchFamily="18" charset="0"/>
                  <a:ea typeface="+mn-ea"/>
                  <a:cs typeface="+mn-cs"/>
                </a:rPr>
                <a:t>" (𝐵−𝐶)  𝑎ñ𝑜𝑠)</a:t>
              </a:r>
              <a:endParaRPr lang="es-PE" sz="1100"/>
            </a:p>
          </xdr:txBody>
        </xdr:sp>
      </mc:Fallback>
    </mc:AlternateContent>
    <xdr:clientData/>
  </xdr:oneCellAnchor>
  <xdr:oneCellAnchor>
    <xdr:from>
      <xdr:col>0</xdr:col>
      <xdr:colOff>732691</xdr:colOff>
      <xdr:row>195</xdr:row>
      <xdr:rowOff>0</xdr:rowOff>
    </xdr:from>
    <xdr:ext cx="2945423" cy="226409"/>
    <mc:AlternateContent xmlns:mc="http://schemas.openxmlformats.org/markup-compatibility/2006" xmlns:a14="http://schemas.microsoft.com/office/drawing/2010/main">
      <mc:Choice Requires="a14">
        <xdr:sp macro="" textlink="">
          <xdr:nvSpPr>
            <xdr:cNvPr id="98" name="CuadroTexto 48">
              <a:extLst>
                <a:ext uri="{FF2B5EF4-FFF2-40B4-BE49-F238E27FC236}">
                  <a16:creationId xmlns:a16="http://schemas.microsoft.com/office/drawing/2014/main" id="{65E31BF1-2D85-43A8-9ACF-373B82D93138}"/>
                </a:ext>
              </a:extLst>
            </xdr:cNvPr>
            <xdr:cNvSpPr txBox="1"/>
          </xdr:nvSpPr>
          <xdr:spPr>
            <a:xfrm>
              <a:off x="732691" y="32634115"/>
              <a:ext cx="2945423" cy="226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𝑇𝑅</m:t>
                        </m:r>
                        <m:r>
                          <a:rPr lang="es-PE" sz="1100" i="1">
                            <a:latin typeface="Cambria Math" panose="02040503050406030204" pitchFamily="18" charset="0"/>
                          </a:rPr>
                          <m:t>=</m:t>
                        </m:r>
                        <m:r>
                          <m:rPr>
                            <m:nor/>
                          </m:rPr>
                          <a:rPr lang="es-PE" sz="1100" b="0" i="0">
                            <a:solidFill>
                              <a:schemeClr val="tx1"/>
                            </a:solidFill>
                            <a:effectLst/>
                            <a:latin typeface="+mn-lt"/>
                            <a:ea typeface="+mn-ea"/>
                            <a:cs typeface="+mn-cs"/>
                          </a:rPr>
                          <m:t>17.775,43</m:t>
                        </m:r>
                        <m:r>
                          <m:rPr>
                            <m:nor/>
                          </m:rPr>
                          <a:rPr lang="es-PE" sz="1100">
                            <a:solidFill>
                              <a:schemeClr val="tx1"/>
                            </a:solidFill>
                            <a:effectLst/>
                            <a:latin typeface="+mn-lt"/>
                            <a:ea typeface="+mn-ea"/>
                            <a:cs typeface="+mn-cs"/>
                          </a:rPr>
                          <m:t> /</m:t>
                        </m:r>
                        <m:d>
                          <m:dPr>
                            <m:ctrlPr>
                              <a:rPr lang="es-PE" sz="1100" b="0" i="1">
                                <a:solidFill>
                                  <a:schemeClr val="tx1"/>
                                </a:solidFill>
                                <a:effectLst/>
                                <a:latin typeface="Cambria Math" panose="02040503050406030204" pitchFamily="18" charset="0"/>
                                <a:ea typeface="+mn-ea"/>
                                <a:cs typeface="+mn-cs"/>
                              </a:rPr>
                            </m:ctrlPr>
                          </m:dPr>
                          <m:e>
                            <m:r>
                              <m:rPr>
                                <m:nor/>
                              </m:rPr>
                              <a:rPr lang="es-PE" sz="1100" b="0" i="0" u="none" strike="noStrike">
                                <a:solidFill>
                                  <a:schemeClr val="tx1"/>
                                </a:solidFill>
                                <a:effectLst/>
                                <a:latin typeface="+mn-lt"/>
                                <a:ea typeface="+mn-ea"/>
                                <a:cs typeface="+mn-cs"/>
                              </a:rPr>
                              <m:t>18.660,00 </m:t>
                            </m:r>
                            <m:r>
                              <a:rPr lang="es-PE" sz="1100" b="0" i="1" u="none" strike="noStrike">
                                <a:solidFill>
                                  <a:schemeClr val="tx1"/>
                                </a:solidFill>
                                <a:effectLst/>
                                <a:latin typeface="Cambria Math" panose="02040503050406030204" pitchFamily="18" charset="0"/>
                                <a:ea typeface="+mn-ea"/>
                                <a:cs typeface="+mn-cs"/>
                              </a:rPr>
                              <m:t>−</m:t>
                            </m:r>
                            <m:r>
                              <m:rPr>
                                <m:nor/>
                              </m:rPr>
                              <a:rPr lang="es-PE" sz="1100" b="0" i="0" u="none" strike="noStrike">
                                <a:solidFill>
                                  <a:schemeClr val="tx1"/>
                                </a:solidFill>
                                <a:effectLst/>
                                <a:latin typeface="+mn-lt"/>
                                <a:ea typeface="+mn-ea"/>
                                <a:cs typeface="+mn-cs"/>
                              </a:rPr>
                              <m:t>3.555,43</m:t>
                            </m:r>
                          </m:e>
                        </m:d>
                        <m:r>
                          <a:rPr lang="es-PE" sz="1100" b="0" i="1">
                            <a:solidFill>
                              <a:schemeClr val="tx1"/>
                            </a:solidFill>
                            <a:effectLst/>
                            <a:latin typeface="Cambria Math" panose="02040503050406030204" pitchFamily="18" charset="0"/>
                            <a:ea typeface="+mn-ea"/>
                            <a:cs typeface="+mn-cs"/>
                          </a:rPr>
                          <m:t> </m:t>
                        </m:r>
                        <m:r>
                          <a:rPr lang="es-PE" sz="1100" b="0" i="1">
                            <a:solidFill>
                              <a:schemeClr val="tx1"/>
                            </a:solidFill>
                            <a:effectLst/>
                            <a:latin typeface="Cambria Math" panose="02040503050406030204" pitchFamily="18" charset="0"/>
                            <a:ea typeface="+mn-ea"/>
                            <a:cs typeface="+mn-cs"/>
                          </a:rPr>
                          <m:t>𝑎</m:t>
                        </m:r>
                        <m:r>
                          <a:rPr lang="es-PE" sz="1100" b="0" i="1">
                            <a:solidFill>
                              <a:schemeClr val="tx1"/>
                            </a:solidFill>
                            <a:effectLst/>
                            <a:latin typeface="Cambria Math" panose="02040503050406030204" pitchFamily="18" charset="0"/>
                            <a:ea typeface="+mn-ea"/>
                            <a:cs typeface="+mn-cs"/>
                          </a:rPr>
                          <m:t>ñ</m:t>
                        </m:r>
                        <m:r>
                          <a:rPr lang="es-PE" sz="1100" b="0" i="1">
                            <a:solidFill>
                              <a:schemeClr val="tx1"/>
                            </a:solidFill>
                            <a:effectLst/>
                            <a:latin typeface="Cambria Math" panose="02040503050406030204" pitchFamily="18" charset="0"/>
                            <a:ea typeface="+mn-ea"/>
                            <a:cs typeface="+mn-cs"/>
                          </a:rPr>
                          <m:t>𝑜𝑠</m:t>
                        </m:r>
                      </m:e>
                    </m:borderBox>
                  </m:oMath>
                </m:oMathPara>
              </a14:m>
              <a:endParaRPr lang="es-PE" sz="1100"/>
            </a:p>
          </xdr:txBody>
        </xdr:sp>
      </mc:Choice>
      <mc:Fallback xmlns="">
        <xdr:sp macro="" textlink="">
          <xdr:nvSpPr>
            <xdr:cNvPr id="49" name="CuadroTexto 48">
              <a:extLst>
                <a:ext uri="{FF2B5EF4-FFF2-40B4-BE49-F238E27FC236}">
                  <a16:creationId xmlns:a16="http://schemas.microsoft.com/office/drawing/2014/main" id="{65E31BF1-2D85-43A8-9ACF-373B82D93138}"/>
                </a:ext>
              </a:extLst>
            </xdr:cNvPr>
            <xdr:cNvSpPr txBox="1"/>
          </xdr:nvSpPr>
          <xdr:spPr>
            <a:xfrm>
              <a:off x="732691" y="32634115"/>
              <a:ext cx="2945423" cy="226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𝑇𝑅</a:t>
              </a:r>
              <a:r>
                <a:rPr lang="es-PE" sz="1100" i="0">
                  <a:latin typeface="Cambria Math" panose="02040503050406030204" pitchFamily="18" charset="0"/>
                </a:rPr>
                <a:t>=</a:t>
              </a:r>
              <a:r>
                <a:rPr lang="es-PE" sz="1100" b="0" i="0">
                  <a:solidFill>
                    <a:schemeClr val="tx1"/>
                  </a:solidFill>
                  <a:effectLst/>
                  <a:latin typeface="+mn-lt"/>
                  <a:ea typeface="+mn-ea"/>
                  <a:cs typeface="+mn-cs"/>
                </a:rPr>
                <a:t>"17.775,43</a:t>
              </a:r>
              <a:r>
                <a:rPr lang="es-PE" sz="1100" i="0">
                  <a:solidFill>
                    <a:schemeClr val="tx1"/>
                  </a:solidFill>
                  <a:effectLst/>
                  <a:latin typeface="+mn-lt"/>
                  <a:ea typeface="+mn-ea"/>
                  <a:cs typeface="+mn-cs"/>
                </a:rPr>
                <a:t> /</a:t>
              </a:r>
              <a:r>
                <a:rPr lang="es-PE" sz="1100" b="0" i="0">
                  <a:solidFill>
                    <a:schemeClr val="tx1"/>
                  </a:solidFill>
                  <a:effectLst/>
                  <a:latin typeface="Cambria Math" panose="02040503050406030204" pitchFamily="18" charset="0"/>
                  <a:ea typeface="+mn-ea"/>
                  <a:cs typeface="+mn-cs"/>
                </a:rPr>
                <a:t>" (</a:t>
              </a:r>
              <a:r>
                <a:rPr lang="es-PE" sz="1100" b="0" i="0" u="none" strike="noStrike">
                  <a:solidFill>
                    <a:schemeClr val="tx1"/>
                  </a:solidFill>
                  <a:effectLst/>
                  <a:latin typeface="+mn-lt"/>
                  <a:ea typeface="+mn-ea"/>
                  <a:cs typeface="+mn-cs"/>
                </a:rPr>
                <a:t>"18.660,00 </a:t>
              </a:r>
              <a:r>
                <a:rPr lang="es-PE" sz="1100" b="0" i="0" u="none" strike="noStrike">
                  <a:solidFill>
                    <a:schemeClr val="tx1"/>
                  </a:solidFill>
                  <a:effectLst/>
                  <a:latin typeface="Cambria Math" panose="02040503050406030204" pitchFamily="18" charset="0"/>
                  <a:ea typeface="+mn-ea"/>
                  <a:cs typeface="+mn-cs"/>
                </a:rPr>
                <a:t>" −</a:t>
              </a:r>
              <a:r>
                <a:rPr lang="es-PE" sz="1100" b="0" i="0" u="none" strike="noStrike">
                  <a:solidFill>
                    <a:schemeClr val="tx1"/>
                  </a:solidFill>
                  <a:effectLst/>
                  <a:latin typeface="+mn-lt"/>
                  <a:ea typeface="+mn-ea"/>
                  <a:cs typeface="+mn-cs"/>
                </a:rPr>
                <a:t>"3.555,43</a:t>
              </a:r>
              <a:r>
                <a:rPr lang="es-PE" sz="1100" b="0" i="0" u="none" strike="noStrike">
                  <a:solidFill>
                    <a:schemeClr val="tx1"/>
                  </a:solidFill>
                  <a:effectLst/>
                  <a:latin typeface="Cambria Math" panose="02040503050406030204" pitchFamily="18" charset="0"/>
                  <a:ea typeface="+mn-ea"/>
                  <a:cs typeface="+mn-cs"/>
                </a:rPr>
                <a:t>" ) </a:t>
              </a:r>
              <a:r>
                <a:rPr lang="es-PE" sz="1100" b="0" i="0">
                  <a:solidFill>
                    <a:schemeClr val="tx1"/>
                  </a:solidFill>
                  <a:effectLst/>
                  <a:latin typeface="Cambria Math" panose="02040503050406030204" pitchFamily="18" charset="0"/>
                  <a:ea typeface="+mn-ea"/>
                  <a:cs typeface="+mn-cs"/>
                </a:rPr>
                <a:t> 𝑎ñ𝑜𝑠)</a:t>
              </a:r>
              <a:endParaRPr lang="es-PE" sz="1100"/>
            </a:p>
          </xdr:txBody>
        </xdr:sp>
      </mc:Fallback>
    </mc:AlternateContent>
    <xdr:clientData/>
  </xdr:oneCellAnchor>
  <xdr:oneCellAnchor>
    <xdr:from>
      <xdr:col>1</xdr:col>
      <xdr:colOff>0</xdr:colOff>
      <xdr:row>197</xdr:row>
      <xdr:rowOff>0</xdr:rowOff>
    </xdr:from>
    <xdr:ext cx="1089660" cy="198120"/>
    <mc:AlternateContent xmlns:mc="http://schemas.openxmlformats.org/markup-compatibility/2006" xmlns:a14="http://schemas.microsoft.com/office/drawing/2010/main">
      <mc:Choice Requires="a14">
        <xdr:sp macro="" textlink="">
          <xdr:nvSpPr>
            <xdr:cNvPr id="100" name="CuadroTexto 49">
              <a:extLst>
                <a:ext uri="{FF2B5EF4-FFF2-40B4-BE49-F238E27FC236}">
                  <a16:creationId xmlns:a16="http://schemas.microsoft.com/office/drawing/2014/main" id="{6F0DF205-D359-4205-88B5-8262D871755F}"/>
                </a:ext>
              </a:extLst>
            </xdr:cNvPr>
            <xdr:cNvSpPr txBox="1"/>
          </xdr:nvSpPr>
          <xdr:spPr>
            <a:xfrm>
              <a:off x="792480" y="34457640"/>
              <a:ext cx="10896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𝑇𝑅</m:t>
                        </m:r>
                        <m:r>
                          <a:rPr lang="es-PE" sz="1100" i="1">
                            <a:latin typeface="Cambria Math" panose="02040503050406030204" pitchFamily="18" charset="0"/>
                          </a:rPr>
                          <m:t>=</m:t>
                        </m:r>
                        <m:r>
                          <a:rPr lang="es-PE" sz="1100" i="1">
                            <a:solidFill>
                              <a:schemeClr val="tx1"/>
                            </a:solidFill>
                            <a:effectLst/>
                            <a:latin typeface="Cambria Math" panose="02040503050406030204" pitchFamily="18" charset="0"/>
                            <a:ea typeface="+mn-ea"/>
                            <a:cs typeface="+mn-cs"/>
                          </a:rPr>
                          <m:t>1</m:t>
                        </m:r>
                        <m:r>
                          <a:rPr lang="es-PE" sz="1100" b="0" i="1">
                            <a:solidFill>
                              <a:schemeClr val="tx1"/>
                            </a:solidFill>
                            <a:effectLst/>
                            <a:latin typeface="Cambria Math" panose="02040503050406030204" pitchFamily="18" charset="0"/>
                            <a:ea typeface="+mn-ea"/>
                            <a:cs typeface="+mn-cs"/>
                          </a:rPr>
                          <m:t>.17 </m:t>
                        </m:r>
                        <m:r>
                          <a:rPr lang="es-PE" sz="1100" b="0" i="1">
                            <a:solidFill>
                              <a:schemeClr val="tx1"/>
                            </a:solidFill>
                            <a:effectLst/>
                            <a:latin typeface="Cambria Math" panose="02040503050406030204" pitchFamily="18" charset="0"/>
                            <a:ea typeface="+mn-ea"/>
                            <a:cs typeface="+mn-cs"/>
                          </a:rPr>
                          <m:t>𝑎</m:t>
                        </m:r>
                        <m:r>
                          <a:rPr lang="es-PE" sz="1100" b="0" i="1">
                            <a:solidFill>
                              <a:schemeClr val="tx1"/>
                            </a:solidFill>
                            <a:effectLst/>
                            <a:latin typeface="Cambria Math" panose="02040503050406030204" pitchFamily="18" charset="0"/>
                            <a:ea typeface="+mn-ea"/>
                            <a:cs typeface="+mn-cs"/>
                          </a:rPr>
                          <m:t>ñ</m:t>
                        </m:r>
                        <m:r>
                          <a:rPr lang="es-PE" sz="1100" b="0" i="1">
                            <a:solidFill>
                              <a:schemeClr val="tx1"/>
                            </a:solidFill>
                            <a:effectLst/>
                            <a:latin typeface="Cambria Math" panose="02040503050406030204" pitchFamily="18" charset="0"/>
                            <a:ea typeface="+mn-ea"/>
                            <a:cs typeface="+mn-cs"/>
                          </a:rPr>
                          <m:t>𝑜𝑠</m:t>
                        </m:r>
                      </m:e>
                    </m:borderBox>
                  </m:oMath>
                </m:oMathPara>
              </a14:m>
              <a:endParaRPr lang="es-PE" sz="1100"/>
            </a:p>
          </xdr:txBody>
        </xdr:sp>
      </mc:Choice>
      <mc:Fallback xmlns="">
        <xdr:sp macro="" textlink="">
          <xdr:nvSpPr>
            <xdr:cNvPr id="50" name="CuadroTexto 49">
              <a:extLst>
                <a:ext uri="{FF2B5EF4-FFF2-40B4-BE49-F238E27FC236}">
                  <a16:creationId xmlns:a16="http://schemas.microsoft.com/office/drawing/2014/main" id="{6F0DF205-D359-4205-88B5-8262D871755F}"/>
                </a:ext>
              </a:extLst>
            </xdr:cNvPr>
            <xdr:cNvSpPr txBox="1"/>
          </xdr:nvSpPr>
          <xdr:spPr>
            <a:xfrm>
              <a:off x="792480" y="34457640"/>
              <a:ext cx="10896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𝑇𝑅</a:t>
              </a:r>
              <a:r>
                <a:rPr lang="es-PE" sz="1100" i="0">
                  <a:latin typeface="Cambria Math" panose="02040503050406030204" pitchFamily="18" charset="0"/>
                </a:rPr>
                <a:t>=</a:t>
              </a:r>
              <a:r>
                <a:rPr lang="es-PE" sz="1100" i="0">
                  <a:solidFill>
                    <a:schemeClr val="tx1"/>
                  </a:solidFill>
                  <a:effectLst/>
                  <a:latin typeface="Cambria Math" panose="02040503050406030204" pitchFamily="18" charset="0"/>
                  <a:ea typeface="+mn-ea"/>
                  <a:cs typeface="+mn-cs"/>
                </a:rPr>
                <a:t>1</a:t>
              </a:r>
              <a:r>
                <a:rPr lang="es-PE" sz="1100" b="0" i="0">
                  <a:solidFill>
                    <a:schemeClr val="tx1"/>
                  </a:solidFill>
                  <a:effectLst/>
                  <a:latin typeface="Cambria Math" panose="02040503050406030204" pitchFamily="18" charset="0"/>
                  <a:ea typeface="+mn-ea"/>
                  <a:cs typeface="+mn-cs"/>
                </a:rPr>
                <a:t>.17 𝑎ñ𝑜𝑠)</a:t>
              </a:r>
              <a:endParaRPr lang="es-PE" sz="1100"/>
            </a:p>
          </xdr:txBody>
        </xdr:sp>
      </mc:Fallback>
    </mc:AlternateContent>
    <xdr:clientData/>
  </xdr:oneCellAnchor>
  <xdr:oneCellAnchor>
    <xdr:from>
      <xdr:col>1</xdr:col>
      <xdr:colOff>0</xdr:colOff>
      <xdr:row>199</xdr:row>
      <xdr:rowOff>0</xdr:rowOff>
    </xdr:from>
    <xdr:ext cx="2316480" cy="393121"/>
    <mc:AlternateContent xmlns:mc="http://schemas.openxmlformats.org/markup-compatibility/2006" xmlns:a14="http://schemas.microsoft.com/office/drawing/2010/main">
      <mc:Choice Requires="a14">
        <xdr:sp macro="" textlink="">
          <xdr:nvSpPr>
            <xdr:cNvPr id="108" name="CuadroTexto 50">
              <a:extLst>
                <a:ext uri="{FF2B5EF4-FFF2-40B4-BE49-F238E27FC236}">
                  <a16:creationId xmlns:a16="http://schemas.microsoft.com/office/drawing/2014/main" id="{6B35036A-1CFE-4B76-9229-AC9BEA5E5942}"/>
                </a:ext>
              </a:extLst>
            </xdr:cNvPr>
            <xdr:cNvSpPr txBox="1"/>
          </xdr:nvSpPr>
          <xdr:spPr>
            <a:xfrm>
              <a:off x="792480" y="34823400"/>
              <a:ext cx="2316480" cy="393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1.17 </m:t>
                        </m:r>
                        <m:r>
                          <a:rPr lang="es-PE" sz="1100" b="0" i="1">
                            <a:latin typeface="Cambria Math" panose="02040503050406030204" pitchFamily="18" charset="0"/>
                          </a:rPr>
                          <m:t>𝑎</m:t>
                        </m:r>
                        <m:r>
                          <a:rPr lang="es-PE" sz="1100" b="0" i="1">
                            <a:latin typeface="Cambria Math" panose="02040503050406030204" pitchFamily="18" charset="0"/>
                          </a:rPr>
                          <m:t>ñ</m:t>
                        </m:r>
                        <m:r>
                          <a:rPr lang="es-PE" sz="1100" b="0" i="1">
                            <a:latin typeface="Cambria Math" panose="02040503050406030204" pitchFamily="18" charset="0"/>
                          </a:rPr>
                          <m:t>𝑜𝑠</m:t>
                        </m:r>
                        <m:r>
                          <a:rPr lang="es-PE" sz="1100" b="0" i="1">
                            <a:latin typeface="Cambria Math" panose="02040503050406030204" pitchFamily="18" charset="0"/>
                          </a:rPr>
                          <m:t>∗</m:t>
                        </m:r>
                        <m:f>
                          <m:fPr>
                            <m:ctrlPr>
                              <a:rPr lang="es-PE" sz="1100" b="0" i="1">
                                <a:latin typeface="Cambria Math" panose="02040503050406030204" pitchFamily="18" charset="0"/>
                              </a:rPr>
                            </m:ctrlPr>
                          </m:fPr>
                          <m:num>
                            <m:r>
                              <a:rPr lang="es-PE" sz="1100" b="0" i="1">
                                <a:latin typeface="Cambria Math" panose="02040503050406030204" pitchFamily="18" charset="0"/>
                              </a:rPr>
                              <m:t>12</m:t>
                            </m:r>
                            <m:r>
                              <a:rPr lang="es-PE" sz="1100" b="0" i="1">
                                <a:latin typeface="Cambria Math" panose="02040503050406030204" pitchFamily="18" charset="0"/>
                              </a:rPr>
                              <m:t>𝑚𝑒𝑠𝑒𝑠</m:t>
                            </m:r>
                          </m:num>
                          <m:den>
                            <m:r>
                              <a:rPr lang="es-PE" sz="1100" b="0" i="1">
                                <a:latin typeface="Cambria Math" panose="02040503050406030204" pitchFamily="18" charset="0"/>
                              </a:rPr>
                              <m:t>𝑎</m:t>
                            </m:r>
                            <m:r>
                              <a:rPr lang="es-PE" sz="1100" b="0" i="1">
                                <a:latin typeface="Cambria Math" panose="02040503050406030204" pitchFamily="18" charset="0"/>
                              </a:rPr>
                              <m:t>ñ</m:t>
                            </m:r>
                            <m:r>
                              <a:rPr lang="es-PE" sz="1100" b="0" i="1">
                                <a:latin typeface="Cambria Math" panose="02040503050406030204" pitchFamily="18" charset="0"/>
                              </a:rPr>
                              <m:t>𝑜</m:t>
                            </m:r>
                          </m:den>
                        </m:f>
                        <m:r>
                          <a:rPr lang="es-PE" sz="1100" i="1">
                            <a:latin typeface="Cambria Math" panose="02040503050406030204" pitchFamily="18" charset="0"/>
                          </a:rPr>
                          <m:t>=</m:t>
                        </m:r>
                        <m:r>
                          <a:rPr lang="es-PE" sz="1100" b="0" i="1">
                            <a:latin typeface="Cambria Math" panose="02040503050406030204" pitchFamily="18" charset="0"/>
                          </a:rPr>
                          <m:t>14.04 </m:t>
                        </m:r>
                        <m:r>
                          <a:rPr lang="es-PE" sz="1100" b="0" i="1">
                            <a:latin typeface="Cambria Math" panose="02040503050406030204" pitchFamily="18" charset="0"/>
                          </a:rPr>
                          <m:t>𝑚𝑒𝑠𝑒𝑠</m:t>
                        </m:r>
                      </m:e>
                    </m:borderBox>
                  </m:oMath>
                </m:oMathPara>
              </a14:m>
              <a:endParaRPr lang="es-PE" sz="1100"/>
            </a:p>
          </xdr:txBody>
        </xdr:sp>
      </mc:Choice>
      <mc:Fallback xmlns="">
        <xdr:sp macro="" textlink="">
          <xdr:nvSpPr>
            <xdr:cNvPr id="51" name="CuadroTexto 50">
              <a:extLst>
                <a:ext uri="{FF2B5EF4-FFF2-40B4-BE49-F238E27FC236}">
                  <a16:creationId xmlns:a16="http://schemas.microsoft.com/office/drawing/2014/main" id="{6B35036A-1CFE-4B76-9229-AC9BEA5E5942}"/>
                </a:ext>
              </a:extLst>
            </xdr:cNvPr>
            <xdr:cNvSpPr txBox="1"/>
          </xdr:nvSpPr>
          <xdr:spPr>
            <a:xfrm>
              <a:off x="792480" y="34823400"/>
              <a:ext cx="2316480" cy="393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1.17 𝑎ñ𝑜𝑠∗12𝑚𝑒𝑠𝑒𝑠/𝑎ñ𝑜</a:t>
              </a:r>
              <a:r>
                <a:rPr lang="es-PE" sz="1100" i="0">
                  <a:latin typeface="Cambria Math" panose="02040503050406030204" pitchFamily="18" charset="0"/>
                </a:rPr>
                <a:t>=</a:t>
              </a:r>
              <a:r>
                <a:rPr lang="es-PE" sz="1100" b="0" i="0">
                  <a:latin typeface="Cambria Math" panose="02040503050406030204" pitchFamily="18" charset="0"/>
                </a:rPr>
                <a:t>14.04 𝑚𝑒𝑠𝑒𝑠)</a:t>
              </a:r>
              <a:endParaRPr lang="es-PE" sz="1100"/>
            </a:p>
          </xdr:txBody>
        </xdr:sp>
      </mc:Fallback>
    </mc:AlternateContent>
    <xdr:clientData/>
  </xdr:oneCellAnchor>
  <xdr:oneCellAnchor>
    <xdr:from>
      <xdr:col>1</xdr:col>
      <xdr:colOff>0</xdr:colOff>
      <xdr:row>202</xdr:row>
      <xdr:rowOff>0</xdr:rowOff>
    </xdr:from>
    <xdr:ext cx="1219200" cy="191976"/>
    <mc:AlternateContent xmlns:mc="http://schemas.openxmlformats.org/markup-compatibility/2006" xmlns:a14="http://schemas.microsoft.com/office/drawing/2010/main">
      <mc:Choice Requires="a14">
        <xdr:sp macro="" textlink="">
          <xdr:nvSpPr>
            <xdr:cNvPr id="114" name="CuadroTexto 51">
              <a:extLst>
                <a:ext uri="{FF2B5EF4-FFF2-40B4-BE49-F238E27FC236}">
                  <a16:creationId xmlns:a16="http://schemas.microsoft.com/office/drawing/2014/main" id="{0F282DCE-E7AA-45AB-A994-728B58765998}"/>
                </a:ext>
              </a:extLst>
            </xdr:cNvPr>
            <xdr:cNvSpPr txBox="1"/>
          </xdr:nvSpPr>
          <xdr:spPr>
            <a:xfrm>
              <a:off x="792480" y="35372040"/>
              <a:ext cx="1219200" cy="191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𝑇𝑅</m:t>
                        </m:r>
                        <m:r>
                          <a:rPr lang="es-PE" sz="1100" i="1">
                            <a:latin typeface="Cambria Math" panose="02040503050406030204" pitchFamily="18" charset="0"/>
                          </a:rPr>
                          <m:t>=</m:t>
                        </m:r>
                        <m:r>
                          <a:rPr lang="es-PE" sz="1100" b="0" i="1">
                            <a:solidFill>
                              <a:schemeClr val="tx1"/>
                            </a:solidFill>
                            <a:effectLst/>
                            <a:latin typeface="Cambria Math" panose="02040503050406030204" pitchFamily="18" charset="0"/>
                            <a:ea typeface="+mn-ea"/>
                            <a:cs typeface="+mn-cs"/>
                          </a:rPr>
                          <m:t>14.04 </m:t>
                        </m:r>
                        <m:r>
                          <a:rPr lang="es-PE" sz="1100" b="0" i="1">
                            <a:solidFill>
                              <a:schemeClr val="tx1"/>
                            </a:solidFill>
                            <a:effectLst/>
                            <a:latin typeface="Cambria Math" panose="02040503050406030204" pitchFamily="18" charset="0"/>
                            <a:ea typeface="+mn-ea"/>
                            <a:cs typeface="+mn-cs"/>
                          </a:rPr>
                          <m:t>𝑚𝑒𝑠𝑒𝑠</m:t>
                        </m:r>
                      </m:e>
                    </m:borderBox>
                  </m:oMath>
                </m:oMathPara>
              </a14:m>
              <a:endParaRPr lang="es-PE" sz="1100"/>
            </a:p>
          </xdr:txBody>
        </xdr:sp>
      </mc:Choice>
      <mc:Fallback xmlns="">
        <xdr:sp macro="" textlink="">
          <xdr:nvSpPr>
            <xdr:cNvPr id="52" name="CuadroTexto 51">
              <a:extLst>
                <a:ext uri="{FF2B5EF4-FFF2-40B4-BE49-F238E27FC236}">
                  <a16:creationId xmlns:a16="http://schemas.microsoft.com/office/drawing/2014/main" id="{0F282DCE-E7AA-45AB-A994-728B58765998}"/>
                </a:ext>
              </a:extLst>
            </xdr:cNvPr>
            <xdr:cNvSpPr txBox="1"/>
          </xdr:nvSpPr>
          <xdr:spPr>
            <a:xfrm>
              <a:off x="792480" y="35372040"/>
              <a:ext cx="1219200" cy="191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𝑇𝑅</a:t>
              </a:r>
              <a:r>
                <a:rPr lang="es-PE" sz="1100" i="0">
                  <a:latin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14.04 𝑚𝑒𝑠𝑒𝑠)</a:t>
              </a:r>
              <a:endParaRPr lang="es-PE" sz="1100"/>
            </a:p>
          </xdr:txBody>
        </xdr:sp>
      </mc:Fallback>
    </mc:AlternateContent>
    <xdr:clientData/>
  </xdr:oneCellAnchor>
  <xdr:oneCellAnchor>
    <xdr:from>
      <xdr:col>1</xdr:col>
      <xdr:colOff>0</xdr:colOff>
      <xdr:row>208</xdr:row>
      <xdr:rowOff>0</xdr:rowOff>
    </xdr:from>
    <xdr:ext cx="1295400" cy="210763"/>
    <mc:AlternateContent xmlns:mc="http://schemas.openxmlformats.org/markup-compatibility/2006" xmlns:a14="http://schemas.microsoft.com/office/drawing/2010/main">
      <mc:Choice Requires="a14">
        <xdr:sp macro="" textlink="">
          <xdr:nvSpPr>
            <xdr:cNvPr id="131" name="CuadroTexto 52">
              <a:extLst>
                <a:ext uri="{FF2B5EF4-FFF2-40B4-BE49-F238E27FC236}">
                  <a16:creationId xmlns:a16="http://schemas.microsoft.com/office/drawing/2014/main" id="{2E98D024-6A66-4852-BCE7-4F1C7EB0C41C}"/>
                </a:ext>
              </a:extLst>
            </xdr:cNvPr>
            <xdr:cNvSpPr txBox="1"/>
          </xdr:nvSpPr>
          <xdr:spPr>
            <a:xfrm>
              <a:off x="732692" y="35015365"/>
              <a:ext cx="1295400" cy="21076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𝑉𝐴𝑁</m:t>
                        </m:r>
                        <m:r>
                          <a:rPr lang="es-PE" sz="1100" i="1">
                            <a:latin typeface="Cambria Math" panose="02040503050406030204" pitchFamily="18" charset="0"/>
                          </a:rPr>
                          <m:t>=</m:t>
                        </m:r>
                        <m:r>
                          <m:rPr>
                            <m:nor/>
                          </m:rPr>
                          <a:rPr lang="es-PE" sz="1100">
                            <a:solidFill>
                              <a:schemeClr val="tx1"/>
                            </a:solidFill>
                            <a:effectLst/>
                            <a:latin typeface="+mn-lt"/>
                            <a:ea typeface="+mn-ea"/>
                            <a:cs typeface="+mn-cs"/>
                          </a:rPr>
                          <m:t> </m:t>
                        </m:r>
                        <m:r>
                          <m:rPr>
                            <m:nor/>
                          </m:rPr>
                          <a:rPr lang="es-PE" sz="1100" b="0" i="1">
                            <a:solidFill>
                              <a:schemeClr val="tx1"/>
                            </a:solidFill>
                            <a:effectLst/>
                            <a:latin typeface="+mn-lt"/>
                            <a:ea typeface="+mn-ea"/>
                            <a:cs typeface="+mn-cs"/>
                          </a:rPr>
                          <m:t>8.593</m:t>
                        </m:r>
                        <m:r>
                          <m:rPr>
                            <m:nor/>
                          </m:rPr>
                          <a:rPr lang="es-PE" sz="1100" b="0" i="0">
                            <a:solidFill>
                              <a:schemeClr val="tx1"/>
                            </a:solidFill>
                            <a:effectLst/>
                            <a:latin typeface="+mn-lt"/>
                            <a:ea typeface="+mn-ea"/>
                            <a:cs typeface="+mn-cs"/>
                          </a:rPr>
                          <m:t>,87</m:t>
                        </m:r>
                        <m:r>
                          <m:rPr>
                            <m:nor/>
                          </m:rPr>
                          <a:rPr lang="es-PE" sz="1100">
                            <a:solidFill>
                              <a:schemeClr val="tx1"/>
                            </a:solidFill>
                            <a:effectLst/>
                            <a:latin typeface="+mn-lt"/>
                            <a:ea typeface="+mn-ea"/>
                            <a:cs typeface="+mn-cs"/>
                          </a:rPr>
                          <m:t>&gt; 0</m:t>
                        </m:r>
                      </m:e>
                    </m:borderBox>
                  </m:oMath>
                </m:oMathPara>
              </a14:m>
              <a:endParaRPr lang="es-PE" sz="1100"/>
            </a:p>
          </xdr:txBody>
        </xdr:sp>
      </mc:Choice>
      <mc:Fallback xmlns="">
        <xdr:sp macro="" textlink="">
          <xdr:nvSpPr>
            <xdr:cNvPr id="53" name="CuadroTexto 52">
              <a:extLst>
                <a:ext uri="{FF2B5EF4-FFF2-40B4-BE49-F238E27FC236}">
                  <a16:creationId xmlns:a16="http://schemas.microsoft.com/office/drawing/2014/main" id="{2E98D024-6A66-4852-BCE7-4F1C7EB0C41C}"/>
                </a:ext>
              </a:extLst>
            </xdr:cNvPr>
            <xdr:cNvSpPr txBox="1"/>
          </xdr:nvSpPr>
          <xdr:spPr>
            <a:xfrm>
              <a:off x="732692" y="35015365"/>
              <a:ext cx="1295400" cy="21076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𝑉𝐴𝑁</a:t>
              </a:r>
              <a:r>
                <a:rPr lang="es-PE" sz="1100" i="0">
                  <a:latin typeface="Cambria Math" panose="02040503050406030204" pitchFamily="18" charset="0"/>
                </a:rPr>
                <a:t>=</a:t>
              </a:r>
              <a:r>
                <a:rPr lang="es-PE" sz="1100" i="0">
                  <a:solidFill>
                    <a:schemeClr val="tx1"/>
                  </a:solidFill>
                  <a:effectLst/>
                  <a:latin typeface="+mn-lt"/>
                  <a:ea typeface="+mn-ea"/>
                  <a:cs typeface="+mn-cs"/>
                </a:rPr>
                <a:t>" </a:t>
              </a:r>
              <a:r>
                <a:rPr lang="es-PE" sz="1100" b="0" i="0">
                  <a:solidFill>
                    <a:schemeClr val="tx1"/>
                  </a:solidFill>
                  <a:effectLst/>
                  <a:latin typeface="+mn-lt"/>
                  <a:ea typeface="+mn-ea"/>
                  <a:cs typeface="+mn-cs"/>
                </a:rPr>
                <a:t>8.593,87</a:t>
              </a:r>
              <a:r>
                <a:rPr lang="es-PE" sz="1100" i="0">
                  <a:solidFill>
                    <a:schemeClr val="tx1"/>
                  </a:solidFill>
                  <a:effectLst/>
                  <a:latin typeface="+mn-lt"/>
                  <a:ea typeface="+mn-ea"/>
                  <a:cs typeface="+mn-cs"/>
                </a:rPr>
                <a:t>&gt; 0</a:t>
              </a:r>
              <a:r>
                <a:rPr lang="es-PE" sz="110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1</xdr:col>
      <xdr:colOff>0</xdr:colOff>
      <xdr:row>210</xdr:row>
      <xdr:rowOff>0</xdr:rowOff>
    </xdr:from>
    <xdr:ext cx="1005840" cy="223907"/>
    <mc:AlternateContent xmlns:mc="http://schemas.openxmlformats.org/markup-compatibility/2006" xmlns:a14="http://schemas.microsoft.com/office/drawing/2010/main">
      <mc:Choice Requires="a14">
        <xdr:sp macro="" textlink="">
          <xdr:nvSpPr>
            <xdr:cNvPr id="133" name="CuadroTexto 53">
              <a:extLst>
                <a:ext uri="{FF2B5EF4-FFF2-40B4-BE49-F238E27FC236}">
                  <a16:creationId xmlns:a16="http://schemas.microsoft.com/office/drawing/2014/main" id="{2A3CAEC5-7814-4368-8889-BE782607EF84}"/>
                </a:ext>
              </a:extLst>
            </xdr:cNvPr>
            <xdr:cNvSpPr txBox="1"/>
          </xdr:nvSpPr>
          <xdr:spPr>
            <a:xfrm>
              <a:off x="792480" y="36865560"/>
              <a:ext cx="1005840" cy="22390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𝐵</m:t>
                        </m:r>
                        <m:r>
                          <a:rPr lang="es-PE" sz="1100" b="0" i="1">
                            <a:latin typeface="Cambria Math" panose="02040503050406030204" pitchFamily="18" charset="0"/>
                          </a:rPr>
                          <m:t>/</m:t>
                        </m:r>
                        <m:r>
                          <a:rPr lang="es-PE" sz="1100" b="0" i="1">
                            <a:latin typeface="Cambria Math" panose="02040503050406030204" pitchFamily="18" charset="0"/>
                          </a:rPr>
                          <m:t>𝐶</m:t>
                        </m:r>
                        <m:r>
                          <a:rPr lang="es-PE" sz="1100" i="1">
                            <a:latin typeface="Cambria Math" panose="02040503050406030204" pitchFamily="18" charset="0"/>
                          </a:rPr>
                          <m:t>=</m:t>
                        </m:r>
                        <m:r>
                          <m:rPr>
                            <m:nor/>
                          </m:rPr>
                          <a:rPr lang="es-PE" sz="1100">
                            <a:solidFill>
                              <a:schemeClr val="tx1"/>
                            </a:solidFill>
                            <a:effectLst/>
                            <a:latin typeface="+mn-lt"/>
                            <a:ea typeface="+mn-ea"/>
                            <a:cs typeface="+mn-cs"/>
                          </a:rPr>
                          <m:t> </m:t>
                        </m:r>
                        <m:r>
                          <m:rPr>
                            <m:nor/>
                          </m:rPr>
                          <a:rPr lang="es-PE" sz="1100" b="0" i="0">
                            <a:solidFill>
                              <a:schemeClr val="tx1"/>
                            </a:solidFill>
                            <a:effectLst/>
                            <a:latin typeface="+mn-lt"/>
                            <a:ea typeface="+mn-ea"/>
                            <a:cs typeface="+mn-cs"/>
                          </a:rPr>
                          <m:t>1.33</m:t>
                        </m:r>
                        <m:r>
                          <m:rPr>
                            <m:nor/>
                          </m:rPr>
                          <a:rPr lang="es-PE" sz="1100">
                            <a:solidFill>
                              <a:schemeClr val="tx1"/>
                            </a:solidFill>
                            <a:effectLst/>
                            <a:latin typeface="+mn-lt"/>
                            <a:ea typeface="+mn-ea"/>
                            <a:cs typeface="+mn-cs"/>
                          </a:rPr>
                          <m:t>&gt; 1</m:t>
                        </m:r>
                      </m:e>
                    </m:borderBox>
                  </m:oMath>
                </m:oMathPara>
              </a14:m>
              <a:endParaRPr lang="es-PE" sz="1100"/>
            </a:p>
          </xdr:txBody>
        </xdr:sp>
      </mc:Choice>
      <mc:Fallback xmlns="">
        <xdr:sp macro="" textlink="">
          <xdr:nvSpPr>
            <xdr:cNvPr id="54" name="CuadroTexto 53">
              <a:extLst>
                <a:ext uri="{FF2B5EF4-FFF2-40B4-BE49-F238E27FC236}">
                  <a16:creationId xmlns:a16="http://schemas.microsoft.com/office/drawing/2014/main" id="{2A3CAEC5-7814-4368-8889-BE782607EF84}"/>
                </a:ext>
              </a:extLst>
            </xdr:cNvPr>
            <xdr:cNvSpPr txBox="1"/>
          </xdr:nvSpPr>
          <xdr:spPr>
            <a:xfrm>
              <a:off x="792480" y="36865560"/>
              <a:ext cx="1005840" cy="22390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𝐵/𝐶</a:t>
              </a:r>
              <a:r>
                <a:rPr lang="es-PE" sz="1100" i="0">
                  <a:latin typeface="Cambria Math" panose="02040503050406030204" pitchFamily="18" charset="0"/>
                </a:rPr>
                <a:t>=</a:t>
              </a:r>
              <a:r>
                <a:rPr lang="es-PE" sz="1100" i="0">
                  <a:solidFill>
                    <a:schemeClr val="tx1"/>
                  </a:solidFill>
                  <a:effectLst/>
                  <a:latin typeface="+mn-lt"/>
                  <a:ea typeface="+mn-ea"/>
                  <a:cs typeface="+mn-cs"/>
                </a:rPr>
                <a:t>" </a:t>
              </a:r>
              <a:r>
                <a:rPr lang="es-PE" sz="1100" b="0" i="0">
                  <a:solidFill>
                    <a:schemeClr val="tx1"/>
                  </a:solidFill>
                  <a:effectLst/>
                  <a:latin typeface="+mn-lt"/>
                  <a:ea typeface="+mn-ea"/>
                  <a:cs typeface="+mn-cs"/>
                </a:rPr>
                <a:t>1.33</a:t>
              </a:r>
              <a:r>
                <a:rPr lang="es-PE" sz="1100" i="0">
                  <a:solidFill>
                    <a:schemeClr val="tx1"/>
                  </a:solidFill>
                  <a:effectLst/>
                  <a:latin typeface="+mn-lt"/>
                  <a:ea typeface="+mn-ea"/>
                  <a:cs typeface="+mn-cs"/>
                </a:rPr>
                <a:t>&gt; 1</a:t>
              </a:r>
              <a:r>
                <a:rPr lang="es-PE" sz="110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1</xdr:col>
      <xdr:colOff>0</xdr:colOff>
      <xdr:row>212</xdr:row>
      <xdr:rowOff>0</xdr:rowOff>
    </xdr:from>
    <xdr:ext cx="1379220" cy="209673"/>
    <mc:AlternateContent xmlns:mc="http://schemas.openxmlformats.org/markup-compatibility/2006" xmlns:a14="http://schemas.microsoft.com/office/drawing/2010/main">
      <mc:Choice Requires="a14">
        <xdr:sp macro="" textlink="">
          <xdr:nvSpPr>
            <xdr:cNvPr id="142" name="CuadroTexto 54">
              <a:extLst>
                <a:ext uri="{FF2B5EF4-FFF2-40B4-BE49-F238E27FC236}">
                  <a16:creationId xmlns:a16="http://schemas.microsoft.com/office/drawing/2014/main" id="{420DB364-96BA-438F-B252-871F2F33E125}"/>
                </a:ext>
              </a:extLst>
            </xdr:cNvPr>
            <xdr:cNvSpPr txBox="1"/>
          </xdr:nvSpPr>
          <xdr:spPr>
            <a:xfrm>
              <a:off x="732692" y="35689442"/>
              <a:ext cx="1379220" cy="20967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𝑇𝐼𝑅</m:t>
                        </m:r>
                        <m:r>
                          <a:rPr lang="es-PE" sz="1100" i="1">
                            <a:latin typeface="Cambria Math" panose="02040503050406030204" pitchFamily="18" charset="0"/>
                          </a:rPr>
                          <m:t>=</m:t>
                        </m:r>
                        <m:r>
                          <m:rPr>
                            <m:nor/>
                          </m:rPr>
                          <a:rPr lang="es-PE" sz="1100">
                            <a:solidFill>
                              <a:schemeClr val="tx1"/>
                            </a:solidFill>
                            <a:effectLst/>
                            <a:latin typeface="+mn-lt"/>
                            <a:ea typeface="+mn-ea"/>
                            <a:cs typeface="+mn-cs"/>
                          </a:rPr>
                          <m:t> </m:t>
                        </m:r>
                        <m:r>
                          <m:rPr>
                            <m:nor/>
                          </m:rPr>
                          <a:rPr lang="es-PE" sz="1100" b="0" i="0">
                            <a:solidFill>
                              <a:schemeClr val="tx1"/>
                            </a:solidFill>
                            <a:effectLst/>
                            <a:latin typeface="+mn-lt"/>
                            <a:ea typeface="+mn-ea"/>
                            <a:cs typeface="+mn-cs"/>
                          </a:rPr>
                          <m:t>66,60%</m:t>
                        </m:r>
                        <m:r>
                          <m:rPr>
                            <m:nor/>
                          </m:rPr>
                          <a:rPr lang="es-PE" sz="1100">
                            <a:solidFill>
                              <a:schemeClr val="tx1"/>
                            </a:solidFill>
                            <a:effectLst/>
                            <a:latin typeface="+mn-lt"/>
                            <a:ea typeface="+mn-ea"/>
                            <a:cs typeface="+mn-cs"/>
                          </a:rPr>
                          <m:t>&gt; 15 %</m:t>
                        </m:r>
                      </m:e>
                    </m:borderBox>
                  </m:oMath>
                </m:oMathPara>
              </a14:m>
              <a:endParaRPr lang="es-PE" sz="1100"/>
            </a:p>
          </xdr:txBody>
        </xdr:sp>
      </mc:Choice>
      <mc:Fallback xmlns="">
        <xdr:sp macro="" textlink="">
          <xdr:nvSpPr>
            <xdr:cNvPr id="55" name="CuadroTexto 54">
              <a:extLst>
                <a:ext uri="{FF2B5EF4-FFF2-40B4-BE49-F238E27FC236}">
                  <a16:creationId xmlns:a16="http://schemas.microsoft.com/office/drawing/2014/main" id="{420DB364-96BA-438F-B252-871F2F33E125}"/>
                </a:ext>
              </a:extLst>
            </xdr:cNvPr>
            <xdr:cNvSpPr txBox="1"/>
          </xdr:nvSpPr>
          <xdr:spPr>
            <a:xfrm>
              <a:off x="732692" y="35689442"/>
              <a:ext cx="1379220" cy="20967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𝑇𝐼𝑅</a:t>
              </a:r>
              <a:r>
                <a:rPr lang="es-PE" sz="1100" i="0">
                  <a:latin typeface="Cambria Math" panose="02040503050406030204" pitchFamily="18" charset="0"/>
                </a:rPr>
                <a:t>=</a:t>
              </a:r>
              <a:r>
                <a:rPr lang="es-PE" sz="1100" i="0">
                  <a:solidFill>
                    <a:schemeClr val="tx1"/>
                  </a:solidFill>
                  <a:effectLst/>
                  <a:latin typeface="+mn-lt"/>
                  <a:ea typeface="+mn-ea"/>
                  <a:cs typeface="+mn-cs"/>
                </a:rPr>
                <a:t>" </a:t>
              </a:r>
              <a:r>
                <a:rPr lang="es-PE" sz="1100" b="0" i="0">
                  <a:solidFill>
                    <a:schemeClr val="tx1"/>
                  </a:solidFill>
                  <a:effectLst/>
                  <a:latin typeface="+mn-lt"/>
                  <a:ea typeface="+mn-ea"/>
                  <a:cs typeface="+mn-cs"/>
                </a:rPr>
                <a:t>66,60%</a:t>
              </a:r>
              <a:r>
                <a:rPr lang="es-PE" sz="1100" i="0">
                  <a:solidFill>
                    <a:schemeClr val="tx1"/>
                  </a:solidFill>
                  <a:effectLst/>
                  <a:latin typeface="+mn-lt"/>
                  <a:ea typeface="+mn-ea"/>
                  <a:cs typeface="+mn-cs"/>
                </a:rPr>
                <a:t>&gt; 15 %</a:t>
              </a:r>
              <a:r>
                <a:rPr lang="es-PE" sz="110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tabSelected="1" topLeftCell="G142" zoomScale="115" zoomScaleNormal="115" workbookViewId="0">
      <selection activeCell="L152" sqref="L152"/>
    </sheetView>
  </sheetViews>
  <sheetFormatPr baseColWidth="10" defaultColWidth="14.44140625" defaultRowHeight="15" customHeight="1" x14ac:dyDescent="0.3"/>
  <cols>
    <col min="1" max="1" width="10.6640625" customWidth="1"/>
    <col min="2" max="2" width="15.6640625" customWidth="1"/>
    <col min="3" max="3" width="13.33203125" customWidth="1"/>
    <col min="4" max="4" width="15" customWidth="1"/>
    <col min="5" max="5" width="11.6640625" customWidth="1"/>
    <col min="6" max="9" width="10.6640625" customWidth="1"/>
    <col min="10" max="10" width="14" customWidth="1"/>
    <col min="11" max="11" width="18.5546875" customWidth="1"/>
    <col min="12" max="12" width="13" customWidth="1"/>
    <col min="13" max="26" width="10.6640625" customWidth="1"/>
  </cols>
  <sheetData>
    <row r="1" spans="1:26" ht="14.2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5">
      <c r="A2" s="1"/>
      <c r="B2" s="85" t="s">
        <v>0</v>
      </c>
      <c r="C2" s="75"/>
      <c r="D2" s="75"/>
      <c r="E2" s="75"/>
      <c r="F2" s="75"/>
      <c r="G2" s="1"/>
      <c r="H2" s="1"/>
      <c r="I2" s="1"/>
      <c r="J2" s="1"/>
      <c r="K2" s="1"/>
      <c r="L2" s="1"/>
      <c r="M2" s="1"/>
      <c r="N2" s="1"/>
      <c r="O2" s="1"/>
      <c r="P2" s="1"/>
      <c r="Q2" s="1"/>
      <c r="R2" s="1"/>
      <c r="S2" s="1"/>
      <c r="T2" s="1"/>
      <c r="U2" s="1"/>
      <c r="V2" s="1"/>
      <c r="W2" s="1"/>
      <c r="X2" s="1"/>
      <c r="Y2" s="1"/>
      <c r="Z2" s="1"/>
    </row>
    <row r="3" spans="1:26" ht="14.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c r="B4" s="74" t="s">
        <v>1</v>
      </c>
      <c r="C4" s="75"/>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86" t="s">
        <v>2</v>
      </c>
      <c r="C5" s="54"/>
      <c r="D5" s="1"/>
      <c r="E5" s="1"/>
      <c r="F5" s="1"/>
      <c r="G5" s="1"/>
      <c r="H5" s="1"/>
      <c r="I5" s="1"/>
      <c r="J5" s="1"/>
      <c r="K5" s="1"/>
      <c r="L5" s="1"/>
      <c r="M5" s="1"/>
      <c r="N5" s="1"/>
      <c r="O5" s="1"/>
      <c r="P5" s="1"/>
      <c r="Q5" s="1"/>
      <c r="R5" s="1"/>
      <c r="S5" s="1"/>
      <c r="T5" s="1"/>
      <c r="U5" s="1"/>
      <c r="V5" s="1"/>
      <c r="W5" s="1"/>
      <c r="X5" s="1"/>
      <c r="Y5" s="1"/>
      <c r="Z5" s="1"/>
    </row>
    <row r="6" spans="1:26" ht="14.25" customHeight="1" x14ac:dyDescent="0.3">
      <c r="A6" s="1"/>
      <c r="B6" s="83" t="s">
        <v>3</v>
      </c>
      <c r="C6" s="61"/>
      <c r="D6" s="62"/>
      <c r="E6" s="2" t="s">
        <v>4</v>
      </c>
      <c r="F6" s="2" t="s">
        <v>5</v>
      </c>
      <c r="G6" s="83" t="s">
        <v>6</v>
      </c>
      <c r="H6" s="62"/>
      <c r="I6" s="3" t="s">
        <v>7</v>
      </c>
      <c r="J6" s="1"/>
      <c r="K6" s="1"/>
      <c r="L6" s="1"/>
      <c r="M6" s="1"/>
      <c r="N6" s="1"/>
      <c r="O6" s="1"/>
      <c r="P6" s="1"/>
      <c r="Q6" s="1"/>
      <c r="R6" s="1"/>
      <c r="S6" s="1"/>
      <c r="T6" s="1"/>
      <c r="U6" s="1"/>
      <c r="V6" s="1"/>
      <c r="W6" s="1"/>
      <c r="X6" s="1"/>
      <c r="Y6" s="1"/>
      <c r="Z6" s="1"/>
    </row>
    <row r="7" spans="1:26" ht="15" customHeight="1" x14ac:dyDescent="0.3">
      <c r="A7" s="1"/>
      <c r="B7" s="50" t="s">
        <v>8</v>
      </c>
      <c r="C7" s="51"/>
      <c r="D7" s="52"/>
      <c r="E7" s="87" t="s">
        <v>9</v>
      </c>
      <c r="F7" s="48">
        <v>1</v>
      </c>
      <c r="G7" s="90">
        <v>4200</v>
      </c>
      <c r="H7" s="52"/>
      <c r="I7" s="91">
        <f>G7*F7</f>
        <v>4200</v>
      </c>
      <c r="J7" s="1"/>
      <c r="K7" s="1"/>
      <c r="L7" s="1"/>
      <c r="M7" s="1"/>
      <c r="N7" s="1"/>
      <c r="O7" s="1"/>
      <c r="P7" s="1"/>
      <c r="Q7" s="1"/>
      <c r="R7" s="1"/>
      <c r="S7" s="1"/>
      <c r="T7" s="1"/>
      <c r="U7" s="1"/>
      <c r="V7" s="1"/>
      <c r="W7" s="1"/>
      <c r="X7" s="1"/>
      <c r="Y7" s="1"/>
      <c r="Z7" s="1"/>
    </row>
    <row r="8" spans="1:26" ht="14.25" customHeight="1" x14ac:dyDescent="0.3">
      <c r="A8" s="1"/>
      <c r="B8" s="53"/>
      <c r="C8" s="54"/>
      <c r="D8" s="55"/>
      <c r="E8" s="49"/>
      <c r="F8" s="49"/>
      <c r="G8" s="53"/>
      <c r="H8" s="55"/>
      <c r="I8" s="49"/>
      <c r="J8" s="1"/>
      <c r="K8" s="1"/>
      <c r="L8" s="1"/>
      <c r="M8" s="1"/>
      <c r="N8" s="1"/>
      <c r="O8" s="1"/>
      <c r="P8" s="1"/>
      <c r="Q8" s="1"/>
      <c r="R8" s="1"/>
      <c r="S8" s="1"/>
      <c r="T8" s="1"/>
      <c r="U8" s="1"/>
      <c r="V8" s="1"/>
      <c r="W8" s="1"/>
      <c r="X8" s="1"/>
      <c r="Y8" s="1"/>
      <c r="Z8" s="1"/>
    </row>
    <row r="9" spans="1:26" ht="14.25" customHeight="1" x14ac:dyDescent="0.3">
      <c r="A9" s="1"/>
      <c r="B9" s="50" t="s">
        <v>10</v>
      </c>
      <c r="C9" s="51"/>
      <c r="D9" s="52"/>
      <c r="E9" s="87" t="s">
        <v>9</v>
      </c>
      <c r="F9" s="48">
        <v>1</v>
      </c>
      <c r="G9" s="90">
        <v>3800</v>
      </c>
      <c r="H9" s="52"/>
      <c r="I9" s="91">
        <f>G9*F9</f>
        <v>3800</v>
      </c>
      <c r="J9" s="1"/>
      <c r="K9" s="1"/>
      <c r="L9" s="1"/>
      <c r="M9" s="1"/>
      <c r="N9" s="1"/>
      <c r="O9" s="1"/>
      <c r="P9" s="1"/>
      <c r="Q9" s="1"/>
      <c r="R9" s="1"/>
      <c r="S9" s="1"/>
      <c r="T9" s="1"/>
      <c r="U9" s="1"/>
      <c r="V9" s="1"/>
      <c r="W9" s="1"/>
      <c r="X9" s="1"/>
      <c r="Y9" s="1"/>
      <c r="Z9" s="1"/>
    </row>
    <row r="10" spans="1:26" ht="14.25" customHeight="1" x14ac:dyDescent="0.3">
      <c r="A10" s="1"/>
      <c r="B10" s="53"/>
      <c r="C10" s="54"/>
      <c r="D10" s="55"/>
      <c r="E10" s="49"/>
      <c r="F10" s="49"/>
      <c r="G10" s="53"/>
      <c r="H10" s="55"/>
      <c r="I10" s="49"/>
      <c r="J10" s="1"/>
      <c r="K10" s="1"/>
      <c r="L10" s="1"/>
      <c r="M10" s="1"/>
      <c r="N10" s="1"/>
      <c r="O10" s="1"/>
      <c r="P10" s="1"/>
      <c r="Q10" s="1"/>
      <c r="R10" s="1"/>
      <c r="S10" s="1"/>
      <c r="T10" s="1"/>
      <c r="U10" s="1"/>
      <c r="V10" s="1"/>
      <c r="W10" s="1"/>
      <c r="X10" s="1"/>
      <c r="Y10" s="1"/>
      <c r="Z10" s="1"/>
    </row>
    <row r="11" spans="1:26" ht="14.25" customHeight="1" x14ac:dyDescent="0.3">
      <c r="A11" s="1"/>
      <c r="B11" s="50" t="s">
        <v>11</v>
      </c>
      <c r="C11" s="51"/>
      <c r="D11" s="52"/>
      <c r="E11" s="87" t="s">
        <v>9</v>
      </c>
      <c r="F11" s="48">
        <v>1</v>
      </c>
      <c r="G11" s="90">
        <v>720</v>
      </c>
      <c r="H11" s="52"/>
      <c r="I11" s="91">
        <f>G11*F11</f>
        <v>720</v>
      </c>
      <c r="J11" s="1"/>
      <c r="K11" s="1"/>
      <c r="L11" s="1"/>
      <c r="M11" s="1"/>
      <c r="N11" s="1"/>
      <c r="O11" s="1"/>
      <c r="P11" s="1"/>
      <c r="Q11" s="1"/>
      <c r="R11" s="1"/>
      <c r="S11" s="1"/>
      <c r="T11" s="1"/>
      <c r="U11" s="1"/>
      <c r="V11" s="1"/>
      <c r="W11" s="1"/>
      <c r="X11" s="1"/>
      <c r="Y11" s="1"/>
      <c r="Z11" s="1"/>
    </row>
    <row r="12" spans="1:26" ht="14.25" customHeight="1" x14ac:dyDescent="0.3">
      <c r="A12" s="1"/>
      <c r="B12" s="53"/>
      <c r="C12" s="54"/>
      <c r="D12" s="55"/>
      <c r="E12" s="49"/>
      <c r="F12" s="49"/>
      <c r="G12" s="53"/>
      <c r="H12" s="55"/>
      <c r="I12" s="49"/>
      <c r="J12" s="1"/>
      <c r="K12" s="1"/>
      <c r="L12" s="1"/>
      <c r="M12" s="1"/>
      <c r="N12" s="1"/>
      <c r="O12" s="1"/>
      <c r="P12" s="1"/>
      <c r="Q12" s="1"/>
      <c r="R12" s="1"/>
      <c r="S12" s="1"/>
      <c r="T12" s="1"/>
      <c r="U12" s="1"/>
      <c r="V12" s="1"/>
      <c r="W12" s="1"/>
      <c r="X12" s="1"/>
      <c r="Y12" s="1"/>
      <c r="Z12" s="1"/>
    </row>
    <row r="13" spans="1:26" ht="14.25" customHeight="1" x14ac:dyDescent="0.3">
      <c r="A13" s="1"/>
      <c r="B13" s="83" t="s">
        <v>12</v>
      </c>
      <c r="C13" s="61"/>
      <c r="D13" s="61"/>
      <c r="E13" s="61"/>
      <c r="F13" s="61"/>
      <c r="G13" s="61"/>
      <c r="H13" s="62"/>
      <c r="I13" s="22">
        <f>I7+I9+I11</f>
        <v>8720</v>
      </c>
      <c r="J13" s="1"/>
      <c r="K13" s="70" t="s">
        <v>13</v>
      </c>
      <c r="L13" s="47"/>
      <c r="M13" s="47"/>
      <c r="N13" s="1"/>
      <c r="O13" s="1"/>
      <c r="P13" s="1"/>
      <c r="Q13" s="1"/>
      <c r="R13" s="1"/>
      <c r="S13" s="1"/>
      <c r="T13" s="1"/>
      <c r="U13" s="1"/>
      <c r="V13" s="1"/>
      <c r="W13" s="1"/>
      <c r="X13" s="1"/>
      <c r="Y13" s="1"/>
      <c r="Z13" s="1"/>
    </row>
    <row r="14" spans="1:26" ht="14.25" customHeight="1" x14ac:dyDescent="0.3">
      <c r="A14" s="1"/>
      <c r="B14" s="1"/>
      <c r="C14" s="1"/>
      <c r="D14" s="1"/>
      <c r="E14" s="1"/>
      <c r="F14" s="1"/>
      <c r="G14" s="1"/>
      <c r="H14" s="1"/>
      <c r="I14" s="1"/>
      <c r="J14" s="1"/>
      <c r="K14" s="83" t="s">
        <v>14</v>
      </c>
      <c r="L14" s="62"/>
      <c r="M14" s="3" t="s">
        <v>7</v>
      </c>
      <c r="N14" s="1"/>
      <c r="O14" s="1"/>
      <c r="P14" s="1"/>
      <c r="Q14" s="1"/>
      <c r="R14" s="1"/>
      <c r="S14" s="1"/>
      <c r="T14" s="1"/>
      <c r="U14" s="1"/>
      <c r="V14" s="1"/>
      <c r="W14" s="1"/>
      <c r="X14" s="1"/>
      <c r="Y14" s="1"/>
      <c r="Z14" s="1"/>
    </row>
    <row r="15" spans="1:26" ht="14.25" customHeight="1" x14ac:dyDescent="0.3">
      <c r="A15" s="1"/>
      <c r="B15" s="70" t="s">
        <v>15</v>
      </c>
      <c r="C15" s="47"/>
      <c r="D15" s="1"/>
      <c r="E15" s="1"/>
      <c r="F15" s="1"/>
      <c r="G15" s="1"/>
      <c r="H15" s="1"/>
      <c r="I15" s="1"/>
      <c r="J15" s="1"/>
      <c r="K15" s="60" t="s">
        <v>16</v>
      </c>
      <c r="L15" s="62"/>
      <c r="M15" s="23">
        <f>I13</f>
        <v>8720</v>
      </c>
      <c r="N15" s="1"/>
      <c r="O15" s="1"/>
      <c r="P15" s="1"/>
      <c r="Q15" s="1"/>
      <c r="R15" s="1"/>
      <c r="S15" s="1"/>
      <c r="T15" s="1"/>
      <c r="U15" s="1"/>
      <c r="V15" s="1"/>
      <c r="W15" s="1"/>
      <c r="X15" s="1"/>
      <c r="Y15" s="1"/>
      <c r="Z15" s="1"/>
    </row>
    <row r="16" spans="1:26" ht="14.25" customHeight="1" x14ac:dyDescent="0.3">
      <c r="A16" s="1"/>
      <c r="B16" s="83" t="s">
        <v>3</v>
      </c>
      <c r="C16" s="61"/>
      <c r="D16" s="62"/>
      <c r="E16" s="2" t="s">
        <v>4</v>
      </c>
      <c r="F16" s="2" t="s">
        <v>5</v>
      </c>
      <c r="G16" s="84" t="s">
        <v>17</v>
      </c>
      <c r="H16" s="62"/>
      <c r="I16" s="2" t="s">
        <v>18</v>
      </c>
      <c r="J16" s="1"/>
      <c r="K16" s="60" t="s">
        <v>19</v>
      </c>
      <c r="L16" s="62"/>
      <c r="M16" s="12">
        <f>I26</f>
        <v>0</v>
      </c>
      <c r="N16" s="1"/>
      <c r="O16" s="1"/>
      <c r="P16" s="1"/>
      <c r="Q16" s="1"/>
      <c r="R16" s="1"/>
      <c r="S16" s="1"/>
      <c r="T16" s="1"/>
      <c r="U16" s="1"/>
      <c r="V16" s="1"/>
      <c r="W16" s="1"/>
      <c r="X16" s="1"/>
      <c r="Y16" s="1"/>
      <c r="Z16" s="1"/>
    </row>
    <row r="17" spans="1:26" ht="14.25" customHeight="1" x14ac:dyDescent="0.3">
      <c r="A17" s="1"/>
      <c r="B17" s="93" t="s">
        <v>20</v>
      </c>
      <c r="C17" s="61"/>
      <c r="D17" s="62"/>
      <c r="E17" s="12" t="s">
        <v>9</v>
      </c>
      <c r="F17" s="24">
        <v>2</v>
      </c>
      <c r="G17" s="89">
        <v>0</v>
      </c>
      <c r="H17" s="62"/>
      <c r="I17" s="12">
        <v>0</v>
      </c>
      <c r="J17" s="1"/>
      <c r="K17" s="92" t="s">
        <v>12</v>
      </c>
      <c r="L17" s="62"/>
      <c r="M17" s="25">
        <f>M15+M16</f>
        <v>8720</v>
      </c>
      <c r="N17" s="1"/>
      <c r="O17" s="1"/>
      <c r="P17" s="1"/>
      <c r="Q17" s="1"/>
      <c r="R17" s="1"/>
      <c r="S17" s="1"/>
      <c r="T17" s="1"/>
      <c r="U17" s="1"/>
      <c r="V17" s="1"/>
      <c r="W17" s="1"/>
      <c r="X17" s="1"/>
      <c r="Y17" s="1"/>
      <c r="Z17" s="1"/>
    </row>
    <row r="18" spans="1:26" ht="14.25" customHeight="1" x14ac:dyDescent="0.3">
      <c r="A18" s="1"/>
      <c r="B18" s="60" t="s">
        <v>21</v>
      </c>
      <c r="C18" s="61"/>
      <c r="D18" s="62"/>
      <c r="E18" s="12" t="s">
        <v>9</v>
      </c>
      <c r="F18" s="24">
        <v>2</v>
      </c>
      <c r="G18" s="88">
        <v>0</v>
      </c>
      <c r="H18" s="62"/>
      <c r="I18" s="12">
        <v>0</v>
      </c>
      <c r="J18" s="1"/>
      <c r="K18" s="1"/>
      <c r="L18" s="1"/>
      <c r="M18" s="1"/>
      <c r="N18" s="1"/>
      <c r="O18" s="1"/>
      <c r="P18" s="1"/>
      <c r="Q18" s="1"/>
      <c r="R18" s="1"/>
      <c r="S18" s="1"/>
      <c r="T18" s="1"/>
      <c r="U18" s="1"/>
      <c r="V18" s="1"/>
      <c r="W18" s="1"/>
      <c r="X18" s="1"/>
      <c r="Y18" s="1"/>
      <c r="Z18" s="1"/>
    </row>
    <row r="19" spans="1:26" ht="14.25" customHeight="1" x14ac:dyDescent="0.3">
      <c r="A19" s="1"/>
      <c r="B19" s="60" t="s">
        <v>22</v>
      </c>
      <c r="C19" s="61"/>
      <c r="D19" s="62"/>
      <c r="E19" s="12" t="s">
        <v>9</v>
      </c>
      <c r="F19" s="24">
        <v>2</v>
      </c>
      <c r="G19" s="88">
        <v>0</v>
      </c>
      <c r="H19" s="62"/>
      <c r="I19" s="12">
        <v>0</v>
      </c>
      <c r="J19" s="1"/>
      <c r="K19" s="1"/>
      <c r="L19" s="1"/>
      <c r="M19" s="1"/>
      <c r="N19" s="1"/>
      <c r="O19" s="1"/>
      <c r="P19" s="1"/>
      <c r="Q19" s="1"/>
      <c r="R19" s="1"/>
      <c r="S19" s="1"/>
      <c r="T19" s="1"/>
      <c r="U19" s="1"/>
      <c r="V19" s="1"/>
      <c r="W19" s="1"/>
      <c r="X19" s="1"/>
      <c r="Y19" s="1"/>
      <c r="Z19" s="1"/>
    </row>
    <row r="20" spans="1:26" ht="14.25" customHeight="1" x14ac:dyDescent="0.3">
      <c r="A20" s="1"/>
      <c r="B20" s="60" t="s">
        <v>23</v>
      </c>
      <c r="C20" s="61"/>
      <c r="D20" s="62"/>
      <c r="E20" s="12" t="s">
        <v>9</v>
      </c>
      <c r="F20" s="24">
        <v>2</v>
      </c>
      <c r="G20" s="88">
        <v>0</v>
      </c>
      <c r="H20" s="62"/>
      <c r="I20" s="12">
        <v>0</v>
      </c>
      <c r="J20" s="1"/>
      <c r="K20" s="1"/>
      <c r="L20" s="1"/>
      <c r="M20" s="1"/>
      <c r="N20" s="1"/>
      <c r="O20" s="1"/>
      <c r="P20" s="1"/>
      <c r="Q20" s="1"/>
      <c r="R20" s="1"/>
      <c r="S20" s="1"/>
      <c r="T20" s="1"/>
      <c r="U20" s="1"/>
      <c r="V20" s="1"/>
      <c r="W20" s="1"/>
      <c r="X20" s="1"/>
      <c r="Y20" s="1"/>
      <c r="Z20" s="1"/>
    </row>
    <row r="21" spans="1:26" ht="14.25" customHeight="1" x14ac:dyDescent="0.3">
      <c r="A21" s="1"/>
      <c r="B21" s="60" t="s">
        <v>24</v>
      </c>
      <c r="C21" s="61"/>
      <c r="D21" s="62"/>
      <c r="E21" s="12" t="s">
        <v>9</v>
      </c>
      <c r="F21" s="24">
        <v>2</v>
      </c>
      <c r="G21" s="88">
        <v>0</v>
      </c>
      <c r="H21" s="62"/>
      <c r="I21" s="12">
        <v>0</v>
      </c>
      <c r="J21" s="1"/>
      <c r="K21" s="1"/>
      <c r="L21" s="1"/>
      <c r="M21" s="1"/>
      <c r="N21" s="1"/>
      <c r="O21" s="1"/>
      <c r="P21" s="1"/>
      <c r="Q21" s="1"/>
      <c r="R21" s="1"/>
      <c r="S21" s="1"/>
      <c r="T21" s="1"/>
      <c r="U21" s="1"/>
      <c r="V21" s="1"/>
      <c r="W21" s="1"/>
      <c r="X21" s="1"/>
      <c r="Y21" s="1"/>
      <c r="Z21" s="1"/>
    </row>
    <row r="22" spans="1:26" ht="14.25" customHeight="1" x14ac:dyDescent="0.3">
      <c r="A22" s="1"/>
      <c r="B22" s="60" t="s">
        <v>25</v>
      </c>
      <c r="C22" s="61"/>
      <c r="D22" s="62"/>
      <c r="E22" s="12" t="s">
        <v>9</v>
      </c>
      <c r="F22" s="24">
        <v>2</v>
      </c>
      <c r="G22" s="88">
        <v>0</v>
      </c>
      <c r="H22" s="62"/>
      <c r="I22" s="12">
        <v>0</v>
      </c>
      <c r="J22" s="1"/>
      <c r="K22" s="1"/>
      <c r="L22" s="1"/>
      <c r="M22" s="1"/>
      <c r="N22" s="1"/>
      <c r="O22" s="1"/>
      <c r="P22" s="1"/>
      <c r="Q22" s="1"/>
      <c r="R22" s="1"/>
      <c r="S22" s="1"/>
      <c r="T22" s="1"/>
      <c r="U22" s="1"/>
      <c r="V22" s="1"/>
      <c r="W22" s="1"/>
      <c r="X22" s="1"/>
      <c r="Y22" s="1"/>
      <c r="Z22" s="1"/>
    </row>
    <row r="23" spans="1:26" ht="14.25" customHeight="1" x14ac:dyDescent="0.3">
      <c r="A23" s="1"/>
      <c r="B23" s="60" t="s">
        <v>26</v>
      </c>
      <c r="C23" s="61"/>
      <c r="D23" s="62"/>
      <c r="E23" s="12" t="s">
        <v>9</v>
      </c>
      <c r="F23" s="24">
        <v>2</v>
      </c>
      <c r="G23" s="88">
        <v>0</v>
      </c>
      <c r="H23" s="62"/>
      <c r="I23" s="12">
        <v>0</v>
      </c>
      <c r="J23" s="1"/>
      <c r="K23" s="1"/>
      <c r="L23" s="1"/>
      <c r="M23" s="1"/>
      <c r="N23" s="1"/>
      <c r="O23" s="1"/>
      <c r="P23" s="1"/>
      <c r="Q23" s="1"/>
      <c r="R23" s="1"/>
      <c r="S23" s="1"/>
      <c r="T23" s="1"/>
      <c r="U23" s="1"/>
      <c r="V23" s="1"/>
      <c r="W23" s="1"/>
      <c r="X23" s="1"/>
      <c r="Y23" s="1"/>
      <c r="Z23" s="1"/>
    </row>
    <row r="24" spans="1:26" ht="14.25" customHeight="1" x14ac:dyDescent="0.3">
      <c r="A24" s="1"/>
      <c r="B24" s="60" t="s">
        <v>27</v>
      </c>
      <c r="C24" s="61"/>
      <c r="D24" s="62"/>
      <c r="E24" s="12" t="s">
        <v>9</v>
      </c>
      <c r="F24" s="24">
        <v>2</v>
      </c>
      <c r="G24" s="88">
        <v>0</v>
      </c>
      <c r="H24" s="62"/>
      <c r="I24" s="12">
        <v>0</v>
      </c>
      <c r="J24" s="1"/>
      <c r="K24" s="1"/>
      <c r="L24" s="1"/>
      <c r="M24" s="1"/>
      <c r="N24" s="1"/>
      <c r="O24" s="1"/>
      <c r="P24" s="1"/>
      <c r="Q24" s="1"/>
      <c r="R24" s="1"/>
      <c r="S24" s="1"/>
      <c r="T24" s="1"/>
      <c r="U24" s="1"/>
      <c r="V24" s="1"/>
      <c r="W24" s="1"/>
      <c r="X24" s="1"/>
      <c r="Y24" s="1"/>
      <c r="Z24" s="1"/>
    </row>
    <row r="25" spans="1:26" ht="14.25" customHeight="1" x14ac:dyDescent="0.3">
      <c r="A25" s="1"/>
      <c r="B25" s="60" t="s">
        <v>28</v>
      </c>
      <c r="C25" s="61"/>
      <c r="D25" s="62"/>
      <c r="E25" s="12" t="s">
        <v>9</v>
      </c>
      <c r="F25" s="24">
        <v>2</v>
      </c>
      <c r="G25" s="88">
        <v>0</v>
      </c>
      <c r="H25" s="62"/>
      <c r="I25" s="12">
        <v>0</v>
      </c>
      <c r="J25" s="1"/>
      <c r="K25" s="1"/>
      <c r="L25" s="1"/>
      <c r="M25" s="1"/>
      <c r="N25" s="1"/>
      <c r="O25" s="1"/>
      <c r="P25" s="1"/>
      <c r="Q25" s="1"/>
      <c r="R25" s="1"/>
      <c r="S25" s="1"/>
      <c r="T25" s="1"/>
      <c r="U25" s="1"/>
      <c r="V25" s="1"/>
      <c r="W25" s="1"/>
      <c r="X25" s="1"/>
      <c r="Y25" s="1"/>
      <c r="Z25" s="1"/>
    </row>
    <row r="26" spans="1:26" ht="14.25" customHeight="1" x14ac:dyDescent="0.3">
      <c r="A26" s="1"/>
      <c r="B26" s="94" t="s">
        <v>12</v>
      </c>
      <c r="C26" s="61"/>
      <c r="D26" s="61"/>
      <c r="E26" s="61"/>
      <c r="F26" s="61"/>
      <c r="G26" s="61"/>
      <c r="H26" s="62"/>
      <c r="I26" s="26">
        <v>0</v>
      </c>
      <c r="J26" s="1"/>
      <c r="K26" s="1"/>
      <c r="L26" s="1"/>
      <c r="M26" s="1"/>
      <c r="N26" s="1"/>
      <c r="O26" s="1"/>
      <c r="P26" s="1"/>
      <c r="Q26" s="1"/>
      <c r="R26" s="1"/>
      <c r="S26" s="1"/>
      <c r="T26" s="1"/>
      <c r="U26" s="1"/>
      <c r="V26" s="1"/>
      <c r="W26" s="1"/>
      <c r="X26" s="1"/>
      <c r="Y26" s="1"/>
      <c r="Z26" s="1"/>
    </row>
    <row r="27" spans="1:26" ht="14.2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74" t="s">
        <v>29</v>
      </c>
      <c r="C28" s="75"/>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95" t="s">
        <v>30</v>
      </c>
      <c r="C29" s="47"/>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83" t="s">
        <v>3</v>
      </c>
      <c r="C30" s="62"/>
      <c r="D30" s="3" t="s">
        <v>5</v>
      </c>
      <c r="E30" s="3" t="s">
        <v>31</v>
      </c>
      <c r="F30" s="83" t="s">
        <v>32</v>
      </c>
      <c r="G30" s="62"/>
      <c r="H30" s="5" t="s">
        <v>7</v>
      </c>
      <c r="I30" s="1"/>
      <c r="J30" s="1"/>
      <c r="K30" s="1"/>
      <c r="L30" s="1"/>
      <c r="M30" s="1"/>
      <c r="N30" s="1"/>
      <c r="O30" s="1"/>
      <c r="P30" s="1"/>
      <c r="Q30" s="1"/>
      <c r="R30" s="1"/>
      <c r="S30" s="1"/>
      <c r="T30" s="1"/>
      <c r="U30" s="1"/>
      <c r="V30" s="1"/>
      <c r="W30" s="1"/>
      <c r="X30" s="1"/>
      <c r="Y30" s="1"/>
      <c r="Z30" s="1"/>
    </row>
    <row r="31" spans="1:26" ht="14.25" customHeight="1" x14ac:dyDescent="0.3">
      <c r="A31" s="1"/>
      <c r="B31" s="82" t="s">
        <v>33</v>
      </c>
      <c r="C31" s="62"/>
      <c r="D31" s="12">
        <v>2</v>
      </c>
      <c r="E31" s="12">
        <v>4</v>
      </c>
      <c r="F31" s="81">
        <v>1025</v>
      </c>
      <c r="G31" s="62"/>
      <c r="H31" s="27">
        <f>F31*D31*E31</f>
        <v>8200</v>
      </c>
      <c r="I31" s="1"/>
      <c r="J31" s="1"/>
      <c r="K31" s="1"/>
      <c r="L31" s="1"/>
      <c r="M31" s="1"/>
      <c r="N31" s="1"/>
      <c r="O31" s="1"/>
      <c r="P31" s="1"/>
      <c r="Q31" s="1"/>
      <c r="R31" s="1"/>
      <c r="S31" s="1"/>
      <c r="T31" s="1"/>
      <c r="U31" s="1"/>
      <c r="V31" s="1"/>
      <c r="W31" s="1"/>
      <c r="X31" s="1"/>
      <c r="Y31" s="1"/>
      <c r="Z31" s="1"/>
    </row>
    <row r="32" spans="1:26" ht="14.25" customHeight="1" x14ac:dyDescent="0.3">
      <c r="A32" s="1"/>
      <c r="B32" s="82" t="s">
        <v>34</v>
      </c>
      <c r="C32" s="61"/>
      <c r="D32" s="61"/>
      <c r="E32" s="61"/>
      <c r="F32" s="61"/>
      <c r="G32" s="62"/>
      <c r="H32" s="28">
        <f>H31</f>
        <v>8200</v>
      </c>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70" t="s">
        <v>35</v>
      </c>
      <c r="C34" s="47"/>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83" t="s">
        <v>3</v>
      </c>
      <c r="C35" s="62"/>
      <c r="D35" s="3" t="s">
        <v>4</v>
      </c>
      <c r="E35" s="2" t="s">
        <v>5</v>
      </c>
      <c r="F35" s="83" t="s">
        <v>17</v>
      </c>
      <c r="G35" s="62"/>
      <c r="H35" s="3" t="s">
        <v>18</v>
      </c>
      <c r="I35" s="1"/>
      <c r="J35" s="1"/>
      <c r="K35" s="1"/>
      <c r="L35" s="1"/>
      <c r="M35" s="1"/>
      <c r="N35" s="1"/>
      <c r="O35" s="1"/>
      <c r="P35" s="1"/>
      <c r="Q35" s="1"/>
      <c r="R35" s="1"/>
      <c r="S35" s="1"/>
      <c r="T35" s="1"/>
      <c r="U35" s="1"/>
      <c r="V35" s="1"/>
      <c r="W35" s="1"/>
      <c r="X35" s="1"/>
      <c r="Y35" s="1"/>
      <c r="Z35" s="1"/>
    </row>
    <row r="36" spans="1:26" ht="14.25" customHeight="1" x14ac:dyDescent="0.3">
      <c r="A36" s="1"/>
      <c r="B36" s="60" t="s">
        <v>36</v>
      </c>
      <c r="C36" s="62"/>
      <c r="D36" s="12" t="s">
        <v>37</v>
      </c>
      <c r="E36" s="24">
        <v>1</v>
      </c>
      <c r="F36" s="80">
        <v>16</v>
      </c>
      <c r="G36" s="62"/>
      <c r="H36" s="24">
        <f t="shared" ref="H36:H42" si="0">F36*E36</f>
        <v>16</v>
      </c>
      <c r="I36" s="1"/>
      <c r="J36" s="6" t="s">
        <v>38</v>
      </c>
      <c r="K36" s="7"/>
      <c r="L36" s="1"/>
      <c r="M36" s="1"/>
      <c r="N36" s="1"/>
      <c r="O36" s="1"/>
      <c r="P36" s="1"/>
      <c r="Q36" s="1"/>
      <c r="R36" s="1"/>
      <c r="S36" s="1"/>
      <c r="T36" s="1"/>
      <c r="U36" s="1"/>
      <c r="V36" s="1"/>
      <c r="W36" s="1"/>
      <c r="X36" s="1"/>
      <c r="Y36" s="1"/>
      <c r="Z36" s="1"/>
    </row>
    <row r="37" spans="1:26" ht="14.25" customHeight="1" x14ac:dyDescent="0.3">
      <c r="A37" s="1"/>
      <c r="B37" s="60" t="s">
        <v>39</v>
      </c>
      <c r="C37" s="62"/>
      <c r="D37" s="12" t="s">
        <v>9</v>
      </c>
      <c r="E37" s="24">
        <v>5</v>
      </c>
      <c r="F37" s="80">
        <v>0.8</v>
      </c>
      <c r="G37" s="62"/>
      <c r="H37" s="24">
        <f t="shared" si="0"/>
        <v>4</v>
      </c>
      <c r="I37" s="29"/>
      <c r="J37" s="84" t="s">
        <v>3</v>
      </c>
      <c r="K37" s="62"/>
      <c r="L37" s="8" t="s">
        <v>40</v>
      </c>
      <c r="M37" s="1"/>
      <c r="N37" s="1"/>
      <c r="O37" s="1"/>
      <c r="P37" s="1"/>
      <c r="Q37" s="1"/>
      <c r="R37" s="1"/>
      <c r="S37" s="1"/>
      <c r="T37" s="1"/>
      <c r="U37" s="1"/>
      <c r="V37" s="1"/>
      <c r="W37" s="1"/>
      <c r="X37" s="1"/>
      <c r="Y37" s="1"/>
      <c r="Z37" s="1"/>
    </row>
    <row r="38" spans="1:26" ht="14.25" customHeight="1" x14ac:dyDescent="0.3">
      <c r="A38" s="1"/>
      <c r="B38" s="60" t="s">
        <v>41</v>
      </c>
      <c r="C38" s="62"/>
      <c r="D38" s="9" t="s">
        <v>9</v>
      </c>
      <c r="E38" s="24">
        <v>2</v>
      </c>
      <c r="F38" s="80">
        <v>1.5</v>
      </c>
      <c r="G38" s="62"/>
      <c r="H38" s="24">
        <f t="shared" si="0"/>
        <v>3</v>
      </c>
      <c r="I38" s="1"/>
      <c r="J38" s="60" t="s">
        <v>42</v>
      </c>
      <c r="K38" s="62"/>
      <c r="L38" s="23">
        <f>H32</f>
        <v>8200</v>
      </c>
      <c r="M38" s="1"/>
      <c r="N38" s="1"/>
      <c r="O38" s="1"/>
      <c r="P38" s="1"/>
      <c r="Q38" s="1"/>
      <c r="R38" s="1"/>
      <c r="S38" s="1"/>
      <c r="T38" s="1"/>
      <c r="U38" s="1"/>
      <c r="V38" s="1"/>
      <c r="W38" s="1"/>
      <c r="X38" s="1"/>
      <c r="Y38" s="1"/>
      <c r="Z38" s="1"/>
    </row>
    <row r="39" spans="1:26" ht="14.25" customHeight="1" x14ac:dyDescent="0.3">
      <c r="A39" s="1"/>
      <c r="B39" s="60" t="s">
        <v>43</v>
      </c>
      <c r="C39" s="62"/>
      <c r="D39" s="9" t="s">
        <v>9</v>
      </c>
      <c r="E39" s="24">
        <v>2</v>
      </c>
      <c r="F39" s="80">
        <v>2</v>
      </c>
      <c r="G39" s="62"/>
      <c r="H39" s="24">
        <f t="shared" si="0"/>
        <v>4</v>
      </c>
      <c r="I39" s="1"/>
      <c r="J39" s="60" t="s">
        <v>44</v>
      </c>
      <c r="K39" s="62"/>
      <c r="L39" s="12">
        <f>H43</f>
        <v>116</v>
      </c>
      <c r="M39" s="1"/>
      <c r="N39" s="1"/>
      <c r="O39" s="1"/>
      <c r="P39" s="1"/>
      <c r="Q39" s="1"/>
      <c r="R39" s="1"/>
      <c r="S39" s="1"/>
      <c r="T39" s="1"/>
      <c r="U39" s="1"/>
      <c r="V39" s="1"/>
      <c r="W39" s="1"/>
      <c r="X39" s="1"/>
      <c r="Y39" s="1"/>
      <c r="Z39" s="1"/>
    </row>
    <row r="40" spans="1:26" ht="14.25" customHeight="1" x14ac:dyDescent="0.3">
      <c r="A40" s="1"/>
      <c r="B40" s="60" t="s">
        <v>45</v>
      </c>
      <c r="C40" s="62"/>
      <c r="D40" s="9" t="s">
        <v>9</v>
      </c>
      <c r="E40" s="24">
        <v>2</v>
      </c>
      <c r="F40" s="80">
        <v>1</v>
      </c>
      <c r="G40" s="62"/>
      <c r="H40" s="24">
        <f t="shared" si="0"/>
        <v>2</v>
      </c>
      <c r="I40" s="1"/>
      <c r="J40" s="60" t="s">
        <v>46</v>
      </c>
      <c r="K40" s="62"/>
      <c r="L40" s="30">
        <f>J50</f>
        <v>739.42836799999998</v>
      </c>
      <c r="M40" s="1"/>
      <c r="N40" s="1"/>
      <c r="O40" s="1"/>
      <c r="P40" s="1"/>
      <c r="Q40" s="1"/>
      <c r="R40" s="1"/>
      <c r="S40" s="1"/>
      <c r="T40" s="1"/>
      <c r="U40" s="1"/>
      <c r="V40" s="1"/>
      <c r="W40" s="1"/>
      <c r="X40" s="1"/>
      <c r="Y40" s="1"/>
      <c r="Z40" s="1"/>
    </row>
    <row r="41" spans="1:26" ht="14.25" customHeight="1" x14ac:dyDescent="0.3">
      <c r="A41" s="1"/>
      <c r="B41" s="60" t="s">
        <v>47</v>
      </c>
      <c r="C41" s="62"/>
      <c r="D41" s="9" t="s">
        <v>9</v>
      </c>
      <c r="E41" s="24">
        <v>2</v>
      </c>
      <c r="F41" s="80">
        <v>1.5</v>
      </c>
      <c r="G41" s="62"/>
      <c r="H41" s="24">
        <f t="shared" si="0"/>
        <v>3</v>
      </c>
      <c r="I41" s="1"/>
      <c r="J41" s="60" t="s">
        <v>34</v>
      </c>
      <c r="K41" s="62"/>
      <c r="L41" s="25">
        <f>L38+L39+L40</f>
        <v>9055.4283680000008</v>
      </c>
      <c r="M41" s="1"/>
      <c r="N41" s="1"/>
      <c r="O41" s="1"/>
      <c r="P41" s="1"/>
      <c r="Q41" s="1"/>
      <c r="R41" s="1"/>
      <c r="S41" s="1"/>
      <c r="T41" s="1"/>
      <c r="U41" s="1"/>
      <c r="V41" s="1"/>
      <c r="W41" s="1"/>
      <c r="X41" s="1"/>
      <c r="Y41" s="1"/>
      <c r="Z41" s="1"/>
    </row>
    <row r="42" spans="1:26" ht="14.25" customHeight="1" x14ac:dyDescent="0.3">
      <c r="A42" s="1"/>
      <c r="B42" s="60" t="s">
        <v>48</v>
      </c>
      <c r="C42" s="62"/>
      <c r="D42" s="9" t="s">
        <v>9</v>
      </c>
      <c r="E42" s="24">
        <v>2</v>
      </c>
      <c r="F42" s="80">
        <v>42</v>
      </c>
      <c r="G42" s="62"/>
      <c r="H42" s="24">
        <f t="shared" si="0"/>
        <v>84</v>
      </c>
      <c r="I42" s="1"/>
      <c r="J42" s="1"/>
      <c r="K42" s="1"/>
      <c r="L42" s="1"/>
      <c r="M42" s="1"/>
      <c r="N42" s="1"/>
      <c r="O42" s="1"/>
      <c r="P42" s="1"/>
      <c r="Q42" s="1"/>
      <c r="R42" s="1"/>
      <c r="S42" s="1"/>
      <c r="T42" s="1"/>
      <c r="U42" s="1"/>
      <c r="V42" s="1"/>
      <c r="W42" s="1"/>
      <c r="X42" s="1"/>
      <c r="Y42" s="1"/>
      <c r="Z42" s="1"/>
    </row>
    <row r="43" spans="1:26" ht="14.25" customHeight="1" x14ac:dyDescent="0.3">
      <c r="A43" s="1"/>
      <c r="B43" s="82" t="s">
        <v>34</v>
      </c>
      <c r="C43" s="61"/>
      <c r="D43" s="61"/>
      <c r="E43" s="61"/>
      <c r="F43" s="61"/>
      <c r="G43" s="62"/>
      <c r="H43" s="31">
        <f>SUM(H36:H42)</f>
        <v>116</v>
      </c>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98" t="s">
        <v>49</v>
      </c>
      <c r="C45" s="54"/>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2" t="s">
        <v>3</v>
      </c>
      <c r="C46" s="2" t="s">
        <v>4</v>
      </c>
      <c r="D46" s="97" t="s">
        <v>50</v>
      </c>
      <c r="E46" s="62"/>
      <c r="F46" s="97" t="s">
        <v>51</v>
      </c>
      <c r="G46" s="62"/>
      <c r="H46" s="97" t="s">
        <v>17</v>
      </c>
      <c r="I46" s="62"/>
      <c r="J46" s="3" t="s">
        <v>18</v>
      </c>
      <c r="K46" s="1"/>
      <c r="L46" s="1"/>
      <c r="M46" s="1"/>
      <c r="N46" s="1"/>
      <c r="O46" s="1"/>
      <c r="P46" s="1"/>
      <c r="Q46" s="1"/>
      <c r="R46" s="1"/>
      <c r="S46" s="1"/>
      <c r="T46" s="1"/>
      <c r="U46" s="1"/>
      <c r="V46" s="1"/>
      <c r="W46" s="1"/>
      <c r="X46" s="1"/>
      <c r="Y46" s="1"/>
      <c r="Z46" s="1"/>
    </row>
    <row r="47" spans="1:26" ht="14.25" customHeight="1" x14ac:dyDescent="0.3">
      <c r="A47" s="1"/>
      <c r="B47" s="10" t="s">
        <v>52</v>
      </c>
      <c r="C47" s="12" t="s">
        <v>53</v>
      </c>
      <c r="D47" s="96">
        <v>18.66</v>
      </c>
      <c r="E47" s="62"/>
      <c r="F47" s="88">
        <v>4</v>
      </c>
      <c r="G47" s="62"/>
      <c r="H47" s="96">
        <v>0.79620000000000002</v>
      </c>
      <c r="I47" s="62"/>
      <c r="J47" s="30">
        <f>D47*F47*H47</f>
        <v>59.428367999999999</v>
      </c>
      <c r="K47" s="1"/>
      <c r="L47" s="1"/>
      <c r="M47" s="1"/>
      <c r="N47" s="1"/>
      <c r="O47" s="1"/>
      <c r="P47" s="1"/>
      <c r="Q47" s="1"/>
      <c r="R47" s="1"/>
      <c r="S47" s="1"/>
      <c r="T47" s="1"/>
      <c r="U47" s="1"/>
      <c r="V47" s="1"/>
      <c r="W47" s="1"/>
      <c r="X47" s="1"/>
      <c r="Y47" s="1"/>
      <c r="Z47" s="1"/>
    </row>
    <row r="48" spans="1:26" ht="14.25" customHeight="1" x14ac:dyDescent="0.3">
      <c r="A48" s="1"/>
      <c r="B48" s="12" t="s">
        <v>54</v>
      </c>
      <c r="C48" s="12" t="s">
        <v>55</v>
      </c>
      <c r="D48" s="88">
        <v>120</v>
      </c>
      <c r="E48" s="62"/>
      <c r="F48" s="88">
        <v>4</v>
      </c>
      <c r="G48" s="62"/>
      <c r="H48" s="96">
        <v>70</v>
      </c>
      <c r="I48" s="62"/>
      <c r="J48" s="12">
        <f>F48*H48</f>
        <v>280</v>
      </c>
      <c r="K48" s="1"/>
      <c r="L48" s="1"/>
      <c r="M48" s="1"/>
      <c r="N48" s="1"/>
      <c r="O48" s="1"/>
      <c r="P48" s="1"/>
      <c r="Q48" s="1"/>
      <c r="R48" s="1"/>
      <c r="S48" s="1"/>
      <c r="T48" s="1"/>
      <c r="U48" s="1"/>
      <c r="V48" s="1"/>
      <c r="W48" s="1"/>
      <c r="X48" s="1"/>
      <c r="Y48" s="1"/>
      <c r="Z48" s="1"/>
    </row>
    <row r="49" spans="1:26" ht="14.25" customHeight="1" x14ac:dyDescent="0.3">
      <c r="A49" s="1"/>
      <c r="B49" s="12" t="s">
        <v>56</v>
      </c>
      <c r="C49" s="12" t="s">
        <v>57</v>
      </c>
      <c r="D49" s="88">
        <v>2</v>
      </c>
      <c r="E49" s="62"/>
      <c r="F49" s="88">
        <v>4</v>
      </c>
      <c r="G49" s="62"/>
      <c r="H49" s="96">
        <v>50</v>
      </c>
      <c r="I49" s="62"/>
      <c r="J49" s="12">
        <f>D49*F49*H49</f>
        <v>400</v>
      </c>
      <c r="K49" s="1"/>
      <c r="L49" s="1"/>
      <c r="M49" s="1"/>
      <c r="N49" s="1"/>
      <c r="O49" s="1"/>
      <c r="P49" s="1"/>
      <c r="Q49" s="1"/>
      <c r="R49" s="1"/>
      <c r="S49" s="1"/>
      <c r="T49" s="1"/>
      <c r="U49" s="1"/>
      <c r="V49" s="1"/>
      <c r="W49" s="1"/>
      <c r="X49" s="1"/>
      <c r="Y49" s="1"/>
      <c r="Z49" s="1"/>
    </row>
    <row r="50" spans="1:26" ht="14.25" customHeight="1" x14ac:dyDescent="0.3">
      <c r="A50" s="1"/>
      <c r="B50" s="82" t="s">
        <v>34</v>
      </c>
      <c r="C50" s="61"/>
      <c r="D50" s="61"/>
      <c r="E50" s="61"/>
      <c r="F50" s="61"/>
      <c r="G50" s="61"/>
      <c r="H50" s="61"/>
      <c r="I50" s="62"/>
      <c r="J50" s="32">
        <f>SUM(J47:J49)</f>
        <v>739.42836799999998</v>
      </c>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99" t="s">
        <v>58</v>
      </c>
      <c r="D52" s="47"/>
      <c r="E52" s="47"/>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00" t="s">
        <v>3</v>
      </c>
      <c r="D53" s="62"/>
      <c r="E53" s="11" t="s">
        <v>40</v>
      </c>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60" t="s">
        <v>59</v>
      </c>
      <c r="D54" s="62"/>
      <c r="E54" s="23">
        <f>M17</f>
        <v>8720</v>
      </c>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60" t="s">
        <v>60</v>
      </c>
      <c r="D55" s="62"/>
      <c r="E55" s="23">
        <f>L41</f>
        <v>9055.4283680000008</v>
      </c>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60" t="s">
        <v>34</v>
      </c>
      <c r="D56" s="62"/>
      <c r="E56" s="25">
        <f>E54+E55</f>
        <v>17775.428368000001</v>
      </c>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74" t="s">
        <v>61</v>
      </c>
      <c r="C58" s="75"/>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70" t="s">
        <v>62</v>
      </c>
      <c r="C59" s="47"/>
      <c r="D59" s="47"/>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84" t="s">
        <v>3</v>
      </c>
      <c r="C60" s="61"/>
      <c r="D60" s="62"/>
      <c r="E60" s="43" t="s">
        <v>63</v>
      </c>
      <c r="F60" s="44" t="s">
        <v>64</v>
      </c>
      <c r="G60" s="11" t="s">
        <v>40</v>
      </c>
      <c r="I60" s="1"/>
      <c r="J60" s="1"/>
      <c r="K60" s="1"/>
      <c r="L60" s="1"/>
      <c r="M60" s="1"/>
      <c r="N60" s="1"/>
      <c r="O60" s="1"/>
      <c r="P60" s="1"/>
      <c r="Q60" s="1"/>
      <c r="R60" s="1"/>
      <c r="S60" s="1"/>
      <c r="T60" s="1"/>
      <c r="U60" s="1"/>
      <c r="V60" s="1"/>
      <c r="W60" s="1"/>
      <c r="X60" s="1"/>
      <c r="Y60" s="1"/>
      <c r="Z60" s="1"/>
    </row>
    <row r="61" spans="1:26" ht="14.25" customHeight="1" x14ac:dyDescent="0.3">
      <c r="A61" s="1"/>
      <c r="B61" s="101" t="s">
        <v>65</v>
      </c>
      <c r="C61" s="101"/>
      <c r="D61" s="101"/>
      <c r="E61" s="42">
        <v>300</v>
      </c>
      <c r="F61" s="42">
        <v>4</v>
      </c>
      <c r="G61" s="42">
        <f>E61*F61</f>
        <v>1200</v>
      </c>
      <c r="I61" s="1"/>
      <c r="J61" s="1"/>
      <c r="K61" s="1"/>
      <c r="L61" s="1"/>
      <c r="M61" s="1"/>
      <c r="N61" s="1"/>
      <c r="O61" s="1"/>
      <c r="P61" s="1"/>
      <c r="Q61" s="1"/>
      <c r="R61" s="1"/>
      <c r="S61" s="1"/>
      <c r="T61" s="1"/>
      <c r="U61" s="1"/>
      <c r="V61" s="1"/>
      <c r="W61" s="1"/>
      <c r="X61" s="1"/>
      <c r="Y61" s="1"/>
      <c r="Z61" s="1"/>
    </row>
    <row r="62" spans="1:26" ht="14.25" customHeight="1" x14ac:dyDescent="0.3">
      <c r="A62" s="1"/>
      <c r="B62" s="82" t="s">
        <v>34</v>
      </c>
      <c r="C62" s="61"/>
      <c r="D62" s="61"/>
      <c r="E62" s="61"/>
      <c r="F62" s="62"/>
      <c r="G62" s="26">
        <f>G61</f>
        <v>1200</v>
      </c>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70" t="s">
        <v>66</v>
      </c>
      <c r="C64" s="47"/>
      <c r="D64" s="47"/>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84" t="s">
        <v>3</v>
      </c>
      <c r="C65" s="62"/>
      <c r="D65" s="13" t="s">
        <v>4</v>
      </c>
      <c r="E65" s="84" t="s">
        <v>67</v>
      </c>
      <c r="F65" s="62"/>
      <c r="G65" s="94" t="s">
        <v>68</v>
      </c>
      <c r="H65" s="62"/>
      <c r="I65" s="11" t="s">
        <v>40</v>
      </c>
      <c r="J65" s="1"/>
      <c r="K65" s="102" t="s">
        <v>69</v>
      </c>
      <c r="L65" s="47"/>
      <c r="M65" s="47"/>
      <c r="N65" s="1"/>
      <c r="O65" s="1"/>
      <c r="P65" s="1"/>
      <c r="Q65" s="1"/>
      <c r="R65" s="1"/>
      <c r="S65" s="1"/>
      <c r="T65" s="1"/>
      <c r="U65" s="1"/>
      <c r="V65" s="1"/>
      <c r="W65" s="1"/>
      <c r="X65" s="1"/>
      <c r="Y65" s="1"/>
      <c r="Z65" s="1"/>
    </row>
    <row r="66" spans="1:26" ht="14.25" customHeight="1" x14ac:dyDescent="0.3">
      <c r="A66" s="1"/>
      <c r="B66" s="60" t="s">
        <v>70</v>
      </c>
      <c r="C66" s="62"/>
      <c r="D66" s="12" t="s">
        <v>37</v>
      </c>
      <c r="E66" s="82">
        <v>1</v>
      </c>
      <c r="F66" s="62"/>
      <c r="G66" s="82">
        <v>16</v>
      </c>
      <c r="H66" s="62"/>
      <c r="I66" s="12">
        <f t="shared" ref="I66:I68" si="1">G66*E66</f>
        <v>16</v>
      </c>
      <c r="J66" s="1"/>
      <c r="K66" s="97" t="s">
        <v>3</v>
      </c>
      <c r="L66" s="61"/>
      <c r="M66" s="62"/>
      <c r="N66" s="13" t="s">
        <v>40</v>
      </c>
      <c r="O66" s="1"/>
      <c r="P66" s="1"/>
      <c r="Q66" s="1"/>
      <c r="R66" s="1"/>
      <c r="S66" s="1"/>
      <c r="T66" s="1"/>
      <c r="U66" s="1"/>
      <c r="V66" s="1"/>
      <c r="W66" s="1"/>
      <c r="X66" s="1"/>
      <c r="Y66" s="1"/>
      <c r="Z66" s="1"/>
    </row>
    <row r="67" spans="1:26" ht="14.25" customHeight="1" x14ac:dyDescent="0.3">
      <c r="A67" s="1"/>
      <c r="B67" s="60" t="s">
        <v>48</v>
      </c>
      <c r="C67" s="62"/>
      <c r="D67" s="12" t="s">
        <v>9</v>
      </c>
      <c r="E67" s="82">
        <v>2</v>
      </c>
      <c r="F67" s="62"/>
      <c r="G67" s="82">
        <v>42</v>
      </c>
      <c r="H67" s="62"/>
      <c r="I67" s="12">
        <f t="shared" si="1"/>
        <v>84</v>
      </c>
      <c r="J67" s="1"/>
      <c r="K67" s="103" t="s">
        <v>62</v>
      </c>
      <c r="L67" s="61"/>
      <c r="M67" s="62"/>
      <c r="N67" s="12">
        <f>G62</f>
        <v>1200</v>
      </c>
      <c r="O67" s="1"/>
      <c r="P67" s="1"/>
      <c r="Q67" s="1"/>
      <c r="R67" s="1"/>
      <c r="S67" s="1"/>
      <c r="T67" s="1"/>
      <c r="U67" s="1"/>
      <c r="V67" s="1"/>
      <c r="W67" s="1"/>
      <c r="X67" s="1"/>
      <c r="Y67" s="1"/>
      <c r="Z67" s="1"/>
    </row>
    <row r="68" spans="1:26" ht="14.25" customHeight="1" x14ac:dyDescent="0.3">
      <c r="A68" s="1"/>
      <c r="B68" s="60" t="s">
        <v>71</v>
      </c>
      <c r="C68" s="62"/>
      <c r="D68" s="12" t="s">
        <v>72</v>
      </c>
      <c r="E68" s="82">
        <v>1</v>
      </c>
      <c r="F68" s="62"/>
      <c r="G68" s="82">
        <v>16</v>
      </c>
      <c r="H68" s="62"/>
      <c r="I68" s="12">
        <f t="shared" si="1"/>
        <v>16</v>
      </c>
      <c r="J68" s="1"/>
      <c r="K68" s="103" t="s">
        <v>66</v>
      </c>
      <c r="L68" s="61"/>
      <c r="M68" s="62"/>
      <c r="N68" s="12">
        <f>I69</f>
        <v>116</v>
      </c>
      <c r="O68" s="1"/>
      <c r="P68" s="1"/>
      <c r="Q68" s="1"/>
      <c r="R68" s="1"/>
      <c r="S68" s="1"/>
      <c r="T68" s="1"/>
      <c r="U68" s="1"/>
      <c r="V68" s="1"/>
      <c r="W68" s="1"/>
      <c r="X68" s="1"/>
      <c r="Y68" s="1"/>
      <c r="Z68" s="1"/>
    </row>
    <row r="69" spans="1:26" ht="14.25" customHeight="1" x14ac:dyDescent="0.3">
      <c r="A69" s="1"/>
      <c r="B69" s="82" t="s">
        <v>34</v>
      </c>
      <c r="C69" s="61"/>
      <c r="D69" s="61"/>
      <c r="E69" s="61"/>
      <c r="F69" s="61"/>
      <c r="G69" s="61"/>
      <c r="H69" s="62"/>
      <c r="I69" s="26">
        <f>SUM(I66:I68)</f>
        <v>116</v>
      </c>
      <c r="J69" s="1"/>
      <c r="K69" s="103" t="s">
        <v>73</v>
      </c>
      <c r="L69" s="61"/>
      <c r="M69" s="62"/>
      <c r="N69" s="33">
        <f>J74</f>
        <v>59.428367999999999</v>
      </c>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03" t="s">
        <v>74</v>
      </c>
      <c r="L70" s="61"/>
      <c r="M70" s="62"/>
      <c r="N70" s="30">
        <f>H84</f>
        <v>2180</v>
      </c>
      <c r="O70" s="1"/>
      <c r="P70" s="1"/>
      <c r="Q70" s="1"/>
      <c r="R70" s="1"/>
      <c r="S70" s="1"/>
      <c r="T70" s="1"/>
      <c r="U70" s="1"/>
      <c r="V70" s="1"/>
      <c r="W70" s="1"/>
      <c r="X70" s="1"/>
      <c r="Y70" s="1"/>
      <c r="Z70" s="1"/>
    </row>
    <row r="71" spans="1:26" ht="14.25" customHeight="1" x14ac:dyDescent="0.3">
      <c r="A71" s="1"/>
      <c r="B71" s="70" t="s">
        <v>73</v>
      </c>
      <c r="C71" s="47"/>
      <c r="D71" s="47"/>
      <c r="E71" s="1"/>
      <c r="F71" s="1"/>
      <c r="G71" s="1"/>
      <c r="H71" s="1"/>
      <c r="I71" s="1"/>
      <c r="J71" s="1"/>
      <c r="K71" s="82" t="s">
        <v>34</v>
      </c>
      <c r="L71" s="61"/>
      <c r="M71" s="62"/>
      <c r="N71" s="34">
        <f>N67+N68+N69+N70</f>
        <v>3555.4283679999999</v>
      </c>
      <c r="O71" s="1"/>
      <c r="P71" s="1"/>
      <c r="Q71" s="1"/>
      <c r="R71" s="1"/>
      <c r="S71" s="1"/>
      <c r="T71" s="1"/>
      <c r="U71" s="1"/>
      <c r="V71" s="1"/>
      <c r="W71" s="1"/>
      <c r="X71" s="1"/>
      <c r="Y71" s="1"/>
      <c r="Z71" s="1"/>
    </row>
    <row r="72" spans="1:26" ht="14.25" customHeight="1" x14ac:dyDescent="0.3">
      <c r="A72" s="1"/>
      <c r="B72" s="13" t="s">
        <v>3</v>
      </c>
      <c r="C72" s="13" t="s">
        <v>9</v>
      </c>
      <c r="D72" s="94" t="s">
        <v>50</v>
      </c>
      <c r="E72" s="62"/>
      <c r="F72" s="84" t="s">
        <v>75</v>
      </c>
      <c r="G72" s="62"/>
      <c r="H72" s="94" t="s">
        <v>17</v>
      </c>
      <c r="I72" s="62"/>
      <c r="J72" s="13" t="s">
        <v>18</v>
      </c>
      <c r="K72" s="1"/>
      <c r="L72" s="1"/>
      <c r="M72" s="1"/>
      <c r="N72" s="1"/>
      <c r="O72" s="1"/>
      <c r="P72" s="1"/>
      <c r="Q72" s="1"/>
      <c r="R72" s="1"/>
      <c r="S72" s="1"/>
      <c r="T72" s="1"/>
      <c r="U72" s="1"/>
      <c r="V72" s="1"/>
      <c r="W72" s="1"/>
      <c r="X72" s="1"/>
      <c r="Y72" s="1"/>
      <c r="Z72" s="1"/>
    </row>
    <row r="73" spans="1:26" ht="14.25" customHeight="1" x14ac:dyDescent="0.3">
      <c r="A73" s="1"/>
      <c r="B73" s="9" t="s">
        <v>76</v>
      </c>
      <c r="C73" s="9" t="s">
        <v>53</v>
      </c>
      <c r="D73" s="96">
        <v>18.66</v>
      </c>
      <c r="E73" s="62"/>
      <c r="F73" s="96">
        <v>4</v>
      </c>
      <c r="G73" s="62"/>
      <c r="H73" s="96">
        <v>0.79620000000000002</v>
      </c>
      <c r="I73" s="62"/>
      <c r="J73" s="33">
        <f>PRODUCT(D73:I73)</f>
        <v>59.428367999999999</v>
      </c>
      <c r="K73" s="1"/>
      <c r="L73" s="1"/>
      <c r="M73" s="1"/>
      <c r="N73" s="1"/>
      <c r="O73" s="1"/>
      <c r="P73" s="1"/>
      <c r="Q73" s="1"/>
      <c r="R73" s="1"/>
      <c r="S73" s="1"/>
      <c r="T73" s="1"/>
      <c r="U73" s="1"/>
      <c r="V73" s="1"/>
      <c r="W73" s="1"/>
      <c r="X73" s="1"/>
      <c r="Y73" s="1"/>
      <c r="Z73" s="1"/>
    </row>
    <row r="74" spans="1:26" ht="14.25" customHeight="1" x14ac:dyDescent="0.3">
      <c r="A74" s="1"/>
      <c r="B74" s="82" t="s">
        <v>34</v>
      </c>
      <c r="C74" s="61"/>
      <c r="D74" s="61"/>
      <c r="E74" s="61"/>
      <c r="F74" s="61"/>
      <c r="G74" s="61"/>
      <c r="H74" s="61"/>
      <c r="I74" s="62"/>
      <c r="J74" s="35">
        <f>J73</f>
        <v>59.428367999999999</v>
      </c>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4" t="s">
        <v>74</v>
      </c>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83" t="s">
        <v>14</v>
      </c>
      <c r="C77" s="61"/>
      <c r="D77" s="62"/>
      <c r="E77" s="3" t="s">
        <v>5</v>
      </c>
      <c r="F77" s="14" t="s">
        <v>6</v>
      </c>
      <c r="G77" s="14" t="s">
        <v>77</v>
      </c>
      <c r="H77" s="14" t="s">
        <v>40</v>
      </c>
      <c r="I77" s="15"/>
      <c r="J77" s="1"/>
      <c r="K77" s="1"/>
      <c r="L77" s="1"/>
      <c r="M77" s="1"/>
      <c r="N77" s="1"/>
      <c r="O77" s="1"/>
      <c r="P77" s="1"/>
      <c r="Q77" s="1"/>
      <c r="R77" s="1"/>
      <c r="S77" s="1"/>
      <c r="T77" s="1"/>
      <c r="U77" s="1"/>
      <c r="V77" s="1"/>
      <c r="W77" s="1"/>
      <c r="X77" s="1"/>
      <c r="Y77" s="1"/>
      <c r="Z77" s="1"/>
    </row>
    <row r="78" spans="1:26" ht="14.25" customHeight="1" x14ac:dyDescent="0.3">
      <c r="A78" s="1"/>
      <c r="B78" s="50" t="s">
        <v>8</v>
      </c>
      <c r="C78" s="51"/>
      <c r="D78" s="52"/>
      <c r="E78" s="56">
        <v>1</v>
      </c>
      <c r="F78" s="57">
        <f>G7</f>
        <v>4200</v>
      </c>
      <c r="G78" s="58">
        <v>0.25</v>
      </c>
      <c r="H78" s="48">
        <f>(E78*F78)*G78</f>
        <v>1050</v>
      </c>
      <c r="I78" s="46"/>
      <c r="J78" s="1"/>
      <c r="K78" s="1"/>
      <c r="L78" s="1"/>
      <c r="M78" s="1"/>
      <c r="N78" s="1"/>
      <c r="O78" s="1"/>
      <c r="P78" s="1"/>
      <c r="Q78" s="1"/>
      <c r="R78" s="1"/>
      <c r="S78" s="1"/>
      <c r="T78" s="1"/>
      <c r="U78" s="1"/>
      <c r="V78" s="1"/>
      <c r="W78" s="1"/>
      <c r="X78" s="1"/>
      <c r="Y78" s="1"/>
      <c r="Z78" s="1"/>
    </row>
    <row r="79" spans="1:26" ht="14.25" customHeight="1" x14ac:dyDescent="0.3">
      <c r="A79" s="1"/>
      <c r="B79" s="53"/>
      <c r="C79" s="54"/>
      <c r="D79" s="55"/>
      <c r="E79" s="49"/>
      <c r="F79" s="49"/>
      <c r="G79" s="49"/>
      <c r="H79" s="49"/>
      <c r="I79" s="47"/>
      <c r="J79" s="1"/>
      <c r="K79" s="1"/>
      <c r="L79" s="1"/>
      <c r="M79" s="1"/>
      <c r="N79" s="1"/>
      <c r="O79" s="1"/>
      <c r="P79" s="1"/>
      <c r="Q79" s="1"/>
      <c r="R79" s="1"/>
      <c r="S79" s="1"/>
      <c r="T79" s="1"/>
      <c r="U79" s="1"/>
      <c r="V79" s="1"/>
      <c r="W79" s="1"/>
      <c r="X79" s="1"/>
      <c r="Y79" s="1"/>
      <c r="Z79" s="1"/>
    </row>
    <row r="80" spans="1:26" ht="14.25" customHeight="1" x14ac:dyDescent="0.3">
      <c r="A80" s="1"/>
      <c r="B80" s="50" t="s">
        <v>10</v>
      </c>
      <c r="C80" s="51"/>
      <c r="D80" s="52"/>
      <c r="E80" s="56">
        <v>1</v>
      </c>
      <c r="F80" s="57">
        <f>G9</f>
        <v>3800</v>
      </c>
      <c r="G80" s="58">
        <v>0.25</v>
      </c>
      <c r="H80" s="48">
        <f>(E80*F80)*G80</f>
        <v>950</v>
      </c>
      <c r="I80" s="46"/>
      <c r="J80" s="1"/>
      <c r="K80" s="1"/>
      <c r="L80" s="1"/>
      <c r="M80" s="1"/>
      <c r="N80" s="1"/>
      <c r="O80" s="1"/>
      <c r="P80" s="1"/>
      <c r="Q80" s="1"/>
      <c r="R80" s="1"/>
      <c r="S80" s="1"/>
      <c r="T80" s="1"/>
      <c r="U80" s="1"/>
      <c r="V80" s="1"/>
      <c r="W80" s="1"/>
      <c r="X80" s="1"/>
      <c r="Y80" s="1"/>
      <c r="Z80" s="1"/>
    </row>
    <row r="81" spans="1:26" ht="14.25" customHeight="1" x14ac:dyDescent="0.3">
      <c r="A81" s="1"/>
      <c r="B81" s="53"/>
      <c r="C81" s="54"/>
      <c r="D81" s="55"/>
      <c r="E81" s="49"/>
      <c r="F81" s="49"/>
      <c r="G81" s="59"/>
      <c r="H81" s="49"/>
      <c r="I81" s="47"/>
      <c r="J81" s="1"/>
      <c r="K81" s="1"/>
      <c r="L81" s="1"/>
      <c r="M81" s="1"/>
      <c r="N81" s="1"/>
      <c r="O81" s="1"/>
      <c r="P81" s="1"/>
      <c r="Q81" s="1"/>
      <c r="R81" s="1"/>
      <c r="S81" s="1"/>
      <c r="T81" s="1"/>
      <c r="U81" s="1"/>
      <c r="V81" s="1"/>
      <c r="W81" s="1"/>
      <c r="X81" s="1"/>
      <c r="Y81" s="1"/>
      <c r="Z81" s="1"/>
    </row>
    <row r="82" spans="1:26" ht="9" customHeight="1" x14ac:dyDescent="0.3">
      <c r="A82" s="1"/>
      <c r="B82" s="50" t="s">
        <v>11</v>
      </c>
      <c r="C82" s="51"/>
      <c r="D82" s="52"/>
      <c r="E82" s="56">
        <v>1</v>
      </c>
      <c r="F82" s="57">
        <v>720</v>
      </c>
      <c r="G82" s="58">
        <v>0.25</v>
      </c>
      <c r="H82" s="48">
        <f>(E82*F82)*G82</f>
        <v>180</v>
      </c>
      <c r="I82" s="46"/>
      <c r="J82" s="1"/>
      <c r="K82" s="1"/>
      <c r="L82" s="1"/>
      <c r="M82" s="1"/>
      <c r="N82" s="1"/>
      <c r="O82" s="1"/>
      <c r="P82" s="1"/>
      <c r="Q82" s="1"/>
      <c r="R82" s="1"/>
      <c r="S82" s="1"/>
      <c r="T82" s="1"/>
      <c r="U82" s="1"/>
      <c r="V82" s="1"/>
      <c r="W82" s="1"/>
      <c r="X82" s="1"/>
      <c r="Y82" s="1"/>
      <c r="Z82" s="1"/>
    </row>
    <row r="83" spans="1:26" ht="9" customHeight="1" x14ac:dyDescent="0.3">
      <c r="A83" s="1"/>
      <c r="B83" s="53"/>
      <c r="C83" s="54"/>
      <c r="D83" s="55"/>
      <c r="E83" s="49"/>
      <c r="F83" s="49"/>
      <c r="G83" s="59"/>
      <c r="H83" s="49"/>
      <c r="I83" s="47"/>
      <c r="J83" s="1"/>
      <c r="K83" s="1"/>
      <c r="L83" s="1"/>
      <c r="M83" s="1"/>
      <c r="N83" s="1"/>
      <c r="O83" s="1"/>
      <c r="P83" s="1"/>
      <c r="Q83" s="1"/>
      <c r="R83" s="1"/>
      <c r="S83" s="1"/>
      <c r="T83" s="1"/>
      <c r="U83" s="1"/>
      <c r="V83" s="1"/>
      <c r="W83" s="1"/>
      <c r="X83" s="1"/>
      <c r="Y83" s="1"/>
      <c r="Z83" s="1"/>
    </row>
    <row r="84" spans="1:26" ht="14.25" customHeight="1" x14ac:dyDescent="0.3">
      <c r="A84" s="1"/>
      <c r="B84" s="82" t="s">
        <v>34</v>
      </c>
      <c r="C84" s="61"/>
      <c r="D84" s="61"/>
      <c r="E84" s="61"/>
      <c r="F84" s="61"/>
      <c r="G84" s="61"/>
      <c r="H84" s="35">
        <f>SUM(H78:H82)</f>
        <v>2180</v>
      </c>
      <c r="I84" s="36"/>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74" t="s">
        <v>78</v>
      </c>
      <c r="C86" s="75"/>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70" t="s">
        <v>79</v>
      </c>
      <c r="C87" s="47"/>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97" t="s">
        <v>3</v>
      </c>
      <c r="C88" s="62"/>
      <c r="D88" s="83" t="s">
        <v>80</v>
      </c>
      <c r="E88" s="62"/>
      <c r="F88" s="16" t="s">
        <v>31</v>
      </c>
      <c r="G88" s="17" t="s">
        <v>18</v>
      </c>
      <c r="H88" s="1"/>
      <c r="I88" s="1"/>
      <c r="J88" s="1"/>
      <c r="K88" s="1"/>
      <c r="L88" s="1"/>
      <c r="M88" s="1"/>
      <c r="N88" s="1"/>
      <c r="O88" s="1"/>
      <c r="P88" s="1"/>
      <c r="Q88" s="1"/>
      <c r="R88" s="1"/>
      <c r="S88" s="1"/>
      <c r="T88" s="1"/>
      <c r="U88" s="1"/>
      <c r="V88" s="1"/>
      <c r="W88" s="1"/>
      <c r="X88" s="1"/>
      <c r="Y88" s="1"/>
      <c r="Z88" s="1"/>
    </row>
    <row r="89" spans="1:26" ht="14.25" customHeight="1" x14ac:dyDescent="0.3">
      <c r="A89" s="1"/>
      <c r="B89" s="60" t="s">
        <v>81</v>
      </c>
      <c r="C89" s="62"/>
      <c r="D89" s="63">
        <v>1025</v>
      </c>
      <c r="E89" s="62"/>
      <c r="F89" s="37">
        <v>12</v>
      </c>
      <c r="G89" s="38">
        <f>D89*F89</f>
        <v>12300</v>
      </c>
      <c r="H89" s="1"/>
      <c r="I89" s="1"/>
      <c r="J89" s="1"/>
      <c r="K89" s="1"/>
      <c r="L89" s="1"/>
      <c r="M89" s="1"/>
      <c r="N89" s="1"/>
      <c r="O89" s="1"/>
      <c r="P89" s="1"/>
      <c r="Q89" s="1"/>
      <c r="R89" s="1"/>
      <c r="S89" s="1"/>
      <c r="T89" s="1"/>
      <c r="U89" s="1"/>
      <c r="V89" s="1"/>
      <c r="W89" s="1"/>
      <c r="X89" s="1"/>
      <c r="Y89" s="1"/>
      <c r="Z89" s="1"/>
    </row>
    <row r="90" spans="1:26" ht="14.25" customHeight="1" x14ac:dyDescent="0.3">
      <c r="A90" s="1"/>
      <c r="B90" s="60" t="s">
        <v>82</v>
      </c>
      <c r="C90" s="62"/>
      <c r="D90" s="63">
        <v>500</v>
      </c>
      <c r="E90" s="62"/>
      <c r="F90" s="37">
        <v>12</v>
      </c>
      <c r="G90" s="38">
        <f t="shared" ref="G90:G91" si="2">D90*F90</f>
        <v>6000</v>
      </c>
      <c r="H90" s="1"/>
      <c r="I90" s="1"/>
      <c r="J90" s="1"/>
      <c r="K90" s="1"/>
      <c r="L90" s="1"/>
      <c r="M90" s="1"/>
      <c r="N90" s="1"/>
      <c r="O90" s="1"/>
      <c r="P90" s="1"/>
      <c r="Q90" s="1"/>
      <c r="R90" s="1"/>
      <c r="S90" s="1"/>
      <c r="T90" s="1"/>
      <c r="U90" s="1"/>
      <c r="V90" s="1"/>
      <c r="W90" s="1"/>
      <c r="X90" s="1"/>
      <c r="Y90" s="1"/>
      <c r="Z90" s="1"/>
    </row>
    <row r="91" spans="1:26" ht="14.25" customHeight="1" x14ac:dyDescent="0.3">
      <c r="A91" s="1"/>
      <c r="B91" s="60" t="s">
        <v>83</v>
      </c>
      <c r="C91" s="62"/>
      <c r="D91" s="63">
        <v>30</v>
      </c>
      <c r="E91" s="62"/>
      <c r="F91" s="37">
        <v>12</v>
      </c>
      <c r="G91" s="38">
        <f t="shared" si="2"/>
        <v>360</v>
      </c>
      <c r="H91" s="1"/>
      <c r="I91" s="1"/>
      <c r="J91" s="1"/>
      <c r="K91" s="1"/>
      <c r="L91" s="1"/>
      <c r="M91" s="1"/>
      <c r="N91" s="1"/>
      <c r="O91" s="1"/>
      <c r="P91" s="1"/>
      <c r="Q91" s="1"/>
      <c r="R91" s="1"/>
      <c r="S91" s="1"/>
      <c r="T91" s="1"/>
      <c r="U91" s="1"/>
      <c r="V91" s="1"/>
      <c r="W91" s="1"/>
      <c r="X91" s="1"/>
      <c r="Y91" s="1"/>
      <c r="Z91" s="1"/>
    </row>
    <row r="92" spans="1:26" ht="14.25" customHeight="1" x14ac:dyDescent="0.3">
      <c r="A92" s="1"/>
      <c r="B92" s="60" t="s">
        <v>34</v>
      </c>
      <c r="C92" s="61"/>
      <c r="D92" s="61"/>
      <c r="E92" s="61"/>
      <c r="F92" s="62"/>
      <c r="G92" s="39">
        <f>SUM(G89:G91)</f>
        <v>18660</v>
      </c>
      <c r="H92" s="1"/>
      <c r="I92" s="1"/>
      <c r="J92" s="1"/>
      <c r="K92" s="1"/>
      <c r="L92" s="1"/>
      <c r="M92" s="1"/>
      <c r="N92" s="1"/>
      <c r="O92" s="1"/>
      <c r="P92" s="1"/>
      <c r="Q92" s="1"/>
      <c r="R92" s="1"/>
      <c r="S92" s="1"/>
      <c r="T92" s="1"/>
      <c r="U92" s="1"/>
      <c r="V92" s="1"/>
      <c r="W92" s="1"/>
      <c r="X92" s="1"/>
      <c r="Y92" s="1"/>
      <c r="Z92" s="1"/>
    </row>
    <row r="93" spans="1:26" ht="14.25" customHeight="1" x14ac:dyDescent="0.3">
      <c r="A93" s="1"/>
      <c r="B93" s="18"/>
      <c r="C93" s="18"/>
      <c r="D93" s="18"/>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04" t="s">
        <v>84</v>
      </c>
      <c r="C94" s="47"/>
      <c r="D94" s="47"/>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97" t="s">
        <v>85</v>
      </c>
      <c r="C95" s="62"/>
      <c r="D95" s="97" t="s">
        <v>86</v>
      </c>
      <c r="E95" s="62"/>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60" t="s">
        <v>87</v>
      </c>
      <c r="C96" s="62"/>
      <c r="D96" s="64">
        <f>G92</f>
        <v>18660</v>
      </c>
      <c r="E96" s="62"/>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60" t="s">
        <v>34</v>
      </c>
      <c r="C97" s="62"/>
      <c r="D97" s="65">
        <f>D96</f>
        <v>18660</v>
      </c>
      <c r="E97" s="62"/>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4" t="s">
        <v>88</v>
      </c>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66" t="s">
        <v>89</v>
      </c>
      <c r="C100" s="61"/>
      <c r="D100" s="62"/>
      <c r="E100" s="2" t="s">
        <v>90</v>
      </c>
      <c r="F100" s="2" t="s">
        <v>91</v>
      </c>
      <c r="G100" s="2" t="s">
        <v>92</v>
      </c>
      <c r="H100" s="2" t="s">
        <v>93</v>
      </c>
      <c r="I100" s="1"/>
      <c r="J100" s="1"/>
      <c r="K100" s="1"/>
      <c r="L100" s="1"/>
      <c r="M100" s="1"/>
      <c r="N100" s="1"/>
      <c r="O100" s="1"/>
      <c r="P100" s="1"/>
      <c r="Q100" s="1"/>
      <c r="R100" s="1"/>
      <c r="S100" s="1"/>
      <c r="T100" s="1"/>
      <c r="U100" s="1"/>
      <c r="V100" s="1"/>
      <c r="W100" s="1"/>
      <c r="X100" s="1"/>
      <c r="Y100" s="1"/>
      <c r="Z100" s="1"/>
    </row>
    <row r="101" spans="1:26" ht="14.25" customHeight="1" x14ac:dyDescent="0.3">
      <c r="A101" s="1"/>
      <c r="B101" s="67" t="s">
        <v>94</v>
      </c>
      <c r="C101" s="61"/>
      <c r="D101" s="62"/>
      <c r="E101" s="40">
        <v>2024</v>
      </c>
      <c r="F101" s="40">
        <v>2025</v>
      </c>
      <c r="G101" s="40">
        <v>2026</v>
      </c>
      <c r="H101" s="40">
        <v>2027</v>
      </c>
      <c r="I101" s="1"/>
      <c r="J101" s="1"/>
      <c r="K101" s="1"/>
      <c r="L101" s="1"/>
      <c r="M101" s="1"/>
      <c r="N101" s="1"/>
      <c r="O101" s="1"/>
      <c r="P101" s="1"/>
      <c r="Q101" s="1"/>
      <c r="R101" s="1"/>
      <c r="S101" s="1"/>
      <c r="T101" s="1"/>
      <c r="U101" s="1"/>
      <c r="V101" s="1"/>
      <c r="W101" s="1"/>
      <c r="X101" s="1"/>
      <c r="Y101" s="1"/>
      <c r="Z101" s="1"/>
    </row>
    <row r="102" spans="1:26" ht="14.25" customHeight="1" x14ac:dyDescent="0.3">
      <c r="A102" s="1"/>
      <c r="B102" s="60" t="s">
        <v>95</v>
      </c>
      <c r="C102" s="61"/>
      <c r="D102" s="62"/>
      <c r="E102" s="41"/>
      <c r="F102" s="41">
        <f t="shared" ref="F102:H102" si="3">$D$97</f>
        <v>18660</v>
      </c>
      <c r="G102" s="41">
        <f t="shared" si="3"/>
        <v>18660</v>
      </c>
      <c r="H102" s="41">
        <f t="shared" si="3"/>
        <v>18660</v>
      </c>
      <c r="I102" s="1"/>
      <c r="J102" s="1"/>
      <c r="K102" s="1"/>
      <c r="L102" s="1"/>
      <c r="M102" s="1"/>
      <c r="N102" s="1"/>
      <c r="O102" s="1"/>
      <c r="P102" s="1"/>
      <c r="Q102" s="1"/>
      <c r="R102" s="1"/>
      <c r="S102" s="1"/>
      <c r="T102" s="1"/>
      <c r="U102" s="1"/>
      <c r="V102" s="1"/>
      <c r="W102" s="1"/>
      <c r="X102" s="1"/>
      <c r="Y102" s="1"/>
      <c r="Z102" s="1"/>
    </row>
    <row r="103" spans="1:26" ht="14.25" customHeight="1" x14ac:dyDescent="0.3">
      <c r="A103" s="1"/>
      <c r="B103" s="60" t="s">
        <v>96</v>
      </c>
      <c r="C103" s="61"/>
      <c r="D103" s="62"/>
      <c r="E103" s="41"/>
      <c r="F103" s="41">
        <f>$D$97</f>
        <v>18660</v>
      </c>
      <c r="G103" s="41">
        <f t="shared" ref="G103:H103" si="4">$D$97</f>
        <v>18660</v>
      </c>
      <c r="H103" s="41">
        <f t="shared" si="4"/>
        <v>18660</v>
      </c>
      <c r="I103" s="1"/>
      <c r="J103" s="1"/>
      <c r="K103" s="1"/>
      <c r="L103" s="1"/>
      <c r="M103" s="1"/>
      <c r="N103" s="1"/>
      <c r="O103" s="1"/>
      <c r="P103" s="1"/>
      <c r="Q103" s="1"/>
      <c r="R103" s="1"/>
      <c r="S103" s="1"/>
      <c r="T103" s="1"/>
      <c r="U103" s="1"/>
      <c r="V103" s="1"/>
      <c r="W103" s="1"/>
      <c r="X103" s="1"/>
      <c r="Y103" s="1"/>
      <c r="Z103" s="1"/>
    </row>
    <row r="104" spans="1:26" ht="14.25" customHeight="1" x14ac:dyDescent="0.3">
      <c r="A104" s="1"/>
      <c r="B104" s="60" t="s">
        <v>97</v>
      </c>
      <c r="C104" s="61"/>
      <c r="D104" s="62"/>
      <c r="E104" s="41"/>
      <c r="F104" s="41"/>
      <c r="G104" s="41"/>
      <c r="H104" s="4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60" t="s">
        <v>98</v>
      </c>
      <c r="C105" s="61"/>
      <c r="D105" s="62"/>
      <c r="E105" s="41"/>
      <c r="F105" s="41">
        <f>N71</f>
        <v>3555.4283679999999</v>
      </c>
      <c r="G105" s="41">
        <f>N71</f>
        <v>3555.4283679999999</v>
      </c>
      <c r="H105" s="41">
        <f>N71</f>
        <v>3555.4283679999999</v>
      </c>
      <c r="I105" s="1"/>
      <c r="J105" s="1"/>
      <c r="K105" s="1"/>
      <c r="L105" s="1"/>
      <c r="M105" s="1"/>
      <c r="N105" s="1"/>
      <c r="O105" s="1"/>
      <c r="P105" s="1"/>
      <c r="Q105" s="1"/>
      <c r="R105" s="1"/>
      <c r="S105" s="1"/>
      <c r="T105" s="1"/>
      <c r="U105" s="1"/>
      <c r="V105" s="1"/>
      <c r="W105" s="1"/>
      <c r="X105" s="1"/>
      <c r="Y105" s="1"/>
      <c r="Z105" s="1"/>
    </row>
    <row r="106" spans="1:26" ht="14.25" customHeight="1" x14ac:dyDescent="0.3">
      <c r="A106" s="1"/>
      <c r="B106" s="60" t="s">
        <v>99</v>
      </c>
      <c r="C106" s="61"/>
      <c r="D106" s="62"/>
      <c r="E106" s="41"/>
      <c r="F106" s="41">
        <f>F105</f>
        <v>3555.4283679999999</v>
      </c>
      <c r="G106" s="41">
        <f t="shared" ref="G106:H106" si="5">G105</f>
        <v>3555.4283679999999</v>
      </c>
      <c r="H106" s="41">
        <f t="shared" si="5"/>
        <v>3555.4283679999999</v>
      </c>
      <c r="I106" s="1"/>
      <c r="J106" s="1"/>
      <c r="K106" s="1"/>
      <c r="L106" s="1"/>
      <c r="M106" s="1"/>
      <c r="N106" s="1"/>
      <c r="O106" s="1"/>
      <c r="P106" s="1"/>
      <c r="Q106" s="1"/>
      <c r="R106" s="1"/>
      <c r="S106" s="1"/>
      <c r="T106" s="1"/>
      <c r="U106" s="1"/>
      <c r="V106" s="1"/>
      <c r="W106" s="1"/>
      <c r="X106" s="1"/>
      <c r="Y106" s="1"/>
      <c r="Z106" s="1"/>
    </row>
    <row r="107" spans="1:26" ht="14.25" customHeight="1" x14ac:dyDescent="0.3">
      <c r="A107" s="1"/>
      <c r="B107" s="60" t="s">
        <v>100</v>
      </c>
      <c r="C107" s="61"/>
      <c r="D107" s="62"/>
      <c r="E107" s="41"/>
      <c r="F107" s="41"/>
      <c r="G107" s="41"/>
      <c r="H107" s="4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60" t="s">
        <v>101</v>
      </c>
      <c r="C108" s="61"/>
      <c r="D108" s="62"/>
      <c r="E108" s="41"/>
      <c r="F108" s="41">
        <f>F103-F106</f>
        <v>15104.571631999999</v>
      </c>
      <c r="G108" s="41">
        <f>G103-G106</f>
        <v>15104.571631999999</v>
      </c>
      <c r="H108" s="41">
        <f>H103-H106</f>
        <v>15104.571631999999</v>
      </c>
      <c r="I108" s="1"/>
      <c r="J108" s="1"/>
      <c r="K108" s="1"/>
      <c r="L108" s="1"/>
      <c r="M108" s="1"/>
      <c r="N108" s="1"/>
      <c r="O108" s="1"/>
      <c r="P108" s="1"/>
      <c r="Q108" s="1"/>
      <c r="R108" s="1"/>
      <c r="S108" s="1"/>
      <c r="T108" s="1"/>
      <c r="U108" s="1"/>
      <c r="V108" s="1"/>
      <c r="W108" s="1"/>
      <c r="X108" s="1"/>
      <c r="Y108" s="1"/>
      <c r="Z108" s="1"/>
    </row>
    <row r="109" spans="1:26" ht="14.25" customHeight="1" x14ac:dyDescent="0.3">
      <c r="A109" s="1"/>
      <c r="B109" s="60" t="s">
        <v>102</v>
      </c>
      <c r="C109" s="61"/>
      <c r="D109" s="62"/>
      <c r="E109" s="41"/>
      <c r="F109" s="41"/>
      <c r="G109" s="41"/>
      <c r="H109" s="4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60" t="s">
        <v>103</v>
      </c>
      <c r="C110" s="61"/>
      <c r="D110" s="62"/>
      <c r="E110" s="41"/>
      <c r="F110" s="41"/>
      <c r="G110" s="41"/>
      <c r="H110" s="4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60" t="s">
        <v>104</v>
      </c>
      <c r="C111" s="61"/>
      <c r="D111" s="62"/>
      <c r="E111" s="41">
        <f>I13</f>
        <v>8720</v>
      </c>
      <c r="F111" s="41"/>
      <c r="G111" s="41"/>
      <c r="H111" s="4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60" t="s">
        <v>105</v>
      </c>
      <c r="C112" s="61"/>
      <c r="D112" s="62"/>
      <c r="E112" s="41">
        <v>0</v>
      </c>
      <c r="F112" s="41"/>
      <c r="G112" s="41"/>
      <c r="H112" s="4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60" t="s">
        <v>106</v>
      </c>
      <c r="C113" s="61"/>
      <c r="D113" s="62"/>
      <c r="E113" s="41">
        <v>0</v>
      </c>
      <c r="F113" s="41"/>
      <c r="G113" s="41"/>
      <c r="H113" s="4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60" t="s">
        <v>107</v>
      </c>
      <c r="C114" s="61"/>
      <c r="D114" s="62"/>
      <c r="E114" s="41"/>
      <c r="F114" s="41"/>
      <c r="G114" s="41"/>
      <c r="H114" s="4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60" t="s">
        <v>108</v>
      </c>
      <c r="C115" s="61"/>
      <c r="D115" s="62"/>
      <c r="E115" s="41">
        <f>H32</f>
        <v>8200</v>
      </c>
      <c r="F115" s="41"/>
      <c r="G115" s="41"/>
      <c r="H115" s="4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60" t="s">
        <v>109</v>
      </c>
      <c r="C116" s="61"/>
      <c r="D116" s="62"/>
      <c r="E116" s="41">
        <f>H43</f>
        <v>116</v>
      </c>
      <c r="F116" s="41"/>
      <c r="G116" s="41"/>
      <c r="H116" s="4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60" t="s">
        <v>49</v>
      </c>
      <c r="C117" s="61"/>
      <c r="D117" s="62"/>
      <c r="E117" s="41">
        <f>J50</f>
        <v>739.42836799999998</v>
      </c>
      <c r="F117" s="41"/>
      <c r="G117" s="41"/>
      <c r="H117" s="4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60" t="s">
        <v>110</v>
      </c>
      <c r="C118" s="61"/>
      <c r="D118" s="62"/>
      <c r="E118" s="117">
        <f>SUM(E111:E117)</f>
        <v>17775.428368000001</v>
      </c>
      <c r="F118" s="27">
        <f>F108</f>
        <v>15104.571631999999</v>
      </c>
      <c r="G118" s="27">
        <f t="shared" ref="G118:H118" si="6">G108</f>
        <v>15104.571631999999</v>
      </c>
      <c r="H118" s="27">
        <f t="shared" si="6"/>
        <v>15104.571631999999</v>
      </c>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74" t="s">
        <v>111</v>
      </c>
      <c r="C121" s="75"/>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70" t="s">
        <v>112</v>
      </c>
      <c r="C122" s="47"/>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76"/>
      <c r="C123" s="47"/>
      <c r="D123" s="47"/>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77" t="s">
        <v>113</v>
      </c>
      <c r="I130" s="47"/>
      <c r="J130" s="47"/>
      <c r="K130" s="47"/>
      <c r="L130" s="47"/>
      <c r="M130" s="47"/>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v>8.0299999999999996E-2</v>
      </c>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10" t="s">
        <v>126</v>
      </c>
      <c r="J138" s="105">
        <f>(F108/(1+L135)^1)+(F108/(1+L135)^2)+(F108/(1+L135)^3)</f>
        <v>38904.884372229586</v>
      </c>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79" t="s">
        <v>113</v>
      </c>
      <c r="I142" s="47"/>
      <c r="J142" s="47"/>
      <c r="K142" s="47"/>
      <c r="L142" s="47"/>
      <c r="M142" s="47"/>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9"/>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08" t="s">
        <v>127</v>
      </c>
      <c r="J153" s="107">
        <f>E118 + (F106/(1+L135)^1) +  (F106/(1+L135)^2) +  (F106/(1+L135)^3)</f>
        <v>26933.154447284345</v>
      </c>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customHeight="1" x14ac:dyDescent="0.3">
      <c r="A157" s="1"/>
      <c r="B157" s="1"/>
      <c r="C157" s="1"/>
      <c r="D157" s="1"/>
      <c r="E157" s="1"/>
      <c r="F157" s="1"/>
      <c r="G157" s="1"/>
      <c r="H157" s="78" t="s">
        <v>114</v>
      </c>
      <c r="I157" s="47"/>
      <c r="J157" s="47"/>
      <c r="K157" s="47"/>
      <c r="L157" s="47"/>
      <c r="M157" s="47"/>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47"/>
      <c r="I158" s="47"/>
      <c r="J158" s="47"/>
      <c r="K158" s="47"/>
      <c r="L158" s="47"/>
      <c r="M158" s="47"/>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47"/>
      <c r="I159" s="47"/>
      <c r="J159" s="47"/>
      <c r="K159" s="47"/>
      <c r="L159" s="47"/>
      <c r="M159" s="47"/>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20" t="s">
        <v>115</v>
      </c>
      <c r="C166" s="20"/>
      <c r="D166" s="1"/>
      <c r="E166" s="1"/>
      <c r="F166" s="1"/>
      <c r="G166" s="1"/>
      <c r="H166" s="1"/>
      <c r="I166" s="108" t="s">
        <v>129</v>
      </c>
      <c r="J166" s="109">
        <f>J138-J153</f>
        <v>11971.729924945241</v>
      </c>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68" t="s">
        <v>116</v>
      </c>
      <c r="I168" s="47"/>
      <c r="J168" s="47"/>
      <c r="K168" s="47"/>
      <c r="L168" s="47"/>
      <c r="M168" s="47"/>
      <c r="N168" s="47"/>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69" t="s">
        <v>117</v>
      </c>
      <c r="I173" s="47"/>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20" t="s">
        <v>90</v>
      </c>
      <c r="I174" s="121" t="s">
        <v>91</v>
      </c>
      <c r="J174" s="121" t="s">
        <v>92</v>
      </c>
      <c r="K174" s="121" t="s">
        <v>93</v>
      </c>
      <c r="L174" s="1"/>
      <c r="M174" s="27"/>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22" t="s">
        <v>118</v>
      </c>
      <c r="I175" s="123" t="s">
        <v>119</v>
      </c>
      <c r="J175" s="123" t="s">
        <v>119</v>
      </c>
      <c r="K175" s="123" t="s">
        <v>119</v>
      </c>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18">
        <f>-(E118)</f>
        <v>-17775.428368000001</v>
      </c>
      <c r="I176" s="119">
        <f>F118</f>
        <v>15104.571631999999</v>
      </c>
      <c r="J176" s="119">
        <f>G118</f>
        <v>15104.571631999999</v>
      </c>
      <c r="K176" s="119">
        <f>H118</f>
        <v>15104.571631999999</v>
      </c>
      <c r="L176" s="1"/>
      <c r="M176" s="45"/>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14" t="s">
        <v>120</v>
      </c>
      <c r="I177" s="115"/>
      <c r="J177" s="116"/>
      <c r="K177" s="21">
        <f>IRR(H176:K176)</f>
        <v>0.66596894238555615</v>
      </c>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13"/>
      <c r="K179" s="112"/>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27"/>
      <c r="K182" s="1"/>
      <c r="L182" s="1"/>
      <c r="M182" s="1"/>
      <c r="N182" s="1"/>
      <c r="O182" s="1"/>
      <c r="P182" s="1"/>
      <c r="Q182" s="1"/>
      <c r="R182" s="1"/>
      <c r="S182" s="1"/>
      <c r="T182" s="1"/>
      <c r="U182" s="1"/>
      <c r="V182" s="1"/>
      <c r="W182" s="1"/>
      <c r="X182" s="1"/>
      <c r="Y182" s="1"/>
      <c r="Z182" s="1"/>
    </row>
    <row r="183" spans="1:26" ht="14.25" customHeight="1" x14ac:dyDescent="0.3">
      <c r="A183" s="1"/>
      <c r="B183" s="70" t="s">
        <v>121</v>
      </c>
      <c r="C183" s="47"/>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11" t="s">
        <v>128</v>
      </c>
      <c r="D190" s="106">
        <f>J138/J153</f>
        <v>1.4444978752257644</v>
      </c>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20"/>
      <c r="D191" s="20"/>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71" t="s">
        <v>122</v>
      </c>
      <c r="C192" s="72"/>
      <c r="D192" s="72"/>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70" t="s">
        <v>123</v>
      </c>
      <c r="C205" s="47"/>
      <c r="D205" s="47"/>
      <c r="E205" s="1"/>
      <c r="F205" s="1"/>
      <c r="G205" s="1"/>
      <c r="H205" s="1"/>
      <c r="I205" s="1"/>
      <c r="J205" s="1"/>
      <c r="K205" s="1"/>
      <c r="L205" s="1"/>
      <c r="M205" s="1"/>
      <c r="N205" s="1"/>
      <c r="O205" s="1"/>
      <c r="P205" s="1"/>
      <c r="Q205" s="1"/>
      <c r="R205" s="1"/>
      <c r="S205" s="1"/>
      <c r="T205" s="1"/>
      <c r="U205" s="1"/>
      <c r="V205" s="1"/>
      <c r="W205" s="1"/>
      <c r="X205" s="1"/>
      <c r="Y205" s="1"/>
      <c r="Z205" s="1"/>
    </row>
    <row r="206" spans="1:26" ht="15" customHeight="1" x14ac:dyDescent="0.3">
      <c r="A206" s="1"/>
      <c r="B206" s="73" t="s">
        <v>124</v>
      </c>
      <c r="C206" s="47"/>
      <c r="D206" s="47"/>
      <c r="E206" s="47"/>
      <c r="F206" s="47"/>
      <c r="G206" s="47"/>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47"/>
      <c r="C207" s="47"/>
      <c r="D207" s="47"/>
      <c r="E207" s="47"/>
      <c r="F207" s="47"/>
      <c r="G207" s="47"/>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customHeight="1" x14ac:dyDescent="0.3">
      <c r="A215" s="1"/>
      <c r="B215" s="73" t="s">
        <v>125</v>
      </c>
      <c r="C215" s="47"/>
      <c r="D215" s="47"/>
      <c r="E215" s="47"/>
      <c r="F215" s="47"/>
      <c r="G215" s="47"/>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47"/>
      <c r="C216" s="47"/>
      <c r="D216" s="47"/>
      <c r="E216" s="47"/>
      <c r="F216" s="47"/>
      <c r="G216" s="47"/>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customHeight="1" x14ac:dyDescent="0.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customHeight="1" x14ac:dyDescent="0.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sheetData>
  <mergeCells count="202">
    <mergeCell ref="B77:D77"/>
    <mergeCell ref="E78:E79"/>
    <mergeCell ref="F78:F79"/>
    <mergeCell ref="G78:G79"/>
    <mergeCell ref="H78:H79"/>
    <mergeCell ref="I78:I79"/>
    <mergeCell ref="B95:C95"/>
    <mergeCell ref="B96:C96"/>
    <mergeCell ref="B97:C97"/>
    <mergeCell ref="B87:C87"/>
    <mergeCell ref="B88:C88"/>
    <mergeCell ref="D88:E88"/>
    <mergeCell ref="B89:C89"/>
    <mergeCell ref="D89:E89"/>
    <mergeCell ref="B94:D94"/>
    <mergeCell ref="D95:E95"/>
    <mergeCell ref="B86:C86"/>
    <mergeCell ref="H82:H83"/>
    <mergeCell ref="B84:G84"/>
    <mergeCell ref="B78:D79"/>
    <mergeCell ref="B80:D81"/>
    <mergeCell ref="E80:E81"/>
    <mergeCell ref="F80:F81"/>
    <mergeCell ref="G80:G81"/>
    <mergeCell ref="K70:M70"/>
    <mergeCell ref="K71:M71"/>
    <mergeCell ref="B71:D71"/>
    <mergeCell ref="D72:E72"/>
    <mergeCell ref="F72:G72"/>
    <mergeCell ref="H72:I72"/>
    <mergeCell ref="F73:G73"/>
    <mergeCell ref="H73:I73"/>
    <mergeCell ref="B74:I74"/>
    <mergeCell ref="D73:E73"/>
    <mergeCell ref="K65:M65"/>
    <mergeCell ref="G66:H66"/>
    <mergeCell ref="K66:M66"/>
    <mergeCell ref="K67:M67"/>
    <mergeCell ref="G67:H67"/>
    <mergeCell ref="G68:H68"/>
    <mergeCell ref="K68:M68"/>
    <mergeCell ref="B69:H69"/>
    <mergeCell ref="K69:M69"/>
    <mergeCell ref="B67:C67"/>
    <mergeCell ref="E67:F67"/>
    <mergeCell ref="B68:C68"/>
    <mergeCell ref="E68:F68"/>
    <mergeCell ref="D49:E49"/>
    <mergeCell ref="F49:G49"/>
    <mergeCell ref="H49:I49"/>
    <mergeCell ref="B50:I50"/>
    <mergeCell ref="C52:E52"/>
    <mergeCell ref="C53:D53"/>
    <mergeCell ref="C54:D54"/>
    <mergeCell ref="C55:D55"/>
    <mergeCell ref="B66:C66"/>
    <mergeCell ref="E66:F66"/>
    <mergeCell ref="G65:H65"/>
    <mergeCell ref="C56:D56"/>
    <mergeCell ref="B58:C58"/>
    <mergeCell ref="B59:D59"/>
    <mergeCell ref="B60:D60"/>
    <mergeCell ref="B61:D61"/>
    <mergeCell ref="B62:F62"/>
    <mergeCell ref="B64:D64"/>
    <mergeCell ref="B65:C65"/>
    <mergeCell ref="E65:F65"/>
    <mergeCell ref="B25:D25"/>
    <mergeCell ref="G25:H25"/>
    <mergeCell ref="B26:H26"/>
    <mergeCell ref="B28:C28"/>
    <mergeCell ref="B29:C29"/>
    <mergeCell ref="F30:G30"/>
    <mergeCell ref="D48:E48"/>
    <mergeCell ref="F48:G48"/>
    <mergeCell ref="H48:I48"/>
    <mergeCell ref="D47:E47"/>
    <mergeCell ref="F47:G47"/>
    <mergeCell ref="H47:I47"/>
    <mergeCell ref="F46:G46"/>
    <mergeCell ref="H46:I46"/>
    <mergeCell ref="B39:C39"/>
    <mergeCell ref="B40:C40"/>
    <mergeCell ref="B41:C41"/>
    <mergeCell ref="B42:C42"/>
    <mergeCell ref="B43:G43"/>
    <mergeCell ref="B45:C45"/>
    <mergeCell ref="D46:E46"/>
    <mergeCell ref="B30:C30"/>
    <mergeCell ref="K17:L17"/>
    <mergeCell ref="B17:D17"/>
    <mergeCell ref="F11:F12"/>
    <mergeCell ref="G11:H12"/>
    <mergeCell ref="B18:D18"/>
    <mergeCell ref="B19:D19"/>
    <mergeCell ref="B20:D20"/>
    <mergeCell ref="B21:D21"/>
    <mergeCell ref="B22:D22"/>
    <mergeCell ref="I9:I10"/>
    <mergeCell ref="E11:E12"/>
    <mergeCell ref="I11:I12"/>
    <mergeCell ref="F7:F8"/>
    <mergeCell ref="G7:H8"/>
    <mergeCell ref="I7:I8"/>
    <mergeCell ref="K15:L15"/>
    <mergeCell ref="K16:L16"/>
    <mergeCell ref="B11:D12"/>
    <mergeCell ref="B13:H13"/>
    <mergeCell ref="K13:M13"/>
    <mergeCell ref="K14:L14"/>
    <mergeCell ref="B15:C15"/>
    <mergeCell ref="B16:D16"/>
    <mergeCell ref="B2:F2"/>
    <mergeCell ref="B4:C4"/>
    <mergeCell ref="B5:C5"/>
    <mergeCell ref="B6:D6"/>
    <mergeCell ref="G6:H6"/>
    <mergeCell ref="B7:D8"/>
    <mergeCell ref="E7:E8"/>
    <mergeCell ref="G23:H23"/>
    <mergeCell ref="G24:H24"/>
    <mergeCell ref="G16:H16"/>
    <mergeCell ref="G17:H17"/>
    <mergeCell ref="G18:H18"/>
    <mergeCell ref="G19:H19"/>
    <mergeCell ref="G20:H20"/>
    <mergeCell ref="G21:H21"/>
    <mergeCell ref="G22:H22"/>
    <mergeCell ref="B24:D24"/>
    <mergeCell ref="B9:D10"/>
    <mergeCell ref="E9:E10"/>
    <mergeCell ref="F9:F10"/>
    <mergeCell ref="G9:H10"/>
    <mergeCell ref="B23:D23"/>
    <mergeCell ref="J39:K39"/>
    <mergeCell ref="F40:G40"/>
    <mergeCell ref="J40:K40"/>
    <mergeCell ref="F41:G41"/>
    <mergeCell ref="J41:K41"/>
    <mergeCell ref="F42:G42"/>
    <mergeCell ref="F31:G31"/>
    <mergeCell ref="B32:G32"/>
    <mergeCell ref="F35:G35"/>
    <mergeCell ref="F36:G36"/>
    <mergeCell ref="F37:G37"/>
    <mergeCell ref="J37:K37"/>
    <mergeCell ref="J38:K38"/>
    <mergeCell ref="B31:C31"/>
    <mergeCell ref="B34:C34"/>
    <mergeCell ref="B35:C35"/>
    <mergeCell ref="B36:C36"/>
    <mergeCell ref="B37:C37"/>
    <mergeCell ref="B38:C38"/>
    <mergeCell ref="F38:G38"/>
    <mergeCell ref="F39:G39"/>
    <mergeCell ref="H173:I173"/>
    <mergeCell ref="H177:J177"/>
    <mergeCell ref="B183:C183"/>
    <mergeCell ref="B192:D192"/>
    <mergeCell ref="B205:D205"/>
    <mergeCell ref="B206:G207"/>
    <mergeCell ref="B215:G216"/>
    <mergeCell ref="B118:D118"/>
    <mergeCell ref="B121:C121"/>
    <mergeCell ref="B122:C122"/>
    <mergeCell ref="B123:D123"/>
    <mergeCell ref="H130:M130"/>
    <mergeCell ref="H157:M159"/>
    <mergeCell ref="H142:M142"/>
    <mergeCell ref="B110:D110"/>
    <mergeCell ref="B111:D111"/>
    <mergeCell ref="B112:D112"/>
    <mergeCell ref="B113:D113"/>
    <mergeCell ref="B114:D114"/>
    <mergeCell ref="B115:D115"/>
    <mergeCell ref="B116:D116"/>
    <mergeCell ref="B117:D117"/>
    <mergeCell ref="H168:N168"/>
    <mergeCell ref="B107:D107"/>
    <mergeCell ref="B108:D108"/>
    <mergeCell ref="B109:D109"/>
    <mergeCell ref="B90:C90"/>
    <mergeCell ref="B91:C91"/>
    <mergeCell ref="D90:E90"/>
    <mergeCell ref="D91:E91"/>
    <mergeCell ref="B92:F92"/>
    <mergeCell ref="D96:E96"/>
    <mergeCell ref="D97:E97"/>
    <mergeCell ref="B100:D100"/>
    <mergeCell ref="B101:D101"/>
    <mergeCell ref="B102:D102"/>
    <mergeCell ref="B103:D103"/>
    <mergeCell ref="B104:D104"/>
    <mergeCell ref="I80:I81"/>
    <mergeCell ref="H80:H81"/>
    <mergeCell ref="B82:D83"/>
    <mergeCell ref="E82:E83"/>
    <mergeCell ref="F82:F83"/>
    <mergeCell ref="G82:G83"/>
    <mergeCell ref="I82:I83"/>
    <mergeCell ref="B105:D105"/>
    <mergeCell ref="B106:D106"/>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Viabilidad economica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Diego Huamanjulca Guerrero</cp:lastModifiedBy>
  <cp:revision/>
  <dcterms:created xsi:type="dcterms:W3CDTF">2024-09-23T02:38:54Z</dcterms:created>
  <dcterms:modified xsi:type="dcterms:W3CDTF">2024-09-23T06:21:08Z</dcterms:modified>
  <cp:category/>
  <cp:contentStatus/>
</cp:coreProperties>
</file>