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kevyn\Downloads\Bases de Dados\Web\"/>
    </mc:Choice>
  </mc:AlternateContent>
  <xr:revisionPtr revIDLastSave="0" documentId="13_ncr:1_{B213B950-A00B-4CAA-B52B-B4DA4CA2F6E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T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2" i="1"/>
  <c r="H3" i="1"/>
  <c r="H4" i="1"/>
  <c r="H5" i="1"/>
  <c r="H6" i="1"/>
  <c r="H7" i="1"/>
  <c r="H8" i="1"/>
  <c r="H9" i="1"/>
  <c r="J3" i="1"/>
  <c r="P2" i="1"/>
  <c r="O2" i="1"/>
  <c r="N2" i="1"/>
  <c r="M2" i="1"/>
  <c r="J2" i="1" l="1"/>
  <c r="R2" i="1" s="1"/>
  <c r="S2" i="1"/>
  <c r="J1" i="1"/>
  <c r="Q2" i="1" s="1"/>
</calcChain>
</file>

<file path=xl/sharedStrings.xml><?xml version="1.0" encoding="utf-8"?>
<sst xmlns="http://schemas.openxmlformats.org/spreadsheetml/2006/main" count="172" uniqueCount="114">
  <si>
    <t>Solicitante</t>
  </si>
  <si>
    <t>Cargo</t>
  </si>
  <si>
    <t>Caso</t>
  </si>
  <si>
    <t>Horario de inicio</t>
  </si>
  <si>
    <t>horario de finalização</t>
  </si>
  <si>
    <t>Ticket</t>
  </si>
  <si>
    <t>Solução</t>
  </si>
  <si>
    <t>Tempo de atendimento</t>
  </si>
  <si>
    <t>Data de atendimento</t>
  </si>
  <si>
    <t>PF</t>
  </si>
  <si>
    <t>PJ</t>
  </si>
  <si>
    <t>GE</t>
  </si>
  <si>
    <t>GC</t>
  </si>
  <si>
    <t>Maior Atendimento</t>
  </si>
  <si>
    <t>Menor Atendimento</t>
  </si>
  <si>
    <t>Média de Atendimento</t>
  </si>
  <si>
    <t>Qtd. Atendimentos do dia</t>
  </si>
  <si>
    <t>Jose Antonio</t>
  </si>
  <si>
    <t>Improdutivo</t>
  </si>
  <si>
    <t>Ticket #1565059</t>
  </si>
  <si>
    <t>Queda</t>
  </si>
  <si>
    <t>Visitor 72088958</t>
  </si>
  <si>
    <t>Ticket #1565064</t>
  </si>
  <si>
    <t>Falta de interação</t>
  </si>
  <si>
    <t>Ana Karine</t>
  </si>
  <si>
    <t>Usuario cockpit</t>
  </si>
  <si>
    <t>Ticket #1565089</t>
  </si>
  <si>
    <t>Reset de senha - Cokpit</t>
  </si>
  <si>
    <t>Marília</t>
  </si>
  <si>
    <t>Regularização de anuncio</t>
  </si>
  <si>
    <t>Ticket #1565111</t>
  </si>
  <si>
    <t>Celso</t>
  </si>
  <si>
    <t>Cancelamento de anuncio</t>
  </si>
  <si>
    <t>Ticket #1565133</t>
  </si>
  <si>
    <t>Ticket #1565142</t>
  </si>
  <si>
    <t>Visitor 65545631</t>
  </si>
  <si>
    <t>Instabilidade no estoque</t>
  </si>
  <si>
    <t>Ticket #1565165</t>
  </si>
  <si>
    <t>Nai Assis</t>
  </si>
  <si>
    <t>Ticket #1565183</t>
  </si>
  <si>
    <t>Euclydes</t>
  </si>
  <si>
    <t>Propostas</t>
  </si>
  <si>
    <t>Ticket #1565209</t>
  </si>
  <si>
    <t>Jeneir</t>
  </si>
  <si>
    <t>Edição de anuncio</t>
  </si>
  <si>
    <t>Ticket #1565220</t>
  </si>
  <si>
    <t>Versão Alterada</t>
  </si>
  <si>
    <t>Angela</t>
  </si>
  <si>
    <t>Contestação de Leads</t>
  </si>
  <si>
    <t>Ticket #1565232</t>
  </si>
  <si>
    <t>Abandono</t>
  </si>
  <si>
    <t>Pedro</t>
  </si>
  <si>
    <t>Ticket #1565238</t>
  </si>
  <si>
    <t>Luis</t>
  </si>
  <si>
    <t>Erro nas fotos</t>
  </si>
  <si>
    <t>Ticket #1565268</t>
  </si>
  <si>
    <t>Karina</t>
  </si>
  <si>
    <t>Bloqueio de loja</t>
  </si>
  <si>
    <t>Ticket #1565282</t>
  </si>
  <si>
    <t>Prevenção á  fraude</t>
  </si>
  <si>
    <t>Caue</t>
  </si>
  <si>
    <t>Cancelamento de produtos</t>
  </si>
  <si>
    <t>Ticket #1565302</t>
  </si>
  <si>
    <t>E-mail de confirmação</t>
  </si>
  <si>
    <t>Anderson</t>
  </si>
  <si>
    <t>Confirmação de cancelamento</t>
  </si>
  <si>
    <t>Ticket #1565312</t>
  </si>
  <si>
    <t>Produto não cancelado</t>
  </si>
  <si>
    <t>Visitor 51709618</t>
  </si>
  <si>
    <t>Ticket #1565321</t>
  </si>
  <si>
    <t>Alexandre </t>
  </si>
  <si>
    <t>Esclarecimento de fatura</t>
  </si>
  <si>
    <t>Ticket #1565326</t>
  </si>
  <si>
    <t>Fatura prorrogada</t>
  </si>
  <si>
    <t>Eliel</t>
  </si>
  <si>
    <t>Estoque</t>
  </si>
  <si>
    <t>Ticket #1565340</t>
  </si>
  <si>
    <t>Direcionado ao comercial</t>
  </si>
  <si>
    <t>Ticket #1565427</t>
  </si>
  <si>
    <t>isabela</t>
  </si>
  <si>
    <t>Ticket #1565440</t>
  </si>
  <si>
    <t>Informada sobre a franquia</t>
  </si>
  <si>
    <t>Rodrigo</t>
  </si>
  <si>
    <t>Exclusão de conta</t>
  </si>
  <si>
    <t>Ticket #1565454</t>
  </si>
  <si>
    <t>Cadastro Bloqueado</t>
  </si>
  <si>
    <t>Mauricio</t>
  </si>
  <si>
    <t>Ticket #1565468</t>
  </si>
  <si>
    <t>Informado sobre o plano / direcionado ao comercial</t>
  </si>
  <si>
    <t>Ivan</t>
  </si>
  <si>
    <t>Mais Fidelidade</t>
  </si>
  <si>
    <t>Ticket #1565487</t>
  </si>
  <si>
    <t>Direcionado ao Time +Fidelidade / Alterado e-mail de acesso</t>
  </si>
  <si>
    <t>Gabriel</t>
  </si>
  <si>
    <t>Envio de boleto</t>
  </si>
  <si>
    <t>Ticket #1565518</t>
  </si>
  <si>
    <t>Boletos enviados ao cliente</t>
  </si>
  <si>
    <t>Filipe</t>
  </si>
  <si>
    <t>Descrição</t>
  </si>
  <si>
    <t>Ticket #1565525</t>
  </si>
  <si>
    <t>Orientado sobre o casmpo de descrições</t>
  </si>
  <si>
    <t>Janderson</t>
  </si>
  <si>
    <t>Ticket #1565550</t>
  </si>
  <si>
    <t>Guilherme</t>
  </si>
  <si>
    <t>Manutenção de anuncio</t>
  </si>
  <si>
    <t>Ticket #1565558</t>
  </si>
  <si>
    <t>Sustentação</t>
  </si>
  <si>
    <t>Allan</t>
  </si>
  <si>
    <t> Ticket #1565567</t>
  </si>
  <si>
    <t>Ricardo</t>
  </si>
  <si>
    <t>Ticket #1565590</t>
  </si>
  <si>
    <t>informado sobre o CEP</t>
  </si>
  <si>
    <t>Leandro</t>
  </si>
  <si>
    <t>Ticket #1565625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</si>
</sst>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;@"/>
  </numFmts>
  <fonts count="10">
    <font>
      <sz val="11"/>
      <color theme="1"/>
      <name val="Aptos Narrow"/>
      <family val="2"/>
      <scheme val="minor"/>
    </font>
    <font>
      <sz val="11"/>
      <color rgb="FF2F3941"/>
      <name val="System-Ui"/>
      <charset val="1"/>
    </font>
    <font>
      <sz val="12"/>
      <color rgb="FF2F3941"/>
      <name val="System-Ui"/>
      <charset val="1"/>
    </font>
    <font>
      <sz val="11"/>
      <color rgb="FF2F3941"/>
      <name val="Aptos Narrow"/>
      <family val="2"/>
      <scheme val="minor"/>
    </font>
    <font>
      <sz val="11"/>
      <color rgb="FF293239"/>
      <name val="Inherit"/>
      <charset val="1"/>
    </font>
    <font>
      <sz val="9"/>
      <color rgb="FF2F3941"/>
      <name val="System-Ui"/>
      <charset val="1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rial"/>
    </font>
    <font>
      <sz val="12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0" fontId="4" fillId="0" borderId="0" xfId="0" applyFont="1" applyAlignment="1">
      <alignment readingOrder="1"/>
    </xf>
    <xf numFmtId="0" fontId="5" fillId="0" borderId="0" xfId="0" applyFont="1"/>
    <xf numFmtId="0" fontId="6" fillId="2" borderId="3" xfId="0" applyFont="1" applyFill="1" applyBorder="1"/>
    <xf numFmtId="0" fontId="6" fillId="2" borderId="2" xfId="0" applyFont="1" applyFill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20" fontId="8" fillId="0" borderId="0" xfId="0" applyNumberFormat="1" applyFont="1"/>
    <xf numFmtId="165" fontId="8" fillId="0" borderId="0" xfId="0" applyNumberFormat="1" applyFont="1"/>
    <xf numFmtId="0" fontId="9" fillId="0" borderId="0" xfId="0" applyFont="1"/>
  </cellXfs>
  <cellStyles count="1">
    <cellStyle name="Normal" xfId="0" builtinId="0"/>
  </cellStyles>
  <dxfs count="11">
    <dxf>
      <font>
        <sz val="12"/>
        <color rgb="FF000000"/>
        <name val="Arial"/>
      </font>
      <numFmt numFmtId="165" formatCode="d/m/yy;@"/>
    </dxf>
    <dxf>
      <font>
        <sz val="12"/>
        <color rgb="FF000000"/>
        <name val="Arial"/>
      </font>
      <numFmt numFmtId="166" formatCode="h:mm"/>
    </dxf>
    <dxf>
      <font>
        <sz val="12"/>
        <color rgb="FF00000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z val="12"/>
        <color rgb="FF000000"/>
        <name val="Arial"/>
      </font>
      <numFmt numFmtId="166" formatCode="h:mm"/>
    </dxf>
    <dxf>
      <font>
        <sz val="12"/>
        <color rgb="FF000000"/>
        <name val="Arial"/>
      </font>
      <numFmt numFmtId="166" formatCode="h:mm"/>
    </dxf>
    <dxf>
      <font>
        <sz val="12"/>
        <color rgb="FF000000"/>
        <name val="Arial"/>
      </font>
    </dxf>
    <dxf>
      <font>
        <sz val="12"/>
        <color rgb="FF00000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z val="12"/>
        <color rgb="FF000000"/>
        <name val="Arial"/>
      </font>
    </dxf>
    <dxf>
      <font>
        <sz val="12"/>
        <color theme="0"/>
        <name val="Arial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34598-E561-44A0-A53F-57AF34344D7D}" name="Tabela1" displayName="Tabela1" ref="A1:I32" totalsRowShown="0" headerRowDxfId="10" dataDxfId="9">
  <autoFilter ref="A1:I32" xr:uid="{6F734598-E561-44A0-A53F-57AF34344D7D}"/>
  <tableColumns count="9">
    <tableColumn id="1" xr3:uid="{38E9CE0D-7F74-4D09-A8BD-5FAE95003D04}" name="Solicitante" dataDxfId="8"/>
    <tableColumn id="2" xr3:uid="{0B3B251B-1D8B-4E47-B7E2-C3D813E04C7C}" name="Cargo" dataDxfId="7"/>
    <tableColumn id="3" xr3:uid="{271BD3A0-3643-473C-977E-C647055DB256}" name="Caso" dataDxfId="6"/>
    <tableColumn id="4" xr3:uid="{5F4BA009-2329-4095-B279-3E0CD336B5BC}" name="Horario de inicio" dataDxfId="5"/>
    <tableColumn id="5" xr3:uid="{0B323AB1-0AE8-415A-80EB-2C7BB0164554}" name="horario de finalização" dataDxfId="4"/>
    <tableColumn id="6" xr3:uid="{FA2978A9-02AE-44B6-B813-801739852894}" name="Ticket" dataDxfId="3"/>
    <tableColumn id="7" xr3:uid="{3DB57C16-0F1C-43F4-9DDE-550F04FFB2A3}" name="Solução" dataDxfId="2"/>
    <tableColumn id="8" xr3:uid="{D35D1556-6841-49FF-BC47-D78049CA5BEA}" name="Tempo de atendimento" dataDxfId="1">
      <calculatedColumnFormula>Tabela1[[#This Row],[horario de finalização]]-Tabela1[[#This Row],[Horario de inicio]]</calculatedColumnFormula>
    </tableColumn>
    <tableColumn id="9" xr3:uid="{A053CE13-B483-402C-ADB0-0FF6CF2A0E5A}" name="Data de atendimento" dataDxfId="0">
      <calculatedColumnFormula>DATE(2024,12,17)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selection activeCell="A2" sqref="A2"/>
    </sheetView>
  </sheetViews>
  <sheetFormatPr defaultColWidth="9.09765625" defaultRowHeight="13.8"/>
  <cols>
    <col min="1" max="1" width="18.69921875" bestFit="1" customWidth="1"/>
    <col min="2" max="2" width="10.296875" bestFit="1" customWidth="1"/>
    <col min="3" max="3" width="33" bestFit="1" customWidth="1"/>
    <col min="4" max="4" width="21.8984375" bestFit="1" customWidth="1"/>
    <col min="5" max="5" width="27.3984375" bestFit="1" customWidth="1"/>
    <col min="6" max="6" width="18.3984375" bestFit="1" customWidth="1"/>
    <col min="7" max="7" width="54.69921875" bestFit="1" customWidth="1"/>
    <col min="8" max="8" width="29" bestFit="1" customWidth="1"/>
    <col min="9" max="9" width="26.3984375" bestFit="1" customWidth="1"/>
    <col min="10" max="10" width="11.8984375" hidden="1" customWidth="1"/>
    <col min="11" max="11" width="8.296875" customWidth="1"/>
    <col min="12" max="12" width="11.09765625" bestFit="1" customWidth="1"/>
    <col min="13" max="13" width="5.59765625" bestFit="1" customWidth="1"/>
    <col min="17" max="17" width="22.59765625" bestFit="1" customWidth="1"/>
    <col min="18" max="18" width="21.09765625" bestFit="1" customWidth="1"/>
    <col min="19" max="19" width="26.69921875" customWidth="1"/>
    <col min="20" max="20" width="24.69921875" customWidth="1"/>
    <col min="21" max="21" width="30.8984375" bestFit="1" customWidth="1"/>
  </cols>
  <sheetData>
    <row r="1" spans="1:21" ht="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6">
        <f>LARGE(H:H,1)</f>
        <v>1.6666666666666607E-2</v>
      </c>
      <c r="M1" s="11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6"/>
    </row>
    <row r="2" spans="1:21" ht="15">
      <c r="A2" s="17" t="s">
        <v>17</v>
      </c>
      <c r="B2" s="17" t="s">
        <v>10</v>
      </c>
      <c r="C2" s="17" t="s">
        <v>18</v>
      </c>
      <c r="D2" s="19">
        <v>0.4284722222222222</v>
      </c>
      <c r="E2" s="19">
        <v>0.43194444444444446</v>
      </c>
      <c r="F2" s="17" t="s">
        <v>19</v>
      </c>
      <c r="G2" s="17" t="s">
        <v>20</v>
      </c>
      <c r="H2" s="19">
        <f>Tabela1[[#This Row],[horario de finalização]]-Tabela1[[#This Row],[Horario de inicio]]</f>
        <v>3.4722222222222654E-3</v>
      </c>
      <c r="I2" s="20">
        <f t="shared" ref="I2:I32" si="0">DATE(2024,12,17)</f>
        <v>45643</v>
      </c>
      <c r="J2" s="6">
        <f>SMALL(H:H,1)</f>
        <v>0</v>
      </c>
      <c r="M2" s="13">
        <f>COUNTIF(B:B,"PF")</f>
        <v>10</v>
      </c>
      <c r="N2" s="14">
        <f>COUNTIF(B:B,"PJ")</f>
        <v>13</v>
      </c>
      <c r="O2" s="14">
        <f>COUNTIF(B:B,"GE")</f>
        <v>2</v>
      </c>
      <c r="P2" s="14">
        <f>COUNTIF(B:B,"GC")</f>
        <v>6</v>
      </c>
      <c r="Q2" s="14">
        <f>MINUTE(J1)</f>
        <v>24</v>
      </c>
      <c r="R2" s="14">
        <f>MINUTE(J2)</f>
        <v>0</v>
      </c>
      <c r="S2" s="15" t="str">
        <f>CONCATENATE(MINUTE(J3), ": ", SECOND(J3))</f>
        <v>9: 46</v>
      </c>
      <c r="T2" s="14">
        <f>COUNTIF(I:I, DATE(2024,12,17))</f>
        <v>31</v>
      </c>
    </row>
    <row r="3" spans="1:21" ht="15">
      <c r="A3" s="17" t="s">
        <v>21</v>
      </c>
      <c r="B3" s="17" t="s">
        <v>10</v>
      </c>
      <c r="C3" s="17" t="s">
        <v>18</v>
      </c>
      <c r="D3" s="19">
        <v>0.43055555555555558</v>
      </c>
      <c r="E3" s="19">
        <v>0.43819444444444444</v>
      </c>
      <c r="F3" s="17" t="s">
        <v>22</v>
      </c>
      <c r="G3" s="17" t="s">
        <v>23</v>
      </c>
      <c r="H3" s="19">
        <f>Tabela1[[#This Row],[horario de finalização]]-Tabela1[[#This Row],[Horario de inicio]]</f>
        <v>7.6388888888888618E-3</v>
      </c>
      <c r="I3" s="20">
        <f t="shared" si="0"/>
        <v>45643</v>
      </c>
      <c r="J3" s="7">
        <f>AVERAGE(H:H)</f>
        <v>6.7876344086021407E-3</v>
      </c>
    </row>
    <row r="4" spans="1:21" ht="15">
      <c r="A4" s="17" t="s">
        <v>24</v>
      </c>
      <c r="B4" s="17" t="s">
        <v>12</v>
      </c>
      <c r="C4" s="17" t="s">
        <v>25</v>
      </c>
      <c r="D4" s="19">
        <v>0.43888888888888888</v>
      </c>
      <c r="E4" s="19">
        <v>0.44722222222222224</v>
      </c>
      <c r="F4" s="17" t="s">
        <v>26</v>
      </c>
      <c r="G4" s="17" t="s">
        <v>27</v>
      </c>
      <c r="H4" s="19">
        <f>Tabela1[[#This Row],[horario de finalização]]-Tabela1[[#This Row],[Horario de inicio]]</f>
        <v>8.3333333333333592E-3</v>
      </c>
      <c r="I4" s="20">
        <f t="shared" si="0"/>
        <v>45643</v>
      </c>
    </row>
    <row r="5" spans="1:21" ht="15">
      <c r="A5" s="17" t="s">
        <v>28</v>
      </c>
      <c r="B5" s="17" t="s">
        <v>9</v>
      </c>
      <c r="C5" s="17" t="s">
        <v>29</v>
      </c>
      <c r="D5" s="19">
        <v>0.44374999999999998</v>
      </c>
      <c r="E5" s="19">
        <v>0.44444444444444442</v>
      </c>
      <c r="F5" s="17" t="s">
        <v>30</v>
      </c>
      <c r="G5" s="17" t="s">
        <v>20</v>
      </c>
      <c r="H5" s="19">
        <f>Tabela1[[#This Row],[horario de finalização]]-Tabela1[[#This Row],[Horario de inicio]]</f>
        <v>6.9444444444444198E-4</v>
      </c>
      <c r="I5" s="20">
        <f t="shared" si="0"/>
        <v>45643</v>
      </c>
    </row>
    <row r="6" spans="1:21" ht="15">
      <c r="A6" s="17" t="s">
        <v>31</v>
      </c>
      <c r="B6" s="17" t="s">
        <v>9</v>
      </c>
      <c r="C6" s="17" t="s">
        <v>32</v>
      </c>
      <c r="D6" s="19">
        <v>0.44930555555555557</v>
      </c>
      <c r="E6" s="19">
        <v>0.45069444444444445</v>
      </c>
      <c r="F6" s="17" t="s">
        <v>33</v>
      </c>
      <c r="G6" s="17" t="s">
        <v>20</v>
      </c>
      <c r="H6" s="19">
        <f>Tabela1[[#This Row],[horario de finalização]]-Tabela1[[#This Row],[Horario de inicio]]</f>
        <v>1.388888888888884E-3</v>
      </c>
      <c r="I6" s="20">
        <f t="shared" si="0"/>
        <v>45643</v>
      </c>
    </row>
    <row r="7" spans="1:21" ht="15">
      <c r="A7" s="17" t="s">
        <v>24</v>
      </c>
      <c r="B7" s="17" t="s">
        <v>12</v>
      </c>
      <c r="C7" s="17" t="s">
        <v>18</v>
      </c>
      <c r="D7" s="19">
        <v>0.45347222222222222</v>
      </c>
      <c r="E7" s="19">
        <v>0.45347222222222222</v>
      </c>
      <c r="F7" s="17" t="s">
        <v>34</v>
      </c>
      <c r="G7" s="17" t="s">
        <v>20</v>
      </c>
      <c r="H7" s="19">
        <f>Tabela1[[#This Row],[horario de finalização]]-Tabela1[[#This Row],[Horario de inicio]]</f>
        <v>0</v>
      </c>
      <c r="I7" s="20">
        <f t="shared" si="0"/>
        <v>45643</v>
      </c>
    </row>
    <row r="8" spans="1:21" ht="15">
      <c r="A8" s="17" t="s">
        <v>35</v>
      </c>
      <c r="B8" s="17" t="s">
        <v>10</v>
      </c>
      <c r="C8" s="17" t="s">
        <v>36</v>
      </c>
      <c r="D8" s="19">
        <v>0.46666666666666667</v>
      </c>
      <c r="E8" s="19">
        <v>0.47361111111111109</v>
      </c>
      <c r="F8" s="17" t="s">
        <v>37</v>
      </c>
      <c r="G8" s="17" t="s">
        <v>20</v>
      </c>
      <c r="H8" s="19">
        <f>Tabela1[[#This Row],[horario de finalização]]-Tabela1[[#This Row],[Horario de inicio]]</f>
        <v>6.9444444444444198E-3</v>
      </c>
      <c r="I8" s="20">
        <f t="shared" si="0"/>
        <v>45643</v>
      </c>
    </row>
    <row r="9" spans="1:21" ht="15">
      <c r="A9" s="17" t="s">
        <v>38</v>
      </c>
      <c r="B9" s="17" t="s">
        <v>10</v>
      </c>
      <c r="C9" s="17" t="s">
        <v>18</v>
      </c>
      <c r="D9" s="19">
        <v>0.47499999999999998</v>
      </c>
      <c r="E9" s="19">
        <v>0.47916666666666669</v>
      </c>
      <c r="F9" s="17" t="s">
        <v>39</v>
      </c>
      <c r="G9" s="17" t="s">
        <v>23</v>
      </c>
      <c r="H9" s="19">
        <f>Tabela1[[#This Row],[horario de finalização]]-Tabela1[[#This Row],[Horario de inicio]]</f>
        <v>4.1666666666667074E-3</v>
      </c>
      <c r="I9" s="20">
        <f t="shared" si="0"/>
        <v>45643</v>
      </c>
    </row>
    <row r="10" spans="1:21" ht="15">
      <c r="A10" s="17" t="s">
        <v>40</v>
      </c>
      <c r="B10" s="17" t="s">
        <v>9</v>
      </c>
      <c r="C10" s="17" t="s">
        <v>41</v>
      </c>
      <c r="D10" s="19">
        <v>0.4909722222222222</v>
      </c>
      <c r="E10" s="19">
        <v>0.49236111111111114</v>
      </c>
      <c r="F10" s="17" t="s">
        <v>42</v>
      </c>
      <c r="G10" s="17" t="s">
        <v>20</v>
      </c>
      <c r="H10" s="19">
        <f>Tabela1[[#This Row],[horario de finalização]]-Tabela1[[#This Row],[Horario de inicio]]</f>
        <v>1.3888888888889395E-3</v>
      </c>
      <c r="I10" s="20">
        <f t="shared" si="0"/>
        <v>45643</v>
      </c>
    </row>
    <row r="11" spans="1:21" ht="15">
      <c r="A11" s="17" t="s">
        <v>43</v>
      </c>
      <c r="B11" s="17" t="s">
        <v>9</v>
      </c>
      <c r="C11" s="17" t="s">
        <v>44</v>
      </c>
      <c r="D11" s="19">
        <v>0.49791666666666667</v>
      </c>
      <c r="E11" s="19">
        <v>0.50416666666666665</v>
      </c>
      <c r="F11" s="17" t="s">
        <v>45</v>
      </c>
      <c r="G11" s="17" t="s">
        <v>46</v>
      </c>
      <c r="H11" s="19">
        <f>Tabela1[[#This Row],[horario de finalização]]-Tabela1[[#This Row],[Horario de inicio]]</f>
        <v>6.2499999999999778E-3</v>
      </c>
      <c r="I11" s="20">
        <f t="shared" si="0"/>
        <v>45643</v>
      </c>
    </row>
    <row r="12" spans="1:21" ht="15">
      <c r="A12" s="17" t="s">
        <v>47</v>
      </c>
      <c r="B12" s="17" t="s">
        <v>10</v>
      </c>
      <c r="C12" s="17" t="s">
        <v>48</v>
      </c>
      <c r="D12" s="19">
        <v>0.50486111111111109</v>
      </c>
      <c r="E12" s="19">
        <v>0.51041666666666663</v>
      </c>
      <c r="F12" s="17" t="s">
        <v>49</v>
      </c>
      <c r="G12" s="17" t="s">
        <v>50</v>
      </c>
      <c r="H12" s="19">
        <f>Tabela1[[#This Row],[horario de finalização]]-Tabela1[[#This Row],[Horario de inicio]]</f>
        <v>5.5555555555555358E-3</v>
      </c>
      <c r="I12" s="20">
        <f t="shared" si="0"/>
        <v>45643</v>
      </c>
    </row>
    <row r="13" spans="1:21" ht="15">
      <c r="A13" s="17" t="s">
        <v>51</v>
      </c>
      <c r="B13" s="17" t="s">
        <v>9</v>
      </c>
      <c r="C13" s="17" t="s">
        <v>18</v>
      </c>
      <c r="D13" s="19">
        <v>0.50763888888888886</v>
      </c>
      <c r="E13" s="19">
        <v>0.50763888888888886</v>
      </c>
      <c r="F13" s="17" t="s">
        <v>52</v>
      </c>
      <c r="G13" s="17" t="s">
        <v>20</v>
      </c>
      <c r="H13" s="19">
        <f>Tabela1[[#This Row],[horario de finalização]]-Tabela1[[#This Row],[Horario de inicio]]</f>
        <v>0</v>
      </c>
      <c r="I13" s="20">
        <f t="shared" si="0"/>
        <v>45643</v>
      </c>
    </row>
    <row r="14" spans="1:21" ht="15">
      <c r="A14" s="17" t="s">
        <v>53</v>
      </c>
      <c r="B14" s="17" t="s">
        <v>9</v>
      </c>
      <c r="C14" s="17" t="s">
        <v>54</v>
      </c>
      <c r="D14" s="19">
        <v>0.51875000000000004</v>
      </c>
      <c r="E14" s="19">
        <v>0.52083333333333337</v>
      </c>
      <c r="F14" s="17" t="s">
        <v>55</v>
      </c>
      <c r="G14" s="17" t="s">
        <v>20</v>
      </c>
      <c r="H14" s="19">
        <f>Tabela1[[#This Row],[horario de finalização]]-Tabela1[[#This Row],[Horario de inicio]]</f>
        <v>2.0833333333333259E-3</v>
      </c>
      <c r="I14" s="20">
        <f t="shared" si="0"/>
        <v>45643</v>
      </c>
    </row>
    <row r="15" spans="1:21" ht="15">
      <c r="A15" s="17" t="s">
        <v>56</v>
      </c>
      <c r="B15" s="17" t="s">
        <v>12</v>
      </c>
      <c r="C15" s="17" t="s">
        <v>57</v>
      </c>
      <c r="D15" s="19">
        <v>0.52638888888888891</v>
      </c>
      <c r="E15" s="19">
        <v>0.53680555555555554</v>
      </c>
      <c r="F15" s="17" t="s">
        <v>58</v>
      </c>
      <c r="G15" s="17" t="s">
        <v>59</v>
      </c>
      <c r="H15" s="19">
        <f>Tabela1[[#This Row],[horario de finalização]]-Tabela1[[#This Row],[Horario de inicio]]</f>
        <v>1.041666666666663E-2</v>
      </c>
      <c r="I15" s="20">
        <f t="shared" si="0"/>
        <v>45643</v>
      </c>
    </row>
    <row r="16" spans="1:21" ht="15">
      <c r="A16" s="17" t="s">
        <v>60</v>
      </c>
      <c r="B16" s="17" t="s">
        <v>10</v>
      </c>
      <c r="C16" s="17" t="s">
        <v>61</v>
      </c>
      <c r="D16" s="19">
        <v>0.53611111111111109</v>
      </c>
      <c r="E16" s="19">
        <v>0.5444444444444444</v>
      </c>
      <c r="F16" s="17" t="s">
        <v>62</v>
      </c>
      <c r="G16" s="17" t="s">
        <v>63</v>
      </c>
      <c r="H16" s="19">
        <f>Tabela1[[#This Row],[horario de finalização]]-Tabela1[[#This Row],[Horario de inicio]]</f>
        <v>8.3333333333333037E-3</v>
      </c>
      <c r="I16" s="20">
        <f t="shared" si="0"/>
        <v>45643</v>
      </c>
    </row>
    <row r="17" spans="1:13" ht="15">
      <c r="A17" s="17" t="s">
        <v>64</v>
      </c>
      <c r="B17" s="17" t="s">
        <v>11</v>
      </c>
      <c r="C17" s="17" t="s">
        <v>65</v>
      </c>
      <c r="D17" s="19">
        <v>0.54166666666666663</v>
      </c>
      <c r="E17" s="19">
        <v>0.54652777777777772</v>
      </c>
      <c r="F17" s="18" t="s">
        <v>66</v>
      </c>
      <c r="G17" s="17" t="s">
        <v>67</v>
      </c>
      <c r="H17" s="19">
        <f>Tabela1[[#This Row],[horario de finalização]]-Tabela1[[#This Row],[Horario de inicio]]</f>
        <v>4.8611111111110938E-3</v>
      </c>
      <c r="I17" s="20">
        <f t="shared" si="0"/>
        <v>45643</v>
      </c>
    </row>
    <row r="18" spans="1:13" ht="15">
      <c r="A18" s="17" t="s">
        <v>68</v>
      </c>
      <c r="B18" s="17" t="s">
        <v>10</v>
      </c>
      <c r="C18" s="17" t="s">
        <v>18</v>
      </c>
      <c r="D18" s="19">
        <v>0.5444444444444444</v>
      </c>
      <c r="E18" s="19">
        <v>0.54513888888888884</v>
      </c>
      <c r="F18" s="17" t="s">
        <v>69</v>
      </c>
      <c r="G18" s="17" t="s">
        <v>18</v>
      </c>
      <c r="H18" s="19">
        <f>Tabela1[[#This Row],[horario de finalização]]-Tabela1[[#This Row],[Horario de inicio]]</f>
        <v>6.9444444444444198E-4</v>
      </c>
      <c r="I18" s="20">
        <f t="shared" si="0"/>
        <v>45643</v>
      </c>
    </row>
    <row r="19" spans="1:13" ht="15">
      <c r="A19" s="17" t="s">
        <v>70</v>
      </c>
      <c r="B19" s="17" t="s">
        <v>12</v>
      </c>
      <c r="C19" s="17" t="s">
        <v>71</v>
      </c>
      <c r="D19" s="19">
        <v>0.54791666666666672</v>
      </c>
      <c r="E19" s="19">
        <v>0.55208333333333337</v>
      </c>
      <c r="F19" s="17" t="s">
        <v>72</v>
      </c>
      <c r="G19" s="17" t="s">
        <v>73</v>
      </c>
      <c r="H19" s="19">
        <f>Tabela1[[#This Row],[horario de finalização]]-Tabela1[[#This Row],[Horario de inicio]]</f>
        <v>4.1666666666666519E-3</v>
      </c>
      <c r="I19" s="20">
        <f t="shared" si="0"/>
        <v>45643</v>
      </c>
    </row>
    <row r="20" spans="1:13" ht="15">
      <c r="A20" s="17" t="s">
        <v>74</v>
      </c>
      <c r="B20" s="17" t="s">
        <v>10</v>
      </c>
      <c r="C20" s="17" t="s">
        <v>75</v>
      </c>
      <c r="D20" s="19">
        <v>0.5541666666666667</v>
      </c>
      <c r="E20" s="19">
        <v>0.56597222222222221</v>
      </c>
      <c r="F20" s="17" t="s">
        <v>76</v>
      </c>
      <c r="G20" s="17" t="s">
        <v>77</v>
      </c>
      <c r="H20" s="19">
        <f>Tabela1[[#This Row],[horario de finalização]]-Tabela1[[#This Row],[Horario de inicio]]</f>
        <v>1.1805555555555514E-2</v>
      </c>
      <c r="I20" s="20">
        <f t="shared" si="0"/>
        <v>45643</v>
      </c>
    </row>
    <row r="21" spans="1:13" ht="15">
      <c r="A21" s="17" t="s">
        <v>31</v>
      </c>
      <c r="B21" s="17" t="s">
        <v>10</v>
      </c>
      <c r="C21" s="17" t="s">
        <v>18</v>
      </c>
      <c r="D21" s="19">
        <v>0.60972222222222228</v>
      </c>
      <c r="E21" s="19">
        <v>0.61319444444444449</v>
      </c>
      <c r="F21" s="17" t="s">
        <v>78</v>
      </c>
      <c r="G21" s="17" t="s">
        <v>23</v>
      </c>
      <c r="H21" s="19">
        <f>Tabela1[[#This Row],[horario de finalização]]-Tabela1[[#This Row],[Horario de inicio]]</f>
        <v>3.4722222222222099E-3</v>
      </c>
      <c r="I21" s="20">
        <f t="shared" si="0"/>
        <v>45643</v>
      </c>
    </row>
    <row r="22" spans="1:13" ht="15">
      <c r="A22" s="17" t="s">
        <v>79</v>
      </c>
      <c r="B22" s="17" t="s">
        <v>10</v>
      </c>
      <c r="C22" s="17" t="s">
        <v>75</v>
      </c>
      <c r="D22" s="19">
        <v>0.61527777777777781</v>
      </c>
      <c r="E22" s="19">
        <v>0.62638888888888888</v>
      </c>
      <c r="F22" s="17" t="s">
        <v>80</v>
      </c>
      <c r="G22" s="17" t="s">
        <v>81</v>
      </c>
      <c r="H22" s="19">
        <f>Tabela1[[#This Row],[horario de finalização]]-Tabela1[[#This Row],[Horario de inicio]]</f>
        <v>1.1111111111111072E-2</v>
      </c>
      <c r="I22" s="20">
        <f t="shared" si="0"/>
        <v>45643</v>
      </c>
    </row>
    <row r="23" spans="1:13" ht="15.75" customHeight="1">
      <c r="A23" s="17" t="s">
        <v>82</v>
      </c>
      <c r="B23" s="17" t="s">
        <v>9</v>
      </c>
      <c r="C23" s="17" t="s">
        <v>83</v>
      </c>
      <c r="D23" s="19">
        <v>0.62013888888888891</v>
      </c>
      <c r="E23" s="19">
        <v>0.63402777777777775</v>
      </c>
      <c r="F23" s="18" t="s">
        <v>84</v>
      </c>
      <c r="G23" s="17" t="s">
        <v>85</v>
      </c>
      <c r="H23" s="19">
        <f>Tabela1[[#This Row],[horario de finalização]]-Tabela1[[#This Row],[Horario de inicio]]</f>
        <v>1.388888888888884E-2</v>
      </c>
      <c r="I23" s="20">
        <f t="shared" si="0"/>
        <v>45643</v>
      </c>
      <c r="L23" s="8"/>
      <c r="M23" s="8"/>
    </row>
    <row r="24" spans="1:13" ht="15">
      <c r="A24" s="17" t="s">
        <v>86</v>
      </c>
      <c r="B24" s="17" t="s">
        <v>10</v>
      </c>
      <c r="C24" s="17" t="s">
        <v>75</v>
      </c>
      <c r="D24" s="19">
        <v>0.62708333333333333</v>
      </c>
      <c r="E24" s="19">
        <v>0.63611111111111107</v>
      </c>
      <c r="F24" s="18" t="s">
        <v>87</v>
      </c>
      <c r="G24" s="17" t="s">
        <v>88</v>
      </c>
      <c r="H24" s="19">
        <f>Tabela1[[#This Row],[horario de finalização]]-Tabela1[[#This Row],[Horario de inicio]]</f>
        <v>9.0277777777777457E-3</v>
      </c>
      <c r="I24" s="20">
        <f t="shared" si="0"/>
        <v>45643</v>
      </c>
    </row>
    <row r="25" spans="1:13" ht="30">
      <c r="A25" s="17" t="s">
        <v>89</v>
      </c>
      <c r="B25" s="17" t="s">
        <v>10</v>
      </c>
      <c r="C25" s="17" t="s">
        <v>90</v>
      </c>
      <c r="D25" s="19">
        <v>0.6381944444444444</v>
      </c>
      <c r="E25" s="19">
        <v>0.65069444444444446</v>
      </c>
      <c r="F25" s="17" t="s">
        <v>91</v>
      </c>
      <c r="G25" s="18" t="s">
        <v>92</v>
      </c>
      <c r="H25" s="19">
        <f>Tabela1[[#This Row],[horario de finalização]]-Tabela1[[#This Row],[Horario de inicio]]</f>
        <v>1.2500000000000067E-2</v>
      </c>
      <c r="I25" s="20">
        <f t="shared" si="0"/>
        <v>45643</v>
      </c>
      <c r="L25" s="8"/>
    </row>
    <row r="26" spans="1:13" ht="15">
      <c r="A26" s="17" t="s">
        <v>93</v>
      </c>
      <c r="B26" s="17" t="s">
        <v>12</v>
      </c>
      <c r="C26" s="17" t="s">
        <v>94</v>
      </c>
      <c r="D26" s="19">
        <v>0.65555555555555556</v>
      </c>
      <c r="E26" s="19">
        <v>0.66180555555555554</v>
      </c>
      <c r="F26" s="17" t="s">
        <v>95</v>
      </c>
      <c r="G26" s="17" t="s">
        <v>96</v>
      </c>
      <c r="H26" s="19">
        <f>Tabela1[[#This Row],[horario de finalização]]-Tabela1[[#This Row],[Horario de inicio]]</f>
        <v>6.2499999999999778E-3</v>
      </c>
      <c r="I26" s="20">
        <f t="shared" si="0"/>
        <v>45643</v>
      </c>
    </row>
    <row r="27" spans="1:13" ht="15">
      <c r="A27" s="17" t="s">
        <v>97</v>
      </c>
      <c r="B27" s="17" t="s">
        <v>9</v>
      </c>
      <c r="C27" s="17" t="s">
        <v>98</v>
      </c>
      <c r="D27" s="19">
        <v>0.65694444444444444</v>
      </c>
      <c r="E27" s="19">
        <v>0.6694444444444444</v>
      </c>
      <c r="F27" s="17" t="s">
        <v>99</v>
      </c>
      <c r="G27" s="17" t="s">
        <v>100</v>
      </c>
      <c r="H27" s="19">
        <f>Tabela1[[#This Row],[horario de finalização]]-Tabela1[[#This Row],[Horario de inicio]]</f>
        <v>1.2499999999999956E-2</v>
      </c>
      <c r="I27" s="20">
        <f t="shared" si="0"/>
        <v>45643</v>
      </c>
    </row>
    <row r="28" spans="1:13" ht="15">
      <c r="A28" s="17" t="s">
        <v>101</v>
      </c>
      <c r="B28" s="17" t="s">
        <v>10</v>
      </c>
      <c r="C28" s="17" t="s">
        <v>18</v>
      </c>
      <c r="D28" s="19">
        <v>0.67013888888888884</v>
      </c>
      <c r="E28" s="19">
        <v>0.67708333333333337</v>
      </c>
      <c r="F28" s="17" t="s">
        <v>102</v>
      </c>
      <c r="G28" s="17" t="s">
        <v>23</v>
      </c>
      <c r="H28" s="19">
        <f>Tabela1[[#This Row],[horario de finalização]]-Tabela1[[#This Row],[Horario de inicio]]</f>
        <v>6.9444444444445308E-3</v>
      </c>
      <c r="I28" s="20">
        <f t="shared" si="0"/>
        <v>45643</v>
      </c>
    </row>
    <row r="29" spans="1:13" ht="15">
      <c r="A29" s="17" t="s">
        <v>103</v>
      </c>
      <c r="B29" s="17" t="s">
        <v>9</v>
      </c>
      <c r="C29" s="17" t="s">
        <v>104</v>
      </c>
      <c r="D29" s="19">
        <v>0.67291666666666672</v>
      </c>
      <c r="E29" s="19">
        <v>0.68958333333333333</v>
      </c>
      <c r="F29" s="17" t="s">
        <v>105</v>
      </c>
      <c r="G29" s="17" t="s">
        <v>106</v>
      </c>
      <c r="H29" s="19">
        <f>Tabela1[[#This Row],[horario de finalização]]-Tabela1[[#This Row],[Horario de inicio]]</f>
        <v>1.6666666666666607E-2</v>
      </c>
      <c r="I29" s="20">
        <f t="shared" si="0"/>
        <v>45643</v>
      </c>
    </row>
    <row r="30" spans="1:13" ht="15">
      <c r="A30" s="17" t="s">
        <v>107</v>
      </c>
      <c r="B30" s="17" t="s">
        <v>11</v>
      </c>
      <c r="C30" s="17" t="s">
        <v>25</v>
      </c>
      <c r="D30" s="19">
        <v>0.67500000000000004</v>
      </c>
      <c r="E30" s="19">
        <v>0.68402777777777779</v>
      </c>
      <c r="F30" s="17" t="s">
        <v>108</v>
      </c>
      <c r="G30" s="17" t="s">
        <v>27</v>
      </c>
      <c r="H30" s="19">
        <f>Tabela1[[#This Row],[horario de finalização]]-Tabela1[[#This Row],[Horario de inicio]]</f>
        <v>9.0277777777777457E-3</v>
      </c>
      <c r="I30" s="20">
        <f t="shared" si="0"/>
        <v>45643</v>
      </c>
      <c r="L30" s="3"/>
    </row>
    <row r="31" spans="1:13" ht="15">
      <c r="A31" s="17" t="s">
        <v>109</v>
      </c>
      <c r="B31" s="17" t="s">
        <v>9</v>
      </c>
      <c r="C31" s="17" t="s">
        <v>44</v>
      </c>
      <c r="D31" s="19">
        <v>0.68611111111111112</v>
      </c>
      <c r="E31" s="19">
        <v>0.69444444444444442</v>
      </c>
      <c r="F31" s="17" t="s">
        <v>110</v>
      </c>
      <c r="G31" s="17" t="s">
        <v>111</v>
      </c>
      <c r="H31" s="19">
        <f>Tabela1[[#This Row],[horario de finalização]]-Tabela1[[#This Row],[Horario de inicio]]</f>
        <v>8.3333333333333037E-3</v>
      </c>
      <c r="I31" s="20">
        <f t="shared" si="0"/>
        <v>45643</v>
      </c>
      <c r="L31" s="9"/>
    </row>
    <row r="32" spans="1:13" ht="15">
      <c r="A32" s="17" t="s">
        <v>112</v>
      </c>
      <c r="B32" s="17" t="s">
        <v>12</v>
      </c>
      <c r="C32" s="17" t="s">
        <v>71</v>
      </c>
      <c r="D32" s="19">
        <v>0.70902777777777781</v>
      </c>
      <c r="E32" s="19">
        <v>0.72152777777777777</v>
      </c>
      <c r="F32" s="17" t="s">
        <v>113</v>
      </c>
      <c r="G32" s="17" t="s">
        <v>50</v>
      </c>
      <c r="H32" s="19">
        <f>Tabela1[[#This Row],[horario de finalização]]-Tabela1[[#This Row],[Horario de inicio]]</f>
        <v>1.2499999999999956E-2</v>
      </c>
      <c r="I32" s="20">
        <f t="shared" si="0"/>
        <v>45643</v>
      </c>
      <c r="L32" s="8"/>
    </row>
    <row r="33" spans="1:9" ht="15">
      <c r="A33" s="4"/>
      <c r="D33" s="1"/>
      <c r="E33" s="1"/>
      <c r="F33" s="2"/>
      <c r="H33" s="1"/>
      <c r="I33" s="8"/>
    </row>
    <row r="34" spans="1:9" ht="15">
      <c r="A34" s="4"/>
      <c r="D34" s="1"/>
      <c r="E34" s="1"/>
      <c r="F34" s="2"/>
      <c r="H34" s="1"/>
      <c r="I34" s="8"/>
    </row>
    <row r="35" spans="1:9" ht="15">
      <c r="A35" s="4"/>
      <c r="D35" s="1"/>
      <c r="E35" s="1"/>
      <c r="F35" s="2"/>
      <c r="H35" s="1"/>
      <c r="I35" s="8"/>
    </row>
    <row r="36" spans="1:9" ht="15">
      <c r="A36" s="4"/>
      <c r="D36" s="1"/>
      <c r="E36" s="1"/>
      <c r="F36" s="2"/>
      <c r="H36" s="1"/>
      <c r="I36" s="8"/>
    </row>
    <row r="37" spans="1:9" ht="15">
      <c r="A37" s="4"/>
      <c r="D37" s="1"/>
      <c r="E37" s="1"/>
      <c r="F37" s="3"/>
      <c r="H37" s="1"/>
      <c r="I37" s="8"/>
    </row>
    <row r="38" spans="1:9" ht="15">
      <c r="A38" s="4"/>
      <c r="D38" s="1"/>
      <c r="E38" s="1"/>
      <c r="F38" s="5"/>
      <c r="H38" s="1"/>
      <c r="I38" s="8"/>
    </row>
    <row r="39" spans="1:9" ht="15">
      <c r="A39" s="4"/>
      <c r="D39" s="1"/>
      <c r="E39" s="1"/>
      <c r="F39" s="10"/>
      <c r="H39" s="1"/>
      <c r="I39" s="8"/>
    </row>
    <row r="40" spans="1:9" ht="15">
      <c r="A40" s="4"/>
      <c r="D40" s="1"/>
      <c r="E40" s="1"/>
      <c r="F40" s="2"/>
      <c r="H40" s="1"/>
      <c r="I40" s="8"/>
    </row>
    <row r="41" spans="1:9" ht="15">
      <c r="A41" s="4"/>
      <c r="D41" s="1"/>
      <c r="E41" s="1"/>
      <c r="F41" s="3"/>
      <c r="H41" s="1"/>
      <c r="I41" s="8"/>
    </row>
    <row r="42" spans="1:9" ht="15">
      <c r="A42" s="4"/>
      <c r="D42" s="1"/>
      <c r="E42" s="1"/>
      <c r="F42" s="3"/>
      <c r="H42" s="1"/>
      <c r="I42" s="8"/>
    </row>
    <row r="43" spans="1:9" ht="15">
      <c r="A43" s="4"/>
      <c r="D43" s="1"/>
      <c r="E43" s="1"/>
      <c r="F43" s="2"/>
      <c r="H43" s="1"/>
      <c r="I43" s="8"/>
    </row>
    <row r="44" spans="1:9" ht="15">
      <c r="A44" s="4"/>
      <c r="D44" s="1"/>
      <c r="E44" s="1"/>
      <c r="F44" s="2"/>
      <c r="H44" s="1"/>
      <c r="I44" s="8"/>
    </row>
    <row r="45" spans="1:9" ht="15">
      <c r="A45" s="4"/>
      <c r="D45" s="1"/>
      <c r="E45" s="1"/>
      <c r="F45" s="2"/>
      <c r="H45" s="1"/>
      <c r="I45" s="8"/>
    </row>
    <row r="46" spans="1:9" ht="15">
      <c r="A46" s="4"/>
      <c r="D46" s="1"/>
      <c r="E46" s="1"/>
      <c r="F46" s="2"/>
      <c r="H46" s="1"/>
      <c r="I46" s="8"/>
    </row>
    <row r="47" spans="1:9" ht="15">
      <c r="A47" s="4"/>
      <c r="D47" s="1"/>
      <c r="E47" s="1"/>
      <c r="F47" s="2"/>
      <c r="H47" s="1"/>
      <c r="I47" s="8"/>
    </row>
    <row r="48" spans="1:9" ht="15">
      <c r="A48" s="4"/>
      <c r="D48" s="1"/>
      <c r="E48" s="1"/>
      <c r="F48" s="2"/>
      <c r="H48" s="1"/>
      <c r="I48" s="8"/>
    </row>
    <row r="49" spans="1:9" ht="15">
      <c r="A49" s="4"/>
      <c r="D49" s="1"/>
      <c r="E49" s="1"/>
      <c r="F49" s="2"/>
      <c r="H49" s="1"/>
      <c r="I49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Kevyn Santos</cp:lastModifiedBy>
  <cp:revision/>
  <dcterms:created xsi:type="dcterms:W3CDTF">2024-12-11T13:46:14Z</dcterms:created>
  <dcterms:modified xsi:type="dcterms:W3CDTF">2024-12-26T01:07:05Z</dcterms:modified>
  <cp:category/>
  <cp:contentStatus/>
</cp:coreProperties>
</file>