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fMeasurements" sheetId="1" state="visible" r:id="rId2"/>
    <sheet name="DefoliationTests" sheetId="2" state="visible" r:id="rId3"/>
    <sheet name="DisplacementResults" sheetId="3" state="visible" r:id="rId4"/>
    <sheet name="StitchResults" sheetId="4" state="visible" r:id="rId5"/>
    <sheet name="DetectResul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<sst xmlns="http://schemas.openxmlformats.org/spreadsheetml/2006/main" count="54" uniqueCount="37">
  <si>
    <t xml:space="preserve">LeafID</t>
  </si>
  <si>
    <t xml:space="preserve">SegmentID</t>
  </si>
  <si>
    <t xml:space="preserve">Start_Width</t>
  </si>
  <si>
    <t xml:space="preserve">End_Width</t>
  </si>
  <si>
    <t xml:space="preserve">Average_Width</t>
  </si>
  <si>
    <t xml:space="preserve">Area</t>
  </si>
  <si>
    <t xml:space="preserve">Width</t>
  </si>
  <si>
    <t xml:space="preserve">Length</t>
  </si>
  <si>
    <t xml:space="preserve">Cut Far</t>
  </si>
  <si>
    <t xml:space="preserve">DefoID</t>
  </si>
  <si>
    <t xml:space="preserve">Defo_Percent</t>
  </si>
  <si>
    <t xml:space="preserve">Original_Area</t>
  </si>
  <si>
    <t xml:space="preserve">Defo_Area</t>
  </si>
  <si>
    <t xml:space="preserve">New_Calculated_Area</t>
  </si>
  <si>
    <t xml:space="preserve">Area_Pdiff</t>
  </si>
  <si>
    <t xml:space="preserve">Notes</t>
  </si>
  <si>
    <t xml:space="preserve">Inverted + Lost Tracking</t>
  </si>
  <si>
    <t xml:space="preserve">Inverted</t>
  </si>
  <si>
    <t xml:space="preserve">Lost Tracking</t>
  </si>
  <si>
    <t xml:space="preserve">Mask</t>
  </si>
  <si>
    <t xml:space="preserve">MediaID</t>
  </si>
  <si>
    <t xml:space="preserve">Ground_Truth</t>
  </si>
  <si>
    <t xml:space="preserve">Template_Displacement_Area</t>
  </si>
  <si>
    <t xml:space="preserve">Template_Displacement_Pdiff</t>
  </si>
  <si>
    <t xml:space="preserve">Shadow</t>
  </si>
  <si>
    <t xml:space="preserve">Template_Stitch_Area</t>
  </si>
  <si>
    <t xml:space="preserve">Template_Stitch_Pdiff</t>
  </si>
  <si>
    <t xml:space="preserve">Flow_Stitch_Area</t>
  </si>
  <si>
    <t xml:space="preserve">Flow_Stitch_Pdiff</t>
  </si>
  <si>
    <t xml:space="preserve">Orb_Detect_Area</t>
  </si>
  <si>
    <t xml:space="preserve">Orb_Detect_Pdiff</t>
  </si>
  <si>
    <t xml:space="preserve">Sift_Detect_Area</t>
  </si>
  <si>
    <t xml:space="preserve">Sift_Detect_Pdiff</t>
  </si>
  <si>
    <t xml:space="preserve">Flow_Detect_Area</t>
  </si>
  <si>
    <t xml:space="preserve">Flow_Detect_Pdiff</t>
  </si>
  <si>
    <t xml:space="preserve">Template_Detect_Area</t>
  </si>
  <si>
    <t xml:space="preserve">Template_Detect_Pdiff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</si>
</sst>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CCCCCC"/>
      </patternFill>
    </fill>
    <fill>
      <patternFill patternType="solid">
        <fgColor rgb="FFFFE994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EEEEEE"/>
        <bgColor rgb="FFFFF5CE"/>
      </patternFill>
    </fill>
    <fill>
      <patternFill patternType="solid">
        <fgColor rgb="FFB2B2B2"/>
        <bgColor rgb="FFAFD095"/>
      </patternFill>
    </fill>
    <fill>
      <patternFill patternType="solid">
        <fgColor rgb="FFDDE8CB"/>
        <bgColor rgb="FFEEEEEE"/>
      </patternFill>
    </fill>
    <fill>
      <patternFill patternType="solid">
        <fgColor rgb="FFEC9BA4"/>
        <bgColor rgb="FFFFA6A6"/>
      </patternFill>
    </fill>
    <fill>
      <patternFill patternType="solid">
        <fgColor rgb="FFFFA6A6"/>
        <bgColor rgb="FFEC9BA4"/>
      </patternFill>
    </fill>
    <fill>
      <patternFill patternType="solid">
        <fgColor rgb="FFCCCCCC"/>
        <bgColor rgb="FFDDE8CB"/>
      </patternFill>
    </fill>
    <fill>
      <patternFill patternType="solid">
        <fgColor rgb="FFFFF5CE"/>
        <bgColor rgb="FFEEEEEE"/>
      </patternFill>
    </fill>
    <fill>
      <patternFill patternType="solid">
        <fgColor rgb="FFFFD7D7"/>
        <bgColor rgb="FFFFDBB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5CE"/>
      <rgbColor rgb="FFCCFFFF"/>
      <rgbColor rgb="FF660066"/>
      <rgbColor rgb="FFEC9BA4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994"/>
      <rgbColor rgb="FFAFD095"/>
      <rgbColor rgb="FFFFA6A6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2" activeCellId="0" sqref="K3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1.02"/>
    <col collapsed="false" customWidth="true" hidden="false" outlineLevel="0" max="4" min="4" style="0" width="10.32"/>
    <col collapsed="false" customWidth="true" hidden="false" outlineLevel="0" max="5" min="5" style="0" width="13.65"/>
    <col collapsed="false" customWidth="true" hidden="false" outlineLevel="0" max="6" min="6" style="0" width="6.98"/>
    <col collapsed="false" customWidth="true" hidden="false" outlineLevel="0" max="8" min="8" style="0" width="8.06"/>
    <col collapsed="false" customWidth="true" hidden="false" outlineLevel="0" max="9" min="9" style="0" width="8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0</v>
      </c>
      <c r="I1" s="2" t="s">
        <v>5</v>
      </c>
      <c r="K1" s="3" t="s">
        <v>6</v>
      </c>
      <c r="L1" s="3" t="s">
        <v>7</v>
      </c>
    </row>
    <row r="2" customFormat="false" ht="12.8" hidden="false" customHeight="false" outlineLevel="0" collapsed="false">
      <c r="A2" s="4" t="n">
        <v>0</v>
      </c>
      <c r="B2" s="4" t="n">
        <v>0</v>
      </c>
      <c r="C2" s="0" t="n">
        <v>1</v>
      </c>
      <c r="D2" s="0" t="n">
        <v>1.375</v>
      </c>
      <c r="E2" s="0" t="n">
        <f aca="false">IFERROR(AVERAGE(C2, D2), "")</f>
        <v>1.1875</v>
      </c>
      <c r="F2" s="0" t="n">
        <f aca="false">IFERROR(E2*$L$2, "")</f>
        <v>1.1875</v>
      </c>
      <c r="H2" s="4" t="n">
        <v>0</v>
      </c>
      <c r="I2" s="0" t="n">
        <f aca="false">SUMIF(A$2:A$100, H2, F$2:F$100)</f>
        <v>11.25</v>
      </c>
      <c r="K2" s="0" t="n">
        <v>6.5</v>
      </c>
      <c r="L2" s="0" t="n">
        <v>1</v>
      </c>
    </row>
    <row r="3" customFormat="false" ht="12.8" hidden="false" customHeight="false" outlineLevel="0" collapsed="false">
      <c r="A3" s="4" t="n">
        <v>0</v>
      </c>
      <c r="B3" s="4" t="n">
        <v>1</v>
      </c>
      <c r="C3" s="0" t="n">
        <v>1.375</v>
      </c>
      <c r="D3" s="0" t="n">
        <v>1.625</v>
      </c>
      <c r="E3" s="0" t="n">
        <f aca="false">IFERROR(AVERAGE(C3, D3), "")</f>
        <v>1.5</v>
      </c>
      <c r="F3" s="0" t="n">
        <f aca="false">IFERROR(E3*$L$2, "")</f>
        <v>1.5</v>
      </c>
      <c r="H3" s="4" t="n">
        <v>1</v>
      </c>
      <c r="I3" s="0" t="n">
        <f aca="false">SUMIF(A$2:A$100, H3, F$2:F$100)</f>
        <v>17.1125</v>
      </c>
    </row>
    <row r="4" customFormat="false" ht="12.8" hidden="false" customHeight="false" outlineLevel="0" collapsed="false">
      <c r="A4" s="4" t="n">
        <v>0</v>
      </c>
      <c r="B4" s="4" t="n">
        <v>2</v>
      </c>
      <c r="C4" s="0" t="n">
        <v>1.625</v>
      </c>
      <c r="D4" s="0" t="n">
        <v>1.75</v>
      </c>
      <c r="E4" s="0" t="n">
        <f aca="false">IFERROR(AVERAGE(C4, D4), "")</f>
        <v>1.6875</v>
      </c>
      <c r="F4" s="0" t="n">
        <f aca="false">IFERROR(E4*$L$2, "")</f>
        <v>1.6875</v>
      </c>
      <c r="H4" s="4" t="n">
        <v>2</v>
      </c>
      <c r="I4" s="0" t="n">
        <f aca="false">SUMIF(A$2:A$100, H4, F$2:F$100)</f>
        <v>15.63075</v>
      </c>
    </row>
    <row r="5" customFormat="false" ht="12.8" hidden="false" customHeight="false" outlineLevel="0" collapsed="false">
      <c r="A5" s="4" t="n">
        <v>0</v>
      </c>
      <c r="B5" s="4" t="n">
        <v>3</v>
      </c>
      <c r="C5" s="0" t="n">
        <v>1.75</v>
      </c>
      <c r="D5" s="0" t="n">
        <v>1.8125</v>
      </c>
      <c r="E5" s="0" t="n">
        <f aca="false">IFERROR(AVERAGE(C5, D5), "")</f>
        <v>1.78125</v>
      </c>
      <c r="F5" s="0" t="n">
        <f aca="false">IFERROR(E5*$L$2, "")</f>
        <v>1.78125</v>
      </c>
      <c r="H5" s="4" t="n">
        <v>3</v>
      </c>
      <c r="I5" s="0" t="n">
        <f aca="false">SUMIF(A$2:A$100, H5, F$2:F$100)</f>
        <v>15.21875</v>
      </c>
    </row>
    <row r="6" customFormat="false" ht="12.8" hidden="false" customHeight="false" outlineLevel="0" collapsed="false">
      <c r="A6" s="4" t="n">
        <v>0</v>
      </c>
      <c r="B6" s="4" t="n">
        <v>4</v>
      </c>
      <c r="C6" s="0" t="n">
        <v>1.8125</v>
      </c>
      <c r="D6" s="0" t="n">
        <v>1.5</v>
      </c>
      <c r="E6" s="0" t="n">
        <f aca="false">IFERROR(AVERAGE(C6, D6), "")</f>
        <v>1.65625</v>
      </c>
      <c r="F6" s="0" t="n">
        <f aca="false">IFERROR(E6*$L$2, "")</f>
        <v>1.65625</v>
      </c>
      <c r="H6" s="4" t="n">
        <v>4</v>
      </c>
      <c r="I6" s="0" t="n">
        <f aca="false">SUMIF(A$2:A$100, H6, F$2:F$100)</f>
        <v>11.5625</v>
      </c>
    </row>
    <row r="7" customFormat="false" ht="12.8" hidden="false" customHeight="false" outlineLevel="0" collapsed="false">
      <c r="A7" s="4" t="n">
        <v>0</v>
      </c>
      <c r="B7" s="4" t="n">
        <v>5</v>
      </c>
      <c r="C7" s="0" t="n">
        <v>1.5</v>
      </c>
      <c r="D7" s="0" t="n">
        <v>1.5</v>
      </c>
      <c r="E7" s="0" t="n">
        <f aca="false">IFERROR(AVERAGE(C7, D7), "")</f>
        <v>1.5</v>
      </c>
      <c r="F7" s="0" t="n">
        <f aca="false">IFERROR(E7*$L$2, "")</f>
        <v>1.5</v>
      </c>
      <c r="H7" s="4" t="n">
        <v>5</v>
      </c>
      <c r="I7" s="0" t="n">
        <f aca="false">SUMIF(A$2:A$100, H7, F$2:F$100)</f>
        <v>15.6875</v>
      </c>
    </row>
    <row r="8" customFormat="false" ht="12.8" hidden="false" customHeight="false" outlineLevel="0" collapsed="false">
      <c r="A8" s="4" t="n">
        <v>0</v>
      </c>
      <c r="B8" s="4" t="n">
        <v>6</v>
      </c>
      <c r="C8" s="0" t="n">
        <v>1.5</v>
      </c>
      <c r="D8" s="0" t="n">
        <v>1</v>
      </c>
      <c r="E8" s="0" t="n">
        <f aca="false">IFERROR(AVERAGE(C8, D8), "")</f>
        <v>1.25</v>
      </c>
      <c r="F8" s="0" t="n">
        <f aca="false">IFERROR(E8*$L$2, "")</f>
        <v>1.25</v>
      </c>
    </row>
    <row r="9" customFormat="false" ht="12.8" hidden="false" customHeight="false" outlineLevel="0" collapsed="false">
      <c r="A9" s="4" t="n">
        <v>0</v>
      </c>
      <c r="B9" s="4" t="n">
        <v>7</v>
      </c>
      <c r="C9" s="0" t="n">
        <v>1</v>
      </c>
      <c r="D9" s="0" t="n">
        <v>0.375</v>
      </c>
      <c r="E9" s="0" t="n">
        <f aca="false">IFERROR(AVERAGE(C9, D9), "")</f>
        <v>0.6875</v>
      </c>
      <c r="F9" s="0" t="n">
        <f aca="false">IFERROR(E9*$L$2, "")</f>
        <v>0.6875</v>
      </c>
    </row>
    <row r="10" customFormat="false" ht="12.8" hidden="false" customHeight="false" outlineLevel="0" collapsed="false">
      <c r="A10" s="5"/>
      <c r="B10" s="5"/>
      <c r="C10" s="5"/>
      <c r="D10" s="5"/>
      <c r="E10" s="5" t="str">
        <f aca="false">IFERROR(AVERAGE(C10, D10), "")</f>
        <v/>
      </c>
      <c r="F10" s="5" t="str">
        <f aca="false">IFERROR(E10*$L$2, "")</f>
        <v/>
      </c>
    </row>
    <row r="11" customFormat="false" ht="12.8" hidden="false" customHeight="false" outlineLevel="0" collapsed="false">
      <c r="A11" s="4" t="n">
        <v>1</v>
      </c>
      <c r="B11" s="4" t="n">
        <v>0</v>
      </c>
      <c r="C11" s="0" t="n">
        <v>1.5</v>
      </c>
      <c r="D11" s="0" t="n">
        <v>1.85</v>
      </c>
      <c r="E11" s="0" t="n">
        <f aca="false">IFERROR(AVERAGE(C11, D11), "")</f>
        <v>1.675</v>
      </c>
      <c r="F11" s="0" t="n">
        <f aca="false">IFERROR(E11*$L$2, "")</f>
        <v>1.675</v>
      </c>
    </row>
    <row r="12" customFormat="false" ht="12.8" hidden="false" customHeight="false" outlineLevel="0" collapsed="false">
      <c r="A12" s="4" t="n">
        <v>1</v>
      </c>
      <c r="B12" s="4" t="n">
        <v>1</v>
      </c>
      <c r="C12" s="0" t="n">
        <v>1.875</v>
      </c>
      <c r="D12" s="0" t="n">
        <v>2</v>
      </c>
      <c r="E12" s="0" t="n">
        <f aca="false">IFERROR(AVERAGE(C12, D12), "")</f>
        <v>1.9375</v>
      </c>
      <c r="F12" s="0" t="n">
        <f aca="false">IFERROR(E12*$L$2, "")</f>
        <v>1.9375</v>
      </c>
    </row>
    <row r="13" customFormat="false" ht="12.8" hidden="false" customHeight="false" outlineLevel="0" collapsed="false">
      <c r="A13" s="4" t="n">
        <v>1</v>
      </c>
      <c r="B13" s="4" t="n">
        <v>2</v>
      </c>
      <c r="C13" s="0" t="n">
        <v>2</v>
      </c>
      <c r="D13" s="0" t="n">
        <v>2.1875</v>
      </c>
      <c r="E13" s="0" t="n">
        <f aca="false">IFERROR(AVERAGE(C13, D13), "")</f>
        <v>2.09375</v>
      </c>
      <c r="F13" s="0" t="n">
        <f aca="false">IFERROR(E13*$L$2, "")</f>
        <v>2.09375</v>
      </c>
    </row>
    <row r="14" customFormat="false" ht="12.8" hidden="false" customHeight="false" outlineLevel="0" collapsed="false">
      <c r="A14" s="4" t="n">
        <v>1</v>
      </c>
      <c r="B14" s="4" t="n">
        <v>3</v>
      </c>
      <c r="C14" s="0" t="n">
        <v>2.1875</v>
      </c>
      <c r="D14" s="0" t="n">
        <v>2.25</v>
      </c>
      <c r="E14" s="0" t="n">
        <f aca="false">IFERROR(AVERAGE(C14, D14), "")</f>
        <v>2.21875</v>
      </c>
      <c r="F14" s="0" t="n">
        <f aca="false">IFERROR(E14*$L$2, "")</f>
        <v>2.21875</v>
      </c>
    </row>
    <row r="15" customFormat="false" ht="12.8" hidden="false" customHeight="false" outlineLevel="0" collapsed="false">
      <c r="A15" s="4" t="n">
        <v>1</v>
      </c>
      <c r="B15" s="4" t="n">
        <v>4</v>
      </c>
      <c r="C15" s="0" t="n">
        <v>2.25</v>
      </c>
      <c r="D15" s="0" t="n">
        <v>2.25</v>
      </c>
      <c r="E15" s="0" t="n">
        <f aca="false">IFERROR(AVERAGE(C15, D15), "")</f>
        <v>2.25</v>
      </c>
      <c r="F15" s="0" t="n">
        <f aca="false">IFERROR(E15*$L$2, "")</f>
        <v>2.25</v>
      </c>
    </row>
    <row r="16" customFormat="false" ht="12.8" hidden="false" customHeight="false" outlineLevel="0" collapsed="false">
      <c r="A16" s="4" t="n">
        <v>1</v>
      </c>
      <c r="B16" s="4" t="n">
        <v>5</v>
      </c>
      <c r="C16" s="0" t="n">
        <v>2.25</v>
      </c>
      <c r="D16" s="0" t="n">
        <v>2</v>
      </c>
      <c r="E16" s="0" t="n">
        <f aca="false">IFERROR(AVERAGE(C16, D16), "")</f>
        <v>2.125</v>
      </c>
      <c r="F16" s="0" t="n">
        <f aca="false">IFERROR(E16*$L$2, "")</f>
        <v>2.125</v>
      </c>
    </row>
    <row r="17" customFormat="false" ht="12.8" hidden="false" customHeight="false" outlineLevel="0" collapsed="false">
      <c r="A17" s="4" t="n">
        <v>1</v>
      </c>
      <c r="B17" s="4" t="n">
        <v>6</v>
      </c>
      <c r="C17" s="0" t="n">
        <v>2</v>
      </c>
      <c r="D17" s="0" t="n">
        <v>1.8125</v>
      </c>
      <c r="E17" s="0" t="n">
        <f aca="false">IFERROR(AVERAGE(C17, D17), "")</f>
        <v>1.90625</v>
      </c>
      <c r="F17" s="0" t="n">
        <f aca="false">IFERROR(E17*$L$2, "")</f>
        <v>1.90625</v>
      </c>
    </row>
    <row r="18" customFormat="false" ht="12.8" hidden="false" customHeight="false" outlineLevel="0" collapsed="false">
      <c r="A18" s="4" t="n">
        <v>1</v>
      </c>
      <c r="B18" s="4" t="n">
        <v>7</v>
      </c>
      <c r="C18" s="0" t="n">
        <v>1.8125</v>
      </c>
      <c r="D18" s="0" t="n">
        <v>1</v>
      </c>
      <c r="E18" s="0" t="n">
        <f aca="false">IFERROR(AVERAGE(C18, D18), "")</f>
        <v>1.40625</v>
      </c>
      <c r="F18" s="0" t="n">
        <f aca="false">IFERROR(E18*$L$2, "")</f>
        <v>1.40625</v>
      </c>
    </row>
    <row r="19" customFormat="false" ht="12.8" hidden="false" customHeight="false" outlineLevel="0" collapsed="false">
      <c r="A19" s="4" t="n">
        <v>1</v>
      </c>
      <c r="B19" s="4" t="n">
        <v>8</v>
      </c>
      <c r="C19" s="0" t="n">
        <v>1</v>
      </c>
      <c r="D19" s="0" t="n">
        <v>0.75</v>
      </c>
      <c r="E19" s="0" t="n">
        <f aca="false">IFERROR(AVERAGE(C19, D19), "")</f>
        <v>0.875</v>
      </c>
      <c r="F19" s="0" t="n">
        <f aca="false">IFERROR(E19*$L$2, "")</f>
        <v>0.875</v>
      </c>
    </row>
    <row r="20" customFormat="false" ht="12.8" hidden="false" customHeight="false" outlineLevel="0" collapsed="false">
      <c r="A20" s="4" t="n">
        <v>1</v>
      </c>
      <c r="B20" s="4" t="n">
        <v>9</v>
      </c>
      <c r="C20" s="0" t="n">
        <v>0.75</v>
      </c>
      <c r="D20" s="0" t="n">
        <v>0.25</v>
      </c>
      <c r="E20" s="0" t="n">
        <f aca="false">IFERROR(AVERAGE(C20, D20), "")</f>
        <v>0.5</v>
      </c>
      <c r="F20" s="0" t="n">
        <f aca="false">IFERROR(E20*$L$2, "")</f>
        <v>0.5</v>
      </c>
    </row>
    <row r="21" customFormat="false" ht="12.8" hidden="false" customHeight="false" outlineLevel="0" collapsed="false">
      <c r="A21" s="4" t="n">
        <v>1</v>
      </c>
      <c r="B21" s="4" t="n">
        <v>10</v>
      </c>
      <c r="C21" s="0" t="n">
        <v>0.25</v>
      </c>
      <c r="D21" s="0" t="n">
        <v>0</v>
      </c>
      <c r="E21" s="0" t="n">
        <f aca="false">IFERROR(AVERAGE(C21, D21), "")</f>
        <v>0.125</v>
      </c>
      <c r="F21" s="0" t="n">
        <f aca="false">IFERROR(E21*$L$2, "")</f>
        <v>0.125</v>
      </c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</row>
    <row r="23" customFormat="false" ht="12.8" hidden="false" customHeight="false" outlineLevel="0" collapsed="false">
      <c r="A23" s="4" t="n">
        <v>2</v>
      </c>
      <c r="B23" s="4" t="n">
        <v>0</v>
      </c>
      <c r="C23" s="0" t="n">
        <v>0.9375</v>
      </c>
      <c r="D23" s="0" t="n">
        <v>1.25</v>
      </c>
      <c r="E23" s="0" t="n">
        <f aca="false">IFERROR(AVERAGE(C23, D23), "")</f>
        <v>1.09375</v>
      </c>
      <c r="F23" s="0" t="n">
        <f aca="false">IFERROR(E23*$L$2, "")</f>
        <v>1.09375</v>
      </c>
    </row>
    <row r="24" customFormat="false" ht="12.8" hidden="false" customHeight="false" outlineLevel="0" collapsed="false">
      <c r="A24" s="4" t="n">
        <v>2</v>
      </c>
      <c r="B24" s="4" t="n">
        <v>1</v>
      </c>
      <c r="C24" s="0" t="n">
        <v>1.25</v>
      </c>
      <c r="D24" s="0" t="n">
        <v>1.5625</v>
      </c>
      <c r="E24" s="0" t="n">
        <f aca="false">IFERROR(AVERAGE(C24, D24), "")</f>
        <v>1.40625</v>
      </c>
      <c r="F24" s="0" t="n">
        <f aca="false">IFERROR(E24*$L$2, "")</f>
        <v>1.40625</v>
      </c>
    </row>
    <row r="25" customFormat="false" ht="12.8" hidden="false" customHeight="false" outlineLevel="0" collapsed="false">
      <c r="A25" s="4" t="n">
        <v>2</v>
      </c>
      <c r="B25" s="4" t="n">
        <v>2</v>
      </c>
      <c r="C25" s="0" t="n">
        <v>1.5625</v>
      </c>
      <c r="D25" s="0" t="n">
        <v>1.75</v>
      </c>
      <c r="E25" s="0" t="n">
        <f aca="false">IFERROR(AVERAGE(C25, D25), "")</f>
        <v>1.65625</v>
      </c>
      <c r="F25" s="0" t="n">
        <f aca="false">IFERROR(E25*$L$2, "")</f>
        <v>1.65625</v>
      </c>
    </row>
    <row r="26" customFormat="false" ht="12.8" hidden="false" customHeight="false" outlineLevel="0" collapsed="false">
      <c r="A26" s="4" t="n">
        <v>2</v>
      </c>
      <c r="B26" s="4" t="n">
        <v>3</v>
      </c>
      <c r="C26" s="0" t="n">
        <v>1.75</v>
      </c>
      <c r="D26" s="0" t="n">
        <v>1.875</v>
      </c>
      <c r="E26" s="0" t="n">
        <f aca="false">IFERROR(AVERAGE(C26, D26), "")</f>
        <v>1.8125</v>
      </c>
      <c r="F26" s="0" t="n">
        <f aca="false">IFERROR(E26*$L$2, "")</f>
        <v>1.8125</v>
      </c>
    </row>
    <row r="27" customFormat="false" ht="12.8" hidden="false" customHeight="false" outlineLevel="0" collapsed="false">
      <c r="A27" s="4" t="n">
        <v>2</v>
      </c>
      <c r="B27" s="4" t="n">
        <v>4</v>
      </c>
      <c r="C27" s="0" t="n">
        <v>1.875</v>
      </c>
      <c r="D27" s="0" t="n">
        <v>1.9375</v>
      </c>
      <c r="E27" s="0" t="n">
        <f aca="false">IFERROR(AVERAGE(C27, D27), "")</f>
        <v>1.90625</v>
      </c>
      <c r="F27" s="0" t="n">
        <f aca="false">IFERROR(E27*$L$2, "")</f>
        <v>1.90625</v>
      </c>
    </row>
    <row r="28" customFormat="false" ht="12.8" hidden="false" customHeight="false" outlineLevel="0" collapsed="false">
      <c r="A28" s="4" t="n">
        <v>2</v>
      </c>
      <c r="B28" s="4" t="n">
        <v>5</v>
      </c>
      <c r="C28" s="0" t="n">
        <v>1.9365</v>
      </c>
      <c r="D28" s="0" t="n">
        <v>1.975</v>
      </c>
      <c r="E28" s="0" t="n">
        <f aca="false">IFERROR(AVERAGE(C28, D28), "")</f>
        <v>1.95575</v>
      </c>
      <c r="F28" s="0" t="n">
        <f aca="false">IFERROR(E28*$L$2, "")</f>
        <v>1.95575</v>
      </c>
    </row>
    <row r="29" customFormat="false" ht="12.8" hidden="false" customHeight="false" outlineLevel="0" collapsed="false">
      <c r="A29" s="4" t="n">
        <v>2</v>
      </c>
      <c r="B29" s="4" t="n">
        <v>6</v>
      </c>
      <c r="C29" s="0" t="n">
        <v>1.975</v>
      </c>
      <c r="D29" s="0" t="n">
        <v>1.75</v>
      </c>
      <c r="E29" s="0" t="n">
        <f aca="false">IFERROR(AVERAGE(C29, D29), "")</f>
        <v>1.8625</v>
      </c>
      <c r="F29" s="0" t="n">
        <f aca="false">IFERROR(E29*$L$2, "")</f>
        <v>1.8625</v>
      </c>
    </row>
    <row r="30" customFormat="false" ht="12.8" hidden="false" customHeight="false" outlineLevel="0" collapsed="false">
      <c r="A30" s="4" t="n">
        <v>2</v>
      </c>
      <c r="B30" s="4" t="n">
        <v>7</v>
      </c>
      <c r="C30" s="0" t="n">
        <v>1.75</v>
      </c>
      <c r="D30" s="0" t="n">
        <v>1.5</v>
      </c>
      <c r="E30" s="0" t="n">
        <f aca="false">IFERROR(AVERAGE(C30, D30), "")</f>
        <v>1.625</v>
      </c>
      <c r="F30" s="0" t="n">
        <f aca="false">IFERROR(E30*$L$2, "")</f>
        <v>1.625</v>
      </c>
    </row>
    <row r="31" customFormat="false" ht="12.8" hidden="false" customHeight="false" outlineLevel="0" collapsed="false">
      <c r="A31" s="4" t="n">
        <v>2</v>
      </c>
      <c r="B31" s="4" t="n">
        <v>8</v>
      </c>
      <c r="C31" s="0" t="n">
        <v>1.75</v>
      </c>
      <c r="D31" s="0" t="n">
        <v>1</v>
      </c>
      <c r="E31" s="0" t="n">
        <f aca="false">IFERROR(AVERAGE(C31, D31), "")</f>
        <v>1.375</v>
      </c>
      <c r="F31" s="0" t="n">
        <f aca="false">IFERROR(E31*$L$2, "")</f>
        <v>1.375</v>
      </c>
    </row>
    <row r="32" customFormat="false" ht="12.8" hidden="false" customHeight="false" outlineLevel="0" collapsed="false">
      <c r="A32" s="4" t="n">
        <v>2</v>
      </c>
      <c r="B32" s="4" t="n">
        <v>9</v>
      </c>
      <c r="C32" s="0" t="n">
        <v>1</v>
      </c>
      <c r="D32" s="0" t="n">
        <v>0.4375</v>
      </c>
      <c r="E32" s="0" t="n">
        <f aca="false">IFERROR(AVERAGE(C32, D32), "")</f>
        <v>0.71875</v>
      </c>
      <c r="F32" s="0" t="n">
        <f aca="false">IFERROR(E32*$L$2, "")</f>
        <v>0.71875</v>
      </c>
    </row>
    <row r="33" customFormat="false" ht="12.8" hidden="false" customHeight="false" outlineLevel="0" collapsed="false">
      <c r="A33" s="4" t="n">
        <v>2</v>
      </c>
      <c r="B33" s="4" t="n">
        <v>10</v>
      </c>
      <c r="C33" s="0" t="n">
        <v>0.4375</v>
      </c>
      <c r="D33" s="0" t="n">
        <v>0</v>
      </c>
      <c r="E33" s="0" t="n">
        <f aca="false">IFERROR(AVERAGE(C33, D33), "")</f>
        <v>0.21875</v>
      </c>
      <c r="F33" s="0" t="n">
        <f aca="false">IFERROR(E33*$L$2, "")</f>
        <v>0.21875</v>
      </c>
    </row>
    <row r="34" customFormat="false" ht="12.8" hidden="false" customHeight="false" outlineLevel="0" collapsed="false">
      <c r="A34" s="5"/>
      <c r="B34" s="5"/>
      <c r="C34" s="5"/>
      <c r="D34" s="5"/>
      <c r="E34" s="5" t="str">
        <f aca="false">IFERROR(AVERAGE(C34, D34), "")</f>
        <v/>
      </c>
      <c r="F34" s="5" t="str">
        <f aca="false">IFERROR(E34*$L$2, "")</f>
        <v/>
      </c>
    </row>
    <row r="35" customFormat="false" ht="12.8" hidden="false" customHeight="false" outlineLevel="0" collapsed="false">
      <c r="A35" s="4" t="n">
        <v>3</v>
      </c>
      <c r="B35" s="4" t="n">
        <v>0</v>
      </c>
      <c r="C35" s="0" t="n">
        <v>1.25</v>
      </c>
      <c r="D35" s="0" t="n">
        <v>1.5</v>
      </c>
      <c r="E35" s="0" t="n">
        <f aca="false">IFERROR(AVERAGE(C35, D35), "")</f>
        <v>1.375</v>
      </c>
      <c r="F35" s="0" t="n">
        <f aca="false">IFERROR(E35*$L$2, "")</f>
        <v>1.375</v>
      </c>
    </row>
    <row r="36" customFormat="false" ht="12.8" hidden="false" customHeight="false" outlineLevel="0" collapsed="false">
      <c r="A36" s="4" t="n">
        <v>3</v>
      </c>
      <c r="B36" s="4" t="n">
        <v>1</v>
      </c>
      <c r="C36" s="0" t="n">
        <v>1.5</v>
      </c>
      <c r="D36" s="0" t="n">
        <v>1.75</v>
      </c>
      <c r="E36" s="0" t="n">
        <f aca="false">IFERROR(AVERAGE(C36, D36), "")</f>
        <v>1.625</v>
      </c>
      <c r="F36" s="0" t="n">
        <f aca="false">IFERROR(E36*$L$2, "")</f>
        <v>1.625</v>
      </c>
    </row>
    <row r="37" customFormat="false" ht="12.8" hidden="false" customHeight="false" outlineLevel="0" collapsed="false">
      <c r="A37" s="4" t="n">
        <v>3</v>
      </c>
      <c r="B37" s="4" t="n">
        <v>2</v>
      </c>
      <c r="C37" s="0" t="n">
        <v>1.75</v>
      </c>
      <c r="D37" s="0" t="n">
        <v>2</v>
      </c>
      <c r="E37" s="0" t="n">
        <f aca="false">IFERROR(AVERAGE(C37, D37), "")</f>
        <v>1.875</v>
      </c>
      <c r="F37" s="0" t="n">
        <f aca="false">IFERROR(E37*$L$2, "")</f>
        <v>1.875</v>
      </c>
    </row>
    <row r="38" customFormat="false" ht="12.8" hidden="false" customHeight="false" outlineLevel="0" collapsed="false">
      <c r="A38" s="4" t="n">
        <v>3</v>
      </c>
      <c r="B38" s="4" t="n">
        <v>3</v>
      </c>
      <c r="C38" s="0" t="n">
        <v>2</v>
      </c>
      <c r="D38" s="0" t="n">
        <v>2</v>
      </c>
      <c r="E38" s="0" t="n">
        <f aca="false">IFERROR(AVERAGE(C38, D38), "")</f>
        <v>2</v>
      </c>
      <c r="F38" s="0" t="n">
        <f aca="false">IFERROR(E38*$L$2, "")</f>
        <v>2</v>
      </c>
    </row>
    <row r="39" customFormat="false" ht="12.8" hidden="false" customHeight="false" outlineLevel="0" collapsed="false">
      <c r="A39" s="4" t="n">
        <v>3</v>
      </c>
      <c r="B39" s="4" t="n">
        <v>4</v>
      </c>
      <c r="C39" s="6" t="n">
        <v>2</v>
      </c>
      <c r="D39" s="6" t="n">
        <v>2</v>
      </c>
      <c r="E39" s="0" t="n">
        <f aca="false">IFERROR(AVERAGE(C39, D39), "")</f>
        <v>2</v>
      </c>
      <c r="F39" s="0" t="n">
        <f aca="false">IFERROR(E39*$L$2, "")</f>
        <v>2</v>
      </c>
    </row>
    <row r="40" customFormat="false" ht="12.8" hidden="false" customHeight="false" outlineLevel="0" collapsed="false">
      <c r="A40" s="4" t="n">
        <v>3</v>
      </c>
      <c r="B40" s="4" t="n">
        <v>5</v>
      </c>
      <c r="C40" s="0" t="n">
        <v>2</v>
      </c>
      <c r="D40" s="0" t="n">
        <v>1.875</v>
      </c>
      <c r="E40" s="0" t="n">
        <f aca="false">IFERROR(AVERAGE(C40, D40), "")</f>
        <v>1.9375</v>
      </c>
      <c r="F40" s="0" t="n">
        <f aca="false">IFERROR(E40*$L$2, "")</f>
        <v>1.9375</v>
      </c>
    </row>
    <row r="41" customFormat="false" ht="12.8" hidden="false" customHeight="false" outlineLevel="0" collapsed="false">
      <c r="A41" s="4" t="n">
        <v>3</v>
      </c>
      <c r="B41" s="4" t="n">
        <v>6</v>
      </c>
      <c r="C41" s="0" t="n">
        <v>1.875</v>
      </c>
      <c r="D41" s="0" t="n">
        <v>1.5</v>
      </c>
      <c r="E41" s="0" t="n">
        <f aca="false">IFERROR(AVERAGE(C41, D41), "")</f>
        <v>1.6875</v>
      </c>
      <c r="F41" s="0" t="n">
        <f aca="false">IFERROR(E41*$L$2, "")</f>
        <v>1.6875</v>
      </c>
    </row>
    <row r="42" customFormat="false" ht="12.8" hidden="false" customHeight="false" outlineLevel="0" collapsed="false">
      <c r="A42" s="4" t="n">
        <v>3</v>
      </c>
      <c r="B42" s="4" t="n">
        <v>7</v>
      </c>
      <c r="C42" s="0" t="n">
        <v>1.5</v>
      </c>
      <c r="D42" s="0" t="n">
        <v>1.1875</v>
      </c>
      <c r="E42" s="0" t="n">
        <f aca="false">IFERROR(AVERAGE(C42, D42), "")</f>
        <v>1.34375</v>
      </c>
      <c r="F42" s="0" t="n">
        <f aca="false">IFERROR(E42*$L$2, "")</f>
        <v>1.34375</v>
      </c>
    </row>
    <row r="43" customFormat="false" ht="12.8" hidden="false" customHeight="false" outlineLevel="0" collapsed="false">
      <c r="A43" s="4" t="n">
        <v>3</v>
      </c>
      <c r="B43" s="4" t="n">
        <v>8</v>
      </c>
      <c r="C43" s="0" t="n">
        <v>1.1875</v>
      </c>
      <c r="D43" s="0" t="n">
        <v>0.6875</v>
      </c>
      <c r="E43" s="0" t="n">
        <f aca="false">IFERROR(AVERAGE(C43, D43), "")</f>
        <v>0.9375</v>
      </c>
      <c r="F43" s="0" t="n">
        <f aca="false">IFERROR(E43*$L$2, "")</f>
        <v>0.9375</v>
      </c>
    </row>
    <row r="44" customFormat="false" ht="12.8" hidden="false" customHeight="false" outlineLevel="0" collapsed="false">
      <c r="A44" s="4" t="n">
        <v>3</v>
      </c>
      <c r="B44" s="4" t="n">
        <v>9</v>
      </c>
      <c r="C44" s="0" t="n">
        <v>0.6875</v>
      </c>
      <c r="D44" s="0" t="n">
        <v>0.1875</v>
      </c>
      <c r="E44" s="0" t="n">
        <f aca="false">IFERROR(AVERAGE(C44, D44), "")</f>
        <v>0.4375</v>
      </c>
      <c r="F44" s="0" t="n">
        <f aca="false">IFERROR(E44*$L$2, "")</f>
        <v>0.4375</v>
      </c>
    </row>
    <row r="45" customFormat="false" ht="12.8" hidden="false" customHeight="false" outlineLevel="0" collapsed="false">
      <c r="A45" s="5"/>
      <c r="B45" s="5"/>
      <c r="C45" s="5"/>
      <c r="D45" s="5"/>
      <c r="E45" s="5" t="str">
        <f aca="false">IFERROR(AVERAGE(C45, D45), "")</f>
        <v/>
      </c>
      <c r="F45" s="5" t="str">
        <f aca="false">IFERROR(E45*$L$2, "")</f>
        <v/>
      </c>
    </row>
    <row r="46" customFormat="false" ht="12.8" hidden="false" customHeight="false" outlineLevel="0" collapsed="false">
      <c r="A46" s="4" t="n">
        <v>4</v>
      </c>
      <c r="B46" s="4" t="n">
        <v>0</v>
      </c>
      <c r="C46" s="0" t="n">
        <v>1.25</v>
      </c>
      <c r="D46" s="0" t="n">
        <v>1.5625</v>
      </c>
      <c r="E46" s="0" t="n">
        <f aca="false">IFERROR(AVERAGE(C46, D46), "")</f>
        <v>1.40625</v>
      </c>
      <c r="F46" s="0" t="n">
        <f aca="false">IFERROR(E46*$L$2, "")</f>
        <v>1.40625</v>
      </c>
    </row>
    <row r="47" customFormat="false" ht="12.8" hidden="false" customHeight="false" outlineLevel="0" collapsed="false">
      <c r="A47" s="4" t="n">
        <v>4</v>
      </c>
      <c r="B47" s="4" t="n">
        <v>1</v>
      </c>
      <c r="C47" s="0" t="n">
        <v>1.5625</v>
      </c>
      <c r="D47" s="0" t="n">
        <v>1.75</v>
      </c>
      <c r="E47" s="0" t="n">
        <f aca="false">IFERROR(AVERAGE(C47, D47), "")</f>
        <v>1.65625</v>
      </c>
      <c r="F47" s="0" t="n">
        <f aca="false">IFERROR(E47*$L$2, "")</f>
        <v>1.65625</v>
      </c>
    </row>
    <row r="48" customFormat="false" ht="12.8" hidden="false" customHeight="false" outlineLevel="0" collapsed="false">
      <c r="A48" s="4" t="n">
        <v>4</v>
      </c>
      <c r="B48" s="4" t="n">
        <v>2</v>
      </c>
      <c r="C48" s="0" t="n">
        <v>1.75</v>
      </c>
      <c r="D48" s="0" t="n">
        <v>1.875</v>
      </c>
      <c r="E48" s="0" t="n">
        <f aca="false">IFERROR(AVERAGE(C48, D48), "")</f>
        <v>1.8125</v>
      </c>
      <c r="F48" s="0" t="n">
        <f aca="false">IFERROR(E48*$L$2, "")</f>
        <v>1.8125</v>
      </c>
    </row>
    <row r="49" customFormat="false" ht="12.8" hidden="false" customHeight="false" outlineLevel="0" collapsed="false">
      <c r="A49" s="4" t="n">
        <v>4</v>
      </c>
      <c r="B49" s="4" t="n">
        <v>3</v>
      </c>
      <c r="C49" s="0" t="n">
        <v>1.875</v>
      </c>
      <c r="D49" s="0" t="n">
        <v>1.75</v>
      </c>
      <c r="E49" s="0" t="n">
        <f aca="false">IFERROR(AVERAGE(C49, D49), "")</f>
        <v>1.8125</v>
      </c>
      <c r="F49" s="0" t="n">
        <f aca="false">IFERROR(E49*$L$2, "")</f>
        <v>1.8125</v>
      </c>
    </row>
    <row r="50" customFormat="false" ht="12.8" hidden="false" customHeight="false" outlineLevel="0" collapsed="false">
      <c r="A50" s="4" t="n">
        <v>4</v>
      </c>
      <c r="B50" s="4" t="n">
        <v>4</v>
      </c>
      <c r="C50" s="0" t="n">
        <v>1.75</v>
      </c>
      <c r="D50" s="0" t="n">
        <v>1.625</v>
      </c>
      <c r="E50" s="0" t="n">
        <f aca="false">IFERROR(AVERAGE(C50, D50), "")</f>
        <v>1.6875</v>
      </c>
      <c r="F50" s="0" t="n">
        <f aca="false">IFERROR(E50*$L$2, "")</f>
        <v>1.6875</v>
      </c>
    </row>
    <row r="51" customFormat="false" ht="12.8" hidden="false" customHeight="false" outlineLevel="0" collapsed="false">
      <c r="A51" s="4" t="n">
        <v>4</v>
      </c>
      <c r="B51" s="4" t="n">
        <v>5</v>
      </c>
      <c r="C51" s="0" t="n">
        <v>1.625</v>
      </c>
      <c r="D51" s="0" t="n">
        <v>1.25</v>
      </c>
      <c r="E51" s="0" t="n">
        <f aca="false">IFERROR(AVERAGE(C51, D51), "")</f>
        <v>1.4375</v>
      </c>
      <c r="F51" s="0" t="n">
        <f aca="false">IFERROR(E51*$L$2, "")</f>
        <v>1.4375</v>
      </c>
    </row>
    <row r="52" customFormat="false" ht="12.8" hidden="false" customHeight="false" outlineLevel="0" collapsed="false">
      <c r="A52" s="4" t="n">
        <v>4</v>
      </c>
      <c r="B52" s="4" t="n">
        <v>6</v>
      </c>
      <c r="C52" s="0" t="n">
        <v>1.25</v>
      </c>
      <c r="D52" s="0" t="n">
        <v>0.9375</v>
      </c>
      <c r="E52" s="0" t="n">
        <f aca="false">IFERROR(AVERAGE(C52, D52), "")</f>
        <v>1.09375</v>
      </c>
      <c r="F52" s="0" t="n">
        <f aca="false">IFERROR(E52*$L$2, "")</f>
        <v>1.09375</v>
      </c>
    </row>
    <row r="53" customFormat="false" ht="12.8" hidden="false" customHeight="false" outlineLevel="0" collapsed="false">
      <c r="A53" s="4" t="n">
        <v>4</v>
      </c>
      <c r="B53" s="4" t="n">
        <v>7</v>
      </c>
      <c r="C53" s="0" t="n">
        <v>0.9375</v>
      </c>
      <c r="D53" s="0" t="n">
        <v>0.375</v>
      </c>
      <c r="E53" s="0" t="n">
        <f aca="false">IFERROR(AVERAGE(C53, D53), "")</f>
        <v>0.65625</v>
      </c>
      <c r="F53" s="0" t="n">
        <f aca="false">IFERROR(E53*$L$2, "")</f>
        <v>0.65625</v>
      </c>
    </row>
    <row r="54" customFormat="false" ht="12.8" hidden="false" customHeight="false" outlineLevel="0" collapsed="false">
      <c r="A54" s="5"/>
      <c r="B54" s="5"/>
      <c r="C54" s="5"/>
      <c r="D54" s="5"/>
      <c r="E54" s="5" t="str">
        <f aca="false">IFERROR(AVERAGE(C54, D54), "")</f>
        <v/>
      </c>
      <c r="F54" s="5" t="str">
        <f aca="false">IFERROR(E54*$L$2, "")</f>
        <v/>
      </c>
    </row>
    <row r="55" customFormat="false" ht="12.8" hidden="false" customHeight="false" outlineLevel="0" collapsed="false">
      <c r="A55" s="0" t="n">
        <v>5</v>
      </c>
      <c r="B55" s="0" t="n">
        <v>0</v>
      </c>
      <c r="C55" s="0" t="n">
        <v>1.5</v>
      </c>
      <c r="D55" s="0" t="n">
        <v>1.875</v>
      </c>
      <c r="E55" s="0" t="n">
        <f aca="false">IFERROR(AVERAGE(C55, D55), "")</f>
        <v>1.6875</v>
      </c>
      <c r="F55" s="0" t="n">
        <f aca="false">IFERROR(E55*$L$2, "")</f>
        <v>1.6875</v>
      </c>
      <c r="G55" s="2" t="s">
        <v>8</v>
      </c>
    </row>
    <row r="56" customFormat="false" ht="12.8" hidden="false" customHeight="false" outlineLevel="0" collapsed="false">
      <c r="A56" s="0" t="n">
        <v>5</v>
      </c>
      <c r="B56" s="0" t="n">
        <v>1</v>
      </c>
      <c r="C56" s="0" t="n">
        <v>1.875</v>
      </c>
      <c r="D56" s="0" t="n">
        <v>2</v>
      </c>
      <c r="E56" s="0" t="n">
        <f aca="false">IFERROR(AVERAGE(C56, D56), "")</f>
        <v>1.9375</v>
      </c>
      <c r="F56" s="0" t="n">
        <f aca="false">IFERROR(E56*$L$2, "")</f>
        <v>1.9375</v>
      </c>
      <c r="G56" s="2"/>
    </row>
    <row r="57" customFormat="false" ht="12.8" hidden="false" customHeight="false" outlineLevel="0" collapsed="false">
      <c r="A57" s="0" t="n">
        <v>5</v>
      </c>
      <c r="B57" s="0" t="n">
        <v>2</v>
      </c>
      <c r="C57" s="0" t="n">
        <v>2</v>
      </c>
      <c r="D57" s="0" t="n">
        <v>2.1875</v>
      </c>
      <c r="E57" s="0" t="n">
        <f aca="false">IFERROR(AVERAGE(C57, D57), "")</f>
        <v>2.09375</v>
      </c>
      <c r="F57" s="0" t="n">
        <f aca="false">IFERROR(E57*$L$2, "")</f>
        <v>2.09375</v>
      </c>
      <c r="G57" s="2"/>
    </row>
    <row r="58" customFormat="false" ht="12.8" hidden="false" customHeight="false" outlineLevel="0" collapsed="false">
      <c r="A58" s="0" t="n">
        <v>5</v>
      </c>
      <c r="B58" s="0" t="n">
        <v>3</v>
      </c>
      <c r="C58" s="0" t="n">
        <v>2.1875</v>
      </c>
      <c r="D58" s="0" t="n">
        <v>2.0625</v>
      </c>
      <c r="E58" s="0" t="n">
        <f aca="false">IFERROR(AVERAGE(C58, D58), "")</f>
        <v>2.125</v>
      </c>
      <c r="F58" s="0" t="n">
        <f aca="false">IFERROR(E58*$L$2, "")</f>
        <v>2.125</v>
      </c>
      <c r="G58" s="2"/>
    </row>
    <row r="59" customFormat="false" ht="12.8" hidden="false" customHeight="false" outlineLevel="0" collapsed="false">
      <c r="A59" s="0" t="n">
        <v>5</v>
      </c>
      <c r="B59" s="0" t="n">
        <v>4</v>
      </c>
      <c r="C59" s="0" t="n">
        <v>2.0625</v>
      </c>
      <c r="D59" s="0" t="n">
        <v>2.0625</v>
      </c>
      <c r="E59" s="0" t="n">
        <f aca="false">IFERROR(AVERAGE(C59, D59), "")</f>
        <v>2.0625</v>
      </c>
      <c r="F59" s="0" t="n">
        <f aca="false">IFERROR(E59*$L$2, "")</f>
        <v>2.0625</v>
      </c>
      <c r="G59" s="2"/>
    </row>
    <row r="60" customFormat="false" ht="12.8" hidden="false" customHeight="false" outlineLevel="0" collapsed="false">
      <c r="A60" s="0" t="n">
        <v>5</v>
      </c>
      <c r="B60" s="0" t="n">
        <v>5</v>
      </c>
      <c r="C60" s="0" t="n">
        <v>2.0625</v>
      </c>
      <c r="D60" s="0" t="n">
        <v>1.875</v>
      </c>
      <c r="E60" s="0" t="n">
        <f aca="false">IFERROR(AVERAGE(C60, D60), "")</f>
        <v>1.96875</v>
      </c>
      <c r="F60" s="0" t="n">
        <f aca="false">IFERROR(E60*$L$2, "")</f>
        <v>1.96875</v>
      </c>
      <c r="G60" s="2"/>
    </row>
    <row r="61" customFormat="false" ht="12.8" hidden="false" customHeight="false" outlineLevel="0" collapsed="false">
      <c r="A61" s="0" t="n">
        <v>5</v>
      </c>
      <c r="B61" s="0" t="n">
        <v>6</v>
      </c>
      <c r="C61" s="0" t="n">
        <v>1.875</v>
      </c>
      <c r="D61" s="0" t="n">
        <v>1.5</v>
      </c>
      <c r="E61" s="0" t="n">
        <f aca="false">IFERROR(AVERAGE(C61, D61), "")</f>
        <v>1.6875</v>
      </c>
      <c r="F61" s="0" t="n">
        <f aca="false">IFERROR(E61*$L$2, "")</f>
        <v>1.6875</v>
      </c>
      <c r="G61" s="2"/>
    </row>
    <row r="62" customFormat="false" ht="12.8" hidden="false" customHeight="false" outlineLevel="0" collapsed="false">
      <c r="A62" s="0" t="n">
        <v>5</v>
      </c>
      <c r="B62" s="0" t="n">
        <v>7</v>
      </c>
      <c r="C62" s="0" t="n">
        <v>1.5</v>
      </c>
      <c r="D62" s="0" t="n">
        <v>1</v>
      </c>
      <c r="E62" s="0" t="n">
        <f aca="false">IFERROR(AVERAGE(C62, D62), "")</f>
        <v>1.25</v>
      </c>
      <c r="F62" s="0" t="n">
        <f aca="false">IFERROR(E62*$L$2, "")</f>
        <v>1.25</v>
      </c>
      <c r="G62" s="2"/>
    </row>
    <row r="63" customFormat="false" ht="12.8" hidden="false" customHeight="false" outlineLevel="0" collapsed="false">
      <c r="A63" s="0" t="n">
        <v>5</v>
      </c>
      <c r="B63" s="0" t="n">
        <v>8</v>
      </c>
      <c r="C63" s="0" t="n">
        <v>1</v>
      </c>
      <c r="D63" s="0" t="n">
        <v>0.375</v>
      </c>
      <c r="E63" s="0" t="n">
        <f aca="false">IFERROR(AVERAGE(C63, D63), "")</f>
        <v>0.6875</v>
      </c>
      <c r="F63" s="0" t="n">
        <f aca="false">IFERROR(E63*$L$2, "")</f>
        <v>0.6875</v>
      </c>
      <c r="G63" s="2"/>
    </row>
    <row r="64" customFormat="false" ht="12.8" hidden="false" customHeight="false" outlineLevel="0" collapsed="false">
      <c r="A64" s="0" t="n">
        <v>5</v>
      </c>
      <c r="B64" s="0" t="n">
        <v>9</v>
      </c>
      <c r="C64" s="0" t="n">
        <v>0.375</v>
      </c>
      <c r="D64" s="0" t="n">
        <v>0</v>
      </c>
      <c r="E64" s="0" t="n">
        <f aca="false">IFERROR(AVERAGE(C64, D64), "")</f>
        <v>0.1875</v>
      </c>
      <c r="F64" s="0" t="n">
        <f aca="false">IFERROR(E64*$L$2, "")</f>
        <v>0.1875</v>
      </c>
      <c r="G6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2.55"/>
    <col collapsed="false" customWidth="true" hidden="false" outlineLevel="0" max="4" min="4" style="0" width="25.47"/>
    <col collapsed="false" customWidth="true" hidden="false" outlineLevel="0" max="5" min="5" style="0" width="10.05"/>
    <col collapsed="false" customWidth="true" hidden="false" outlineLevel="0" max="6" min="6" style="0" width="19.21"/>
    <col collapsed="false" customWidth="true" hidden="false" outlineLevel="0" max="8" min="8" style="0" width="23.8"/>
  </cols>
  <sheetData>
    <row r="1" customFormat="false" ht="12.8" hidden="false" customHeight="false" outlineLevel="0" collapsed="false">
      <c r="A1" s="7" t="s">
        <v>0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4" t="s">
        <v>15</v>
      </c>
    </row>
    <row r="2" customFormat="false" ht="12.8" hidden="false" customHeight="false" outlineLevel="0" collapsed="false">
      <c r="A2" s="4" t="n">
        <v>1</v>
      </c>
      <c r="B2" s="4" t="n">
        <v>0</v>
      </c>
      <c r="C2" s="0" t="n">
        <v>17.53</v>
      </c>
      <c r="D2" s="0" t="n">
        <f aca="false">IFERROR(VLOOKUP(A2, LeafMeasurements!$H$2:$I$100, 2, 0), "")</f>
        <v>17.1125</v>
      </c>
      <c r="E2" s="0" t="n">
        <f aca="false">=IFERROR(D2 * (100 - C2) / 100, "")</f>
        <v>14.11267875</v>
      </c>
      <c r="F2" s="0" t="n">
        <v>15.4672</v>
      </c>
      <c r="G2" s="0" t="n">
        <f aca="false">=IFERROR(ABS($E2 - $F2) / (($E2 + $F2)/2) * 100, "")</f>
        <v>9.15839622905824</v>
      </c>
    </row>
    <row r="3" customFormat="false" ht="12.8" hidden="false" customHeight="false" outlineLevel="0" collapsed="false">
      <c r="A3" s="4" t="n">
        <v>1</v>
      </c>
      <c r="B3" s="4" t="n">
        <v>1</v>
      </c>
      <c r="C3" s="0" t="n">
        <v>17.53</v>
      </c>
      <c r="D3" s="0" t="n">
        <f aca="false">IFERROR(VLOOKUP(A3, LeafMeasurements!$H$2:$I$100, 2, 0), "")</f>
        <v>17.1125</v>
      </c>
      <c r="E3" s="0" t="n">
        <f aca="false">=IFERROR(D3 * (100 - C3) / 100, "")</f>
        <v>14.11267875</v>
      </c>
      <c r="F3" s="0" t="n">
        <v>13.1585</v>
      </c>
      <c r="G3" s="0" t="n">
        <f aca="false">=IFERROR(ABS($E3 - $F3) / (($E3 + $F3)/2) * 100, "")</f>
        <v>6.99770815737109</v>
      </c>
    </row>
    <row r="4" customFormat="false" ht="12.8" hidden="false" customHeight="false" outlineLevel="0" collapsed="false">
      <c r="A4" s="4" t="n">
        <v>1</v>
      </c>
      <c r="B4" s="4" t="n">
        <v>2</v>
      </c>
      <c r="C4" s="0" t="n">
        <v>17.53</v>
      </c>
      <c r="D4" s="0" t="n">
        <f aca="false">IFERROR(VLOOKUP(A4, LeafMeasurements!$H$2:$I$100, 2, 0), "")</f>
        <v>17.1125</v>
      </c>
      <c r="E4" s="0" t="n">
        <f aca="false">=IFERROR(D4 * (100 - C4) / 100, "")</f>
        <v>14.11267875</v>
      </c>
      <c r="F4" s="0" t="n">
        <v>14.0109</v>
      </c>
      <c r="G4" s="0" t="n">
        <f aca="false">=IFERROR(ABS($E4 - $F4) / (($E4 + $F4)/2) * 100, "")</f>
        <v>0.723796575853641</v>
      </c>
    </row>
    <row r="5" customFormat="false" ht="12.8" hidden="false" customHeight="false" outlineLevel="0" collapsed="false">
      <c r="A5" s="5"/>
      <c r="B5" s="5"/>
      <c r="C5" s="5"/>
      <c r="D5" s="5" t="str">
        <f aca="false">IFERROR(VLOOKUP(A5, LeafMeasurements!$H$2:$I$100, 2, 0), "")</f>
        <v/>
      </c>
      <c r="E5" s="5" t="str">
        <f aca="false">=IFERROR(D5 * (100 - C5) / 100, "")</f>
        <v/>
      </c>
      <c r="F5" s="5"/>
      <c r="G5" s="5" t="str">
        <f aca="false">=IFERROR(ABS($E5 - $F5) / (($E5 + $F5)/2) * 100, "")</f>
        <v/>
      </c>
      <c r="H5" s="5"/>
    </row>
    <row r="6" customFormat="false" ht="12.8" hidden="false" customHeight="false" outlineLevel="0" collapsed="false">
      <c r="A6" s="4" t="n">
        <v>2</v>
      </c>
      <c r="B6" s="4" t="n">
        <v>0</v>
      </c>
      <c r="C6" s="0" t="n">
        <v>0</v>
      </c>
      <c r="D6" s="0" t="n">
        <f aca="false">IFERROR(VLOOKUP(A6, LeafMeasurements!$H$2:$I$100, 2, 0), "")</f>
        <v>15.63075</v>
      </c>
      <c r="E6" s="0" t="n">
        <f aca="false">=IFERROR(D6 * (100 - C6) / 100, "")</f>
        <v>15.63075</v>
      </c>
      <c r="F6" s="0" t="n">
        <v>13.3182</v>
      </c>
      <c r="G6" s="0" t="n">
        <f aca="false">=IFERROR(ABS($E6 - $F6) / (($E6 + $F6)/2) * 100, "")</f>
        <v>15.9767452705539</v>
      </c>
    </row>
    <row r="7" customFormat="false" ht="12.8" hidden="false" customHeight="false" outlineLevel="0" collapsed="false">
      <c r="A7" s="4" t="n">
        <v>2</v>
      </c>
      <c r="B7" s="4" t="n">
        <v>1</v>
      </c>
      <c r="C7" s="0" t="n">
        <v>0</v>
      </c>
      <c r="D7" s="0" t="n">
        <f aca="false">IFERROR(VLOOKUP(A7, LeafMeasurements!$H$2:$I$100, 2, 0), "")</f>
        <v>15.63075</v>
      </c>
      <c r="E7" s="0" t="n">
        <f aca="false">=IFERROR(D7 * (100 - C7) / 100, "")</f>
        <v>15.63075</v>
      </c>
      <c r="F7" s="0" t="n">
        <v>13.9148</v>
      </c>
      <c r="G7" s="0" t="n">
        <f aca="false">=IFERROR(ABS($E7 - $F7) / (($E7 + $F7)/2) * 100, "")</f>
        <v>11.6156240110609</v>
      </c>
    </row>
    <row r="8" customFormat="false" ht="12.8" hidden="false" customHeight="false" outlineLevel="0" collapsed="false">
      <c r="A8" s="4" t="n">
        <v>2</v>
      </c>
      <c r="B8" s="4" t="n">
        <v>2</v>
      </c>
      <c r="C8" s="0" t="n">
        <v>0</v>
      </c>
      <c r="D8" s="0" t="n">
        <f aca="false">IFERROR(VLOOKUP(A8, LeafMeasurements!$H$2:$I$100, 2, 0), "")</f>
        <v>15.63075</v>
      </c>
      <c r="E8" s="0" t="n">
        <f aca="false">=IFERROR(D8 * (100 - C8) / 100, "")</f>
        <v>15.63075</v>
      </c>
      <c r="F8" s="0" t="n">
        <v>14.652</v>
      </c>
      <c r="G8" s="0" t="n">
        <f aca="false">=IFERROR(ABS($E8 - $F8) / (($E8 + $F8)/2) * 100, "")</f>
        <v>6.4640760829185</v>
      </c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A10" s="4" t="n">
        <v>3</v>
      </c>
      <c r="B10" s="4" t="n">
        <v>0</v>
      </c>
      <c r="C10" s="0" t="n">
        <v>0</v>
      </c>
      <c r="D10" s="8" t="n">
        <f aca="false">IFERROR(VLOOKUP(A10, LeafMeasurements!$H$2:$I$100, 2, 0), "")</f>
        <v>15.21875</v>
      </c>
      <c r="E10" s="8" t="n">
        <f aca="false">=IFERROR(D10 * (100 - C10) / 100, "")</f>
        <v>15.21875</v>
      </c>
      <c r="F10" s="0" t="n">
        <v>12.0924</v>
      </c>
      <c r="G10" s="8" t="n">
        <f aca="false">=IFERROR(ABS($E10 - $F10) / (($E10 + $F10)/2) * 100, "")</f>
        <v>22.8943123962191</v>
      </c>
      <c r="H10" s="9" t="s">
        <v>16</v>
      </c>
    </row>
    <row r="11" customFormat="false" ht="12.8" hidden="false" customHeight="false" outlineLevel="0" collapsed="false">
      <c r="A11" s="4" t="n">
        <v>3</v>
      </c>
      <c r="B11" s="4" t="n">
        <v>1</v>
      </c>
      <c r="C11" s="0" t="n">
        <v>0</v>
      </c>
      <c r="D11" s="8" t="n">
        <f aca="false">IFERROR(VLOOKUP(A11, LeafMeasurements!$H$2:$I$100, 2, 0), "")</f>
        <v>15.21875</v>
      </c>
      <c r="E11" s="8" t="n">
        <f aca="false">=IFERROR(D11 * (100 - C11) / 100, "")</f>
        <v>15.21875</v>
      </c>
      <c r="F11" s="0" t="n">
        <v>13.6788</v>
      </c>
      <c r="G11" s="8" t="n">
        <f aca="false">=IFERROR(ABS($E11 - $F11) / (($E11 + $F11)/2) * 100, "")</f>
        <v>10.6579969582196</v>
      </c>
    </row>
    <row r="12" customFormat="false" ht="12.8" hidden="false" customHeight="false" outlineLevel="0" collapsed="false">
      <c r="A12" s="4" t="n">
        <v>3</v>
      </c>
      <c r="B12" s="4" t="n">
        <v>2</v>
      </c>
      <c r="C12" s="0" t="n">
        <v>0</v>
      </c>
      <c r="D12" s="8" t="n">
        <f aca="false">IFERROR(VLOOKUP(A12, LeafMeasurements!$H$2:$I$100, 2, 0), "")</f>
        <v>15.21875</v>
      </c>
      <c r="E12" s="8" t="n">
        <f aca="false">=IFERROR(D12 * (100 - C12) / 100, "")</f>
        <v>15.21875</v>
      </c>
      <c r="F12" s="0" t="n">
        <v>1.4085</v>
      </c>
      <c r="G12" s="8" t="n">
        <f aca="false">=IFERROR(ABS($E12 - $F12) / (($E12 + $F12)/2) * 100, "")</f>
        <v>166.115864018404</v>
      </c>
      <c r="H12" s="9" t="s">
        <v>17</v>
      </c>
    </row>
    <row r="13" customFormat="false" ht="12.8" hidden="false" customHeight="false" outlineLevel="0" collapsed="false">
      <c r="A13" s="5"/>
      <c r="B13" s="5"/>
      <c r="C13" s="5"/>
      <c r="D13" s="5" t="str">
        <f aca="false">IFERROR(VLOOKUP(A13, LeafMeasurements!$H$2:$I$100, 2, 0), "")</f>
        <v/>
      </c>
      <c r="E13" s="5" t="str">
        <f aca="false">=IFERROR(D13 * (100 - C13) / 100, "")</f>
        <v/>
      </c>
      <c r="F13" s="5"/>
      <c r="G13" s="5" t="str">
        <f aca="false">=IFERROR(ABS($E13 - $F13) / (($E13 + $F13)/2) * 100, "")</f>
        <v/>
      </c>
      <c r="H13" s="5"/>
    </row>
    <row r="14" customFormat="false" ht="12.8" hidden="false" customHeight="false" outlineLevel="0" collapsed="false">
      <c r="A14" s="4" t="n">
        <v>4</v>
      </c>
      <c r="B14" s="4" t="n">
        <v>0</v>
      </c>
      <c r="C14" s="0" t="n">
        <v>18.648</v>
      </c>
      <c r="D14" s="8" t="n">
        <f aca="false">IFERROR(VLOOKUP(A14, LeafMeasurements!$H$2:$I$100, 2, 0), "")</f>
        <v>11.5625</v>
      </c>
      <c r="E14" s="8" t="n">
        <f aca="false">=IFERROR(D14 * (100 - C14) / 100, "")</f>
        <v>9.406325</v>
      </c>
      <c r="F14" s="0" t="n">
        <v>8.2618</v>
      </c>
      <c r="G14" s="8" t="n">
        <f aca="false">=IFERROR(ABS($E14 - $F14) / (($E14 + $F14)/2) * 100, "")</f>
        <v>12.9558173264</v>
      </c>
    </row>
    <row r="15" customFormat="false" ht="12.8" hidden="false" customHeight="false" outlineLevel="0" collapsed="false">
      <c r="A15" s="4" t="n">
        <v>4</v>
      </c>
      <c r="B15" s="4" t="n">
        <v>1</v>
      </c>
      <c r="C15" s="0" t="n">
        <v>18.648</v>
      </c>
      <c r="D15" s="8" t="n">
        <f aca="false">IFERROR(VLOOKUP(A15, LeafMeasurements!$H$2:$I$100, 2, 0), "")</f>
        <v>11.5625</v>
      </c>
      <c r="E15" s="8" t="n">
        <f aca="false">=IFERROR(D15 * (100 - C15) / 100, "")</f>
        <v>9.406325</v>
      </c>
      <c r="F15" s="0" t="n">
        <v>10.3667</v>
      </c>
      <c r="G15" s="8" t="n">
        <f aca="false">=IFERROR(ABS($E15 - $F15) / (($E15 + $F15)/2) * 100, "")</f>
        <v>9.71399166288415</v>
      </c>
      <c r="H15" s="10" t="s">
        <v>18</v>
      </c>
    </row>
    <row r="16" customFormat="false" ht="12.8" hidden="false" customHeight="false" outlineLevel="0" collapsed="false">
      <c r="A16" s="4" t="n">
        <v>4</v>
      </c>
      <c r="B16" s="4" t="n">
        <v>2</v>
      </c>
      <c r="C16" s="0" t="n">
        <v>18.648</v>
      </c>
      <c r="D16" s="8" t="n">
        <f aca="false">IFERROR(VLOOKUP(A16, LeafMeasurements!$H$2:$I$100, 2, 0), "")</f>
        <v>11.5625</v>
      </c>
      <c r="E16" s="8" t="n">
        <f aca="false">=IFERROR(D16 * (100 - C16) / 100, "")</f>
        <v>9.406325</v>
      </c>
      <c r="F16" s="0" t="n">
        <v>7.5129</v>
      </c>
      <c r="G16" s="8" t="n">
        <f aca="false">=IFERROR(ABS($E16 - $F16) / (($E16 + $F16)/2) * 100, "")</f>
        <v>22.3819353427831</v>
      </c>
    </row>
    <row r="17" customFormat="false" ht="12.8" hidden="false" customHeight="false" outlineLevel="0" collapsed="false">
      <c r="A17" s="5"/>
      <c r="B17" s="5"/>
      <c r="C17" s="5"/>
      <c r="D17" s="5" t="str">
        <f aca="false">IFERROR(VLOOKUP(A17, LeafMeasurements!$H$2:$I$100, 2, 0), "")</f>
        <v/>
      </c>
      <c r="E17" s="5" t="str">
        <f aca="false">=IFERROR(D17 * (100 - C17) / 100, "")</f>
        <v/>
      </c>
      <c r="F17" s="5"/>
      <c r="G17" s="5" t="str">
        <f aca="false">=IFERROR(ABS($E17 - $F17) / (($E17 + $F17)/2) * 100, "")</f>
        <v/>
      </c>
      <c r="H17" s="5"/>
    </row>
    <row r="18" customFormat="false" ht="12.8" hidden="false" customHeight="false" outlineLevel="0" collapsed="false">
      <c r="A18" s="4" t="n">
        <v>5</v>
      </c>
      <c r="B18" s="4" t="n">
        <v>0</v>
      </c>
      <c r="C18" s="0" t="n">
        <v>23.9</v>
      </c>
      <c r="D18" s="8" t="n">
        <f aca="false">IFERROR(VLOOKUP(A18, LeafMeasurements!$H$2:$I$100, 2, 0), "")</f>
        <v>15.6875</v>
      </c>
      <c r="E18" s="8" t="n">
        <f aca="false">=IFERROR(D18 * (100 - C18) / 100, "")</f>
        <v>11.9381875</v>
      </c>
      <c r="F18" s="0" t="n">
        <v>10.3955</v>
      </c>
      <c r="G18" s="8" t="n">
        <f aca="false">=IFERROR(ABS($E18 - $F18) / (($E18 + $F18)/2) * 100, "")</f>
        <v>13.8148928608408</v>
      </c>
      <c r="H18" s="2" t="s">
        <v>19</v>
      </c>
    </row>
    <row r="19" customFormat="false" ht="12.8" hidden="false" customHeight="false" outlineLevel="0" collapsed="false">
      <c r="A19" s="4" t="n">
        <v>5</v>
      </c>
      <c r="B19" s="4" t="n">
        <v>1</v>
      </c>
      <c r="C19" s="0" t="n">
        <v>23.9</v>
      </c>
      <c r="D19" s="8" t="n">
        <f aca="false">IFERROR(VLOOKUP(A19, LeafMeasurements!$H$2:$I$100, 2, 0), "")</f>
        <v>15.6875</v>
      </c>
      <c r="E19" s="8" t="n">
        <f aca="false">=IFERROR(D19 * (100 - C19) / 100, "")</f>
        <v>11.9381875</v>
      </c>
      <c r="F19" s="0" t="n">
        <v>10.6562</v>
      </c>
      <c r="G19" s="8" t="n">
        <f aca="false">=IFERROR(ABS($E19 - $F19) / (($E19 + $F19)/2) * 100, "")</f>
        <v>11.3478402545765</v>
      </c>
      <c r="H19" s="2" t="s">
        <v>19</v>
      </c>
    </row>
    <row r="20" customFormat="false" ht="12.8" hidden="false" customHeight="false" outlineLevel="0" collapsed="false">
      <c r="A20" s="4" t="n">
        <v>5</v>
      </c>
      <c r="B20" s="4" t="n">
        <v>2</v>
      </c>
      <c r="C20" s="0" t="n">
        <v>23.9</v>
      </c>
      <c r="D20" s="8" t="n">
        <f aca="false">IFERROR(VLOOKUP(A20, LeafMeasurements!$H$2:$I$100, 2, 0), "")</f>
        <v>15.6875</v>
      </c>
      <c r="E20" s="8" t="n">
        <f aca="false">=IFERROR(D20 * (100 - C20) / 100, "")</f>
        <v>11.9381875</v>
      </c>
      <c r="F20" s="0" t="n">
        <v>9.4029</v>
      </c>
      <c r="G20" s="8" t="n">
        <f aca="false">=IFERROR(ABS($E20 - $F20) / (($E20 + $F20)/2) * 100, "")</f>
        <v>23.7596842241521</v>
      </c>
      <c r="H20" s="2" t="s">
        <v>19</v>
      </c>
    </row>
    <row r="21" customFormat="false" ht="12.8" hidden="false" customHeight="false" outlineLevel="0" collapsed="false">
      <c r="A21" s="5"/>
      <c r="B21" s="5"/>
      <c r="C21" s="5"/>
      <c r="D21" s="5" t="str">
        <f aca="false">IFERROR(VLOOKUP(A21, LeafMeasurements!$H$2:$I$100, 2, 0), "")</f>
        <v/>
      </c>
      <c r="E21" s="5" t="str">
        <f aca="false">=IFERROR(D21 * (100 - C21) / 100, "")</f>
        <v/>
      </c>
      <c r="F21" s="5"/>
      <c r="G21" s="5" t="str">
        <f aca="false">=IFERROR(ABS($E21 - $F21) / (($E21 + $F21)/2) * 100, "")</f>
        <v/>
      </c>
      <c r="H21" s="5"/>
    </row>
    <row r="22" customFormat="false" ht="12.8" hidden="false" customHeight="false" outlineLevel="0" collapsed="false">
      <c r="D22" s="0" t="str">
        <f aca="false">IFERROR(VLOOKUP(A22, LeafMeasurements!$H$2:$I$100, 2, 0), "")</f>
        <v/>
      </c>
      <c r="E22" s="0" t="str">
        <f aca="false">=IFERROR(D22 * (100 - C22) / 100, "")</f>
        <v/>
      </c>
      <c r="G22" s="0" t="str">
        <f aca="false">=IFERROR(ABS($E22 - $F22) / (($E22 + $F22)/2) * 100, "")</f>
        <v/>
      </c>
    </row>
    <row r="23" customFormat="false" ht="12.8" hidden="false" customHeight="false" outlineLevel="0" collapsed="false">
      <c r="D23" s="0" t="str">
        <f aca="false">IFERROR(VLOOKUP(A23, LeafMeasurements!$H$2:$I$100, 2, 0), "")</f>
        <v/>
      </c>
      <c r="E23" s="0" t="str">
        <f aca="false">=IFERROR(D23 * (100 - C23) / 100, "")</f>
        <v/>
      </c>
      <c r="G23" s="0" t="str">
        <f aca="false">=IFERROR(ABS($E23 - $F23) / (($E23 + $F23)/2) * 100, "")</f>
        <v/>
      </c>
    </row>
    <row r="24" customFormat="false" ht="12.8" hidden="false" customHeight="false" outlineLevel="0" collapsed="false">
      <c r="D24" s="0" t="str">
        <f aca="false">IFERROR(VLOOKUP(A24, LeafMeasurements!$H$2:$I$100, 2, 0), "")</f>
        <v/>
      </c>
      <c r="E24" s="0" t="str">
        <f aca="false">=IFERROR(D24 * (100 - C24) / 100, "")</f>
        <v/>
      </c>
      <c r="G24" s="0" t="str">
        <f aca="false">=IFERROR(ABS($E24 - $F24) / (($E24 + $F24)/2) * 100, "")</f>
        <v/>
      </c>
    </row>
    <row r="25" customFormat="false" ht="12.8" hidden="false" customHeight="false" outlineLevel="0" collapsed="false">
      <c r="D25" s="0" t="str">
        <f aca="false">IFERROR(VLOOKUP(A25, LeafMeasurements!$H$2:$I$100, 2, 0), "")</f>
        <v/>
      </c>
      <c r="E25" s="0" t="str">
        <f aca="false">=IFERROR(D25 * (100 - C25) / 100, "")</f>
        <v/>
      </c>
      <c r="G25" s="0" t="str">
        <f aca="false">=IFERROR(ABS($E25 - $F25) / (($E25 + $F25)/2) * 100, "")</f>
        <v/>
      </c>
    </row>
    <row r="26" customFormat="false" ht="12.8" hidden="false" customHeight="false" outlineLevel="0" collapsed="false">
      <c r="D26" s="0" t="str">
        <f aca="false">IFERROR(VLOOKUP(A26, LeafMeasurements!$H$2:$I$100, 2, 0), "")</f>
        <v/>
      </c>
      <c r="E26" s="0" t="str">
        <f aca="false">=IFERROR(D26 * (100 - C26) / 100, "")</f>
        <v/>
      </c>
      <c r="G26" s="0" t="str">
        <f aca="false">=IFERROR(ABS($E26 - $F26) / (($E26 + $F26)/2) * 100, "")</f>
        <v/>
      </c>
    </row>
    <row r="27" customFormat="false" ht="12.8" hidden="false" customHeight="false" outlineLevel="0" collapsed="false">
      <c r="D27" s="0" t="str">
        <f aca="false">IFERROR(VLOOKUP(A27, LeafMeasurements!$H$2:$I$100, 2, 0), "")</f>
        <v/>
      </c>
      <c r="E27" s="0" t="str">
        <f aca="false">=IFERROR(D27 * (100 - C27) / 100, "")</f>
        <v/>
      </c>
      <c r="G27" s="0" t="str">
        <f aca="false">=IFERROR(ABS($E27 - $F27) / (($E27 + $F27)/2) * 100, "")</f>
        <v/>
      </c>
    </row>
    <row r="28" customFormat="false" ht="12.8" hidden="false" customHeight="false" outlineLevel="0" collapsed="false">
      <c r="D28" s="0" t="str">
        <f aca="false">IFERROR(VLOOKUP(A28, LeafMeasurements!$H$2:$I$100, 2, 0), "")</f>
        <v/>
      </c>
      <c r="E28" s="0" t="str">
        <f aca="false">=IFERROR(D28 * (100 - C28) / 100, "")</f>
        <v/>
      </c>
      <c r="G28" s="0" t="str">
        <f aca="false">=IFERROR(ABS($E28 - $F28) / (($E28 + $F28)/2) * 100, "")</f>
        <v/>
      </c>
    </row>
    <row r="29" customFormat="false" ht="12.8" hidden="false" customHeight="false" outlineLevel="0" collapsed="false">
      <c r="D29" s="0" t="str">
        <f aca="false">IFERROR(VLOOKUP(A29, LeafMeasurements!$H$2:$I$100, 2, 0), "")</f>
        <v/>
      </c>
      <c r="E29" s="0" t="str">
        <f aca="false">=IFERROR(D29 * (100 - C29) / 100, "")</f>
        <v/>
      </c>
      <c r="G29" s="0" t="str">
        <f aca="false">=IFERROR(ABS($E29 - $F29) / (($E29 + $F29)/2) * 100, "")</f>
        <v/>
      </c>
    </row>
    <row r="30" customFormat="false" ht="12.8" hidden="false" customHeight="false" outlineLevel="0" collapsed="false">
      <c r="D30" s="0" t="str">
        <f aca="false">IFERROR(VLOOKUP(A30, LeafMeasurements!$H$2:$I$100, 2, 0), "")</f>
        <v/>
      </c>
      <c r="E30" s="0" t="str">
        <f aca="false">=IFERROR(D30 * (100 - C30) / 100, "")</f>
        <v/>
      </c>
      <c r="G30" s="0" t="str">
        <f aca="false">=IFERROR(ABS($E30 - $F30) / (($E30 + $F30)/2) * 100, "")</f>
        <v/>
      </c>
    </row>
    <row r="31" customFormat="false" ht="12.8" hidden="false" customHeight="false" outlineLevel="0" collapsed="false">
      <c r="D31" s="0" t="str">
        <f aca="false">IFERROR(VLOOKUP(A31, LeafMeasurements!$H$2:$I$100, 2, 0), "")</f>
        <v/>
      </c>
      <c r="E31" s="0" t="str">
        <f aca="false">=IFERROR(D31 * (100 - C31) / 100, "")</f>
        <v/>
      </c>
      <c r="G31" s="0" t="str">
        <f aca="false">=IFERROR(ABS($E31 - $F31) / (($E31 + $F31)/2) * 100, "")</f>
        <v/>
      </c>
    </row>
    <row r="32" customFormat="false" ht="12.8" hidden="false" customHeight="false" outlineLevel="0" collapsed="false">
      <c r="D32" s="0" t="str">
        <f aca="false">IFERROR(VLOOKUP(A32, LeafMeasurements!$H$2:$I$100, 2, 0), "")</f>
        <v/>
      </c>
      <c r="E32" s="0" t="str">
        <f aca="false">=IFERROR(D32 * (100 - C32) / 100, "")</f>
        <v/>
      </c>
      <c r="G32" s="0" t="str">
        <f aca="false">=IFERROR(ABS($E32 - $F32) / (($E32 + $F32)/2) * 100, "")</f>
        <v/>
      </c>
    </row>
    <row r="33" customFormat="false" ht="12.8" hidden="false" customHeight="false" outlineLevel="0" collapsed="false">
      <c r="D33" s="0" t="str">
        <f aca="false">IFERROR(VLOOKUP(A33, LeafMeasurements!$H$2:$I$100, 2, 0), "")</f>
        <v/>
      </c>
      <c r="E33" s="0" t="str">
        <f aca="false">=IFERROR(D33 * (100 - C33) / 100, "")</f>
        <v/>
      </c>
      <c r="G33" s="0" t="str">
        <f aca="false">=IFERROR(ABS($E33 - $F33) / (($E33 + $F33)/2) * 100, "")</f>
        <v/>
      </c>
    </row>
    <row r="34" customFormat="false" ht="12.8" hidden="false" customHeight="false" outlineLevel="0" collapsed="false">
      <c r="D34" s="0" t="str">
        <f aca="false">IFERROR(VLOOKUP(A34, LeafMeasurements!$H$2:$I$100, 2, 0), "")</f>
        <v/>
      </c>
      <c r="E34" s="0" t="str">
        <f aca="false">=IFERROR(D34 * (100 - C34) / 100, "")</f>
        <v/>
      </c>
      <c r="G34" s="0" t="str">
        <f aca="false">=IFERROR(ABS($E34 - $F34) / (($E34 + $F34)/2) * 100, "")</f>
        <v/>
      </c>
    </row>
    <row r="35" customFormat="false" ht="12.8" hidden="false" customHeight="false" outlineLevel="0" collapsed="false">
      <c r="D35" s="0" t="str">
        <f aca="false">IFERROR(VLOOKUP(A35, LeafMeasurements!$H$2:$I$100, 2, 0), "")</f>
        <v/>
      </c>
      <c r="E35" s="0" t="str">
        <f aca="false">=IFERROR(D35 * (100 - C35) / 100, "")</f>
        <v/>
      </c>
      <c r="G35" s="0" t="str">
        <f aca="false">=IFERROR(ABS($E35 - $F35) / (($E35 + $F35)/2) * 100, "")</f>
        <v/>
      </c>
    </row>
    <row r="36" customFormat="false" ht="12.8" hidden="false" customHeight="false" outlineLevel="0" collapsed="false">
      <c r="D36" s="0" t="str">
        <f aca="false">IFERROR(VLOOKUP(A36, LeafMeasurements!$H$2:$I$100, 2, 0), "")</f>
        <v/>
      </c>
      <c r="E36" s="0" t="str">
        <f aca="false">=IFERROR(D36 * (100 - C36) / 100, "")</f>
        <v/>
      </c>
      <c r="G36" s="0" t="str">
        <f aca="false">=IFERROR(ABS($E36 - $F36) / (($E36 + $F36)/2) * 100, "")</f>
        <v/>
      </c>
    </row>
    <row r="37" customFormat="false" ht="12.8" hidden="false" customHeight="false" outlineLevel="0" collapsed="false">
      <c r="D37" s="0" t="str">
        <f aca="false">IFERROR(VLOOKUP(A37, LeafMeasurements!$H$2:$I$100, 2, 0), "")</f>
        <v/>
      </c>
      <c r="E37" s="0" t="str">
        <f aca="false">=IFERROR(D37 * (100 - C37) / 100, "")</f>
        <v/>
      </c>
      <c r="G37" s="0" t="str">
        <f aca="false">=IFERROR(ABS($E37 - $F37) / (($E37 + $F37)/2) * 100, "")</f>
        <v/>
      </c>
    </row>
    <row r="38" customFormat="false" ht="12.8" hidden="false" customHeight="false" outlineLevel="0" collapsed="false">
      <c r="D38" s="0" t="str">
        <f aca="false">IFERROR(VLOOKUP(A38, LeafMeasurements!$H$2:$I$100, 2, 0), "")</f>
        <v/>
      </c>
      <c r="E38" s="0" t="str">
        <f aca="false">=IFERROR(D38 * (100 - C38) / 100, "")</f>
        <v/>
      </c>
      <c r="G38" s="0" t="str">
        <f aca="false">=IFERROR(ABS($E38 - $F38) / (($E38 + $F38)/2) * 100, "")</f>
        <v/>
      </c>
    </row>
    <row r="39" customFormat="false" ht="12.8" hidden="false" customHeight="false" outlineLevel="0" collapsed="false">
      <c r="D39" s="0" t="str">
        <f aca="false">IFERROR(VLOOKUP(A39, LeafMeasurements!$H$2:$I$100, 2, 0), "")</f>
        <v/>
      </c>
      <c r="E39" s="0" t="str">
        <f aca="false">=IFERROR(D39 * (100 - C39) / 100, "")</f>
        <v/>
      </c>
      <c r="G39" s="0" t="str">
        <f aca="false">=IFERROR(ABS($E39 - $F39) / (($E39 + $F39)/2) * 100, "")</f>
        <v/>
      </c>
    </row>
    <row r="40" customFormat="false" ht="12.8" hidden="false" customHeight="false" outlineLevel="0" collapsed="false">
      <c r="D40" s="0" t="str">
        <f aca="false">IFERROR(VLOOKUP(A40, LeafMeasurements!$H$2:$I$100, 2, 0), "")</f>
        <v/>
      </c>
      <c r="E40" s="0" t="str">
        <f aca="false">=IFERROR(D40 * (100 - C40) / 100, "")</f>
        <v/>
      </c>
      <c r="G40" s="0" t="str">
        <f aca="false">=IFERROR(ABS($E40 - $F40) / (($E40 + $F40)/2) * 100, "")</f>
        <v/>
      </c>
    </row>
    <row r="41" customFormat="false" ht="12.8" hidden="false" customHeight="false" outlineLevel="0" collapsed="false">
      <c r="D41" s="0" t="str">
        <f aca="false">IFERROR(VLOOKUP(A41, LeafMeasurements!$H$2:$I$100, 2, 0), "")</f>
        <v/>
      </c>
      <c r="E41" s="0" t="str">
        <f aca="false">=IFERROR(D41 * (100 - C41) / 100, "")</f>
        <v/>
      </c>
      <c r="G41" s="0" t="str">
        <f aca="false">=IFERROR(ABS($E41 - $F41) / (($E41 + $F41)/2) * 100, "")</f>
        <v/>
      </c>
    </row>
    <row r="42" customFormat="false" ht="12.8" hidden="false" customHeight="false" outlineLevel="0" collapsed="false">
      <c r="D42" s="0" t="str">
        <f aca="false">IFERROR(VLOOKUP(A42, LeafMeasurements!$H$2:$I$100, 2, 0), "")</f>
        <v/>
      </c>
      <c r="E42" s="0" t="str">
        <f aca="false">=IFERROR(D42 * (100 - C42) / 100, "")</f>
        <v/>
      </c>
      <c r="G42" s="0" t="str">
        <f aca="false">=IFERROR(ABS($E42 - $F42) / (($E42 + $F42)/2) * 100, "")</f>
        <v/>
      </c>
    </row>
    <row r="43" customFormat="false" ht="12.8" hidden="false" customHeight="false" outlineLevel="0" collapsed="false">
      <c r="D43" s="0" t="str">
        <f aca="false">IFERROR(VLOOKUP(A43, LeafMeasurements!$H$2:$I$100, 2, 0), "")</f>
        <v/>
      </c>
      <c r="E43" s="0" t="str">
        <f aca="false">=IFERROR(D43 * (100 - C43) / 100, "")</f>
        <v/>
      </c>
      <c r="G43" s="0" t="str">
        <f aca="false">=IFERROR(ABS($E43 - $F43) / (($E43 + $F43)/2) * 100, "")</f>
        <v/>
      </c>
    </row>
    <row r="44" customFormat="false" ht="12.8" hidden="false" customHeight="false" outlineLevel="0" collapsed="false">
      <c r="D44" s="0" t="str">
        <f aca="false">IFERROR(VLOOKUP(A44, LeafMeasurements!$H$2:$I$100, 2, 0), "")</f>
        <v/>
      </c>
      <c r="E44" s="0" t="str">
        <f aca="false">=IFERROR(D44 * (100 - C44) / 100, "")</f>
        <v/>
      </c>
      <c r="G44" s="0" t="str">
        <f aca="false">=IFERROR(ABS($E44 - $F44) / (($E44 + $F44)/2) * 100, "")</f>
        <v/>
      </c>
    </row>
    <row r="45" customFormat="false" ht="12.8" hidden="false" customHeight="false" outlineLevel="0" collapsed="false">
      <c r="D45" s="0" t="str">
        <f aca="false">IFERROR(VLOOKUP(A45, LeafMeasurements!$H$2:$I$100, 2, 0), "")</f>
        <v/>
      </c>
      <c r="E45" s="0" t="str">
        <f aca="false">=IFERROR(D45 * (100 - C45) / 100, "")</f>
        <v/>
      </c>
      <c r="G45" s="0" t="str">
        <f aca="false">=IFERROR(ABS($E45 - $F45) / (($E45 + $F45)/2) * 100, "")</f>
        <v/>
      </c>
    </row>
    <row r="46" customFormat="false" ht="12.8" hidden="false" customHeight="false" outlineLevel="0" collapsed="false">
      <c r="D46" s="0" t="str">
        <f aca="false">IFERROR(VLOOKUP(A46, LeafMeasurements!$H$2:$I$100, 2, 0), "")</f>
        <v/>
      </c>
      <c r="E46" s="0" t="str">
        <f aca="false">=IFERROR(D46 * (100 - C46) / 100, "")</f>
        <v/>
      </c>
      <c r="G46" s="0" t="str">
        <f aca="false">=IFERROR(ABS($E46 - $F46) / (($E46 + $F46)/2) * 100, "")</f>
        <v/>
      </c>
    </row>
    <row r="47" customFormat="false" ht="12.8" hidden="false" customHeight="false" outlineLevel="0" collapsed="false">
      <c r="D47" s="0" t="str">
        <f aca="false">IFERROR(VLOOKUP(A47, LeafMeasurements!$H$2:$I$100, 2, 0), "")</f>
        <v/>
      </c>
      <c r="E47" s="0" t="str">
        <f aca="false">=IFERROR(D47 * (100 - C47) / 100, "")</f>
        <v/>
      </c>
      <c r="G47" s="0" t="str">
        <f aca="false">=IFERROR(ABS($E47 - $F47) / (($E47 + $F47)/2) * 100, "")</f>
        <v/>
      </c>
    </row>
    <row r="48" customFormat="false" ht="12.8" hidden="false" customHeight="false" outlineLevel="0" collapsed="false">
      <c r="D48" s="0" t="str">
        <f aca="false">IFERROR(VLOOKUP(A48, LeafMeasurements!$H$2:$I$100, 2, 0), "")</f>
        <v/>
      </c>
      <c r="E48" s="0" t="str">
        <f aca="false">=IFERROR(D48 * (100 - C48) / 100, "")</f>
        <v/>
      </c>
      <c r="G48" s="0" t="str">
        <f aca="false">=IFERROR(ABS($E48 - $F48) / (($E48 + $F48)/2) * 100, "")</f>
        <v/>
      </c>
    </row>
    <row r="49" customFormat="false" ht="12.8" hidden="false" customHeight="false" outlineLevel="0" collapsed="false">
      <c r="D49" s="0" t="str">
        <f aca="false">IFERROR(VLOOKUP(A49, LeafMeasurements!$H$2:$I$100, 2, 0), "")</f>
        <v/>
      </c>
      <c r="E49" s="0" t="str">
        <f aca="false">=IFERROR(D49 * (100 - C49) / 100, "")</f>
        <v/>
      </c>
      <c r="G49" s="0" t="str">
        <f aca="false">=IFERROR(ABS($E49 - $F49) / (($E49 + $F49)/2) * 100, "")</f>
        <v/>
      </c>
    </row>
    <row r="50" customFormat="false" ht="12.8" hidden="false" customHeight="false" outlineLevel="0" collapsed="false">
      <c r="D50" s="0" t="str">
        <f aca="false">IFERROR(VLOOKUP(A50, LeafMeasurements!$H$2:$I$100, 2, 0), "")</f>
        <v/>
      </c>
      <c r="E50" s="0" t="str">
        <f aca="false">=IFERROR(D50 * (100 - C50) / 100, "")</f>
        <v/>
      </c>
      <c r="G50" s="0" t="str">
        <f aca="false">=IFERROR(ABS($E50 - $F50) / (($E50 + $F50)/2) * 100, "")</f>
        <v/>
      </c>
    </row>
    <row r="51" customFormat="false" ht="12.8" hidden="false" customHeight="false" outlineLevel="0" collapsed="false">
      <c r="D51" s="0" t="str">
        <f aca="false">IFERROR(VLOOKUP(A51, LeafMeasurements!$H$2:$I$100, 2, 0), "")</f>
        <v/>
      </c>
      <c r="E51" s="0" t="str">
        <f aca="false">=IFERROR(D51 * (100 - C51) / 100, "")</f>
        <v/>
      </c>
      <c r="G51" s="0" t="str">
        <f aca="false">=IFERROR(ABS($E51 - $F51) / (($E51 + $F51)/2) * 100, "")</f>
        <v/>
      </c>
    </row>
    <row r="52" customFormat="false" ht="12.8" hidden="false" customHeight="false" outlineLevel="0" collapsed="false">
      <c r="D52" s="0" t="str">
        <f aca="false">IFERROR(VLOOKUP(A52, LeafMeasurements!$H$2:$I$100, 2, 0), "")</f>
        <v/>
      </c>
      <c r="E52" s="0" t="str">
        <f aca="false">=IFERROR(D52 * (100 - C52) / 100, "")</f>
        <v/>
      </c>
      <c r="G52" s="0" t="str">
        <f aca="false">=IFERROR(ABS($E52 - $F52) / (($E52 + $F52)/2) * 100, "")</f>
        <v/>
      </c>
    </row>
    <row r="53" customFormat="false" ht="12.8" hidden="false" customHeight="false" outlineLevel="0" collapsed="false">
      <c r="D53" s="0" t="str">
        <f aca="false">IFERROR(VLOOKUP(A53, LeafMeasurements!$H$2:$I$100, 2, 0), "")</f>
        <v/>
      </c>
      <c r="E53" s="0" t="str">
        <f aca="false">=IFERROR(D53 * (100 - C53) / 100, "")</f>
        <v/>
      </c>
      <c r="G53" s="0" t="str">
        <f aca="false">=IFERROR(ABS($E53 - $F53) / (($E53 + $F53)/2) * 100, "")</f>
        <v/>
      </c>
    </row>
    <row r="54" customFormat="false" ht="12.8" hidden="false" customHeight="false" outlineLevel="0" collapsed="false">
      <c r="D54" s="0" t="str">
        <f aca="false">IFERROR(VLOOKUP(A54, LeafMeasurements!$H$2:$I$100, 2, 0), "")</f>
        <v/>
      </c>
      <c r="E54" s="0" t="str">
        <f aca="false">=IFERROR(D54 * (100 - C54) / 100, "")</f>
        <v/>
      </c>
      <c r="G54" s="0" t="str">
        <f aca="false">=IFERROR(ABS($E54 - $F54) / (($E54 + $F54)/2) * 100, "")</f>
        <v/>
      </c>
    </row>
    <row r="55" customFormat="false" ht="12.8" hidden="false" customHeight="false" outlineLevel="0" collapsed="false">
      <c r="D55" s="0" t="str">
        <f aca="false">IFERROR(VLOOKUP(A55, LeafMeasurements!$H$2:$I$100, 2, 0), "")</f>
        <v/>
      </c>
      <c r="E55" s="0" t="str">
        <f aca="false">=IFERROR(D55 * (100 - C55) / 100, "")</f>
        <v/>
      </c>
      <c r="G55" s="0" t="str">
        <f aca="false">=IFERROR(ABS($E55 - $F55) / (($E55 + $F55)/2) * 100, "")</f>
        <v/>
      </c>
    </row>
    <row r="56" customFormat="false" ht="12.8" hidden="false" customHeight="false" outlineLevel="0" collapsed="false">
      <c r="D56" s="0" t="str">
        <f aca="false">IFERROR(VLOOKUP(A56, LeafMeasurements!$H$2:$I$100, 2, 0), "")</f>
        <v/>
      </c>
      <c r="E56" s="0" t="str">
        <f aca="false">=IFERROR(D56 * (100 - C56) / 100, "")</f>
        <v/>
      </c>
      <c r="G56" s="0" t="str">
        <f aca="false">=IFERROR(ABS($E56 - $F56) / (($E56 + $F56)/2) * 100, "")</f>
        <v/>
      </c>
    </row>
    <row r="57" customFormat="false" ht="12.8" hidden="false" customHeight="false" outlineLevel="0" collapsed="false">
      <c r="D57" s="0" t="str">
        <f aca="false">IFERROR(VLOOKUP(A57, LeafMeasurements!$H$2:$I$100, 2, 0), "")</f>
        <v/>
      </c>
      <c r="E57" s="0" t="str">
        <f aca="false">=IFERROR(D57 * (100 - C57) / 100, "")</f>
        <v/>
      </c>
      <c r="G57" s="0" t="str">
        <f aca="false">=IFERROR(ABS($E57 - $F57) / (($E57 + $F57)/2) * 100, "")</f>
        <v/>
      </c>
    </row>
    <row r="58" customFormat="false" ht="12.8" hidden="false" customHeight="false" outlineLevel="0" collapsed="false">
      <c r="D58" s="0" t="str">
        <f aca="false">IFERROR(VLOOKUP(A58, LeafMeasurements!$H$2:$I$100, 2, 0), "")</f>
        <v/>
      </c>
      <c r="E58" s="0" t="str">
        <f aca="false">=IFERROR(D58 * (100 - C58) / 100, "")</f>
        <v/>
      </c>
      <c r="G58" s="0" t="str">
        <f aca="false">=IFERROR(ABS($E58 - $F58) / (($E58 + $F58)/2) * 100, "")</f>
        <v/>
      </c>
    </row>
    <row r="59" customFormat="false" ht="12.8" hidden="false" customHeight="false" outlineLevel="0" collapsed="false">
      <c r="D59" s="0" t="str">
        <f aca="false">IFERROR(VLOOKUP(A59, LeafMeasurements!$H$2:$I$100, 2, 0), "")</f>
        <v/>
      </c>
      <c r="E59" s="0" t="str">
        <f aca="false">=IFERROR(D59 * (100 - C59) / 100, "")</f>
        <v/>
      </c>
      <c r="G59" s="0" t="str">
        <f aca="false">=IFERROR(ABS($E59 - $F59) / (($E59 + $F59)/2) * 100, "")</f>
        <v/>
      </c>
    </row>
    <row r="60" customFormat="false" ht="12.8" hidden="false" customHeight="false" outlineLevel="0" collapsed="false">
      <c r="D60" s="0" t="str">
        <f aca="false">IFERROR(VLOOKUP(A60, LeafMeasurements!$H$2:$I$100, 2, 0), "")</f>
        <v/>
      </c>
      <c r="E60" s="0" t="str">
        <f aca="false">=IFERROR(D60 * (100 - C60) / 100, "")</f>
        <v/>
      </c>
      <c r="G60" s="0" t="str">
        <f aca="false">=IFERROR(ABS($E60 - $F60) / (($E60 + $F60)/2) * 100, "")</f>
        <v/>
      </c>
    </row>
    <row r="61" customFormat="false" ht="12.8" hidden="false" customHeight="false" outlineLevel="0" collapsed="false">
      <c r="D61" s="0" t="str">
        <f aca="false">IFERROR(VLOOKUP(A61, LeafMeasurements!$H$2:$I$100, 2, 0), "")</f>
        <v/>
      </c>
      <c r="E61" s="0" t="str">
        <f aca="false">=IFERROR(D61 * (100 - C61) / 100, "")</f>
        <v/>
      </c>
      <c r="G61" s="0" t="str">
        <f aca="false">=IFERROR(ABS($E61 - $F61) / (($E61 + $F61)/2) * 100, "")</f>
        <v/>
      </c>
    </row>
    <row r="62" customFormat="false" ht="12.8" hidden="false" customHeight="false" outlineLevel="0" collapsed="false">
      <c r="D62" s="0" t="str">
        <f aca="false">IFERROR(VLOOKUP(A62, LeafMeasurements!$H$2:$I$100, 2, 0), "")</f>
        <v/>
      </c>
      <c r="E62" s="0" t="str">
        <f aca="false">=IFERROR(D62 * (100 - C62) / 100, "")</f>
        <v/>
      </c>
      <c r="G62" s="0" t="str">
        <f aca="false">=IFERROR(ABS($E62 - $F62) / (($E62 + $F62)/2) * 100, "")</f>
        <v/>
      </c>
    </row>
    <row r="63" customFormat="false" ht="12.8" hidden="false" customHeight="false" outlineLevel="0" collapsed="false">
      <c r="D63" s="0" t="str">
        <f aca="false">IFERROR(VLOOKUP(A63, LeafMeasurements!$H$2:$I$100, 2, 0), "")</f>
        <v/>
      </c>
      <c r="E63" s="0" t="str">
        <f aca="false">=IFERROR(D63 * (100 - C63) / 100, "")</f>
        <v/>
      </c>
      <c r="G63" s="0" t="str">
        <f aca="false">=IFERROR(ABS($E63 - $F63) / (($E63 + $F63)/2) * 100, "")</f>
        <v/>
      </c>
    </row>
    <row r="64" customFormat="false" ht="12.8" hidden="false" customHeight="false" outlineLevel="0" collapsed="false">
      <c r="D64" s="0" t="str">
        <f aca="false">IFERROR(VLOOKUP(A64, LeafMeasurements!$H$2:$I$100, 2, 0), "")</f>
        <v/>
      </c>
      <c r="E64" s="0" t="str">
        <f aca="false">=IFERROR(D64 * (100 - C64) / 100, "")</f>
        <v/>
      </c>
      <c r="G64" s="0" t="str">
        <f aca="false">=IFERROR(ABS($E64 - $F64) / (($E64 + $F64)/2) * 100, "")</f>
        <v/>
      </c>
    </row>
    <row r="65" customFormat="false" ht="12.8" hidden="false" customHeight="false" outlineLevel="0" collapsed="false">
      <c r="D65" s="0" t="str">
        <f aca="false">IFERROR(VLOOKUP(A65, LeafMeasurements!$H$2:$I$100, 2, 0), "")</f>
        <v/>
      </c>
      <c r="E65" s="0" t="str">
        <f aca="false">=IFERROR(D65 * (100 - C65) / 100, "")</f>
        <v/>
      </c>
      <c r="G65" s="0" t="str">
        <f aca="false">=IFERROR(ABS($E65 - $F65) / (($E65 + $F65)/2) * 100, "")</f>
        <v/>
      </c>
    </row>
    <row r="66" customFormat="false" ht="12.8" hidden="false" customHeight="false" outlineLevel="0" collapsed="false">
      <c r="D66" s="0" t="str">
        <f aca="false">IFERROR(VLOOKUP(A66, LeafMeasurements!$H$2:$I$100, 2, 0), "")</f>
        <v/>
      </c>
      <c r="E66" s="0" t="str">
        <f aca="false">=IFERROR(D66 * (100 - C66) / 100, "")</f>
        <v/>
      </c>
      <c r="G66" s="0" t="str">
        <f aca="false">=IFERROR(ABS($E66 - $F66) / (($E66 + $F66)/2) * 100, "")</f>
        <v/>
      </c>
    </row>
    <row r="67" customFormat="false" ht="12.8" hidden="false" customHeight="false" outlineLevel="0" collapsed="false">
      <c r="D67" s="0" t="str">
        <f aca="false">IFERROR(VLOOKUP(A67, LeafMeasurements!$H$2:$I$100, 2, 0), "")</f>
        <v/>
      </c>
      <c r="E67" s="0" t="str">
        <f aca="false">=IFERROR(D67 * (100 - C67) / 100, "")</f>
        <v/>
      </c>
      <c r="G67" s="0" t="str">
        <f aca="false">=IFERROR(ABS($E67 - $F67) / (($E67 + $F67)/2) * 100, "")</f>
        <v/>
      </c>
    </row>
    <row r="68" customFormat="false" ht="12.8" hidden="false" customHeight="false" outlineLevel="0" collapsed="false">
      <c r="D68" s="0" t="str">
        <f aca="false">IFERROR(VLOOKUP(A68, LeafMeasurements!$H$2:$I$100, 2, 0), "")</f>
        <v/>
      </c>
      <c r="E68" s="0" t="str">
        <f aca="false">=IFERROR(D68 * (100 - C68) / 100, "")</f>
        <v/>
      </c>
      <c r="G68" s="0" t="str">
        <f aca="false">=IFERROR(ABS($E68 - $F68) / (($E68 + $F68)/2) * 100, "")</f>
        <v/>
      </c>
    </row>
    <row r="69" customFormat="false" ht="12.8" hidden="false" customHeight="false" outlineLevel="0" collapsed="false">
      <c r="D69" s="0" t="str">
        <f aca="false">IFERROR(VLOOKUP(A69, LeafMeasurements!$H$2:$I$100, 2, 0), "")</f>
        <v/>
      </c>
      <c r="E69" s="0" t="str">
        <f aca="false">=IFERROR(D69 * (100 - C69) / 100, "")</f>
        <v/>
      </c>
      <c r="G69" s="0" t="str">
        <f aca="false">=IFERROR(ABS($E69 - $F69) / (($E69 + $F69)/2) * 100, "")</f>
        <v/>
      </c>
    </row>
    <row r="70" customFormat="false" ht="12.8" hidden="false" customHeight="false" outlineLevel="0" collapsed="false">
      <c r="D70" s="0" t="str">
        <f aca="false">IFERROR(VLOOKUP(A70, LeafMeasurements!$H$2:$I$100, 2, 0), "")</f>
        <v/>
      </c>
      <c r="E70" s="0" t="str">
        <f aca="false">=IFERROR(D70 * (100 - C70) / 100, "")</f>
        <v/>
      </c>
      <c r="G70" s="0" t="str">
        <f aca="false">=IFERROR(ABS($E70 - $F70) / (($E70 + $F70)/2) * 100, "")</f>
        <v/>
      </c>
    </row>
    <row r="71" customFormat="false" ht="12.8" hidden="false" customHeight="false" outlineLevel="0" collapsed="false">
      <c r="D71" s="0" t="str">
        <f aca="false">IFERROR(VLOOKUP(A71, LeafMeasurements!$H$2:$I$100, 2, 0), "")</f>
        <v/>
      </c>
      <c r="E71" s="0" t="str">
        <f aca="false">=IFERROR(D71 * (100 - C71) / 100, "")</f>
        <v/>
      </c>
      <c r="G71" s="0" t="str">
        <f aca="false">=IFERROR(ABS($E71 - $F71) / (($E71 + $F71)/2) * 100, "")</f>
        <v/>
      </c>
    </row>
    <row r="72" customFormat="false" ht="12.8" hidden="false" customHeight="false" outlineLevel="0" collapsed="false">
      <c r="D72" s="0" t="str">
        <f aca="false">IFERROR(VLOOKUP(A72, LeafMeasurements!$H$2:$I$100, 2, 0), "")</f>
        <v/>
      </c>
      <c r="E72" s="0" t="str">
        <f aca="false">=IFERROR(D72 * (100 - C72) / 100, "")</f>
        <v/>
      </c>
      <c r="G72" s="0" t="str">
        <f aca="false">=IFERROR(ABS($E72 - $F72) / (($E72 + $F72)/2) * 100, "")</f>
        <v/>
      </c>
    </row>
    <row r="73" customFormat="false" ht="12.8" hidden="false" customHeight="false" outlineLevel="0" collapsed="false">
      <c r="D73" s="0" t="str">
        <f aca="false">IFERROR(VLOOKUP(A73, LeafMeasurements!$H$2:$I$100, 2, 0), "")</f>
        <v/>
      </c>
      <c r="E73" s="0" t="str">
        <f aca="false">=IFERROR(D73 * (100 - C73) / 100, "")</f>
        <v/>
      </c>
      <c r="G73" s="0" t="str">
        <f aca="false">=IFERROR(ABS($E73 - $F73) / (($E73 + $F73)/2) * 100, "")</f>
        <v/>
      </c>
    </row>
    <row r="74" customFormat="false" ht="12.8" hidden="false" customHeight="false" outlineLevel="0" collapsed="false">
      <c r="D74" s="0" t="str">
        <f aca="false">IFERROR(VLOOKUP(A74, LeafMeasurements!$H$2:$I$100, 2, 0), "")</f>
        <v/>
      </c>
      <c r="E74" s="0" t="str">
        <f aca="false">=IFERROR(D74 * (100 - C74) / 100, "")</f>
        <v/>
      </c>
      <c r="G74" s="0" t="str">
        <f aca="false">=IFERROR(ABS($E74 - $F74) / (($E74 + $F74)/2) * 100, "")</f>
        <v/>
      </c>
    </row>
    <row r="75" customFormat="false" ht="12.8" hidden="false" customHeight="false" outlineLevel="0" collapsed="false">
      <c r="D75" s="0" t="str">
        <f aca="false">IFERROR(VLOOKUP(A75, LeafMeasurements!$H$2:$I$100, 2, 0), "")</f>
        <v/>
      </c>
      <c r="E75" s="0" t="str">
        <f aca="false">=IFERROR(D75 * (100 - C75) / 100, "")</f>
        <v/>
      </c>
      <c r="G75" s="0" t="str">
        <f aca="false">=IFERROR(ABS($E75 - $F75) / (($E75 + $F75)/2) * 100, "")</f>
        <v/>
      </c>
    </row>
    <row r="76" customFormat="false" ht="12.8" hidden="false" customHeight="false" outlineLevel="0" collapsed="false">
      <c r="D76" s="0" t="str">
        <f aca="false">IFERROR(VLOOKUP(A76, LeafMeasurements!$H$2:$I$100, 2, 0), "")</f>
        <v/>
      </c>
      <c r="E76" s="0" t="str">
        <f aca="false">=IFERROR(D76 * (100 - C76) / 100, "")</f>
        <v/>
      </c>
      <c r="G76" s="0" t="str">
        <f aca="false">=IFERROR(ABS($E76 - $F76) / (($E76 + $F76)/2) * 100, "")</f>
        <v/>
      </c>
    </row>
    <row r="77" customFormat="false" ht="12.8" hidden="false" customHeight="false" outlineLevel="0" collapsed="false">
      <c r="D77" s="0" t="str">
        <f aca="false">IFERROR(VLOOKUP(A77, LeafMeasurements!$H$2:$I$100, 2, 0), "")</f>
        <v/>
      </c>
      <c r="E77" s="0" t="str">
        <f aca="false">=IFERROR(D77 * (100 - C77) / 100, "")</f>
        <v/>
      </c>
      <c r="G77" s="0" t="str">
        <f aca="false">=IFERROR(ABS($E77 - $F77) / (($E77 + $F77)/2) * 100, "")</f>
        <v/>
      </c>
    </row>
    <row r="78" customFormat="false" ht="12.8" hidden="false" customHeight="false" outlineLevel="0" collapsed="false">
      <c r="D78" s="0" t="str">
        <f aca="false">IFERROR(VLOOKUP(A78, LeafMeasurements!$H$2:$I$100, 2, 0), "")</f>
        <v/>
      </c>
      <c r="E78" s="0" t="str">
        <f aca="false">=IFERROR(D78 * (100 - C78) / 100, "")</f>
        <v/>
      </c>
      <c r="G78" s="0" t="str">
        <f aca="false">=IFERROR(ABS($E78 - $F78) / (($E78 + $F78)/2) * 100, "")</f>
        <v/>
      </c>
    </row>
    <row r="79" customFormat="false" ht="12.8" hidden="false" customHeight="false" outlineLevel="0" collapsed="false">
      <c r="D79" s="0" t="str">
        <f aca="false">IFERROR(VLOOKUP(A79, LeafMeasurements!$H$2:$I$100, 2, 0), "")</f>
        <v/>
      </c>
      <c r="E79" s="0" t="str">
        <f aca="false">=IFERROR(D79 * (100 - C79) / 100, "")</f>
        <v/>
      </c>
      <c r="G79" s="0" t="str">
        <f aca="false">=IFERROR(ABS($E79 - $F79) / (($E79 + $F79)/2) * 100, "")</f>
        <v/>
      </c>
    </row>
    <row r="80" customFormat="false" ht="12.8" hidden="false" customHeight="false" outlineLevel="0" collapsed="false">
      <c r="D80" s="0" t="str">
        <f aca="false">IFERROR(VLOOKUP(A80, LeafMeasurements!$H$2:$I$100, 2, 0), "")</f>
        <v/>
      </c>
      <c r="E80" s="0" t="str">
        <f aca="false">=IFERROR(D80 * (100 - C80) / 100, "")</f>
        <v/>
      </c>
      <c r="G80" s="0" t="str">
        <f aca="false">=IFERROR(ABS($E80 - $F80) / (($E80 + $F80)/2) * 100, "")</f>
        <v/>
      </c>
    </row>
    <row r="81" customFormat="false" ht="12.8" hidden="false" customHeight="false" outlineLevel="0" collapsed="false">
      <c r="D81" s="0" t="str">
        <f aca="false">IFERROR(VLOOKUP(A81, LeafMeasurements!$H$2:$I$100, 2, 0), "")</f>
        <v/>
      </c>
      <c r="E81" s="0" t="str">
        <f aca="false">=IFERROR(D81 * (100 - C81) / 100, "")</f>
        <v/>
      </c>
      <c r="G81" s="0" t="str">
        <f aca="false">=IFERROR(ABS($E81 - $F81) / (($E81 + $F81)/2) * 100, "")</f>
        <v/>
      </c>
    </row>
    <row r="82" customFormat="false" ht="12.8" hidden="false" customHeight="false" outlineLevel="0" collapsed="false">
      <c r="D82" s="0" t="str">
        <f aca="false">IFERROR(VLOOKUP(A82, LeafMeasurements!$H$2:$I$100, 2, 0), "")</f>
        <v/>
      </c>
      <c r="E82" s="0" t="str">
        <f aca="false">=IFERROR(D82 * (100 - C82) / 100, "")</f>
        <v/>
      </c>
      <c r="G82" s="0" t="str">
        <f aca="false">=IFERROR(ABS($E82 - $F82) / (($E82 + $F82)/2) * 100, "")</f>
        <v/>
      </c>
    </row>
    <row r="83" customFormat="false" ht="12.8" hidden="false" customHeight="false" outlineLevel="0" collapsed="false">
      <c r="D83" s="0" t="str">
        <f aca="false">IFERROR(VLOOKUP(A83, LeafMeasurements!$H$2:$I$100, 2, 0), "")</f>
        <v/>
      </c>
      <c r="E83" s="0" t="str">
        <f aca="false">=IFERROR(D83 * (100 - C83) / 100, "")</f>
        <v/>
      </c>
      <c r="G83" s="0" t="str">
        <f aca="false">=IFERROR(ABS($E83 - $F83) / (($E83 + $F83)/2) * 100, "")</f>
        <v/>
      </c>
    </row>
    <row r="84" customFormat="false" ht="12.8" hidden="false" customHeight="false" outlineLevel="0" collapsed="false">
      <c r="D84" s="0" t="str">
        <f aca="false">IFERROR(VLOOKUP(A84, LeafMeasurements!$H$2:$I$100, 2, 0), "")</f>
        <v/>
      </c>
      <c r="E84" s="0" t="str">
        <f aca="false">=IFERROR(D84 * (100 - C84) / 100, "")</f>
        <v/>
      </c>
      <c r="G84" s="0" t="str">
        <f aca="false">=IFERROR(ABS($E84 - $F84) / (($E84 + $F84)/2) * 100, "")</f>
        <v/>
      </c>
    </row>
    <row r="85" customFormat="false" ht="12.8" hidden="false" customHeight="false" outlineLevel="0" collapsed="false">
      <c r="D85" s="0" t="str">
        <f aca="false">IFERROR(VLOOKUP(A85, LeafMeasurements!$H$2:$I$100, 2, 0), "")</f>
        <v/>
      </c>
      <c r="E85" s="0" t="str">
        <f aca="false">=IFERROR(D85 * (100 - C85) / 100, "")</f>
        <v/>
      </c>
      <c r="G85" s="0" t="str">
        <f aca="false">=IFERROR(ABS($E85 - $F85) / (($E85 + $F85)/2) * 100, "")</f>
        <v/>
      </c>
    </row>
    <row r="86" customFormat="false" ht="12.8" hidden="false" customHeight="false" outlineLevel="0" collapsed="false">
      <c r="D86" s="0" t="str">
        <f aca="false">IFERROR(VLOOKUP(A86, LeafMeasurements!$H$2:$I$100, 2, 0), "")</f>
        <v/>
      </c>
      <c r="E86" s="0" t="str">
        <f aca="false">=IFERROR(D86 * (100 - C86) / 100, "")</f>
        <v/>
      </c>
      <c r="G86" s="0" t="str">
        <f aca="false">=IFERROR(ABS($E86 - $F86) / (($E86 + $F86)/2) * 100, "")</f>
        <v/>
      </c>
    </row>
    <row r="87" customFormat="false" ht="12.8" hidden="false" customHeight="false" outlineLevel="0" collapsed="false">
      <c r="D87" s="0" t="str">
        <f aca="false">IFERROR(VLOOKUP(A87, LeafMeasurements!$H$2:$I$100, 2, 0), "")</f>
        <v/>
      </c>
      <c r="E87" s="0" t="str">
        <f aca="false">=IFERROR(D87 * (100 - C87) / 100, "")</f>
        <v/>
      </c>
      <c r="G87" s="0" t="str">
        <f aca="false">=IFERROR(ABS($E87 - $F87) / (($E87 + $F87)/2) * 100, "")</f>
        <v/>
      </c>
    </row>
    <row r="88" customFormat="false" ht="12.8" hidden="false" customHeight="false" outlineLevel="0" collapsed="false">
      <c r="D88" s="0" t="str">
        <f aca="false">IFERROR(VLOOKUP(A88, LeafMeasurements!$H$2:$I$100, 2, 0), "")</f>
        <v/>
      </c>
      <c r="E88" s="0" t="str">
        <f aca="false">=IFERROR(D88 * (100 - C88) / 100, "")</f>
        <v/>
      </c>
      <c r="G88" s="0" t="str">
        <f aca="false">=IFERROR(ABS($E88 - $F88) / (($E88 + $F88)/2) * 100, "")</f>
        <v/>
      </c>
    </row>
    <row r="89" customFormat="false" ht="12.8" hidden="false" customHeight="false" outlineLevel="0" collapsed="false">
      <c r="D89" s="0" t="str">
        <f aca="false">IFERROR(VLOOKUP(A89, LeafMeasurements!$H$2:$I$100, 2, 0), "")</f>
        <v/>
      </c>
      <c r="E89" s="0" t="str">
        <f aca="false">=IFERROR(D89 * (100 - C89) / 100, "")</f>
        <v/>
      </c>
      <c r="G89" s="0" t="str">
        <f aca="false">=IFERROR(ABS($E89 - $F89) / (($E89 + $F89)/2) * 100, "")</f>
        <v/>
      </c>
    </row>
    <row r="90" customFormat="false" ht="12.8" hidden="false" customHeight="false" outlineLevel="0" collapsed="false">
      <c r="D90" s="0" t="str">
        <f aca="false">IFERROR(VLOOKUP(A90, LeafMeasurements!$H$2:$I$100, 2, 0), "")</f>
        <v/>
      </c>
      <c r="E90" s="0" t="str">
        <f aca="false">=IFERROR(D90 * (100 - C90) / 100, "")</f>
        <v/>
      </c>
      <c r="G90" s="0" t="str">
        <f aca="false">=IFERROR(ABS($E90 - $F90) / (($E90 + $F90)/2) * 100, "")</f>
        <v/>
      </c>
    </row>
    <row r="91" customFormat="false" ht="12.8" hidden="false" customHeight="false" outlineLevel="0" collapsed="false">
      <c r="D91" s="0" t="str">
        <f aca="false">IFERROR(VLOOKUP(A91, LeafMeasurements!$H$2:$I$100, 2, 0), "")</f>
        <v/>
      </c>
      <c r="E91" s="0" t="str">
        <f aca="false">=IFERROR(D91 * (100 - C91) / 100, "")</f>
        <v/>
      </c>
      <c r="G91" s="0" t="str">
        <f aca="false">=IFERROR(ABS($E91 - $F91) / (($E91 + $F91)/2) * 100, "")</f>
        <v/>
      </c>
    </row>
    <row r="92" customFormat="false" ht="12.8" hidden="false" customHeight="false" outlineLevel="0" collapsed="false">
      <c r="D92" s="0" t="str">
        <f aca="false">IFERROR(VLOOKUP(A92, LeafMeasurements!$H$2:$I$100, 2, 0), "")</f>
        <v/>
      </c>
      <c r="E92" s="0" t="str">
        <f aca="false">=IFERROR(D92 * (100 - C92) / 100, "")</f>
        <v/>
      </c>
      <c r="G92" s="0" t="str">
        <f aca="false">=IFERROR(ABS($E92 - $F92) / (($E92 + $F92)/2) * 100, "")</f>
        <v/>
      </c>
    </row>
    <row r="93" customFormat="false" ht="12.8" hidden="false" customHeight="false" outlineLevel="0" collapsed="false">
      <c r="D93" s="0" t="str">
        <f aca="false">IFERROR(VLOOKUP(A93, LeafMeasurements!$H$2:$I$100, 2, 0), "")</f>
        <v/>
      </c>
      <c r="E93" s="0" t="str">
        <f aca="false">=IFERROR(D93 * (100 - C93) / 100, "")</f>
        <v/>
      </c>
      <c r="G93" s="0" t="str">
        <f aca="false">=IFERROR(ABS($E93 - $F93) / (($E93 + $F93)/2) * 100, "")</f>
        <v/>
      </c>
    </row>
    <row r="94" customFormat="false" ht="12.8" hidden="false" customHeight="false" outlineLevel="0" collapsed="false">
      <c r="D94" s="0" t="str">
        <f aca="false">IFERROR(VLOOKUP(A94, LeafMeasurements!$H$2:$I$100, 2, 0), "")</f>
        <v/>
      </c>
      <c r="E94" s="0" t="str">
        <f aca="false">=IFERROR(D94 * (100 - C94) / 100, "")</f>
        <v/>
      </c>
      <c r="G94" s="0" t="str">
        <f aca="false">=IFERROR(ABS($E94 - $F94) / (($E94 + $F94)/2) * 100, "")</f>
        <v/>
      </c>
    </row>
    <row r="95" customFormat="false" ht="12.8" hidden="false" customHeight="false" outlineLevel="0" collapsed="false">
      <c r="D95" s="0" t="str">
        <f aca="false">IFERROR(VLOOKUP(A95, LeafMeasurements!$H$2:$I$100, 2, 0), "")</f>
        <v/>
      </c>
      <c r="E95" s="0" t="str">
        <f aca="false">=IFERROR(D95 * (100 - C95) / 100, "")</f>
        <v/>
      </c>
      <c r="G95" s="0" t="str">
        <f aca="false">=IFERROR(ABS($E95 - $F95) / (($E95 + $F95)/2) * 100, "")</f>
        <v/>
      </c>
    </row>
    <row r="96" customFormat="false" ht="12.8" hidden="false" customHeight="false" outlineLevel="0" collapsed="false">
      <c r="D96" s="0" t="str">
        <f aca="false">IFERROR(VLOOKUP(A96, LeafMeasurements!$H$2:$I$100, 2, 0), "")</f>
        <v/>
      </c>
      <c r="E96" s="0" t="str">
        <f aca="false">=IFERROR(D96 * (100 - C96) / 100, "")</f>
        <v/>
      </c>
      <c r="G96" s="0" t="str">
        <f aca="false">=IFERROR(ABS($E96 - $F96) / (($E96 + $F96)/2) * 100, "")</f>
        <v/>
      </c>
    </row>
    <row r="97" customFormat="false" ht="12.8" hidden="false" customHeight="false" outlineLevel="0" collapsed="false">
      <c r="D97" s="0" t="str">
        <f aca="false">IFERROR(VLOOKUP(A97, LeafMeasurements!$H$2:$I$100, 2, 0), "")</f>
        <v/>
      </c>
      <c r="E97" s="0" t="str">
        <f aca="false">=IFERROR(D97 * (100 - C97) / 100, "")</f>
        <v/>
      </c>
      <c r="G97" s="0" t="str">
        <f aca="false">=IFERROR(ABS($E97 - $F97) / (($E97 + $F97)/2) * 100, "")</f>
        <v/>
      </c>
    </row>
    <row r="98" customFormat="false" ht="12.8" hidden="false" customHeight="false" outlineLevel="0" collapsed="false">
      <c r="D98" s="0" t="str">
        <f aca="false">IFERROR(VLOOKUP(A98, LeafMeasurements!$H$2:$I$100, 2, 0), "")</f>
        <v/>
      </c>
      <c r="E98" s="0" t="str">
        <f aca="false">=IFERROR(D98 * (100 - C98) / 100, "")</f>
        <v/>
      </c>
      <c r="G98" s="0" t="str">
        <f aca="false">=IFERROR(ABS($E98 - $F98) / (($E98 + $F98)/2) * 100, "")</f>
        <v/>
      </c>
    </row>
    <row r="99" customFormat="false" ht="12.8" hidden="false" customHeight="false" outlineLevel="0" collapsed="false">
      <c r="D99" s="0" t="str">
        <f aca="false">IFERROR(VLOOKUP(A99, LeafMeasurements!$H$2:$I$100, 2, 0), "")</f>
        <v/>
      </c>
      <c r="E99" s="0" t="str">
        <f aca="false">=IFERROR(D99 * (100 - C99) / 100, "")</f>
        <v/>
      </c>
      <c r="G99" s="0" t="str">
        <f aca="false">=IFERROR(ABS($E99 - $F99) / (($E99 + $F99)/2) * 100, "")</f>
        <v/>
      </c>
    </row>
    <row r="100" customFormat="false" ht="12.8" hidden="false" customHeight="false" outlineLevel="0" collapsed="false">
      <c r="D100" s="0" t="str">
        <f aca="false">IFERROR(VLOOKUP(A100, LeafMeasurements!$H$2:$I$100, 2, 0), "")</f>
        <v/>
      </c>
      <c r="E100" s="0" t="str">
        <f aca="false">=IFERROR(D100 * (100 - C100) / 100, "")</f>
        <v/>
      </c>
      <c r="G100" s="0" t="str">
        <f aca="false">=IFERROR(ABS($E100 - $F100) / (($E100 + $F100)/2) * 100, "")</f>
        <v/>
      </c>
    </row>
    <row r="101" customFormat="false" ht="12.8" hidden="false" customHeight="false" outlineLevel="0" collapsed="false">
      <c r="D101" s="0" t="str">
        <f aca="false">IFERROR(VLOOKUP(A101, LeafMeasurements!$H$2:$I$100, 2, 0), "")</f>
        <v/>
      </c>
      <c r="E101" s="0" t="str">
        <f aca="false">=IFERROR(D101 * (100 - C101) / 100, "")</f>
        <v/>
      </c>
      <c r="G101" s="0" t="str">
        <f aca="false">=IFERROR(ABS($E101 - $F101) / (($E101 + $F101)/2) * 100, "")</f>
        <v/>
      </c>
    </row>
    <row r="102" customFormat="false" ht="12.8" hidden="false" customHeight="false" outlineLevel="0" collapsed="false">
      <c r="D102" s="0" t="str">
        <f aca="false">IFERROR(VLOOKUP(A102, LeafMeasurements!$H$2:$I$100, 2, 0), "")</f>
        <v/>
      </c>
      <c r="E102" s="0" t="str">
        <f aca="false">=IFERROR(D102 * (100 - C102) / 100, "")</f>
        <v/>
      </c>
      <c r="G102" s="0" t="str">
        <f aca="false">=IFERROR(ABS($E102 - $F102) / (($E102 + $F102)/2) * 100, "")</f>
        <v/>
      </c>
    </row>
    <row r="103" customFormat="false" ht="12.8" hidden="false" customHeight="false" outlineLevel="0" collapsed="false">
      <c r="D103" s="0" t="str">
        <f aca="false">IFERROR(VLOOKUP(A103, LeafMeasurements!$H$2:$I$100, 2, 0), "")</f>
        <v/>
      </c>
      <c r="E103" s="0" t="str">
        <f aca="false">=IFERROR(D103 * (100 - C103) / 100, "")</f>
        <v/>
      </c>
      <c r="G103" s="0" t="str">
        <f aca="false">=IFERROR(ABS($E103 - $F103) / (($E103 + $F103)/2) * 100, "")</f>
        <v/>
      </c>
    </row>
    <row r="104" customFormat="false" ht="12.8" hidden="false" customHeight="false" outlineLevel="0" collapsed="false">
      <c r="D104" s="0" t="str">
        <f aca="false">IFERROR(VLOOKUP(A104, LeafMeasurements!$H$2:$I$100, 2, 0), "")</f>
        <v/>
      </c>
      <c r="E104" s="0" t="str">
        <f aca="false">=IFERROR(D104 * (100 - C104) / 100, "")</f>
        <v/>
      </c>
      <c r="G104" s="0" t="str">
        <f aca="false">=IFERROR(ABS($E104 - $F104) / (($E104 + $F104)/2) * 100, "")</f>
        <v/>
      </c>
    </row>
    <row r="105" customFormat="false" ht="12.8" hidden="false" customHeight="false" outlineLevel="0" collapsed="false">
      <c r="D105" s="0" t="str">
        <f aca="false">IFERROR(VLOOKUP(A105, LeafMeasurements!$H$2:$I$100, 2, 0), "")</f>
        <v/>
      </c>
      <c r="E105" s="0" t="str">
        <f aca="false">=IFERROR(D105 * (100 - C105) / 100, "")</f>
        <v/>
      </c>
      <c r="G105" s="0" t="str">
        <f aca="false">=IFERROR(ABS($E105 - $F105) / (($E105 + $F105)/2) * 100, "")</f>
        <v/>
      </c>
    </row>
    <row r="106" customFormat="false" ht="12.8" hidden="false" customHeight="false" outlineLevel="0" collapsed="false">
      <c r="D106" s="0" t="str">
        <f aca="false">IFERROR(VLOOKUP(A106, LeafMeasurements!$H$2:$I$100, 2, 0), "")</f>
        <v/>
      </c>
      <c r="E106" s="0" t="str">
        <f aca="false">=IFERROR(D106 * (100 - C106) / 100, "")</f>
        <v/>
      </c>
      <c r="G106" s="0" t="str">
        <f aca="false">=IFERROR(ABS($E106 - $F106) / (($E106 + $F106)/2) * 100, "")</f>
        <v/>
      </c>
    </row>
    <row r="107" customFormat="false" ht="12.8" hidden="false" customHeight="false" outlineLevel="0" collapsed="false">
      <c r="D107" s="0" t="str">
        <f aca="false">IFERROR(VLOOKUP(A107, LeafMeasurements!$H$2:$I$100, 2, 0), "")</f>
        <v/>
      </c>
      <c r="E107" s="0" t="str">
        <f aca="false">=IFERROR(D107 * (100 - C107) / 100, "")</f>
        <v/>
      </c>
      <c r="G107" s="0" t="str">
        <f aca="false">=IFERROR(ABS($E107 - $F107) / (($E107 + $F107)/2) * 100, "")</f>
        <v/>
      </c>
    </row>
    <row r="108" customFormat="false" ht="12.8" hidden="false" customHeight="false" outlineLevel="0" collapsed="false">
      <c r="D108" s="0" t="str">
        <f aca="false">IFERROR(VLOOKUP(A108, LeafMeasurements!$H$2:$I$100, 2, 0), "")</f>
        <v/>
      </c>
      <c r="E108" s="0" t="str">
        <f aca="false">=IFERROR(D108 * (100 - C108) / 100, "")</f>
        <v/>
      </c>
      <c r="G108" s="0" t="str">
        <f aca="false">=IFERROR(ABS($E108 - $F108) / (($E108 + $F108)/2) * 100, "")</f>
        <v/>
      </c>
    </row>
    <row r="109" customFormat="false" ht="12.8" hidden="false" customHeight="false" outlineLevel="0" collapsed="false">
      <c r="D109" s="0" t="str">
        <f aca="false">IFERROR(VLOOKUP(A109, LeafMeasurements!$H$2:$I$100, 2, 0), "")</f>
        <v/>
      </c>
      <c r="E109" s="0" t="str">
        <f aca="false">=IFERROR(D109 * (100 - C109) / 100, "")</f>
        <v/>
      </c>
      <c r="G109" s="0" t="str">
        <f aca="false">=IFERROR(ABS($E109 - $F109) / (($E109 + $F109)/2) * 100, "")</f>
        <v/>
      </c>
    </row>
    <row r="110" customFormat="false" ht="12.8" hidden="false" customHeight="false" outlineLevel="0" collapsed="false">
      <c r="D110" s="0" t="str">
        <f aca="false">IFERROR(VLOOKUP(A110, LeafMeasurements!$H$2:$I$100, 2, 0), "")</f>
        <v/>
      </c>
      <c r="E110" s="0" t="str">
        <f aca="false">=IFERROR(D110 * (100 - C110) / 100, "")</f>
        <v/>
      </c>
      <c r="G110" s="0" t="str">
        <f aca="false">=IFERROR(ABS($E110 - $F110) / (($E110 + $F110)/2) * 100, "")</f>
        <v/>
      </c>
    </row>
    <row r="111" customFormat="false" ht="12.8" hidden="false" customHeight="false" outlineLevel="0" collapsed="false">
      <c r="D111" s="0" t="str">
        <f aca="false">IFERROR(VLOOKUP(A111, LeafMeasurements!$H$2:$I$100, 2, 0), "")</f>
        <v/>
      </c>
      <c r="E111" s="0" t="str">
        <f aca="false">=IFERROR(D111 * (100 - C111) / 100, "")</f>
        <v/>
      </c>
      <c r="G111" s="0" t="str">
        <f aca="false">=IFERROR(ABS($E111 - $F111) / (($E111 + $F111)/2) * 100, "")</f>
        <v/>
      </c>
    </row>
    <row r="112" customFormat="false" ht="12.8" hidden="false" customHeight="false" outlineLevel="0" collapsed="false">
      <c r="D112" s="0" t="str">
        <f aca="false">IFERROR(VLOOKUP(A112, LeafMeasurements!$H$2:$I$100, 2, 0), "")</f>
        <v/>
      </c>
      <c r="E112" s="0" t="str">
        <f aca="false">=IFERROR(D112 * (100 - C112) / 100, "")</f>
        <v/>
      </c>
      <c r="G112" s="0" t="str">
        <f aca="false">=IFERROR(ABS($E112 - $F112) / (($E112 + $F112)/2) * 100, "")</f>
        <v/>
      </c>
    </row>
    <row r="113" customFormat="false" ht="12.8" hidden="false" customHeight="false" outlineLevel="0" collapsed="false">
      <c r="D113" s="0" t="str">
        <f aca="false">IFERROR(VLOOKUP(A113, LeafMeasurements!$H$2:$I$100, 2, 0), "")</f>
        <v/>
      </c>
      <c r="E113" s="0" t="str">
        <f aca="false">=IFERROR(D113 * (100 - C113) / 100, "")</f>
        <v/>
      </c>
      <c r="G113" s="0" t="str">
        <f aca="false">=IFERROR(ABS($E113 - $F113) / (($E113 + $F113)/2) * 100, "")</f>
        <v/>
      </c>
    </row>
    <row r="114" customFormat="false" ht="12.8" hidden="false" customHeight="false" outlineLevel="0" collapsed="false">
      <c r="D114" s="0" t="str">
        <f aca="false">IFERROR(VLOOKUP(A114, LeafMeasurements!$H$2:$I$100, 2, 0), "")</f>
        <v/>
      </c>
      <c r="E114" s="0" t="str">
        <f aca="false">=IFERROR(D114 * (100 - C114) / 100, "")</f>
        <v/>
      </c>
      <c r="G114" s="0" t="str">
        <f aca="false">=IFERROR(ABS($E114 - $F114) / (($E114 + $F114)/2) * 100, "")</f>
        <v/>
      </c>
    </row>
    <row r="115" customFormat="false" ht="12.8" hidden="false" customHeight="false" outlineLevel="0" collapsed="false">
      <c r="D115" s="0" t="str">
        <f aca="false">IFERROR(VLOOKUP(A115, LeafMeasurements!$H$2:$I$100, 2, 0), "")</f>
        <v/>
      </c>
      <c r="E115" s="0" t="str">
        <f aca="false">=IFERROR(D115 * (100 - C115) / 100, "")</f>
        <v/>
      </c>
      <c r="G115" s="0" t="str">
        <f aca="false">=IFERROR(ABS($E115 - $F115) / (($E115 + $F115)/2) * 100, "")</f>
        <v/>
      </c>
    </row>
    <row r="116" customFormat="false" ht="12.8" hidden="false" customHeight="false" outlineLevel="0" collapsed="false">
      <c r="D116" s="0" t="str">
        <f aca="false">IFERROR(VLOOKUP(A116, LeafMeasurements!$H$2:$I$100, 2, 0), "")</f>
        <v/>
      </c>
      <c r="E116" s="0" t="str">
        <f aca="false">=IFERROR(D116 * (100 - C116) / 100, "")</f>
        <v/>
      </c>
      <c r="G116" s="0" t="str">
        <f aca="false">=IFERROR(ABS($E116 - $F116) / (($E116 + $F116)/2) * 100, "")</f>
        <v/>
      </c>
    </row>
    <row r="117" customFormat="false" ht="12.8" hidden="false" customHeight="false" outlineLevel="0" collapsed="false">
      <c r="D117" s="0" t="str">
        <f aca="false">IFERROR(VLOOKUP(A117, LeafMeasurements!$H$2:$I$100, 2, 0), "")</f>
        <v/>
      </c>
      <c r="E117" s="0" t="str">
        <f aca="false">=IFERROR(D117 * (100 - C117) / 100, "")</f>
        <v/>
      </c>
      <c r="G117" s="0" t="str">
        <f aca="false">=IFERROR(ABS($E117 - $F117) / (($E117 + $F117)/2) * 100, "")</f>
        <v/>
      </c>
    </row>
    <row r="118" customFormat="false" ht="12.8" hidden="false" customHeight="false" outlineLevel="0" collapsed="false">
      <c r="D118" s="0" t="str">
        <f aca="false">IFERROR(VLOOKUP(A118, LeafMeasurements!$H$2:$I$100, 2, 0), "")</f>
        <v/>
      </c>
      <c r="E118" s="0" t="str">
        <f aca="false">=IFERROR(D118 * (100 - C118) / 100, "")</f>
        <v/>
      </c>
      <c r="G118" s="0" t="str">
        <f aca="false">=IFERROR(ABS($E118 - $F118) / (($E118 + $F118)/2) * 100, "")</f>
        <v/>
      </c>
    </row>
    <row r="119" customFormat="false" ht="12.8" hidden="false" customHeight="false" outlineLevel="0" collapsed="false">
      <c r="D119" s="0" t="str">
        <f aca="false">IFERROR(VLOOKUP(A119, LeafMeasurements!$H$2:$I$100, 2, 0), "")</f>
        <v/>
      </c>
      <c r="E119" s="0" t="str">
        <f aca="false">=IFERROR(D119 * (100 - C119) / 100, "")</f>
        <v/>
      </c>
      <c r="G119" s="0" t="str">
        <f aca="false">=IFERROR(ABS($E119 - $F119) / (($E119 + $F119)/2) * 100, "")</f>
        <v/>
      </c>
    </row>
    <row r="120" customFormat="false" ht="12.8" hidden="false" customHeight="false" outlineLevel="0" collapsed="false">
      <c r="D120" s="0" t="str">
        <f aca="false">IFERROR(VLOOKUP(A120, LeafMeasurements!$H$2:$I$100, 2, 0), "")</f>
        <v/>
      </c>
      <c r="E120" s="0" t="str">
        <f aca="false">=IFERROR(D120 * (100 - C120) / 100, "")</f>
        <v/>
      </c>
      <c r="G120" s="0" t="str">
        <f aca="false">=IFERROR(ABS($E120 - $F120) / (($E120 + $F120)/2) * 100, "")</f>
        <v/>
      </c>
    </row>
    <row r="121" customFormat="false" ht="12.8" hidden="false" customHeight="false" outlineLevel="0" collapsed="false">
      <c r="D121" s="0" t="str">
        <f aca="false">IFERROR(VLOOKUP(A121, LeafMeasurements!$H$2:$I$100, 2, 0), "")</f>
        <v/>
      </c>
      <c r="E121" s="0" t="str">
        <f aca="false">=IFERROR(D121 * (100 - C121) / 100, "")</f>
        <v/>
      </c>
      <c r="G121" s="0" t="str">
        <f aca="false">=IFERROR(ABS($E121 - $F121) / (($E121 + $F121)/2) * 100, "")</f>
        <v/>
      </c>
    </row>
    <row r="122" customFormat="false" ht="12.8" hidden="false" customHeight="false" outlineLevel="0" collapsed="false">
      <c r="D122" s="0" t="str">
        <f aca="false">IFERROR(VLOOKUP(A122, LeafMeasurements!$H$2:$I$100, 2, 0), "")</f>
        <v/>
      </c>
      <c r="E122" s="0" t="str">
        <f aca="false">=IFERROR(D122 * (100 - C122) / 100, "")</f>
        <v/>
      </c>
      <c r="G122" s="0" t="str">
        <f aca="false">=IFERROR(ABS($E122 - $F122) / (($E122 + $F122)/2) * 100, "")</f>
        <v/>
      </c>
    </row>
    <row r="123" customFormat="false" ht="12.8" hidden="false" customHeight="false" outlineLevel="0" collapsed="false">
      <c r="D123" s="0" t="str">
        <f aca="false">IFERROR(VLOOKUP(A123, LeafMeasurements!$H$2:$I$100, 2, 0), "")</f>
        <v/>
      </c>
      <c r="E123" s="0" t="str">
        <f aca="false">=IFERROR(D123 * (100 - C123) / 100, "")</f>
        <v/>
      </c>
      <c r="G123" s="0" t="str">
        <f aca="false">=IFERROR(ABS($E123 - $F123) / (($E123 + $F123)/2) * 100, "")</f>
        <v/>
      </c>
    </row>
    <row r="124" customFormat="false" ht="12.8" hidden="false" customHeight="false" outlineLevel="0" collapsed="false">
      <c r="D124" s="0" t="str">
        <f aca="false">IFERROR(VLOOKUP(A124, LeafMeasurements!$H$2:$I$100, 2, 0), "")</f>
        <v/>
      </c>
      <c r="E124" s="0" t="str">
        <f aca="false">=IFERROR(D124 * (100 - C124) / 100, "")</f>
        <v/>
      </c>
      <c r="G124" s="0" t="str">
        <f aca="false">=IFERROR(ABS($E124 - $F124) / (($E124 + $F124)/2) * 100, "")</f>
        <v/>
      </c>
    </row>
    <row r="125" customFormat="false" ht="12.8" hidden="false" customHeight="false" outlineLevel="0" collapsed="false">
      <c r="D125" s="0" t="str">
        <f aca="false">IFERROR(VLOOKUP(A125, LeafMeasurements!$H$2:$I$100, 2, 0), "")</f>
        <v/>
      </c>
      <c r="E125" s="0" t="str">
        <f aca="false">=IFERROR(D125 * (100 - C125) / 100, "")</f>
        <v/>
      </c>
      <c r="G125" s="0" t="str">
        <f aca="false">=IFERROR(ABS($E125 - $F125) / (($E125 + $F125)/2) * 100, "")</f>
        <v/>
      </c>
    </row>
    <row r="126" customFormat="false" ht="12.8" hidden="false" customHeight="false" outlineLevel="0" collapsed="false">
      <c r="D126" s="0" t="str">
        <f aca="false">IFERROR(VLOOKUP(A126, LeafMeasurements!$H$2:$I$100, 2, 0), "")</f>
        <v/>
      </c>
      <c r="E126" s="0" t="str">
        <f aca="false">=IFERROR(D126 * (100 - C126) / 100, "")</f>
        <v/>
      </c>
      <c r="G126" s="0" t="str">
        <f aca="false">=IFERROR(ABS($E126 - $F126) / (($E126 + $F126)/2) * 100, "")</f>
        <v/>
      </c>
    </row>
    <row r="127" customFormat="false" ht="12.8" hidden="false" customHeight="false" outlineLevel="0" collapsed="false">
      <c r="D127" s="0" t="str">
        <f aca="false">IFERROR(VLOOKUP(A127, LeafMeasurements!$H$2:$I$100, 2, 0), "")</f>
        <v/>
      </c>
      <c r="E127" s="0" t="str">
        <f aca="false">=IFERROR(D127 * (100 - C127) / 100, "")</f>
        <v/>
      </c>
      <c r="G127" s="0" t="str">
        <f aca="false">=IFERROR(ABS($E127 - $F127) / (($E127 + $F127)/2) * 100, "")</f>
        <v/>
      </c>
    </row>
    <row r="128" customFormat="false" ht="12.8" hidden="false" customHeight="false" outlineLevel="0" collapsed="false">
      <c r="D128" s="0" t="str">
        <f aca="false">IFERROR(VLOOKUP(A128, LeafMeasurements!$H$2:$I$100, 2, 0), "")</f>
        <v/>
      </c>
      <c r="E128" s="0" t="str">
        <f aca="false">=IFERROR(D128 * (100 - C128) / 100, "")</f>
        <v/>
      </c>
      <c r="G128" s="0" t="str">
        <f aca="false">=IFERROR(ABS($E128 - $F128) / (($E128 + $F128)/2) * 100, "")</f>
        <v/>
      </c>
    </row>
    <row r="129" customFormat="false" ht="12.8" hidden="false" customHeight="false" outlineLevel="0" collapsed="false">
      <c r="D129" s="0" t="str">
        <f aca="false">IFERROR(VLOOKUP(A129, LeafMeasurements!$H$2:$I$100, 2, 0), "")</f>
        <v/>
      </c>
      <c r="E129" s="0" t="str">
        <f aca="false">=IFERROR(D129 * (100 - C129) / 100, "")</f>
        <v/>
      </c>
      <c r="G129" s="0" t="str">
        <f aca="false">=IFERROR(ABS($E129 - $F129) / (($E129 + $F129)/2) * 100, "")</f>
        <v/>
      </c>
    </row>
    <row r="130" customFormat="false" ht="12.8" hidden="false" customHeight="false" outlineLevel="0" collapsed="false">
      <c r="D130" s="0" t="str">
        <f aca="false">IFERROR(VLOOKUP(A130, LeafMeasurements!$H$2:$I$100, 2, 0), "")</f>
        <v/>
      </c>
      <c r="E130" s="0" t="str">
        <f aca="false">=IFERROR(D130 * (100 - C130) / 100, "")</f>
        <v/>
      </c>
      <c r="G130" s="0" t="str">
        <f aca="false">=IFERROR(ABS($E130 - $F130) / (($E130 + $F130)/2) * 100, "")</f>
        <v/>
      </c>
    </row>
    <row r="131" customFormat="false" ht="12.8" hidden="false" customHeight="false" outlineLevel="0" collapsed="false">
      <c r="D131" s="0" t="str">
        <f aca="false">IFERROR(VLOOKUP(A131, LeafMeasurements!$H$2:$I$100, 2, 0), "")</f>
        <v/>
      </c>
      <c r="E131" s="0" t="str">
        <f aca="false">=IFERROR(D131 * (100 - C131) / 100, "")</f>
        <v/>
      </c>
      <c r="G131" s="0" t="str">
        <f aca="false">=IFERROR(ABS($E131 - $F131) / (($E131 + $F131)/2) * 100, "")</f>
        <v/>
      </c>
    </row>
    <row r="132" customFormat="false" ht="12.8" hidden="false" customHeight="false" outlineLevel="0" collapsed="false">
      <c r="D132" s="0" t="str">
        <f aca="false">IFERROR(VLOOKUP(A132, LeafMeasurements!$H$2:$I$100, 2, 0), "")</f>
        <v/>
      </c>
      <c r="E132" s="0" t="str">
        <f aca="false">=IFERROR(D132 * (100 - C132) / 100, "")</f>
        <v/>
      </c>
      <c r="G132" s="0" t="str">
        <f aca="false">=IFERROR(ABS($E132 - $F132) / (($E132 + $F132)/2) * 100, "")</f>
        <v/>
      </c>
    </row>
    <row r="133" customFormat="false" ht="12.8" hidden="false" customHeight="false" outlineLevel="0" collapsed="false">
      <c r="D133" s="0" t="str">
        <f aca="false">IFERROR(VLOOKUP(A133, LeafMeasurements!$H$2:$I$100, 2, 0), "")</f>
        <v/>
      </c>
      <c r="E133" s="0" t="str">
        <f aca="false">=IFERROR(D133 * (100 - C133) / 100, "")</f>
        <v/>
      </c>
      <c r="G133" s="0" t="str">
        <f aca="false">=IFERROR(ABS($E133 - $F133) / (($E133 + $F133)/2) * 100, "")</f>
        <v/>
      </c>
    </row>
    <row r="134" customFormat="false" ht="12.8" hidden="false" customHeight="false" outlineLevel="0" collapsed="false">
      <c r="D134" s="0" t="str">
        <f aca="false">IFERROR(VLOOKUP(A134, LeafMeasurements!$H$2:$I$100, 2, 0), "")</f>
        <v/>
      </c>
      <c r="E134" s="0" t="str">
        <f aca="false">=IFERROR(D134 * (100 - C134) / 100, "")</f>
        <v/>
      </c>
      <c r="G134" s="0" t="str">
        <f aca="false">=IFERROR(ABS($E134 - $F134) / (($E134 + $F134)/2) * 100, "")</f>
        <v/>
      </c>
    </row>
    <row r="135" customFormat="false" ht="12.8" hidden="false" customHeight="false" outlineLevel="0" collapsed="false">
      <c r="D135" s="0" t="str">
        <f aca="false">IFERROR(VLOOKUP(A135, LeafMeasurements!$H$2:$I$100, 2, 0), "")</f>
        <v/>
      </c>
      <c r="E135" s="0" t="str">
        <f aca="false">=IFERROR(D135 * (100 - C135) / 100, "")</f>
        <v/>
      </c>
      <c r="G135" s="0" t="str">
        <f aca="false">=IFERROR(ABS($E135 - $F135) / (($E135 + $F135)/2) * 100, "")</f>
        <v/>
      </c>
    </row>
    <row r="136" customFormat="false" ht="12.8" hidden="false" customHeight="false" outlineLevel="0" collapsed="false">
      <c r="D136" s="0" t="str">
        <f aca="false">IFERROR(VLOOKUP(A136, LeafMeasurements!$H$2:$I$100, 2, 0), "")</f>
        <v/>
      </c>
      <c r="E136" s="0" t="str">
        <f aca="false">=IFERROR(D136 * (100 - C136) / 100, "")</f>
        <v/>
      </c>
      <c r="G136" s="0" t="str">
        <f aca="false">=IFERROR(ABS($E136 - $F136) / (($E136 + $F136)/2) * 100, "")</f>
        <v/>
      </c>
    </row>
    <row r="137" customFormat="false" ht="12.8" hidden="false" customHeight="false" outlineLevel="0" collapsed="false">
      <c r="D137" s="0" t="str">
        <f aca="false">IFERROR(VLOOKUP(A137, LeafMeasurements!$H$2:$I$100, 2, 0), "")</f>
        <v/>
      </c>
      <c r="E137" s="0" t="str">
        <f aca="false">=IFERROR(D137 * (100 - C137) / 100, "")</f>
        <v/>
      </c>
      <c r="G137" s="0" t="str">
        <f aca="false">=IFERROR(ABS($E137 - $F137) / (($E137 + $F137)/2) * 100, "")</f>
        <v/>
      </c>
    </row>
    <row r="138" customFormat="false" ht="12.8" hidden="false" customHeight="false" outlineLevel="0" collapsed="false">
      <c r="D138" s="0" t="str">
        <f aca="false">IFERROR(VLOOKUP(A138, LeafMeasurements!$H$2:$I$100, 2, 0), "")</f>
        <v/>
      </c>
      <c r="E138" s="0" t="str">
        <f aca="false">=IFERROR(D138 * (100 - C138) / 100, "")</f>
        <v/>
      </c>
      <c r="G138" s="0" t="str">
        <f aca="false">=IFERROR(ABS($E138 - $F138) / (($E138 + $F138)/2) * 100, "")</f>
        <v/>
      </c>
    </row>
    <row r="139" customFormat="false" ht="12.8" hidden="false" customHeight="false" outlineLevel="0" collapsed="false">
      <c r="D139" s="0" t="str">
        <f aca="false">IFERROR(VLOOKUP(A139, LeafMeasurements!$H$2:$I$100, 2, 0), "")</f>
        <v/>
      </c>
      <c r="E139" s="0" t="str">
        <f aca="false">=IFERROR(D139 * (100 - C139) / 100, "")</f>
        <v/>
      </c>
      <c r="G139" s="0" t="str">
        <f aca="false">=IFERROR(ABS($E139 - $F139) / (($E139 + $F139)/2) * 100, "")</f>
        <v/>
      </c>
    </row>
    <row r="140" customFormat="false" ht="12.8" hidden="false" customHeight="false" outlineLevel="0" collapsed="false">
      <c r="D140" s="0" t="str">
        <f aca="false">IFERROR(VLOOKUP(A140, LeafMeasurements!$H$2:$I$100, 2, 0), "")</f>
        <v/>
      </c>
      <c r="E140" s="0" t="str">
        <f aca="false">=IFERROR(D140 * (100 - C140) / 100, "")</f>
        <v/>
      </c>
      <c r="G140" s="0" t="str">
        <f aca="false">=IFERROR(ABS($E140 - $F140) / (($E140 + $F140)/2) * 100, "")</f>
        <v/>
      </c>
    </row>
    <row r="141" customFormat="false" ht="12.8" hidden="false" customHeight="false" outlineLevel="0" collapsed="false">
      <c r="D141" s="0" t="str">
        <f aca="false">IFERROR(VLOOKUP(A141, LeafMeasurements!$H$2:$I$100, 2, 0), "")</f>
        <v/>
      </c>
      <c r="E141" s="0" t="str">
        <f aca="false">=IFERROR(D141 * (100 - C141) / 100, "")</f>
        <v/>
      </c>
      <c r="G141" s="0" t="str">
        <f aca="false">=IFERROR(ABS($E141 - $F141) / (($E141 + $F141)/2) * 100, "")</f>
        <v/>
      </c>
    </row>
    <row r="142" customFormat="false" ht="12.8" hidden="false" customHeight="false" outlineLevel="0" collapsed="false">
      <c r="D142" s="0" t="str">
        <f aca="false">IFERROR(VLOOKUP(A142, LeafMeasurements!$H$2:$I$100, 2, 0), "")</f>
        <v/>
      </c>
      <c r="E142" s="0" t="str">
        <f aca="false">=IFERROR(D142 * (100 - C142) / 100, "")</f>
        <v/>
      </c>
      <c r="G142" s="0" t="str">
        <f aca="false">=IFERROR(ABS($E142 - $F142) / (($E142 + $F142)/2) * 100, "")</f>
        <v/>
      </c>
    </row>
    <row r="143" customFormat="false" ht="12.8" hidden="false" customHeight="false" outlineLevel="0" collapsed="false">
      <c r="D143" s="0" t="str">
        <f aca="false">IFERROR(VLOOKUP(A143, LeafMeasurements!$H$2:$I$100, 2, 0), "")</f>
        <v/>
      </c>
      <c r="E143" s="0" t="str">
        <f aca="false">=IFERROR(D143 * (100 - C143) / 100, "")</f>
        <v/>
      </c>
      <c r="G143" s="0" t="str">
        <f aca="false">=IFERROR(ABS($E143 - $F143) / (($E143 + $F143)/2) * 100, "")</f>
        <v/>
      </c>
    </row>
    <row r="144" customFormat="false" ht="12.8" hidden="false" customHeight="false" outlineLevel="0" collapsed="false">
      <c r="D144" s="0" t="str">
        <f aca="false">IFERROR(VLOOKUP(A144, LeafMeasurements!$H$2:$I$100, 2, 0), "")</f>
        <v/>
      </c>
      <c r="E144" s="0" t="str">
        <f aca="false">=IFERROR(D144 * (100 - C144) / 100, "")</f>
        <v/>
      </c>
      <c r="G144" s="0" t="str">
        <f aca="false">=IFERROR(ABS($E144 - $F144) / (($E144 + $F144)/2) * 100, "")</f>
        <v/>
      </c>
    </row>
    <row r="145" customFormat="false" ht="12.8" hidden="false" customHeight="false" outlineLevel="0" collapsed="false">
      <c r="D145" s="0" t="str">
        <f aca="false">IFERROR(VLOOKUP(A145, LeafMeasurements!$H$2:$I$100, 2, 0), "")</f>
        <v/>
      </c>
      <c r="E145" s="0" t="str">
        <f aca="false">=IFERROR(D145 * (100 - C145) / 100, "")</f>
        <v/>
      </c>
      <c r="G145" s="0" t="str">
        <f aca="false">=IFERROR(ABS($E145 - $F145) / (($E145 + $F145)/2) * 100, "")</f>
        <v/>
      </c>
    </row>
    <row r="146" customFormat="false" ht="12.8" hidden="false" customHeight="false" outlineLevel="0" collapsed="false">
      <c r="D146" s="0" t="str">
        <f aca="false">IFERROR(VLOOKUP(A146, LeafMeasurements!$H$2:$I$100, 2, 0), "")</f>
        <v/>
      </c>
      <c r="E146" s="0" t="str">
        <f aca="false">=IFERROR(D146 * (100 - C146) / 100, "")</f>
        <v/>
      </c>
      <c r="G146" s="0" t="str">
        <f aca="false">=IFERROR(ABS($E146 - $F146) / (($E146 + $F146)/2) * 100, "")</f>
        <v/>
      </c>
    </row>
    <row r="147" customFormat="false" ht="12.8" hidden="false" customHeight="false" outlineLevel="0" collapsed="false">
      <c r="D147" s="0" t="str">
        <f aca="false">IFERROR(VLOOKUP(A147, LeafMeasurements!$H$2:$I$100, 2, 0), "")</f>
        <v/>
      </c>
      <c r="E147" s="0" t="str">
        <f aca="false">=IFERROR(D147 * (100 - C147) / 100, "")</f>
        <v/>
      </c>
      <c r="G147" s="0" t="str">
        <f aca="false">=IFERROR(ABS($E147 - $F147) / (($E147 + $F147)/2) * 100, "")</f>
        <v/>
      </c>
    </row>
    <row r="148" customFormat="false" ht="12.8" hidden="false" customHeight="false" outlineLevel="0" collapsed="false">
      <c r="D148" s="0" t="str">
        <f aca="false">IFERROR(VLOOKUP(A148, LeafMeasurements!$H$2:$I$100, 2, 0), "")</f>
        <v/>
      </c>
      <c r="E148" s="0" t="str">
        <f aca="false">=IFERROR(D148 * (100 - C148) / 100, "")</f>
        <v/>
      </c>
      <c r="G148" s="0" t="str">
        <f aca="false">=IFERROR(ABS($E148 - $F148) / (($E148 + $F148)/2) * 100, "")</f>
        <v/>
      </c>
    </row>
    <row r="149" customFormat="false" ht="12.8" hidden="false" customHeight="false" outlineLevel="0" collapsed="false">
      <c r="D149" s="0" t="str">
        <f aca="false">IFERROR(VLOOKUP(A149, LeafMeasurements!$H$2:$I$100, 2, 0), "")</f>
        <v/>
      </c>
      <c r="E149" s="0" t="str">
        <f aca="false">=IFERROR(D149 * (100 - C149) / 100, "")</f>
        <v/>
      </c>
      <c r="G149" s="0" t="str">
        <f aca="false">=IFERROR(ABS($E149 - $F149) / (($E149 + $F149)/2) * 100, "")</f>
        <v/>
      </c>
    </row>
    <row r="150" customFormat="false" ht="12.8" hidden="false" customHeight="false" outlineLevel="0" collapsed="false">
      <c r="D150" s="0" t="str">
        <f aca="false">IFERROR(VLOOKUP(A150, LeafMeasurements!$H$2:$I$100, 2, 0), "")</f>
        <v/>
      </c>
      <c r="E150" s="0" t="str">
        <f aca="false">=IFERROR(D150 * (100 - C150) / 100, "")</f>
        <v/>
      </c>
      <c r="G150" s="0" t="str">
        <f aca="false">=IFERROR(ABS($E150 - $F150) / (($E150 + $F150)/2) * 100, 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41"/>
    <col collapsed="false" customWidth="true" hidden="false" outlineLevel="0" max="3" min="3" style="0" width="25.6"/>
    <col collapsed="false" customWidth="true" hidden="false" outlineLevel="0" max="5" min="4" style="0" width="25.47"/>
    <col collapsed="false" customWidth="true" hidden="false" outlineLevel="0" max="6" min="6" style="0" width="21.85"/>
  </cols>
  <sheetData>
    <row r="1" customFormat="false" ht="12.8" hidden="false" customHeight="false" outlineLevel="0" collapsed="false">
      <c r="A1" s="7" t="s">
        <v>0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15</v>
      </c>
      <c r="G1" s="7"/>
    </row>
    <row r="2" customFormat="false" ht="12.8" hidden="false" customHeight="false" outlineLevel="0" collapsed="false">
      <c r="A2" s="4" t="n">
        <v>0</v>
      </c>
      <c r="B2" s="4" t="n">
        <v>0</v>
      </c>
      <c r="C2" s="0" t="n">
        <f aca="false">IFERROR(VLOOKUP(A2, LeafMeasurements!$H$2:$I$100, 2, 0), "")</f>
        <v>11.25</v>
      </c>
      <c r="D2" s="0" t="n">
        <v>11.5259</v>
      </c>
      <c r="E2" s="0" t="n">
        <f aca="false">IFERROR(ABS($C2 - $D2) / (($C2 + $D2)/2) * 100, "")</f>
        <v>2.42273631338388</v>
      </c>
    </row>
    <row r="3" customFormat="false" ht="12.8" hidden="false" customHeight="false" outlineLevel="0" collapsed="false">
      <c r="A3" s="11"/>
      <c r="B3" s="11"/>
      <c r="C3" s="11"/>
      <c r="D3" s="11"/>
      <c r="E3" s="11"/>
      <c r="F3" s="11"/>
    </row>
    <row r="4" customFormat="false" ht="12.8" hidden="false" customHeight="false" outlineLevel="0" collapsed="false">
      <c r="A4" s="4" t="n">
        <v>1</v>
      </c>
      <c r="B4" s="4" t="n">
        <v>0</v>
      </c>
      <c r="C4" s="0" t="n">
        <f aca="false">IFERROR(VLOOKUP(A4, LeafMeasurements!$H$2:$I$100, 2, 0), "")</f>
        <v>17.1125</v>
      </c>
      <c r="D4" s="0" t="n">
        <v>13.089</v>
      </c>
      <c r="E4" s="0" t="n">
        <f aca="false">IFERROR(ABS($C4 - $D4) / (($C4 + $D4)/2) * 100, "")</f>
        <v>26.6443719682797</v>
      </c>
      <c r="F4" s="2" t="s">
        <v>19</v>
      </c>
    </row>
    <row r="5" customFormat="false" ht="12.8" hidden="false" customHeight="false" outlineLevel="0" collapsed="false">
      <c r="A5" s="4" t="n">
        <v>1</v>
      </c>
      <c r="B5" s="4" t="n">
        <v>1</v>
      </c>
      <c r="C5" s="0" t="n">
        <f aca="false">IFERROR(VLOOKUP(A5, LeafMeasurements!$H$2:$I$100, 2, 0), "")</f>
        <v>17.1125</v>
      </c>
      <c r="D5" s="0" t="n">
        <v>13.5739</v>
      </c>
      <c r="E5" s="0" t="n">
        <f aca="false">IFERROR(ABS($C5 - $D5) / (($C5 + $D5)/2) * 100, "")</f>
        <v>23.0629855571198</v>
      </c>
      <c r="F5" s="2" t="s">
        <v>19</v>
      </c>
    </row>
    <row r="6" customFormat="false" ht="12.8" hidden="false" customHeight="false" outlineLevel="0" collapsed="false">
      <c r="A6" s="4" t="n">
        <v>1</v>
      </c>
      <c r="B6" s="4" t="n">
        <v>2</v>
      </c>
      <c r="C6" s="0" t="n">
        <f aca="false">IFERROR(VLOOKUP(A6, LeafMeasurements!$H$2:$I$100, 2, 0), "")</f>
        <v>17.1125</v>
      </c>
      <c r="D6" s="0" t="n">
        <v>13.1259</v>
      </c>
      <c r="E6" s="0" t="n">
        <f aca="false">IFERROR(ABS($C6 - $D6) / (($C6 + $D6)/2) * 100, "")</f>
        <v>26.3677972379491</v>
      </c>
      <c r="F6" s="2" t="s">
        <v>19</v>
      </c>
    </row>
    <row r="7" customFormat="false" ht="12.8" hidden="false" customHeight="false" outlineLevel="0" collapsed="false">
      <c r="A7" s="11"/>
      <c r="B7" s="11"/>
      <c r="C7" s="11"/>
      <c r="D7" s="11"/>
      <c r="E7" s="11"/>
      <c r="F7" s="11"/>
    </row>
    <row r="8" customFormat="false" ht="12.8" hidden="false" customHeight="false" outlineLevel="0" collapsed="false">
      <c r="A8" s="4" t="n">
        <v>2</v>
      </c>
      <c r="B8" s="4" t="n">
        <v>0</v>
      </c>
      <c r="C8" s="0" t="n">
        <f aca="false">IFERROR(VLOOKUP(A8, LeafMeasurements!$H$2:$I$100, 2, 0), "")</f>
        <v>15.63075</v>
      </c>
      <c r="D8" s="0" t="n">
        <v>15.4789</v>
      </c>
      <c r="E8" s="0" t="n">
        <f aca="false">IFERROR(ABS($C8 - $D8) / (($C8 + $D8)/2) * 100, "")</f>
        <v>0.976224419111121</v>
      </c>
    </row>
    <row r="9" customFormat="false" ht="12.8" hidden="false" customHeight="false" outlineLevel="0" collapsed="false">
      <c r="A9" s="11"/>
      <c r="B9" s="11"/>
      <c r="C9" s="11"/>
      <c r="D9" s="11"/>
      <c r="E9" s="11"/>
      <c r="F9" s="11"/>
    </row>
    <row r="10" customFormat="false" ht="12.8" hidden="false" customHeight="false" outlineLevel="0" collapsed="false">
      <c r="A10" s="4" t="n">
        <v>3</v>
      </c>
      <c r="B10" s="4" t="n">
        <v>0</v>
      </c>
      <c r="C10" s="0" t="n">
        <f aca="false">IFERROR(VLOOKUP(A10, LeafMeasurements!$H$2:$I$100, 2, 0), "")</f>
        <v>15.21875</v>
      </c>
      <c r="D10" s="0" t="n">
        <v>14.1252</v>
      </c>
      <c r="E10" s="0" t="n">
        <f aca="false">IFERROR(ABS($C10 - $D10) / (($C10 + $D10)/2) * 100, "")</f>
        <v>7.45332513175629</v>
      </c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2.8" hidden="false" customHeight="false" outlineLevel="0" collapsed="false">
      <c r="A12" s="4" t="n">
        <v>4</v>
      </c>
      <c r="B12" s="4" t="n">
        <v>0</v>
      </c>
      <c r="C12" s="0" t="n">
        <f aca="false">IFERROR(VLOOKUP(A12, LeafMeasurements!$H$2:$I$100, 2, 0), "")</f>
        <v>11.5625</v>
      </c>
      <c r="D12" s="0" t="n">
        <v>10.5898</v>
      </c>
      <c r="E12" s="0" t="n">
        <f aca="false">IFERROR(ABS($C12 - $D12) / (($C12 + $D12)/2) * 100, "")</f>
        <v>8.78193235013971</v>
      </c>
    </row>
    <row r="13" customFormat="false" ht="12.8" hidden="false" customHeight="false" outlineLevel="0" collapsed="false">
      <c r="A13" s="4" t="n">
        <v>4</v>
      </c>
      <c r="B13" s="4" t="n">
        <v>1</v>
      </c>
      <c r="C13" s="0" t="n">
        <f aca="false">IFERROR(VLOOKUP(A13, LeafMeasurements!$H$2:$I$100, 2, 0), "")</f>
        <v>11.5625</v>
      </c>
      <c r="D13" s="0" t="n">
        <v>8.2945</v>
      </c>
      <c r="E13" s="0" t="n">
        <f aca="false">IFERROR(ABS($C13 - $D13) / (($C13 + $D13)/2) * 100, "")</f>
        <v>32.9153447147102</v>
      </c>
      <c r="F13" s="2" t="s">
        <v>24</v>
      </c>
    </row>
    <row r="14" customFormat="false" ht="12.8" hidden="false" customHeight="false" outlineLevel="0" collapsed="false">
      <c r="A14" s="4" t="n">
        <v>4</v>
      </c>
      <c r="B14" s="4" t="n">
        <v>2</v>
      </c>
      <c r="C14" s="0" t="n">
        <f aca="false">IFERROR(VLOOKUP(A14, LeafMeasurements!$H$2:$I$100, 2, 0), "")</f>
        <v>11.5625</v>
      </c>
      <c r="D14" s="0" t="n">
        <v>1.2917</v>
      </c>
      <c r="E14" s="0" t="n">
        <f aca="false">IFERROR(ABS($C14 - $D14) / (($C14 + $D14)/2) * 100, "")</f>
        <v>159.804577492182</v>
      </c>
      <c r="F14" s="10" t="s">
        <v>17</v>
      </c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</row>
    <row r="16" customFormat="false" ht="12.8" hidden="false" customHeight="false" outlineLevel="0" collapsed="false">
      <c r="A16" s="4" t="n">
        <v>5</v>
      </c>
      <c r="B16" s="4" t="n">
        <v>0</v>
      </c>
      <c r="C16" s="0" t="n">
        <f aca="false">IFERROR(VLOOKUP(A16, LeafMeasurements!$H$2:$I$100, 2, 0), "")</f>
        <v>15.6875</v>
      </c>
      <c r="D16" s="0" t="n">
        <v>10.38029</v>
      </c>
      <c r="E16" s="0" t="n">
        <f aca="false">IFERROR(ABS($C16 - $D16) / (($C16 + $D16)/2) * 100, "")</f>
        <v>40.7185265801205</v>
      </c>
      <c r="F16" s="2" t="s">
        <v>24</v>
      </c>
    </row>
    <row r="17" customFormat="false" ht="12.8" hidden="false" customHeight="false" outlineLevel="0" collapsed="false">
      <c r="A17" s="4" t="n">
        <v>5</v>
      </c>
      <c r="B17" s="4" t="n">
        <v>1</v>
      </c>
      <c r="C17" s="0" t="n">
        <f aca="false">IFERROR(VLOOKUP(A17, LeafMeasurements!$H$2:$I$100, 2, 0), "")</f>
        <v>15.6875</v>
      </c>
      <c r="D17" s="0" t="n">
        <v>11.5617</v>
      </c>
      <c r="E17" s="0" t="n">
        <f aca="false">IFERROR(ABS($C17 - $D17) / (($C17 + $D17)/2) * 100, "")</f>
        <v>30.2819899299796</v>
      </c>
      <c r="F17" s="2" t="s">
        <v>24</v>
      </c>
    </row>
    <row r="18" customFormat="false" ht="12.8" hidden="false" customHeight="false" outlineLevel="0" collapsed="false">
      <c r="A18" s="4" t="n">
        <v>5</v>
      </c>
      <c r="B18" s="4" t="n">
        <v>2</v>
      </c>
      <c r="C18" s="0" t="n">
        <f aca="false">IFERROR(VLOOKUP(A18, LeafMeasurements!$H$2:$I$100, 2, 0), "")</f>
        <v>15.6875</v>
      </c>
      <c r="D18" s="0" t="n">
        <v>12.6093</v>
      </c>
      <c r="E18" s="0" t="n">
        <f aca="false">IFERROR(ABS($C18 - $D18) / (($C18 + $D18)/2) * 100, "")</f>
        <v>21.7565237058607</v>
      </c>
    </row>
    <row r="19" customFormat="false" ht="12.8" hidden="false" customHeight="false" outlineLevel="0" collapsed="false">
      <c r="C19" s="0" t="str">
        <f aca="false">IFERROR(VLOOKUP(A19, LeafMeasurements!$H$2:$I$100, 2, 0), "")</f>
        <v/>
      </c>
      <c r="E19" s="0" t="str">
        <f aca="false">IFERROR(ABS($C19 - $D19) / (($C19 + $D19)/2) * 100, "")</f>
        <v/>
      </c>
    </row>
    <row r="20" customFormat="false" ht="12.8" hidden="false" customHeight="false" outlineLevel="0" collapsed="false">
      <c r="C20" s="0" t="str">
        <f aca="false">IFERROR(VLOOKUP(A20, LeafMeasurements!$H$2:$I$100, 2, 0), "")</f>
        <v/>
      </c>
      <c r="E20" s="0" t="str">
        <f aca="false">IFERROR(ABS($C20 - $D20) / (($C20 + $D20)/2) * 100, "")</f>
        <v/>
      </c>
    </row>
    <row r="21" customFormat="false" ht="12.8" hidden="false" customHeight="false" outlineLevel="0" collapsed="false">
      <c r="C21" s="0" t="str">
        <f aca="false">IFERROR(VLOOKUP(A21, LeafMeasurements!$H$2:$I$100, 2, 0), "")</f>
        <v/>
      </c>
      <c r="E21" s="0" t="str">
        <f aca="false">IFERROR(ABS($C21 - $D21) / (($C21 + $D21)/2) * 100, "")</f>
        <v/>
      </c>
    </row>
    <row r="22" customFormat="false" ht="12.8" hidden="false" customHeight="false" outlineLevel="0" collapsed="false">
      <c r="C22" s="0" t="str">
        <f aca="false">IFERROR(VLOOKUP(A22, LeafMeasurements!$H$2:$I$100, 2, 0), "")</f>
        <v/>
      </c>
      <c r="E22" s="0" t="str">
        <f aca="false">IFERROR(ABS($C22 - $D22) / (($C22 + $D22)/2) * 100, "")</f>
        <v/>
      </c>
    </row>
    <row r="23" customFormat="false" ht="12.8" hidden="false" customHeight="false" outlineLevel="0" collapsed="false">
      <c r="C23" s="0" t="str">
        <f aca="false">IFERROR(VLOOKUP(A23, LeafMeasurements!$H$2:$I$100, 2, 0), "")</f>
        <v/>
      </c>
      <c r="E23" s="0" t="str">
        <f aca="false">IFERROR(ABS($C23 - $D23) / (($C23 + $D23)/2) * 100, "")</f>
        <v/>
      </c>
    </row>
    <row r="24" customFormat="false" ht="12.8" hidden="false" customHeight="false" outlineLevel="0" collapsed="false">
      <c r="C24" s="0" t="str">
        <f aca="false">IFERROR(VLOOKUP(A24, LeafMeasurements!$H$2:$I$100, 2, 0), "")</f>
        <v/>
      </c>
      <c r="E24" s="0" t="str">
        <f aca="false">IFERROR(ABS($C24 - $D24) / (($C24 + $D24)/2) * 100, "")</f>
        <v/>
      </c>
    </row>
    <row r="25" customFormat="false" ht="12.8" hidden="false" customHeight="false" outlineLevel="0" collapsed="false">
      <c r="C25" s="0" t="str">
        <f aca="false">IFERROR(VLOOKUP(A25, LeafMeasurements!$H$2:$I$100, 2, 0), "")</f>
        <v/>
      </c>
      <c r="E25" s="0" t="str">
        <f aca="false">IFERROR(ABS($C25 - $D25) / (($C25 + $D25)/2) * 100, "")</f>
        <v/>
      </c>
    </row>
    <row r="26" customFormat="false" ht="12.8" hidden="false" customHeight="false" outlineLevel="0" collapsed="false">
      <c r="C26" s="0" t="str">
        <f aca="false">IFERROR(VLOOKUP(A26, LeafMeasurements!$H$2:$I$100, 2, 0), "")</f>
        <v/>
      </c>
      <c r="E26" s="0" t="str">
        <f aca="false">IFERROR(ABS($C26 - $D26) / (($C26 + $D26)/2) * 100, "")</f>
        <v/>
      </c>
    </row>
    <row r="27" customFormat="false" ht="12.8" hidden="false" customHeight="false" outlineLevel="0" collapsed="false">
      <c r="C27" s="0" t="str">
        <f aca="false">IFERROR(VLOOKUP(A27, LeafMeasurements!$H$2:$I$100, 2, 0), "")</f>
        <v/>
      </c>
      <c r="E27" s="0" t="str">
        <f aca="false">IFERROR(ABS($C27 - $D27) / (($C27 + $D27)/2) * 100, "")</f>
        <v/>
      </c>
    </row>
    <row r="28" customFormat="false" ht="12.8" hidden="false" customHeight="false" outlineLevel="0" collapsed="false">
      <c r="C28" s="0" t="str">
        <f aca="false">IFERROR(VLOOKUP(A28, LeafMeasurements!$H$2:$I$100, 2, 0), "")</f>
        <v/>
      </c>
      <c r="E28" s="0" t="str">
        <f aca="false">IFERROR(ABS($C28 - $D28) / (($C28 + $D28)/2) * 100, "")</f>
        <v/>
      </c>
    </row>
    <row r="29" customFormat="false" ht="12.8" hidden="false" customHeight="false" outlineLevel="0" collapsed="false">
      <c r="C29" s="0" t="str">
        <f aca="false">IFERROR(VLOOKUP(A29, LeafMeasurements!$H$2:$I$100, 2, 0), "")</f>
        <v/>
      </c>
      <c r="E29" s="0" t="str">
        <f aca="false">IFERROR(ABS($C29 - $D29) / (($C29 + $D29)/2) * 100, "")</f>
        <v/>
      </c>
    </row>
    <row r="30" customFormat="false" ht="12.8" hidden="false" customHeight="false" outlineLevel="0" collapsed="false">
      <c r="C30" s="0" t="str">
        <f aca="false">IFERROR(VLOOKUP(A30, LeafMeasurements!$H$2:$I$100, 2, 0), "")</f>
        <v/>
      </c>
      <c r="E30" s="0" t="str">
        <f aca="false">IFERROR(ABS($C30 - $D30) / (($C30 + $D30)/2) * 100, "")</f>
        <v/>
      </c>
    </row>
    <row r="31" customFormat="false" ht="12.8" hidden="false" customHeight="false" outlineLevel="0" collapsed="false">
      <c r="C31" s="0" t="str">
        <f aca="false">IFERROR(VLOOKUP(A31, LeafMeasurements!$H$2:$I$100, 2, 0), "")</f>
        <v/>
      </c>
      <c r="E31" s="0" t="str">
        <f aca="false">IFERROR(ABS($C31 - $D31) / (($C31 + $D31)/2) * 100, "")</f>
        <v/>
      </c>
    </row>
    <row r="32" customFormat="false" ht="12.8" hidden="false" customHeight="false" outlineLevel="0" collapsed="false">
      <c r="C32" s="0" t="str">
        <f aca="false">IFERROR(VLOOKUP(A32, LeafMeasurements!$H$2:$I$100, 2, 0), "")</f>
        <v/>
      </c>
      <c r="E32" s="0" t="str">
        <f aca="false">IFERROR(ABS($C32 - $D32) / (($C32 + $D32)/2) * 100, "")</f>
        <v/>
      </c>
    </row>
    <row r="33" customFormat="false" ht="12.8" hidden="false" customHeight="false" outlineLevel="0" collapsed="false">
      <c r="C33" s="0" t="str">
        <f aca="false">IFERROR(VLOOKUP(A33, LeafMeasurements!$H$2:$I$100, 2, 0), "")</f>
        <v/>
      </c>
      <c r="E33" s="0" t="str">
        <f aca="false">IFERROR(ABS($C33 - $D33) / (($C33 + $D33)/2) * 100, "")</f>
        <v/>
      </c>
    </row>
    <row r="34" customFormat="false" ht="12.8" hidden="false" customHeight="false" outlineLevel="0" collapsed="false">
      <c r="C34" s="0" t="str">
        <f aca="false">IFERROR(VLOOKUP(A34, LeafMeasurements!$H$2:$I$100, 2, 0), "")</f>
        <v/>
      </c>
      <c r="E34" s="0" t="str">
        <f aca="false">IFERROR(ABS($C34 - $D34) / (($C34 + $D34)/2) * 100, "")</f>
        <v/>
      </c>
    </row>
    <row r="35" customFormat="false" ht="12.8" hidden="false" customHeight="false" outlineLevel="0" collapsed="false">
      <c r="C35" s="0" t="str">
        <f aca="false">IFERROR(VLOOKUP(A35, LeafMeasurements!$H$2:$I$100, 2, 0), "")</f>
        <v/>
      </c>
      <c r="E35" s="0" t="str">
        <f aca="false">IFERROR(ABS($C35 - $D35) / (($C35 + $D35)/2) * 100, "")</f>
        <v/>
      </c>
    </row>
    <row r="36" customFormat="false" ht="12.8" hidden="false" customHeight="false" outlineLevel="0" collapsed="false">
      <c r="C36" s="0" t="str">
        <f aca="false">IFERROR(VLOOKUP(A36, LeafMeasurements!$H$2:$I$100, 2, 0), "")</f>
        <v/>
      </c>
      <c r="E36" s="0" t="str">
        <f aca="false">IFERROR(ABS($C36 - $D36) / (($C36 + $D36)/2) * 100, "")</f>
        <v/>
      </c>
    </row>
    <row r="37" customFormat="false" ht="12.8" hidden="false" customHeight="false" outlineLevel="0" collapsed="false">
      <c r="C37" s="0" t="str">
        <f aca="false">IFERROR(VLOOKUP(A37, LeafMeasurements!$H$2:$I$100, 2, 0), "")</f>
        <v/>
      </c>
      <c r="E37" s="0" t="str">
        <f aca="false">IFERROR(ABS($C37 - $D37) / (($C37 + $D37)/2) * 100, "")</f>
        <v/>
      </c>
    </row>
    <row r="38" customFormat="false" ht="12.8" hidden="false" customHeight="false" outlineLevel="0" collapsed="false">
      <c r="E38" s="0" t="str">
        <f aca="false">IFERROR(ABS($C38 - $D38) / (($C38 + $D38)/2) * 100, "")</f>
        <v/>
      </c>
    </row>
    <row r="39" customFormat="false" ht="12.8" hidden="false" customHeight="false" outlineLevel="0" collapsed="false">
      <c r="E39" s="0" t="str">
        <f aca="false">IFERROR(ABS($C39 - $D39) / (($C39 + $D39)/2) * 100, "")</f>
        <v/>
      </c>
    </row>
    <row r="40" customFormat="false" ht="12.8" hidden="false" customHeight="false" outlineLevel="0" collapsed="false">
      <c r="E40" s="0" t="str">
        <f aca="false">IFERROR(ABS($C40 - $D40) / (($C40 + $D40)/2) * 100, 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H2" colorId="64" zoomScale="100" zoomScaleNormal="100" zoomScalePageLayoutView="100" workbookViewId="0">
      <selection pane="topLeft" activeCell="M47" activeCellId="0" sqref="M4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41"/>
    <col collapsed="false" customWidth="true" hidden="false" outlineLevel="0" max="3" min="3" style="0" width="19.35"/>
    <col collapsed="false" customWidth="true" hidden="false" outlineLevel="0" max="4" min="4" style="0" width="19.21"/>
    <col collapsed="false" customWidth="true" hidden="false" outlineLevel="0" max="5" min="5" style="0" width="15.74"/>
    <col collapsed="false" customWidth="true" hidden="false" outlineLevel="0" max="6" min="6" style="0" width="15.61"/>
  </cols>
  <sheetData>
    <row r="1" customFormat="false" ht="12.8" hidden="false" customHeight="false" outlineLevel="0" collapsed="false">
      <c r="A1" s="12" t="s">
        <v>0</v>
      </c>
      <c r="B1" s="12" t="s">
        <v>21</v>
      </c>
      <c r="C1" s="12" t="s">
        <v>25</v>
      </c>
      <c r="D1" s="12" t="s">
        <v>26</v>
      </c>
      <c r="E1" s="12" t="s">
        <v>27</v>
      </c>
      <c r="F1" s="12" t="s">
        <v>28</v>
      </c>
    </row>
    <row r="2" customFormat="false" ht="12.8" hidden="false" customHeight="false" outlineLevel="0" collapsed="false">
      <c r="A2" s="4" t="n">
        <v>0</v>
      </c>
      <c r="B2" s="0" t="n">
        <f aca="false"> LeafMeasurements!I2</f>
        <v>11.25</v>
      </c>
      <c r="C2" s="0" t="n">
        <v>14.3796</v>
      </c>
      <c r="D2" s="0" t="n">
        <f aca="false">ABS($B2 - $C2) / (($B2 + $C2)/2) * 100</f>
        <v>24.4217623372975</v>
      </c>
    </row>
    <row r="3" customFormat="false" ht="12.8" hidden="false" customHeight="false" outlineLevel="0" collapsed="false">
      <c r="A3" s="4" t="n">
        <v>1</v>
      </c>
      <c r="B3" s="0" t="n">
        <f aca="false"> LeafMeasurements!I3</f>
        <v>17.1125</v>
      </c>
    </row>
    <row r="4" customFormat="false" ht="12.8" hidden="false" customHeight="false" outlineLevel="0" collapsed="false">
      <c r="A4" s="4" t="n">
        <v>2</v>
      </c>
      <c r="B4" s="0" t="n">
        <f aca="false"> LeafMeasurements!I4</f>
        <v>15.63075</v>
      </c>
    </row>
    <row r="5" customFormat="false" ht="12.8" hidden="false" customHeight="false" outlineLevel="0" collapsed="false">
      <c r="A5" s="4" t="n">
        <v>3</v>
      </c>
      <c r="B5" s="0" t="n">
        <f aca="false"> LeafMeasurements!I5</f>
        <v>15.21875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18"/>
    <col collapsed="false" customWidth="true" hidden="false" outlineLevel="0" max="3" min="3" style="0" width="15.46"/>
    <col collapsed="false" customWidth="true" hidden="false" outlineLevel="0" max="5" min="4" style="0" width="15.33"/>
    <col collapsed="false" customWidth="true" hidden="false" outlineLevel="0" max="6" min="6" style="0" width="15.18"/>
    <col collapsed="false" customWidth="true" hidden="false" outlineLevel="0" max="7" min="7" style="0" width="16.3"/>
    <col collapsed="false" customWidth="true" hidden="false" outlineLevel="0" max="8" min="8" style="0" width="18.93"/>
    <col collapsed="false" customWidth="true" hidden="false" outlineLevel="0" max="9" min="9" style="0" width="19.91"/>
    <col collapsed="false" customWidth="true" hidden="false" outlineLevel="0" max="10" min="10" style="0" width="19.77"/>
  </cols>
  <sheetData>
    <row r="1" customFormat="false" ht="12.8" hidden="false" customHeight="false" outlineLevel="0" collapsed="false">
      <c r="A1" s="13" t="s">
        <v>0</v>
      </c>
      <c r="B1" s="13" t="s">
        <v>21</v>
      </c>
      <c r="C1" s="13" t="s">
        <v>29</v>
      </c>
      <c r="D1" s="13" t="s">
        <v>30</v>
      </c>
      <c r="E1" s="13" t="s">
        <v>31</v>
      </c>
      <c r="F1" s="13" t="s">
        <v>32</v>
      </c>
      <c r="G1" s="13" t="s">
        <v>33</v>
      </c>
      <c r="H1" s="13" t="s">
        <v>34</v>
      </c>
      <c r="I1" s="13" t="s">
        <v>35</v>
      </c>
      <c r="J1" s="13" t="s">
        <v>36</v>
      </c>
    </row>
    <row r="2" customFormat="false" ht="12.8" hidden="false" customHeight="false" outlineLevel="0" collapsed="false">
      <c r="A2" s="4" t="n">
        <v>0</v>
      </c>
      <c r="B2" s="0" t="n">
        <f aca="false"> LeafMeasurements!I2</f>
        <v>11.25</v>
      </c>
      <c r="I2" s="0" t="n">
        <v>13.663</v>
      </c>
    </row>
    <row r="3" customFormat="false" ht="12.8" hidden="false" customHeight="false" outlineLevel="0" collapsed="false">
      <c r="A3" s="4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2025-02-16T14:15:42Z</dcterms:created>
  <dc:creator/>
  <dc:description/>
  <dc:language>en-US</dc:language>
  <cp:lastModifiedBy/>
  <dcterms:modified xsi:type="dcterms:W3CDTF">2025-03-27T01:31:34Z</dcterms:modified>
  <cp:revision>53</cp:revision>
  <dc:subject/>
  <dc:title/>
</cp:coreProperties>
</file>