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h.kevin\Desktop\"/>
    </mc:Choice>
  </mc:AlternateContent>
  <xr:revisionPtr revIDLastSave="0" documentId="13_ncr:1_{285F4478-C000-4E4C-84B6-3178B468646B}" xr6:coauthVersionLast="36" xr6:coauthVersionMax="36" xr10:uidLastSave="{00000000-0000-0000-0000-000000000000}"/>
  <bookViews>
    <workbookView xWindow="0" yWindow="0" windowWidth="28800" windowHeight="12225" activeTab="3" xr2:uid="{BD202BD6-D0F0-416C-938A-7E5B6CA54908}"/>
  </bookViews>
  <sheets>
    <sheet name="szolgaltatasok" sheetId="5" r:id="rId1"/>
    <sheet name="projektek" sheetId="4" r:id="rId2"/>
    <sheet name="lakosok" sheetId="3" r:id="rId3"/>
    <sheet name="epuletek" sheetId="2" r:id="rId4"/>
  </sheets>
  <definedNames>
    <definedName name="KülsőAdatok_1" localSheetId="3" hidden="1">epuletek!$A$1:$E$38</definedName>
    <definedName name="KülsőAdatok_2" localSheetId="2" hidden="1">lakosok!$A$1:$E$19</definedName>
    <definedName name="KülsőAdatok_3" localSheetId="1" hidden="1">projektek!$A$1:$F$6</definedName>
    <definedName name="KülsőAdatok_4" localSheetId="0" hidden="1">szolgaltatasok!$A$1:$D$32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J3" i="3" s="1"/>
  <c r="G4" i="3"/>
  <c r="J4" i="3" s="1"/>
  <c r="G5" i="3"/>
  <c r="J5" i="3" s="1"/>
  <c r="G6" i="3"/>
  <c r="J6" i="3" s="1"/>
  <c r="G7" i="3"/>
  <c r="J7" i="3" s="1"/>
  <c r="G8" i="3"/>
  <c r="J8" i="3" s="1"/>
  <c r="G9" i="3"/>
  <c r="J9" i="3" s="1"/>
  <c r="G10" i="3"/>
  <c r="J10" i="3" s="1"/>
  <c r="G11" i="3"/>
  <c r="J11" i="3" s="1"/>
  <c r="G12" i="3"/>
  <c r="J12" i="3" s="1"/>
  <c r="G13" i="3"/>
  <c r="J13" i="3" s="1"/>
  <c r="G14" i="3"/>
  <c r="J14" i="3" s="1"/>
  <c r="G15" i="3"/>
  <c r="J15" i="3" s="1"/>
  <c r="G16" i="3"/>
  <c r="J16" i="3" s="1"/>
  <c r="G17" i="3"/>
  <c r="J17" i="3" s="1"/>
  <c r="G18" i="3"/>
  <c r="J18" i="3" s="1"/>
  <c r="G19" i="3"/>
  <c r="J19" i="3" s="1"/>
  <c r="G2" i="3"/>
  <c r="J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J20" i="3" l="1"/>
  <c r="P5" i="3" s="1"/>
  <c r="N6" i="3"/>
  <c r="N14" i="3"/>
  <c r="N18" i="3"/>
  <c r="N10" i="3"/>
  <c r="M12" i="3"/>
  <c r="N17" i="3"/>
  <c r="N13" i="3"/>
  <c r="N9" i="3"/>
  <c r="N5" i="3"/>
  <c r="M6" i="3"/>
  <c r="N16" i="3"/>
  <c r="N12" i="3"/>
  <c r="N8" i="3"/>
  <c r="N4" i="3"/>
  <c r="N19" i="3"/>
  <c r="N15" i="3"/>
  <c r="N11" i="3"/>
  <c r="N7" i="3"/>
  <c r="N3" i="3"/>
  <c r="M4" i="3"/>
  <c r="M14" i="3"/>
  <c r="N2" i="3"/>
  <c r="M18" i="3"/>
  <c r="M10" i="3"/>
  <c r="L3" i="3"/>
  <c r="M16" i="3"/>
  <c r="M8" i="3"/>
  <c r="L19" i="3"/>
  <c r="M17" i="3"/>
  <c r="M13" i="3"/>
  <c r="M9" i="3"/>
  <c r="M5" i="3"/>
  <c r="M19" i="3"/>
  <c r="M15" i="3"/>
  <c r="M11" i="3"/>
  <c r="M7" i="3"/>
  <c r="M3" i="3"/>
  <c r="L12" i="3"/>
  <c r="L11" i="3"/>
  <c r="M2" i="3"/>
  <c r="L2" i="3"/>
  <c r="L4" i="3"/>
  <c r="L16" i="3"/>
  <c r="L8" i="3"/>
  <c r="L15" i="3"/>
  <c r="L7" i="3"/>
  <c r="L18" i="3"/>
  <c r="L14" i="3"/>
  <c r="L10" i="3"/>
  <c r="L6" i="3"/>
  <c r="L17" i="3"/>
  <c r="L13" i="3"/>
  <c r="L9" i="3"/>
  <c r="L5" i="3"/>
  <c r="K7" i="3"/>
  <c r="K19" i="3"/>
  <c r="K3" i="3"/>
  <c r="K15" i="3"/>
  <c r="K11" i="3"/>
  <c r="K18" i="3"/>
  <c r="K14" i="3"/>
  <c r="K10" i="3"/>
  <c r="K6" i="3"/>
  <c r="K17" i="3"/>
  <c r="K13" i="3"/>
  <c r="K9" i="3"/>
  <c r="K5" i="3"/>
  <c r="K2" i="3"/>
  <c r="K16" i="3"/>
  <c r="K12" i="3"/>
  <c r="K8" i="3"/>
  <c r="K4" i="3"/>
  <c r="H27" i="2"/>
  <c r="L20" i="3" l="1"/>
  <c r="R5" i="3" s="1"/>
  <c r="K20" i="3"/>
  <c r="Q5" i="3" s="1"/>
  <c r="M20" i="3"/>
  <c r="S5" i="3" s="1"/>
  <c r="N20" i="3"/>
  <c r="T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5D707-63C7-484C-A038-E58B318E2062}" keepAlive="1" name="Lekérdezés - epuletek" description="A munkafüzetben levő „epuletek” lekérdezés kapcsolata" type="5" refreshedVersion="6" background="1" saveData="1">
    <dbPr connection="Provider=Microsoft.Mashup.OleDb.1;Data Source=$Workbook$;Location=epuletek;Extended Properties=&quot;&quot;" command="SELECT * FROM [epuletek]"/>
  </connection>
  <connection id="2" xr16:uid="{B09E0436-E83F-4587-9064-50E275EE25C6}" keepAlive="1" name="Lekérdezés - lakosok" description="A munkafüzetben levő „lakosok” lekérdezés kapcsolata" type="5" refreshedVersion="6" background="1" saveData="1">
    <dbPr connection="Provider=Microsoft.Mashup.OleDb.1;Data Source=$Workbook$;Location=lakosok;Extended Properties=&quot;&quot;" command="SELECT * FROM [lakosok]"/>
  </connection>
  <connection id="3" xr16:uid="{A533B4B7-A49E-4FBC-892D-8DA206EBB086}" keepAlive="1" name="Lekérdezés - projektek" description="A munkafüzetben levő „projektek” lekérdezés kapcsolata" type="5" refreshedVersion="6" background="1" saveData="1">
    <dbPr connection="Provider=Microsoft.Mashup.OleDb.1;Data Source=$Workbook$;Location=projektek;Extended Properties=&quot;&quot;" command="SELECT * FROM [projektek]"/>
  </connection>
  <connection id="4" xr16:uid="{3D213AAE-5524-4D1D-9692-67486EF648D6}" keepAlive="1" name="Lekérdezés - szolgaltatasok" description="A munkafüzetben levő „szolgaltatasok” lekérdezés kapcsolata" type="5" refreshedVersion="6" background="1" saveData="1">
    <dbPr connection="Provider=Microsoft.Mashup.OleDb.1;Data Source=$Workbook$;Location=szolgaltatasok;Extended Properties=&quot;&quot;" command="SELECT * FROM [szolgaltatasok]"/>
  </connection>
</connections>
</file>

<file path=xl/sharedStrings.xml><?xml version="1.0" encoding="utf-8"?>
<sst xmlns="http://schemas.openxmlformats.org/spreadsheetml/2006/main" count="234" uniqueCount="129">
  <si>
    <t>epulet_azon</t>
  </si>
  <si>
    <t>epulet_nev</t>
  </si>
  <si>
    <t>epulet_tipus</t>
  </si>
  <si>
    <t>epulet_ev</t>
  </si>
  <si>
    <t>epulet_hasznos</t>
  </si>
  <si>
    <t>Csendes utca 22</t>
  </si>
  <si>
    <t>Ház</t>
  </si>
  <si>
    <t>Fő sugárút 1</t>
  </si>
  <si>
    <t>Lakóház</t>
  </si>
  <si>
    <t>Fő sugárút 5</t>
  </si>
  <si>
    <t>Csendes utca 25</t>
  </si>
  <si>
    <t>Hadnagy utca 15</t>
  </si>
  <si>
    <t>Hadnagy utca 14</t>
  </si>
  <si>
    <t>Hadnagy utca 1</t>
  </si>
  <si>
    <t>Főtér 51</t>
  </si>
  <si>
    <t>Autóbuszállomás</t>
  </si>
  <si>
    <t>Közlekedés</t>
  </si>
  <si>
    <t>Vasútállomás</t>
  </si>
  <si>
    <t>Nemzeti Dohánybolt</t>
  </si>
  <si>
    <t>Szaküzlet</t>
  </si>
  <si>
    <t>CBA</t>
  </si>
  <si>
    <t>Vegyesbolt</t>
  </si>
  <si>
    <t>Lidl</t>
  </si>
  <si>
    <t>Szupermarket</t>
  </si>
  <si>
    <t>KFC</t>
  </si>
  <si>
    <t>Gyorsétterem</t>
  </si>
  <si>
    <t>Szabó Ervin Könyvtár</t>
  </si>
  <si>
    <t>Könyvtár</t>
  </si>
  <si>
    <t>Panoráma Étterem</t>
  </si>
  <si>
    <t>Étterem</t>
  </si>
  <si>
    <t>Tófürdő</t>
  </si>
  <si>
    <t>Fürdő</t>
  </si>
  <si>
    <t>Látóképi Csárda</t>
  </si>
  <si>
    <t>Müller</t>
  </si>
  <si>
    <t>Drogéria</t>
  </si>
  <si>
    <t>Alza</t>
  </si>
  <si>
    <t>Online Áruház</t>
  </si>
  <si>
    <t>Rossmann</t>
  </si>
  <si>
    <t>Decathlon</t>
  </si>
  <si>
    <t>Sportbolt</t>
  </si>
  <si>
    <t>Cinema City</t>
  </si>
  <si>
    <t>Mozi</t>
  </si>
  <si>
    <t>DM</t>
  </si>
  <si>
    <t>Kika</t>
  </si>
  <si>
    <t>Bútorbolt</t>
  </si>
  <si>
    <t>MediaMarkt</t>
  </si>
  <si>
    <t>Elektronikai bolt</t>
  </si>
  <si>
    <t>H&amp;M</t>
  </si>
  <si>
    <t>Divatbolt</t>
  </si>
  <si>
    <t>Ikea</t>
  </si>
  <si>
    <t>Spar</t>
  </si>
  <si>
    <t>Napsugár Általános Iskola</t>
  </si>
  <si>
    <t>Iskola</t>
  </si>
  <si>
    <t>OPT Bank</t>
  </si>
  <si>
    <t>Bank</t>
  </si>
  <si>
    <t>Mókuska Óvoda</t>
  </si>
  <si>
    <t>Óvoda</t>
  </si>
  <si>
    <t>Pannon Egyetem</t>
  </si>
  <si>
    <t>Egyetem</t>
  </si>
  <si>
    <t>Szent László Templom</t>
  </si>
  <si>
    <t>Vallási Központ</t>
  </si>
  <si>
    <t>Kék Szivárvány Rendőrkapitányság</t>
  </si>
  <si>
    <t>Közszolgáltató</t>
  </si>
  <si>
    <t>Vörös Lángok Tűzoltó Parancsnokság</t>
  </si>
  <si>
    <t>Állami Korház</t>
  </si>
  <si>
    <t>Egészségügy</t>
  </si>
  <si>
    <t>lakos_azon</t>
  </si>
  <si>
    <t>lakos_nev</t>
  </si>
  <si>
    <t>lakos_szul</t>
  </si>
  <si>
    <t>lakos_foglal</t>
  </si>
  <si>
    <t>lakos_lakohely</t>
  </si>
  <si>
    <t>Jr. Be Krepál</t>
  </si>
  <si>
    <t>Tanuló</t>
  </si>
  <si>
    <t>Első Terminátor</t>
  </si>
  <si>
    <t>Rendőr</t>
  </si>
  <si>
    <t>Steve Minecraft</t>
  </si>
  <si>
    <t>Zámbó Jimmy</t>
  </si>
  <si>
    <t>Király</t>
  </si>
  <si>
    <t>Betesz Emma</t>
  </si>
  <si>
    <t>Színész</t>
  </si>
  <si>
    <t>Hajlékony Hajléktalan</t>
  </si>
  <si>
    <t>Munkanélküli</t>
  </si>
  <si>
    <t>Abrosz Tisztakosz</t>
  </si>
  <si>
    <t>Pilóta</t>
  </si>
  <si>
    <t>Trab Antal</t>
  </si>
  <si>
    <t>Nincs</t>
  </si>
  <si>
    <t>Fekete Mércedesz</t>
  </si>
  <si>
    <t>Kukás</t>
  </si>
  <si>
    <t>Fity Matyi</t>
  </si>
  <si>
    <t>Kapd Bea</t>
  </si>
  <si>
    <t>Buszsofőr</t>
  </si>
  <si>
    <t>Koaxk Ábel</t>
  </si>
  <si>
    <t>Informatikus</t>
  </si>
  <si>
    <t>McNyest Elek</t>
  </si>
  <si>
    <t>Takarító</t>
  </si>
  <si>
    <t>Mikorka Kálmánné Budipa Piroska</t>
  </si>
  <si>
    <t>Karbantartó</t>
  </si>
  <si>
    <t>Szikla Szilárd</t>
  </si>
  <si>
    <t>Trap Pista</t>
  </si>
  <si>
    <t>Sajtfeldolgozó</t>
  </si>
  <si>
    <t>Vincs Eszter</t>
  </si>
  <si>
    <t>nagy jános</t>
  </si>
  <si>
    <t>projekt_azon</t>
  </si>
  <si>
    <t>projekt_nev</t>
  </si>
  <si>
    <t>projekt_koltseg</t>
  </si>
  <si>
    <t>projekt_kezdo</t>
  </si>
  <si>
    <t>projekt_vegzo</t>
  </si>
  <si>
    <t>projekt_epazon</t>
  </si>
  <si>
    <t>Útfelújítás</t>
  </si>
  <si>
    <t>Iskola felszerelések újítása</t>
  </si>
  <si>
    <t>Lakóházak renoválása</t>
  </si>
  <si>
    <t>Közlekedési rendszerek modernizálása</t>
  </si>
  <si>
    <t>szolgaltat_azon</t>
  </si>
  <si>
    <t>szolgaltat_nev</t>
  </si>
  <si>
    <t>szolgaltat_tipus</t>
  </si>
  <si>
    <t>szolgaltat_epazon</t>
  </si>
  <si>
    <t>Élelmiszerbolt</t>
  </si>
  <si>
    <t>1.-16</t>
  </si>
  <si>
    <t>17.-25</t>
  </si>
  <si>
    <t>26.-32</t>
  </si>
  <si>
    <t>33.-45</t>
  </si>
  <si>
    <t>45&lt;</t>
  </si>
  <si>
    <t>stb</t>
  </si>
  <si>
    <t>Első korcsoport: 1-16</t>
  </si>
  <si>
    <t>Második korcsoport: 17-25</t>
  </si>
  <si>
    <t>Harmadik korcsoport: 26-32</t>
  </si>
  <si>
    <t>Negyedik korcsoport: 33-45</t>
  </si>
  <si>
    <t>Utolsó korcsoport: 45 fölött</t>
  </si>
  <si>
    <t>Oszlop1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</si>
</sst>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sz val="11"/>
      <color theme="1"/>
      <name val="Bahnschrift Light"/>
      <family val="2"/>
      <charset val="238"/>
    </font>
    <font>
      <b/>
      <sz val="11"/>
      <color theme="0"/>
      <name val="Bahnschrift Light"/>
      <family val="2"/>
      <charset val="238"/>
    </font>
    <font>
      <sz val="11"/>
      <color theme="0"/>
      <name val="Bahnschrift Light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22" fontId="0" fillId="0" borderId="0" xfId="0" applyNumberFormat="1"/>
    <xf numFmtId="0" fontId="1" fillId="0" borderId="0" xfId="0" applyFont="1" applyAlignment="1">
      <alignment vertical="center"/>
    </xf>
    <xf numFmtId="0" fontId="2" fillId="3" borderId="0" xfId="0" applyFont="1" applyFill="1"/>
    <xf numFmtId="0" fontId="2" fillId="4" borderId="0" xfId="0" applyFont="1" applyFill="1"/>
    <xf numFmtId="2" fontId="2" fillId="4" borderId="0" xfId="0" applyNumberFormat="1" applyFont="1" applyFill="1"/>
    <xf numFmtId="16" fontId="2" fillId="4" borderId="0" xfId="0" applyNumberFormat="1" applyFont="1" applyFill="1"/>
    <xf numFmtId="2" fontId="2" fillId="3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0" fillId="5" borderId="0" xfId="0" applyFill="1"/>
  </cellXfs>
  <cellStyles count="1">
    <cellStyle name="Normál" xfId="0" builtinId="0"/>
  </cellStyles>
  <dxfs count="17">
    <dxf>
      <font>
        <b/>
        <strike val="0"/>
        <outline val="0"/>
        <shadow val="0"/>
        <u val="none"/>
        <vertAlign val="baseline"/>
        <sz val="11"/>
        <color theme="0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"/>
        <family val="2"/>
        <charset val="238"/>
        <scheme val="none"/>
      </font>
      <fill>
        <patternFill patternType="solid">
          <fgColor indexed="64"/>
          <bgColor theme="0" tint="-0.34998626667073579"/>
        </patternFill>
      </fill>
    </dxf>
    <dxf>
      <numFmt numFmtId="27" formatCode="yyyy/mm/dd\ h:mm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v>Lakosok eloszlása kor alapján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lakosok!$P$4:$T$4</c:f>
              <c:strCache>
                <c:ptCount val="5"/>
                <c:pt idx="0">
                  <c:v>Első korcsoport: 1-16</c:v>
                </c:pt>
                <c:pt idx="1">
                  <c:v>Második korcsoport: 17-25</c:v>
                </c:pt>
                <c:pt idx="2">
                  <c:v>Harmadik korcsoport: 26-32</c:v>
                </c:pt>
                <c:pt idx="3">
                  <c:v>Negyedik korcsoport: 33-45</c:v>
                </c:pt>
                <c:pt idx="4">
                  <c:v>Utolsó korcsoport: 45 fölött</c:v>
                </c:pt>
              </c:strCache>
            </c:strRef>
          </c:cat>
          <c:val>
            <c:numRef>
              <c:f>lakosok!$P$5:$T$5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BD8-AAD2-13CE9F98DF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epuletek!$G$2:$G$26</c:f>
              <c:strCache>
                <c:ptCount val="25"/>
                <c:pt idx="0">
                  <c:v>Ház</c:v>
                </c:pt>
                <c:pt idx="1">
                  <c:v>Lakóház</c:v>
                </c:pt>
                <c:pt idx="2">
                  <c:v>Közlekedés</c:v>
                </c:pt>
                <c:pt idx="3">
                  <c:v>Szaküzlet</c:v>
                </c:pt>
                <c:pt idx="4">
                  <c:v>Vegyesbolt</c:v>
                </c:pt>
                <c:pt idx="5">
                  <c:v>Gyorsétterem</c:v>
                </c:pt>
                <c:pt idx="6">
                  <c:v>Könyvtár</c:v>
                </c:pt>
                <c:pt idx="7">
                  <c:v>Fürdő</c:v>
                </c:pt>
                <c:pt idx="8">
                  <c:v>Étterem</c:v>
                </c:pt>
                <c:pt idx="9">
                  <c:v>Online Áruház</c:v>
                </c:pt>
                <c:pt idx="10">
                  <c:v>Sportbolt</c:v>
                </c:pt>
                <c:pt idx="11">
                  <c:v>Mozi</c:v>
                </c:pt>
                <c:pt idx="12">
                  <c:v>Drogéria</c:v>
                </c:pt>
                <c:pt idx="13">
                  <c:v>Elektronikai bolt</c:v>
                </c:pt>
                <c:pt idx="14">
                  <c:v>Divatbolt</c:v>
                </c:pt>
                <c:pt idx="15">
                  <c:v>Bútorbolt</c:v>
                </c:pt>
                <c:pt idx="16">
                  <c:v>Szupermarket</c:v>
                </c:pt>
                <c:pt idx="17">
                  <c:v>Iskola</c:v>
                </c:pt>
                <c:pt idx="18">
                  <c:v>Bank</c:v>
                </c:pt>
                <c:pt idx="19">
                  <c:v>Óvoda</c:v>
                </c:pt>
                <c:pt idx="20">
                  <c:v>Egyetem</c:v>
                </c:pt>
                <c:pt idx="21">
                  <c:v>Vallási Központ</c:v>
                </c:pt>
                <c:pt idx="22">
                  <c:v>Közszolgáltató</c:v>
                </c:pt>
                <c:pt idx="23">
                  <c:v>Közszolgáltató</c:v>
                </c:pt>
                <c:pt idx="24">
                  <c:v>Egészségügy</c:v>
                </c:pt>
              </c:strCache>
            </c:strRef>
          </c:cat>
          <c:val>
            <c:numRef>
              <c:f>epuletek!$H$2:$H$26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9-4E38-A65A-1632FB28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11</xdr:row>
      <xdr:rowOff>128587</xdr:rowOff>
    </xdr:from>
    <xdr:to>
      <xdr:col>17</xdr:col>
      <xdr:colOff>1485899</xdr:colOff>
      <xdr:row>27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DAFE521-6F47-4300-A180-9CD49228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27</xdr:row>
      <xdr:rowOff>71436</xdr:rowOff>
    </xdr:from>
    <xdr:to>
      <xdr:col>14</xdr:col>
      <xdr:colOff>523875</xdr:colOff>
      <xdr:row>45</xdr:row>
      <xdr:rowOff>133349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65B7CBC-6E29-40F1-B8C9-68BBCB4B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4" connectionId="4" xr16:uid="{047712E1-4DAA-4C2E-AF80-34321F0CA1D7}" autoFormatId="16" applyNumberFormats="0" applyBorderFormats="0" applyFontFormats="0" applyPatternFormats="0" applyAlignmentFormats="0" applyWidthHeightFormats="0">
  <queryTableRefresh nextId="5">
    <queryTableFields count="4">
      <queryTableField id="1" name="szolgaltat_azon" tableColumnId="1"/>
      <queryTableField id="2" name="szolgaltat_nev" tableColumnId="2"/>
      <queryTableField id="3" name="szolgaltat_tipus" tableColumnId="3"/>
      <queryTableField id="4" name="szolgaltat_epaz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3" xr16:uid="{52C1AF51-CC3D-4198-9964-F08D46BEC3E9}" autoFormatId="16" applyNumberFormats="0" applyBorderFormats="0" applyFontFormats="0" applyPatternFormats="0" applyAlignmentFormats="0" applyWidthHeightFormats="0">
  <queryTableRefresh nextId="7">
    <queryTableFields count="6">
      <queryTableField id="1" name="projekt_azon" tableColumnId="1"/>
      <queryTableField id="2" name="projekt_nev" tableColumnId="2"/>
      <queryTableField id="3" name="projekt_koltseg" tableColumnId="3"/>
      <queryTableField id="4" name="projekt_kezdo" tableColumnId="4"/>
      <queryTableField id="5" name="projekt_vegzo" tableColumnId="5"/>
      <queryTableField id="6" name="projekt_epazon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2" xr16:uid="{C1186379-4198-408C-A7F0-23C07A8A5BE0}" autoFormatId="16" applyNumberFormats="0" applyBorderFormats="0" applyFontFormats="0" applyPatternFormats="0" applyAlignmentFormats="0" applyWidthHeightFormats="0">
  <queryTableRefresh nextId="6">
    <queryTableFields count="5">
      <queryTableField id="1" name="lakos_azon" tableColumnId="1"/>
      <queryTableField id="2" name="lakos_nev" tableColumnId="2"/>
      <queryTableField id="3" name="lakos_szul" tableColumnId="3"/>
      <queryTableField id="4" name="lakos_foglal" tableColumnId="4"/>
      <queryTableField id="5" name="lakos_lakohel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9C546CF-9FC2-4CB2-A96B-C965B5ED8E00}" autoFormatId="16" applyNumberFormats="0" applyBorderFormats="0" applyFontFormats="0" applyPatternFormats="0" applyAlignmentFormats="0" applyWidthHeightFormats="0">
  <queryTableRefresh nextId="6">
    <queryTableFields count="5">
      <queryTableField id="1" name="epulet_azon" tableColumnId="1"/>
      <queryTableField id="2" name="epulet_nev" tableColumnId="2"/>
      <queryTableField id="3" name="epulet_tipus" tableColumnId="3"/>
      <queryTableField id="4" name="epulet_ev" tableColumnId="4"/>
      <queryTableField id="5" name="epulet_haszno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8789-3ED6-48EA-840C-0064B795D944}" name="szolgaltatasok" displayName="szolgaltatasok" ref="A1:D32" tableType="queryTable" totalsRowShown="0">
  <autoFilter ref="A1:D32" xr:uid="{8AB08EDD-6679-44CE-A356-FB4B196F14FD}"/>
  <tableColumns count="4">
    <tableColumn id="1" xr3:uid="{4B565C69-803E-4CFB-978D-1DF5AC377186}" uniqueName="1" name="szolgaltat_azon" queryTableFieldId="1"/>
    <tableColumn id="2" xr3:uid="{4E294C7B-5432-4CCB-80F8-816F16D8A550}" uniqueName="2" name="szolgaltat_nev" queryTableFieldId="2"/>
    <tableColumn id="3" xr3:uid="{4B8CA0D4-33D6-48B3-A817-A63D87361CCD}" uniqueName="3" name="szolgaltat_tipus" queryTableFieldId="3"/>
    <tableColumn id="4" xr3:uid="{3A0037BF-D6AA-447C-B6C1-225BBD8831D0}" uniqueName="4" name="szolgaltat_epaz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69510-C622-48B7-946E-2861FA1C486B}" name="projektek" displayName="projektek" ref="A1:F6" tableType="queryTable" totalsRowShown="0">
  <autoFilter ref="A1:F6" xr:uid="{32B4CACD-2645-49B2-B5BD-B37C821E3A31}"/>
  <tableColumns count="6">
    <tableColumn id="1" xr3:uid="{3583ECC5-4568-45AD-B7A1-D3C30C972E7D}" uniqueName="1" name="projekt_azon" queryTableFieldId="1"/>
    <tableColumn id="2" xr3:uid="{4DAF36AA-87AA-465C-923F-B35915450EBA}" uniqueName="2" name="projekt_nev" queryTableFieldId="2"/>
    <tableColumn id="3" xr3:uid="{1EF74771-672C-4680-8639-696A65D16A45}" uniqueName="3" name="projekt_koltseg" queryTableFieldId="3"/>
    <tableColumn id="4" xr3:uid="{647EFEBE-654B-464C-892B-9D739FE04051}" uniqueName="4" name="projekt_kezdo" queryTableFieldId="4" dataDxfId="16"/>
    <tableColumn id="5" xr3:uid="{5C9F5C65-9A56-4695-B9F8-F7441074016E}" uniqueName="5" name="projekt_vegzo" queryTableFieldId="5" dataDxfId="15"/>
    <tableColumn id="6" xr3:uid="{C8BEBA2E-2AFF-4BC1-8B01-10D630DE8494}" uniqueName="6" name="projekt_epazon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8B4A4-760B-44E8-B650-7044F79D173A}" name="lakosok" displayName="lakosok" ref="A1:E19" tableType="queryTable" totalsRowShown="0" headerRowDxfId="0" dataDxfId="1">
  <autoFilter ref="A1:E19" xr:uid="{4699AE29-EAAD-4194-8717-B6A0A22AAB16}"/>
  <tableColumns count="5">
    <tableColumn id="1" xr3:uid="{E1DDFC3B-207B-4896-ADA8-FA26098568B7}" uniqueName="1" name="lakos_azon" queryTableFieldId="1" dataDxfId="14"/>
    <tableColumn id="2" xr3:uid="{05CB9B65-E2FE-401D-ADD7-EE7908347D52}" uniqueName="2" name="lakos_nev" queryTableFieldId="2" dataDxfId="13"/>
    <tableColumn id="3" xr3:uid="{C4AD12F0-2B43-44C4-A8FF-94FBF8EE6B4E}" uniqueName="3" name="lakos_szul" queryTableFieldId="3" dataDxfId="12"/>
    <tableColumn id="4" xr3:uid="{D197EE3F-FEC9-44FD-9447-770947EB954C}" uniqueName="4" name="lakos_foglal" queryTableFieldId="4" dataDxfId="11"/>
    <tableColumn id="5" xr3:uid="{899EE34A-C026-4DE2-947C-EA7A901FB496}" uniqueName="5" name="lakos_lakohely" queryTableFieldId="5" dataDxfId="1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46E32-ECE2-42AE-B2C2-40DA03E39564}" name="Táblázat5" displayName="Táblázat5" ref="P4:U5" totalsRowShown="0" headerRowDxfId="2" dataDxfId="3">
  <autoFilter ref="P4:U5" xr:uid="{ECD78010-2B62-4BD9-8BEE-DA241040E477}"/>
  <tableColumns count="6">
    <tableColumn id="1" xr3:uid="{B7F85155-B946-4098-BDE5-295054AD732A}" name="Első korcsoport: 1-16" dataDxfId="9">
      <calculatedColumnFormula>J20</calculatedColumnFormula>
    </tableColumn>
    <tableColumn id="2" xr3:uid="{394BE81B-604C-41FC-88C1-2366005CFEFE}" name="Második korcsoport: 17-25" dataDxfId="8">
      <calculatedColumnFormula>K20</calculatedColumnFormula>
    </tableColumn>
    <tableColumn id="3" xr3:uid="{95218C19-BB3C-4C40-B8B2-B000CD1BE1D3}" name="Harmadik korcsoport: 26-32" dataDxfId="7">
      <calculatedColumnFormula>L20</calculatedColumnFormula>
    </tableColumn>
    <tableColumn id="4" xr3:uid="{989067E9-BF95-4EA9-8B58-4C48A2B68D1F}" name="Negyedik korcsoport: 33-45" dataDxfId="6">
      <calculatedColumnFormula>M20</calculatedColumnFormula>
    </tableColumn>
    <tableColumn id="5" xr3:uid="{08136EB1-A435-418A-B60F-30A1FE9EFDB6}" name="Utolsó korcsoport: 45 fölött" dataDxfId="5">
      <calculatedColumnFormula>N20</calculatedColumnFormula>
    </tableColumn>
    <tableColumn id="6" xr3:uid="{615CAD9A-54A0-4F33-8980-EE43DF2B2D32}" name="Oszlop1" dataDxfId="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68EE4-B79A-490D-ABE4-9F3B17EF5BEB}" name="epuletek" displayName="epuletek" ref="A1:E38" tableType="queryTable" totalsRowShown="0">
  <autoFilter ref="A1:E38" xr:uid="{7106E764-3845-47B4-8BA0-4EF7894E3D45}"/>
  <tableColumns count="5">
    <tableColumn id="1" xr3:uid="{AD5DD08A-E341-4496-A230-8B553831E7D8}" uniqueName="1" name="epulet_azon" queryTableFieldId="1"/>
    <tableColumn id="2" xr3:uid="{860CF0AA-BC00-4FD9-A762-3BA96B3A85CC}" uniqueName="2" name="epulet_nev" queryTableFieldId="2"/>
    <tableColumn id="3" xr3:uid="{FD36CA72-994A-42F7-A031-2B8D3614CC5E}" uniqueName="3" name="epulet_tipus" queryTableFieldId="3"/>
    <tableColumn id="4" xr3:uid="{36699A08-688B-4A6E-84BB-BAC3D9592331}" uniqueName="4" name="epulet_ev" queryTableFieldId="4"/>
    <tableColumn id="5" xr3:uid="{9395CF31-D3A6-4F73-B2B4-6E526D9E5AEC}" uniqueName="5" name="epulet_hasznos" queryTableFieldId="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61E-5D46-4970-B0C5-0647958DF698}">
  <dimension ref="A1:D32"/>
  <sheetViews>
    <sheetView workbookViewId="0">
      <selection activeCell="J18" sqref="J18"/>
    </sheetView>
  </sheetViews>
  <sheetFormatPr defaultRowHeight="15"/>
  <cols>
    <col min="1" max="1" width="17" bestFit="1" customWidth="1"/>
    <col min="2" max="2" width="33.85546875" bestFit="1" customWidth="1"/>
    <col min="3" max="3" width="17.28515625" bestFit="1" customWidth="1"/>
    <col min="4" max="4" width="19.28515625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>
        <v>1</v>
      </c>
      <c r="B2" t="s">
        <v>64</v>
      </c>
      <c r="C2" t="s">
        <v>65</v>
      </c>
      <c r="D2">
        <v>53</v>
      </c>
    </row>
    <row r="3" spans="1:4">
      <c r="A3">
        <v>2</v>
      </c>
      <c r="B3" t="s">
        <v>15</v>
      </c>
      <c r="C3" t="s">
        <v>16</v>
      </c>
      <c r="D3">
        <v>25</v>
      </c>
    </row>
    <row r="4" spans="1:4">
      <c r="A4">
        <v>3</v>
      </c>
      <c r="B4" t="s">
        <v>17</v>
      </c>
      <c r="C4" t="s">
        <v>16</v>
      </c>
      <c r="D4">
        <v>26</v>
      </c>
    </row>
    <row r="5" spans="1:4">
      <c r="A5">
        <v>4</v>
      </c>
      <c r="B5" t="s">
        <v>18</v>
      </c>
      <c r="C5" t="s">
        <v>19</v>
      </c>
      <c r="D5">
        <v>27</v>
      </c>
    </row>
    <row r="6" spans="1:4">
      <c r="A6">
        <v>5</v>
      </c>
      <c r="B6" t="s">
        <v>20</v>
      </c>
      <c r="C6" t="s">
        <v>21</v>
      </c>
      <c r="D6">
        <v>28</v>
      </c>
    </row>
    <row r="7" spans="1:4">
      <c r="A7">
        <v>6</v>
      </c>
      <c r="B7" t="s">
        <v>22</v>
      </c>
      <c r="C7" t="s">
        <v>23</v>
      </c>
      <c r="D7">
        <v>29</v>
      </c>
    </row>
    <row r="8" spans="1:4">
      <c r="A8">
        <v>7</v>
      </c>
      <c r="B8" t="s">
        <v>24</v>
      </c>
      <c r="C8" t="s">
        <v>25</v>
      </c>
      <c r="D8">
        <v>30</v>
      </c>
    </row>
    <row r="9" spans="1:4">
      <c r="A9">
        <v>8</v>
      </c>
      <c r="B9" t="s">
        <v>26</v>
      </c>
      <c r="C9" t="s">
        <v>27</v>
      </c>
      <c r="D9">
        <v>31</v>
      </c>
    </row>
    <row r="10" spans="1:4">
      <c r="A10">
        <v>9</v>
      </c>
      <c r="B10" t="s">
        <v>28</v>
      </c>
      <c r="C10" t="s">
        <v>29</v>
      </c>
      <c r="D10">
        <v>32</v>
      </c>
    </row>
    <row r="11" spans="1:4">
      <c r="A11">
        <v>10</v>
      </c>
      <c r="B11" t="s">
        <v>30</v>
      </c>
      <c r="C11" t="s">
        <v>31</v>
      </c>
      <c r="D11">
        <v>33</v>
      </c>
    </row>
    <row r="12" spans="1:4">
      <c r="A12">
        <v>11</v>
      </c>
      <c r="B12" t="s">
        <v>32</v>
      </c>
      <c r="C12" t="s">
        <v>29</v>
      </c>
      <c r="D12">
        <v>34</v>
      </c>
    </row>
    <row r="13" spans="1:4">
      <c r="A13">
        <v>12</v>
      </c>
      <c r="B13" t="s">
        <v>33</v>
      </c>
      <c r="C13" t="s">
        <v>34</v>
      </c>
      <c r="D13">
        <v>35</v>
      </c>
    </row>
    <row r="14" spans="1:4">
      <c r="A14">
        <v>13</v>
      </c>
      <c r="B14" t="s">
        <v>35</v>
      </c>
      <c r="C14" t="s">
        <v>36</v>
      </c>
      <c r="D14">
        <v>36</v>
      </c>
    </row>
    <row r="15" spans="1:4">
      <c r="A15">
        <v>14</v>
      </c>
      <c r="B15" t="s">
        <v>37</v>
      </c>
      <c r="C15" t="s">
        <v>34</v>
      </c>
      <c r="D15">
        <v>37</v>
      </c>
    </row>
    <row r="16" spans="1:4">
      <c r="A16">
        <v>15</v>
      </c>
      <c r="B16" t="s">
        <v>38</v>
      </c>
      <c r="C16" t="s">
        <v>39</v>
      </c>
      <c r="D16">
        <v>38</v>
      </c>
    </row>
    <row r="17" spans="1:4">
      <c r="A17">
        <v>16</v>
      </c>
      <c r="B17" t="s">
        <v>40</v>
      </c>
      <c r="C17" t="s">
        <v>41</v>
      </c>
      <c r="D17">
        <v>39</v>
      </c>
    </row>
    <row r="18" spans="1:4">
      <c r="A18">
        <v>17</v>
      </c>
      <c r="B18" t="s">
        <v>42</v>
      </c>
      <c r="C18" t="s">
        <v>34</v>
      </c>
      <c r="D18">
        <v>40</v>
      </c>
    </row>
    <row r="19" spans="1:4">
      <c r="A19">
        <v>18</v>
      </c>
      <c r="B19" t="s">
        <v>43</v>
      </c>
      <c r="C19" t="s">
        <v>44</v>
      </c>
      <c r="D19">
        <v>41</v>
      </c>
    </row>
    <row r="20" spans="1:4">
      <c r="A20">
        <v>19</v>
      </c>
      <c r="B20" t="s">
        <v>45</v>
      </c>
      <c r="C20" t="s">
        <v>46</v>
      </c>
      <c r="D20">
        <v>42</v>
      </c>
    </row>
    <row r="21" spans="1:4">
      <c r="A21">
        <v>20</v>
      </c>
      <c r="B21" t="s">
        <v>47</v>
      </c>
      <c r="C21" t="s">
        <v>48</v>
      </c>
      <c r="D21">
        <v>43</v>
      </c>
    </row>
    <row r="22" spans="1:4">
      <c r="A22">
        <v>21</v>
      </c>
      <c r="B22" t="s">
        <v>49</v>
      </c>
      <c r="C22" t="s">
        <v>44</v>
      </c>
      <c r="D22">
        <v>44</v>
      </c>
    </row>
    <row r="23" spans="1:4">
      <c r="A23">
        <v>22</v>
      </c>
      <c r="B23" t="s">
        <v>50</v>
      </c>
      <c r="C23" t="s">
        <v>23</v>
      </c>
      <c r="D23">
        <v>45</v>
      </c>
    </row>
    <row r="24" spans="1:4">
      <c r="A24">
        <v>23</v>
      </c>
      <c r="B24" t="s">
        <v>51</v>
      </c>
      <c r="C24" t="s">
        <v>52</v>
      </c>
      <c r="D24">
        <v>46</v>
      </c>
    </row>
    <row r="25" spans="1:4">
      <c r="A25">
        <v>24</v>
      </c>
      <c r="B25" t="s">
        <v>53</v>
      </c>
      <c r="C25" t="s">
        <v>54</v>
      </c>
      <c r="D25">
        <v>47</v>
      </c>
    </row>
    <row r="26" spans="1:4">
      <c r="A26">
        <v>25</v>
      </c>
      <c r="B26" t="s">
        <v>55</v>
      </c>
      <c r="C26" t="s">
        <v>56</v>
      </c>
      <c r="D26">
        <v>48</v>
      </c>
    </row>
    <row r="27" spans="1:4">
      <c r="A27">
        <v>26</v>
      </c>
      <c r="B27" t="s">
        <v>57</v>
      </c>
      <c r="C27" t="s">
        <v>58</v>
      </c>
      <c r="D27">
        <v>49</v>
      </c>
    </row>
    <row r="28" spans="1:4">
      <c r="A28">
        <v>27</v>
      </c>
      <c r="B28" t="s">
        <v>59</v>
      </c>
      <c r="C28" t="s">
        <v>60</v>
      </c>
      <c r="D28">
        <v>50</v>
      </c>
    </row>
    <row r="29" spans="1:4">
      <c r="A29">
        <v>28</v>
      </c>
      <c r="B29" t="s">
        <v>61</v>
      </c>
      <c r="C29" t="s">
        <v>62</v>
      </c>
      <c r="D29">
        <v>51</v>
      </c>
    </row>
    <row r="30" spans="1:4">
      <c r="A30">
        <v>29</v>
      </c>
      <c r="B30" t="s">
        <v>63</v>
      </c>
      <c r="C30" t="s">
        <v>62</v>
      </c>
      <c r="D30">
        <v>52</v>
      </c>
    </row>
    <row r="31" spans="1:4">
      <c r="A31">
        <v>31</v>
      </c>
      <c r="B31" t="s">
        <v>49</v>
      </c>
      <c r="C31" t="s">
        <v>29</v>
      </c>
      <c r="D31">
        <v>44</v>
      </c>
    </row>
    <row r="32" spans="1:4">
      <c r="A32">
        <v>32</v>
      </c>
      <c r="B32" t="s">
        <v>49</v>
      </c>
      <c r="C32" t="s">
        <v>116</v>
      </c>
      <c r="D32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6FFC-0710-4DD5-8B97-C88A3BFE78EF}">
  <dimension ref="A1:F6"/>
  <sheetViews>
    <sheetView workbookViewId="0"/>
  </sheetViews>
  <sheetFormatPr defaultRowHeight="15"/>
  <cols>
    <col min="1" max="1" width="14.85546875" bestFit="1" customWidth="1"/>
    <col min="2" max="2" width="36.140625" bestFit="1" customWidth="1"/>
    <col min="3" max="3" width="17.28515625" bestFit="1" customWidth="1"/>
    <col min="4" max="4" width="16.140625" bestFit="1" customWidth="1"/>
    <col min="5" max="5" width="16" bestFit="1" customWidth="1"/>
    <col min="6" max="6" width="17.28515625" bestFit="1" customWidth="1"/>
  </cols>
  <sheetData>
    <row r="1" spans="1:6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6">
      <c r="A2">
        <v>1</v>
      </c>
      <c r="B2" t="s">
        <v>108</v>
      </c>
      <c r="C2">
        <v>1000000</v>
      </c>
      <c r="D2" s="3">
        <v>45739</v>
      </c>
      <c r="E2" s="3">
        <v>46265</v>
      </c>
      <c r="F2">
        <v>52</v>
      </c>
    </row>
    <row r="3" spans="1:6">
      <c r="A3">
        <v>2</v>
      </c>
      <c r="B3" t="s">
        <v>109</v>
      </c>
      <c r="C3">
        <v>500000</v>
      </c>
      <c r="D3" s="3">
        <v>45372</v>
      </c>
      <c r="E3" s="3">
        <v>46023</v>
      </c>
      <c r="F3">
        <v>46</v>
      </c>
    </row>
    <row r="4" spans="1:6">
      <c r="A4">
        <v>3</v>
      </c>
      <c r="B4" t="s">
        <v>109</v>
      </c>
      <c r="C4">
        <v>500000</v>
      </c>
      <c r="D4" s="3">
        <v>45372</v>
      </c>
      <c r="E4" s="3">
        <v>46023</v>
      </c>
      <c r="F4">
        <v>52</v>
      </c>
    </row>
    <row r="5" spans="1:6">
      <c r="A5">
        <v>4</v>
      </c>
      <c r="B5" t="s">
        <v>110</v>
      </c>
      <c r="C5">
        <v>350000</v>
      </c>
      <c r="D5" s="3">
        <v>45658</v>
      </c>
      <c r="E5" s="3">
        <v>46022</v>
      </c>
      <c r="F5">
        <v>52</v>
      </c>
    </row>
    <row r="6" spans="1:6">
      <c r="A6">
        <v>5</v>
      </c>
      <c r="B6" t="s">
        <v>111</v>
      </c>
      <c r="C6">
        <v>700000</v>
      </c>
      <c r="D6" s="3">
        <v>45717</v>
      </c>
      <c r="E6" s="3">
        <v>46082</v>
      </c>
      <c r="F6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9E94-6E1C-4C63-A125-5B8BFFD1E8F3}">
  <dimension ref="A1:U252"/>
  <sheetViews>
    <sheetView workbookViewId="0">
      <selection activeCell="P7" sqref="P7"/>
    </sheetView>
  </sheetViews>
  <sheetFormatPr defaultRowHeight="14.25"/>
  <cols>
    <col min="1" max="1" width="13" style="5" bestFit="1" customWidth="1"/>
    <col min="2" max="2" width="31.5703125" style="5" bestFit="1" customWidth="1"/>
    <col min="3" max="3" width="12.28515625" style="5" bestFit="1" customWidth="1"/>
    <col min="4" max="4" width="13.85546875" style="5" bestFit="1" customWidth="1"/>
    <col min="5" max="5" width="16.5703125" style="5" bestFit="1" customWidth="1"/>
    <col min="6" max="6" width="9.140625" style="5"/>
    <col min="7" max="7" width="10.140625" style="5" hidden="1" customWidth="1"/>
    <col min="8" max="15" width="0" style="5" hidden="1" customWidth="1"/>
    <col min="16" max="16" width="26.5703125" style="5" bestFit="1" customWidth="1"/>
    <col min="17" max="17" width="28.140625" style="5" customWidth="1"/>
    <col min="18" max="18" width="29.85546875" style="5" customWidth="1"/>
    <col min="19" max="19" width="29.5703125" style="5" customWidth="1"/>
    <col min="20" max="20" width="29.140625" style="5" customWidth="1"/>
    <col min="21" max="21" width="10.28515625" style="5" customWidth="1"/>
    <col min="22" max="16384" width="9.140625" style="5"/>
  </cols>
  <sheetData>
    <row r="1" spans="1:21" s="10" customFormat="1">
      <c r="A1" s="10" t="s">
        <v>66</v>
      </c>
      <c r="B1" s="11" t="s">
        <v>67</v>
      </c>
      <c r="C1" s="10" t="s">
        <v>68</v>
      </c>
      <c r="D1" s="10" t="s">
        <v>69</v>
      </c>
      <c r="E1" s="10" t="s">
        <v>70</v>
      </c>
      <c r="J1" s="10">
        <v>16</v>
      </c>
      <c r="K1" s="10">
        <v>25</v>
      </c>
      <c r="L1" s="10">
        <v>32</v>
      </c>
      <c r="M1" s="10">
        <v>45</v>
      </c>
      <c r="N1" s="10" t="s">
        <v>122</v>
      </c>
    </row>
    <row r="2" spans="1:21" s="6" customFormat="1">
      <c r="A2" s="6">
        <v>13</v>
      </c>
      <c r="B2" s="6" t="s">
        <v>71</v>
      </c>
      <c r="C2" s="6">
        <v>2010</v>
      </c>
      <c r="D2" s="6" t="s">
        <v>72</v>
      </c>
      <c r="E2" s="6">
        <v>6</v>
      </c>
      <c r="G2" s="7">
        <f ca="1">YEAR(TODAY())-C2</f>
        <v>15</v>
      </c>
      <c r="I2" s="8" t="s">
        <v>117</v>
      </c>
      <c r="J2" s="6">
        <f ca="1">SUM(IF(16&gt;=G2,1,0))</f>
        <v>1</v>
      </c>
      <c r="K2" s="6">
        <f ca="1">SUM(IF((G2&gt;=17)*(G2&lt;=25), 1, 0))</f>
        <v>0</v>
      </c>
      <c r="L2" s="6">
        <f ca="1">SUM(IF((G2&gt;=26)*(G2&lt;=32), 1, 0))</f>
        <v>0</v>
      </c>
      <c r="M2" s="6">
        <f ca="1">SUM(IF((G2&gt;=33)*(G2&lt;=45), 1, 0))</f>
        <v>0</v>
      </c>
      <c r="N2" s="6">
        <f ca="1">SUM(IF((G2&gt;=45),1, 0))</f>
        <v>0</v>
      </c>
    </row>
    <row r="3" spans="1:21">
      <c r="A3" s="5">
        <v>14</v>
      </c>
      <c r="B3" s="5" t="s">
        <v>73</v>
      </c>
      <c r="C3" s="5">
        <v>1970</v>
      </c>
      <c r="D3" s="5" t="s">
        <v>74</v>
      </c>
      <c r="E3" s="5">
        <v>7</v>
      </c>
      <c r="G3" s="9">
        <f t="shared" ref="G3:G19" ca="1" si="0">YEAR(TODAY())-C3</f>
        <v>55</v>
      </c>
      <c r="I3" s="5" t="s">
        <v>118</v>
      </c>
      <c r="J3" s="5">
        <f ca="1">SUM(IF(16&gt;=G3,1,0))</f>
        <v>0</v>
      </c>
      <c r="K3" s="5">
        <f t="shared" ref="K3:K19" ca="1" si="1">SUM(IF((G3&gt;=17)*(G3&lt;=25), 1, 0))</f>
        <v>0</v>
      </c>
      <c r="L3" s="5">
        <f t="shared" ref="L3:L19" ca="1" si="2">SUM(IF((G3&gt;=26)*(G3&lt;=32), 1, 0))</f>
        <v>0</v>
      </c>
      <c r="M3" s="5">
        <f t="shared" ref="M3:M19" ca="1" si="3">SUM(IF((G3&gt;=33)*(G3&lt;=45), 1, 0))</f>
        <v>0</v>
      </c>
      <c r="N3" s="5">
        <f t="shared" ref="N3:N19" ca="1" si="4">SUM(IF((G3&gt;=45),1, 0))</f>
        <v>1</v>
      </c>
    </row>
    <row r="4" spans="1:21" s="6" customFormat="1">
      <c r="A4" s="6">
        <v>19</v>
      </c>
      <c r="B4" s="6" t="s">
        <v>75</v>
      </c>
      <c r="C4" s="6">
        <v>2009</v>
      </c>
      <c r="D4" s="6" t="s">
        <v>72</v>
      </c>
      <c r="E4" s="6">
        <v>6</v>
      </c>
      <c r="G4" s="7">
        <f t="shared" ca="1" si="0"/>
        <v>16</v>
      </c>
      <c r="I4" s="6" t="s">
        <v>119</v>
      </c>
      <c r="J4" s="6">
        <f t="shared" ref="J4:J19" ca="1" si="5">SUM(IF(16&gt;=G4,1,0))</f>
        <v>1</v>
      </c>
      <c r="K4" s="6">
        <f t="shared" ca="1" si="1"/>
        <v>0</v>
      </c>
      <c r="L4" s="6">
        <f t="shared" ca="1" si="2"/>
        <v>0</v>
      </c>
      <c r="M4" s="6">
        <f t="shared" ca="1" si="3"/>
        <v>0</v>
      </c>
      <c r="N4" s="6">
        <f t="shared" ca="1" si="4"/>
        <v>0</v>
      </c>
      <c r="P4" s="6" t="s">
        <v>123</v>
      </c>
      <c r="Q4" s="6" t="s">
        <v>124</v>
      </c>
      <c r="R4" s="6" t="s">
        <v>125</v>
      </c>
      <c r="S4" s="6" t="s">
        <v>126</v>
      </c>
      <c r="T4" s="6" t="s">
        <v>127</v>
      </c>
      <c r="U4" s="6" t="s">
        <v>128</v>
      </c>
    </row>
    <row r="5" spans="1:21">
      <c r="A5" s="5">
        <v>21</v>
      </c>
      <c r="B5" s="5" t="s">
        <v>76</v>
      </c>
      <c r="C5" s="5">
        <v>1958</v>
      </c>
      <c r="D5" s="5" t="s">
        <v>77</v>
      </c>
      <c r="E5" s="5">
        <v>8</v>
      </c>
      <c r="G5" s="9">
        <f t="shared" ca="1" si="0"/>
        <v>67</v>
      </c>
      <c r="I5" s="5" t="s">
        <v>120</v>
      </c>
      <c r="J5" s="5">
        <f t="shared" ca="1" si="5"/>
        <v>0</v>
      </c>
      <c r="K5" s="5">
        <f t="shared" ca="1" si="1"/>
        <v>0</v>
      </c>
      <c r="L5" s="5">
        <f t="shared" ca="1" si="2"/>
        <v>0</v>
      </c>
      <c r="M5" s="5">
        <f t="shared" ca="1" si="3"/>
        <v>0</v>
      </c>
      <c r="N5" s="5">
        <f t="shared" ca="1" si="4"/>
        <v>1</v>
      </c>
      <c r="P5" s="5">
        <f ca="1">J20</f>
        <v>5</v>
      </c>
      <c r="Q5" s="5">
        <f t="shared" ref="Q5:T5" ca="1" si="6">K20</f>
        <v>6</v>
      </c>
      <c r="R5" s="5">
        <f t="shared" ca="1" si="6"/>
        <v>0</v>
      </c>
      <c r="S5" s="5">
        <f t="shared" ca="1" si="6"/>
        <v>1</v>
      </c>
      <c r="T5" s="5">
        <f t="shared" ca="1" si="6"/>
        <v>6</v>
      </c>
    </row>
    <row r="6" spans="1:21" s="6" customFormat="1">
      <c r="A6" s="6">
        <v>37</v>
      </c>
      <c r="B6" s="6" t="s">
        <v>78</v>
      </c>
      <c r="C6" s="6">
        <v>1989</v>
      </c>
      <c r="D6" s="6" t="s">
        <v>79</v>
      </c>
      <c r="E6" s="6">
        <v>4</v>
      </c>
      <c r="G6" s="7">
        <f t="shared" ca="1" si="0"/>
        <v>36</v>
      </c>
      <c r="I6" s="6" t="s">
        <v>121</v>
      </c>
      <c r="J6" s="6">
        <f t="shared" ca="1" si="5"/>
        <v>0</v>
      </c>
      <c r="K6" s="6">
        <f t="shared" ca="1" si="1"/>
        <v>0</v>
      </c>
      <c r="L6" s="6">
        <f t="shared" ca="1" si="2"/>
        <v>0</v>
      </c>
      <c r="M6" s="6">
        <f t="shared" ca="1" si="3"/>
        <v>1</v>
      </c>
      <c r="N6" s="6">
        <f t="shared" ca="1" si="4"/>
        <v>0</v>
      </c>
    </row>
    <row r="7" spans="1:21">
      <c r="A7" s="5">
        <v>38</v>
      </c>
      <c r="B7" s="5" t="s">
        <v>80</v>
      </c>
      <c r="C7" s="5">
        <v>1970</v>
      </c>
      <c r="D7" s="5" t="s">
        <v>81</v>
      </c>
      <c r="E7" s="5">
        <v>8</v>
      </c>
      <c r="G7" s="9">
        <f t="shared" ca="1" si="0"/>
        <v>55</v>
      </c>
      <c r="J7" s="5">
        <f t="shared" ca="1" si="5"/>
        <v>0</v>
      </c>
      <c r="K7" s="5">
        <f t="shared" ca="1" si="1"/>
        <v>0</v>
      </c>
      <c r="L7" s="5">
        <f t="shared" ca="1" si="2"/>
        <v>0</v>
      </c>
      <c r="M7" s="5">
        <f t="shared" ca="1" si="3"/>
        <v>0</v>
      </c>
      <c r="N7" s="5">
        <f t="shared" ca="1" si="4"/>
        <v>1</v>
      </c>
    </row>
    <row r="8" spans="1:21" s="6" customFormat="1">
      <c r="A8" s="6">
        <v>39</v>
      </c>
      <c r="B8" s="6" t="s">
        <v>82</v>
      </c>
      <c r="C8" s="6">
        <v>2001</v>
      </c>
      <c r="D8" s="6" t="s">
        <v>83</v>
      </c>
      <c r="E8" s="6">
        <v>12</v>
      </c>
      <c r="G8" s="7">
        <f t="shared" ca="1" si="0"/>
        <v>24</v>
      </c>
      <c r="J8" s="6">
        <f t="shared" ca="1" si="5"/>
        <v>0</v>
      </c>
      <c r="K8" s="6">
        <f t="shared" ca="1" si="1"/>
        <v>1</v>
      </c>
      <c r="L8" s="6">
        <f t="shared" ca="1" si="2"/>
        <v>0</v>
      </c>
      <c r="M8" s="6">
        <f t="shared" ca="1" si="3"/>
        <v>0</v>
      </c>
      <c r="N8" s="6">
        <f t="shared" ca="1" si="4"/>
        <v>0</v>
      </c>
    </row>
    <row r="9" spans="1:21">
      <c r="A9" s="5">
        <v>40</v>
      </c>
      <c r="B9" s="5" t="s">
        <v>84</v>
      </c>
      <c r="C9" s="5">
        <v>2022</v>
      </c>
      <c r="D9" s="5" t="s">
        <v>85</v>
      </c>
      <c r="E9" s="5">
        <v>12</v>
      </c>
      <c r="G9" s="9">
        <f t="shared" ca="1" si="0"/>
        <v>3</v>
      </c>
      <c r="J9" s="5">
        <f t="shared" ca="1" si="5"/>
        <v>1</v>
      </c>
      <c r="K9" s="5">
        <f t="shared" ca="1" si="1"/>
        <v>0</v>
      </c>
      <c r="L9" s="5">
        <f t="shared" ca="1" si="2"/>
        <v>0</v>
      </c>
      <c r="M9" s="5">
        <f t="shared" ca="1" si="3"/>
        <v>0</v>
      </c>
      <c r="N9" s="5">
        <f t="shared" ca="1" si="4"/>
        <v>0</v>
      </c>
    </row>
    <row r="10" spans="1:21" s="6" customFormat="1">
      <c r="A10" s="6">
        <v>45</v>
      </c>
      <c r="B10" s="6" t="s">
        <v>86</v>
      </c>
      <c r="C10" s="6">
        <v>2000</v>
      </c>
      <c r="D10" s="6" t="s">
        <v>87</v>
      </c>
      <c r="E10" s="6">
        <v>12</v>
      </c>
      <c r="G10" s="7">
        <f t="shared" ca="1" si="0"/>
        <v>25</v>
      </c>
      <c r="J10" s="6">
        <f t="shared" ca="1" si="5"/>
        <v>0</v>
      </c>
      <c r="K10" s="6">
        <f t="shared" ca="1" si="1"/>
        <v>1</v>
      </c>
      <c r="L10" s="6">
        <f t="shared" ca="1" si="2"/>
        <v>0</v>
      </c>
      <c r="M10" s="6">
        <f t="shared" ca="1" si="3"/>
        <v>0</v>
      </c>
      <c r="N10" s="6">
        <f t="shared" ca="1" si="4"/>
        <v>0</v>
      </c>
    </row>
    <row r="11" spans="1:21">
      <c r="A11" s="5">
        <v>46</v>
      </c>
      <c r="B11" s="5" t="s">
        <v>88</v>
      </c>
      <c r="C11" s="5">
        <v>1970</v>
      </c>
      <c r="D11" s="5" t="s">
        <v>81</v>
      </c>
      <c r="E11" s="5">
        <v>12</v>
      </c>
      <c r="G11" s="9">
        <f t="shared" ca="1" si="0"/>
        <v>55</v>
      </c>
      <c r="J11" s="5">
        <f t="shared" ca="1" si="5"/>
        <v>0</v>
      </c>
      <c r="K11" s="5">
        <f t="shared" ca="1" si="1"/>
        <v>0</v>
      </c>
      <c r="L11" s="5">
        <f t="shared" ca="1" si="2"/>
        <v>0</v>
      </c>
      <c r="M11" s="5">
        <f t="shared" ca="1" si="3"/>
        <v>0</v>
      </c>
      <c r="N11" s="5">
        <f t="shared" ca="1" si="4"/>
        <v>1</v>
      </c>
    </row>
    <row r="12" spans="1:21" s="6" customFormat="1">
      <c r="A12" s="6">
        <v>52</v>
      </c>
      <c r="B12" s="6" t="s">
        <v>89</v>
      </c>
      <c r="C12" s="6">
        <v>2006</v>
      </c>
      <c r="D12" s="6" t="s">
        <v>90</v>
      </c>
      <c r="E12" s="6">
        <v>13</v>
      </c>
      <c r="G12" s="7">
        <f t="shared" ca="1" si="0"/>
        <v>19</v>
      </c>
      <c r="J12" s="6">
        <f t="shared" ca="1" si="5"/>
        <v>0</v>
      </c>
      <c r="K12" s="6">
        <f t="shared" ca="1" si="1"/>
        <v>1</v>
      </c>
      <c r="L12" s="6">
        <f t="shared" ca="1" si="2"/>
        <v>0</v>
      </c>
      <c r="M12" s="6">
        <f t="shared" ca="1" si="3"/>
        <v>0</v>
      </c>
      <c r="N12" s="6">
        <f t="shared" ca="1" si="4"/>
        <v>0</v>
      </c>
    </row>
    <row r="13" spans="1:21">
      <c r="A13" s="5">
        <v>53</v>
      </c>
      <c r="B13" s="5" t="s">
        <v>91</v>
      </c>
      <c r="C13" s="5">
        <v>2004</v>
      </c>
      <c r="D13" s="5" t="s">
        <v>92</v>
      </c>
      <c r="E13" s="5">
        <v>13</v>
      </c>
      <c r="G13" s="9">
        <f t="shared" ca="1" si="0"/>
        <v>21</v>
      </c>
      <c r="J13" s="5">
        <f t="shared" ca="1" si="5"/>
        <v>0</v>
      </c>
      <c r="K13" s="5">
        <f t="shared" ca="1" si="1"/>
        <v>1</v>
      </c>
      <c r="L13" s="5">
        <f t="shared" ca="1" si="2"/>
        <v>0</v>
      </c>
      <c r="M13" s="5">
        <f t="shared" ca="1" si="3"/>
        <v>0</v>
      </c>
      <c r="N13" s="5">
        <f t="shared" ca="1" si="4"/>
        <v>0</v>
      </c>
    </row>
    <row r="14" spans="1:21" s="6" customFormat="1">
      <c r="A14" s="6">
        <v>55</v>
      </c>
      <c r="B14" s="6" t="s">
        <v>93</v>
      </c>
      <c r="C14" s="6">
        <v>1973</v>
      </c>
      <c r="D14" s="6" t="s">
        <v>94</v>
      </c>
      <c r="E14" s="6">
        <v>6</v>
      </c>
      <c r="G14" s="7">
        <f t="shared" ca="1" si="0"/>
        <v>52</v>
      </c>
      <c r="J14" s="6">
        <f t="shared" ca="1" si="5"/>
        <v>0</v>
      </c>
      <c r="K14" s="6">
        <f t="shared" ca="1" si="1"/>
        <v>0</v>
      </c>
      <c r="L14" s="6">
        <f t="shared" ca="1" si="2"/>
        <v>0</v>
      </c>
      <c r="M14" s="6">
        <f t="shared" ca="1" si="3"/>
        <v>0</v>
      </c>
      <c r="N14" s="6">
        <f t="shared" ca="1" si="4"/>
        <v>1</v>
      </c>
    </row>
    <row r="15" spans="1:21">
      <c r="A15" s="5">
        <v>56</v>
      </c>
      <c r="B15" s="5" t="s">
        <v>95</v>
      </c>
      <c r="C15" s="5">
        <v>1978</v>
      </c>
      <c r="D15" s="5" t="s">
        <v>96</v>
      </c>
      <c r="E15" s="5">
        <v>7</v>
      </c>
      <c r="G15" s="9">
        <f t="shared" ca="1" si="0"/>
        <v>47</v>
      </c>
      <c r="J15" s="5">
        <f t="shared" ca="1" si="5"/>
        <v>0</v>
      </c>
      <c r="K15" s="5">
        <f t="shared" ca="1" si="1"/>
        <v>0</v>
      </c>
      <c r="L15" s="5">
        <f t="shared" ca="1" si="2"/>
        <v>0</v>
      </c>
      <c r="M15" s="5">
        <f t="shared" ca="1" si="3"/>
        <v>0</v>
      </c>
      <c r="N15" s="5">
        <f t="shared" ca="1" si="4"/>
        <v>1</v>
      </c>
    </row>
    <row r="16" spans="1:21" s="6" customFormat="1">
      <c r="A16" s="6">
        <v>57</v>
      </c>
      <c r="B16" s="6" t="s">
        <v>97</v>
      </c>
      <c r="C16" s="6">
        <v>2010</v>
      </c>
      <c r="D16" s="6" t="s">
        <v>72</v>
      </c>
      <c r="E16" s="6">
        <v>7</v>
      </c>
      <c r="G16" s="7">
        <f t="shared" ca="1" si="0"/>
        <v>15</v>
      </c>
      <c r="J16" s="6">
        <f t="shared" ca="1" si="5"/>
        <v>1</v>
      </c>
      <c r="K16" s="6">
        <f t="shared" ca="1" si="1"/>
        <v>0</v>
      </c>
      <c r="L16" s="6">
        <f t="shared" ca="1" si="2"/>
        <v>0</v>
      </c>
      <c r="M16" s="6">
        <f t="shared" ca="1" si="3"/>
        <v>0</v>
      </c>
      <c r="N16" s="6">
        <f t="shared" ca="1" si="4"/>
        <v>0</v>
      </c>
    </row>
    <row r="17" spans="1:14">
      <c r="A17" s="5">
        <v>58</v>
      </c>
      <c r="B17" s="5" t="s">
        <v>98</v>
      </c>
      <c r="C17" s="5">
        <v>2000</v>
      </c>
      <c r="D17" s="5" t="s">
        <v>99</v>
      </c>
      <c r="E17" s="5">
        <v>4</v>
      </c>
      <c r="G17" s="9">
        <f t="shared" ca="1" si="0"/>
        <v>25</v>
      </c>
      <c r="J17" s="5">
        <f t="shared" ca="1" si="5"/>
        <v>0</v>
      </c>
      <c r="K17" s="5">
        <f t="shared" ca="1" si="1"/>
        <v>1</v>
      </c>
      <c r="L17" s="5">
        <f t="shared" ca="1" si="2"/>
        <v>0</v>
      </c>
      <c r="M17" s="5">
        <f t="shared" ca="1" si="3"/>
        <v>0</v>
      </c>
      <c r="N17" s="5">
        <f t="shared" ca="1" si="4"/>
        <v>0</v>
      </c>
    </row>
    <row r="18" spans="1:14" s="6" customFormat="1">
      <c r="A18" s="6">
        <v>59</v>
      </c>
      <c r="B18" s="6" t="s">
        <v>100</v>
      </c>
      <c r="C18" s="6">
        <v>2009</v>
      </c>
      <c r="D18" s="6" t="s">
        <v>72</v>
      </c>
      <c r="E18" s="6">
        <v>12</v>
      </c>
      <c r="G18" s="7">
        <f t="shared" ca="1" si="0"/>
        <v>16</v>
      </c>
      <c r="J18" s="6">
        <f t="shared" ca="1" si="5"/>
        <v>1</v>
      </c>
      <c r="K18" s="6">
        <f t="shared" ca="1" si="1"/>
        <v>0</v>
      </c>
      <c r="L18" s="6">
        <f t="shared" ca="1" si="2"/>
        <v>0</v>
      </c>
      <c r="M18" s="6">
        <f t="shared" ca="1" si="3"/>
        <v>0</v>
      </c>
      <c r="N18" s="6">
        <f t="shared" ca="1" si="4"/>
        <v>0</v>
      </c>
    </row>
    <row r="19" spans="1:14">
      <c r="A19" s="5">
        <v>65</v>
      </c>
      <c r="B19" s="5" t="s">
        <v>101</v>
      </c>
      <c r="C19" s="5">
        <v>2008</v>
      </c>
      <c r="D19" s="5" t="s">
        <v>72</v>
      </c>
      <c r="E19" s="5">
        <v>16</v>
      </c>
      <c r="G19" s="9">
        <f t="shared" ca="1" si="0"/>
        <v>17</v>
      </c>
      <c r="J19" s="5">
        <f t="shared" ca="1" si="5"/>
        <v>0</v>
      </c>
      <c r="K19" s="5">
        <f t="shared" ca="1" si="1"/>
        <v>1</v>
      </c>
      <c r="L19" s="5">
        <f t="shared" ca="1" si="2"/>
        <v>0</v>
      </c>
      <c r="M19" s="5">
        <f t="shared" ca="1" si="3"/>
        <v>0</v>
      </c>
      <c r="N19" s="5">
        <f t="shared" ca="1" si="4"/>
        <v>0</v>
      </c>
    </row>
    <row r="20" spans="1:14" s="6" customFormat="1">
      <c r="J20" s="6">
        <f t="shared" ref="J20:M20" ca="1" si="7">SUM(J2:J19)</f>
        <v>5</v>
      </c>
      <c r="K20" s="6">
        <f t="shared" ca="1" si="7"/>
        <v>6</v>
      </c>
      <c r="L20" s="6">
        <f t="shared" ca="1" si="7"/>
        <v>0</v>
      </c>
      <c r="M20" s="6">
        <f t="shared" ca="1" si="7"/>
        <v>1</v>
      </c>
      <c r="N20" s="6">
        <f ca="1">SUM(N2:N19)</f>
        <v>6</v>
      </c>
    </row>
    <row r="22" spans="1:14" s="6" customFormat="1"/>
    <row r="24" spans="1:14" s="6" customFormat="1"/>
    <row r="26" spans="1:14" s="6" customFormat="1"/>
    <row r="28" spans="1:14" s="6" customFormat="1"/>
    <row r="30" spans="1:14" s="6" customFormat="1"/>
    <row r="32" spans="1:14" s="6" customFormat="1"/>
    <row r="34" s="6" customFormat="1"/>
    <row r="36" s="6" customFormat="1"/>
    <row r="38" s="6" customFormat="1"/>
    <row r="40" s="6" customFormat="1"/>
    <row r="42" s="6" customFormat="1"/>
    <row r="44" s="6" customFormat="1"/>
    <row r="46" s="6" customFormat="1"/>
    <row r="48" s="6" customFormat="1"/>
    <row r="50" s="6" customFormat="1"/>
    <row r="52" s="6" customFormat="1"/>
    <row r="54" s="6" customFormat="1"/>
    <row r="56" s="6" customFormat="1"/>
    <row r="58" s="6" customFormat="1"/>
    <row r="60" s="6" customFormat="1"/>
    <row r="62" s="6" customFormat="1"/>
    <row r="64" s="6" customFormat="1"/>
    <row r="66" s="6" customFormat="1"/>
    <row r="68" s="6" customFormat="1"/>
    <row r="70" s="6" customFormat="1"/>
    <row r="72" s="6" customFormat="1"/>
    <row r="74" s="6" customFormat="1"/>
    <row r="76" s="6" customFormat="1"/>
    <row r="78" s="6" customFormat="1"/>
    <row r="80" s="6" customFormat="1"/>
    <row r="82" s="6" customFormat="1"/>
    <row r="84" s="6" customFormat="1"/>
    <row r="86" s="6" customFormat="1"/>
    <row r="88" s="6" customFormat="1"/>
    <row r="90" s="6" customFormat="1"/>
    <row r="92" s="6" customFormat="1"/>
    <row r="94" s="6" customFormat="1"/>
    <row r="96" s="6" customFormat="1"/>
    <row r="98" s="6" customFormat="1"/>
    <row r="100" s="6" customFormat="1"/>
    <row r="102" s="6" customFormat="1"/>
    <row r="104" s="6" customFormat="1"/>
    <row r="106" s="6" customFormat="1"/>
    <row r="108" s="6" customFormat="1"/>
    <row r="110" s="6" customFormat="1"/>
    <row r="112" s="6" customFormat="1"/>
    <row r="114" s="6" customFormat="1"/>
    <row r="116" s="6" customFormat="1"/>
    <row r="118" s="6" customFormat="1"/>
    <row r="120" s="6" customFormat="1"/>
    <row r="122" s="6" customFormat="1"/>
    <row r="124" s="6" customFormat="1"/>
    <row r="126" s="6" customFormat="1"/>
    <row r="128" s="6" customFormat="1"/>
    <row r="130" s="6" customFormat="1"/>
    <row r="132" s="6" customFormat="1"/>
    <row r="134" s="6" customFormat="1"/>
    <row r="136" s="6" customFormat="1"/>
    <row r="138" s="6" customFormat="1"/>
    <row r="140" s="6" customFormat="1"/>
    <row r="142" s="6" customFormat="1"/>
    <row r="144" s="6" customFormat="1"/>
    <row r="146" s="6" customFormat="1"/>
    <row r="148" s="6" customFormat="1"/>
    <row r="150" s="6" customFormat="1"/>
    <row r="152" s="6" customFormat="1"/>
    <row r="154" s="6" customFormat="1"/>
    <row r="156" s="6" customFormat="1"/>
    <row r="158" s="6" customFormat="1"/>
    <row r="160" s="6" customFormat="1"/>
    <row r="162" s="6" customFormat="1"/>
    <row r="164" s="6" customFormat="1"/>
    <row r="166" s="6" customFormat="1"/>
    <row r="168" s="6" customFormat="1"/>
    <row r="170" s="6" customFormat="1"/>
    <row r="172" s="6" customFormat="1"/>
    <row r="174" s="6" customFormat="1"/>
    <row r="176" s="6" customFormat="1"/>
    <row r="178" s="6" customFormat="1"/>
    <row r="180" s="6" customFormat="1"/>
    <row r="182" s="6" customFormat="1"/>
    <row r="184" s="6" customFormat="1"/>
    <row r="186" s="6" customFormat="1"/>
    <row r="188" s="6" customFormat="1"/>
    <row r="190" s="6" customFormat="1"/>
    <row r="192" s="6" customFormat="1"/>
    <row r="194" s="6" customFormat="1"/>
    <row r="196" s="6" customFormat="1"/>
    <row r="198" s="6" customFormat="1"/>
    <row r="200" s="6" customFormat="1"/>
    <row r="202" s="6" customFormat="1"/>
    <row r="204" s="6" customFormat="1"/>
    <row r="206" s="6" customFormat="1"/>
    <row r="208" s="6" customFormat="1"/>
    <row r="210" s="6" customFormat="1"/>
    <row r="212" s="6" customFormat="1"/>
    <row r="214" s="6" customFormat="1"/>
    <row r="216" s="6" customFormat="1"/>
    <row r="218" s="6" customFormat="1"/>
    <row r="220" s="6" customFormat="1"/>
    <row r="222" s="6" customFormat="1"/>
    <row r="224" s="6" customFormat="1"/>
    <row r="226" s="6" customFormat="1"/>
    <row r="228" s="6" customFormat="1"/>
    <row r="230" s="6" customFormat="1"/>
    <row r="232" s="6" customFormat="1"/>
    <row r="234" s="6" customFormat="1"/>
    <row r="236" s="6" customFormat="1"/>
    <row r="238" s="6" customFormat="1"/>
    <row r="240" s="6" customFormat="1"/>
    <row r="242" s="6" customFormat="1"/>
    <row r="244" s="6" customFormat="1"/>
    <row r="246" s="6" customFormat="1"/>
    <row r="248" s="6" customFormat="1"/>
    <row r="250" s="6" customFormat="1"/>
    <row r="252" s="6" customFormat="1"/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E680-24F9-437A-8A79-C2FE04898BC3}">
  <dimension ref="A1:J38"/>
  <sheetViews>
    <sheetView tabSelected="1" workbookViewId="0">
      <selection activeCell="B1" sqref="B1"/>
    </sheetView>
  </sheetViews>
  <sheetFormatPr defaultRowHeight="15"/>
  <cols>
    <col min="1" max="1" width="14.28515625" bestFit="1" customWidth="1"/>
    <col min="2" max="2" width="33.85546875" bestFit="1" customWidth="1"/>
    <col min="3" max="3" width="15.7109375" bestFit="1" customWidth="1"/>
    <col min="4" max="4" width="12.28515625" bestFit="1" customWidth="1"/>
    <col min="5" max="5" width="17.28515625" bestFit="1" customWidth="1"/>
    <col min="7" max="7" width="15.7109375" bestFit="1" customWidth="1"/>
  </cols>
  <sheetData>
    <row r="1" spans="1:10">
      <c r="A1" t="s">
        <v>0</v>
      </c>
      <c r="B1" s="12" t="s">
        <v>1</v>
      </c>
      <c r="C1" t="s">
        <v>2</v>
      </c>
      <c r="D1" t="s">
        <v>3</v>
      </c>
      <c r="E1" t="s">
        <v>4</v>
      </c>
    </row>
    <row r="2" spans="1:10">
      <c r="A2">
        <v>4</v>
      </c>
      <c r="B2" t="s">
        <v>5</v>
      </c>
      <c r="C2" t="s">
        <v>6</v>
      </c>
      <c r="D2">
        <v>1999</v>
      </c>
      <c r="E2">
        <v>980</v>
      </c>
      <c r="G2" s="1" t="s">
        <v>6</v>
      </c>
      <c r="H2">
        <f>COUNTIF($C$2:$C$100,G2)</f>
        <v>1</v>
      </c>
    </row>
    <row r="3" spans="1:10">
      <c r="A3">
        <v>6</v>
      </c>
      <c r="B3" t="s">
        <v>7</v>
      </c>
      <c r="C3" t="s">
        <v>8</v>
      </c>
      <c r="D3">
        <v>2002</v>
      </c>
      <c r="E3">
        <v>900</v>
      </c>
      <c r="G3" s="2" t="s">
        <v>8</v>
      </c>
      <c r="H3">
        <f t="shared" ref="H3:H26" si="0">COUNTIF($C$2:$C$100,G3)</f>
        <v>7</v>
      </c>
    </row>
    <row r="4" spans="1:10">
      <c r="A4">
        <v>7</v>
      </c>
      <c r="B4" t="s">
        <v>9</v>
      </c>
      <c r="C4" t="s">
        <v>8</v>
      </c>
      <c r="D4">
        <v>2002</v>
      </c>
      <c r="E4">
        <v>950</v>
      </c>
      <c r="G4" s="2" t="s">
        <v>16</v>
      </c>
      <c r="H4">
        <f t="shared" si="0"/>
        <v>2</v>
      </c>
    </row>
    <row r="5" spans="1:10">
      <c r="A5">
        <v>8</v>
      </c>
      <c r="B5" t="s">
        <v>10</v>
      </c>
      <c r="C5" t="s">
        <v>8</v>
      </c>
      <c r="D5">
        <v>2001</v>
      </c>
      <c r="E5">
        <v>500</v>
      </c>
      <c r="G5" s="1" t="s">
        <v>19</v>
      </c>
      <c r="H5">
        <f t="shared" si="0"/>
        <v>1</v>
      </c>
    </row>
    <row r="6" spans="1:10">
      <c r="A6">
        <v>12</v>
      </c>
      <c r="B6" t="s">
        <v>11</v>
      </c>
      <c r="C6" t="s">
        <v>8</v>
      </c>
      <c r="D6">
        <v>2002</v>
      </c>
      <c r="E6">
        <v>200</v>
      </c>
      <c r="G6" s="2" t="s">
        <v>21</v>
      </c>
      <c r="H6">
        <f t="shared" si="0"/>
        <v>1</v>
      </c>
    </row>
    <row r="7" spans="1:10">
      <c r="A7">
        <v>13</v>
      </c>
      <c r="B7" t="s">
        <v>12</v>
      </c>
      <c r="C7" t="s">
        <v>8</v>
      </c>
      <c r="D7">
        <v>2002</v>
      </c>
      <c r="E7">
        <v>200</v>
      </c>
      <c r="G7" s="2" t="s">
        <v>25</v>
      </c>
      <c r="H7">
        <f t="shared" si="0"/>
        <v>1</v>
      </c>
      <c r="J7" s="4"/>
    </row>
    <row r="8" spans="1:10">
      <c r="A8">
        <v>14</v>
      </c>
      <c r="B8" t="s">
        <v>13</v>
      </c>
      <c r="C8" t="s">
        <v>8</v>
      </c>
      <c r="D8">
        <v>2000</v>
      </c>
      <c r="E8">
        <v>150</v>
      </c>
      <c r="G8" s="1" t="s">
        <v>27</v>
      </c>
      <c r="H8">
        <f t="shared" si="0"/>
        <v>1</v>
      </c>
    </row>
    <row r="9" spans="1:10">
      <c r="A9">
        <v>16</v>
      </c>
      <c r="B9" t="s">
        <v>14</v>
      </c>
      <c r="C9" t="s">
        <v>8</v>
      </c>
      <c r="D9">
        <v>2024</v>
      </c>
      <c r="E9">
        <v>650</v>
      </c>
      <c r="G9" s="1" t="s">
        <v>31</v>
      </c>
      <c r="H9">
        <f t="shared" si="0"/>
        <v>1</v>
      </c>
    </row>
    <row r="10" spans="1:10">
      <c r="A10">
        <v>25</v>
      </c>
      <c r="B10" t="s">
        <v>15</v>
      </c>
      <c r="C10" t="s">
        <v>16</v>
      </c>
      <c r="D10">
        <v>2005</v>
      </c>
      <c r="E10">
        <v>2000</v>
      </c>
      <c r="G10" s="2" t="s">
        <v>29</v>
      </c>
      <c r="H10">
        <f t="shared" si="0"/>
        <v>2</v>
      </c>
    </row>
    <row r="11" spans="1:10">
      <c r="A11">
        <v>26</v>
      </c>
      <c r="B11" t="s">
        <v>17</v>
      </c>
      <c r="C11" t="s">
        <v>16</v>
      </c>
      <c r="D11">
        <v>2010</v>
      </c>
      <c r="E11">
        <v>7000</v>
      </c>
      <c r="G11" s="2" t="s">
        <v>36</v>
      </c>
      <c r="H11">
        <f t="shared" si="0"/>
        <v>1</v>
      </c>
    </row>
    <row r="12" spans="1:10">
      <c r="A12">
        <v>27</v>
      </c>
      <c r="B12" t="s">
        <v>18</v>
      </c>
      <c r="C12" t="s">
        <v>19</v>
      </c>
      <c r="D12">
        <v>2012</v>
      </c>
      <c r="E12">
        <v>15</v>
      </c>
      <c r="G12" s="2" t="s">
        <v>39</v>
      </c>
      <c r="H12">
        <f t="shared" si="0"/>
        <v>1</v>
      </c>
    </row>
    <row r="13" spans="1:10">
      <c r="A13">
        <v>28</v>
      </c>
      <c r="B13" t="s">
        <v>20</v>
      </c>
      <c r="C13" t="s">
        <v>21</v>
      </c>
      <c r="D13">
        <v>2015</v>
      </c>
      <c r="E13">
        <v>500</v>
      </c>
      <c r="G13" s="1" t="s">
        <v>41</v>
      </c>
      <c r="H13">
        <f t="shared" si="0"/>
        <v>1</v>
      </c>
    </row>
    <row r="14" spans="1:10">
      <c r="A14">
        <v>29</v>
      </c>
      <c r="B14" t="s">
        <v>22</v>
      </c>
      <c r="C14" t="s">
        <v>23</v>
      </c>
      <c r="D14">
        <v>2016</v>
      </c>
      <c r="E14">
        <v>750</v>
      </c>
      <c r="G14" s="2" t="s">
        <v>34</v>
      </c>
      <c r="H14">
        <f t="shared" si="0"/>
        <v>3</v>
      </c>
    </row>
    <row r="15" spans="1:10">
      <c r="A15">
        <v>30</v>
      </c>
      <c r="B15" t="s">
        <v>24</v>
      </c>
      <c r="C15" t="s">
        <v>25</v>
      </c>
      <c r="D15">
        <v>2014</v>
      </c>
      <c r="E15">
        <v>650</v>
      </c>
      <c r="G15" s="2" t="s">
        <v>46</v>
      </c>
      <c r="H15">
        <f t="shared" si="0"/>
        <v>1</v>
      </c>
    </row>
    <row r="16" spans="1:10">
      <c r="A16">
        <v>31</v>
      </c>
      <c r="B16" t="s">
        <v>26</v>
      </c>
      <c r="C16" t="s">
        <v>27</v>
      </c>
      <c r="D16">
        <v>2009</v>
      </c>
      <c r="E16">
        <v>1200</v>
      </c>
      <c r="G16" s="1" t="s">
        <v>48</v>
      </c>
      <c r="H16">
        <f t="shared" si="0"/>
        <v>1</v>
      </c>
    </row>
    <row r="17" spans="1:8">
      <c r="A17">
        <v>32</v>
      </c>
      <c r="B17" t="s">
        <v>28</v>
      </c>
      <c r="C17" t="s">
        <v>29</v>
      </c>
      <c r="D17">
        <v>2018</v>
      </c>
      <c r="E17">
        <v>1000</v>
      </c>
      <c r="G17" s="2" t="s">
        <v>44</v>
      </c>
      <c r="H17">
        <f t="shared" si="0"/>
        <v>2</v>
      </c>
    </row>
    <row r="18" spans="1:8">
      <c r="A18">
        <v>33</v>
      </c>
      <c r="B18" t="s">
        <v>30</v>
      </c>
      <c r="C18" t="s">
        <v>31</v>
      </c>
      <c r="D18">
        <v>2013</v>
      </c>
      <c r="E18">
        <v>4000</v>
      </c>
      <c r="G18" s="1" t="s">
        <v>23</v>
      </c>
      <c r="H18">
        <f t="shared" si="0"/>
        <v>2</v>
      </c>
    </row>
    <row r="19" spans="1:8">
      <c r="A19">
        <v>34</v>
      </c>
      <c r="B19" t="s">
        <v>32</v>
      </c>
      <c r="C19" t="s">
        <v>29</v>
      </c>
      <c r="D19">
        <v>2004</v>
      </c>
      <c r="E19">
        <v>500</v>
      </c>
      <c r="G19" s="2" t="s">
        <v>52</v>
      </c>
      <c r="H19">
        <f t="shared" si="0"/>
        <v>1</v>
      </c>
    </row>
    <row r="20" spans="1:8">
      <c r="A20">
        <v>35</v>
      </c>
      <c r="B20" t="s">
        <v>33</v>
      </c>
      <c r="C20" t="s">
        <v>34</v>
      </c>
      <c r="D20">
        <v>2020</v>
      </c>
      <c r="E20">
        <v>300</v>
      </c>
      <c r="G20" s="1" t="s">
        <v>54</v>
      </c>
      <c r="H20">
        <f t="shared" si="0"/>
        <v>1</v>
      </c>
    </row>
    <row r="21" spans="1:8">
      <c r="A21">
        <v>36</v>
      </c>
      <c r="B21" t="s">
        <v>35</v>
      </c>
      <c r="C21" t="s">
        <v>36</v>
      </c>
      <c r="D21">
        <v>2018</v>
      </c>
      <c r="E21">
        <v>1500</v>
      </c>
      <c r="G21" s="2" t="s">
        <v>56</v>
      </c>
      <c r="H21">
        <f t="shared" si="0"/>
        <v>1</v>
      </c>
    </row>
    <row r="22" spans="1:8">
      <c r="A22">
        <v>37</v>
      </c>
      <c r="B22" t="s">
        <v>37</v>
      </c>
      <c r="C22" t="s">
        <v>34</v>
      </c>
      <c r="D22">
        <v>2020</v>
      </c>
      <c r="E22">
        <v>300</v>
      </c>
      <c r="G22" s="1" t="s">
        <v>58</v>
      </c>
      <c r="H22">
        <f t="shared" si="0"/>
        <v>1</v>
      </c>
    </row>
    <row r="23" spans="1:8">
      <c r="A23">
        <v>38</v>
      </c>
      <c r="B23" t="s">
        <v>38</v>
      </c>
      <c r="C23" t="s">
        <v>39</v>
      </c>
      <c r="D23">
        <v>2015</v>
      </c>
      <c r="E23">
        <v>1200</v>
      </c>
      <c r="G23" s="2" t="s">
        <v>60</v>
      </c>
      <c r="H23">
        <f t="shared" si="0"/>
        <v>1</v>
      </c>
    </row>
    <row r="24" spans="1:8">
      <c r="A24">
        <v>39</v>
      </c>
      <c r="B24" t="s">
        <v>40</v>
      </c>
      <c r="C24" t="s">
        <v>41</v>
      </c>
      <c r="D24">
        <v>2014</v>
      </c>
      <c r="E24">
        <v>800</v>
      </c>
      <c r="G24" s="1" t="s">
        <v>62</v>
      </c>
      <c r="H24">
        <f t="shared" si="0"/>
        <v>2</v>
      </c>
    </row>
    <row r="25" spans="1:8">
      <c r="A25">
        <v>40</v>
      </c>
      <c r="B25" t="s">
        <v>42</v>
      </c>
      <c r="C25" t="s">
        <v>34</v>
      </c>
      <c r="D25">
        <v>2020</v>
      </c>
      <c r="E25">
        <v>300</v>
      </c>
      <c r="G25" s="2" t="s">
        <v>62</v>
      </c>
      <c r="H25">
        <f t="shared" si="0"/>
        <v>2</v>
      </c>
    </row>
    <row r="26" spans="1:8">
      <c r="A26">
        <v>41</v>
      </c>
      <c r="B26" t="s">
        <v>43</v>
      </c>
      <c r="C26" t="s">
        <v>44</v>
      </c>
      <c r="D26">
        <v>2011</v>
      </c>
      <c r="E26">
        <v>900</v>
      </c>
      <c r="G26" s="1" t="s">
        <v>65</v>
      </c>
      <c r="H26">
        <f t="shared" si="0"/>
        <v>1</v>
      </c>
    </row>
    <row r="27" spans="1:8">
      <c r="A27">
        <v>42</v>
      </c>
      <c r="B27" t="s">
        <v>45</v>
      </c>
      <c r="C27" t="s">
        <v>46</v>
      </c>
      <c r="D27">
        <v>2012</v>
      </c>
      <c r="E27">
        <v>750</v>
      </c>
      <c r="H27">
        <f>SUM(H2:H26)</f>
        <v>39</v>
      </c>
    </row>
    <row r="28" spans="1:8">
      <c r="A28">
        <v>43</v>
      </c>
      <c r="B28" t="s">
        <v>47</v>
      </c>
      <c r="C28" t="s">
        <v>48</v>
      </c>
      <c r="D28">
        <v>2017</v>
      </c>
      <c r="E28">
        <v>400</v>
      </c>
    </row>
    <row r="29" spans="1:8">
      <c r="A29">
        <v>44</v>
      </c>
      <c r="B29" t="s">
        <v>49</v>
      </c>
      <c r="C29" t="s">
        <v>44</v>
      </c>
      <c r="D29">
        <v>2022</v>
      </c>
      <c r="E29">
        <v>5000</v>
      </c>
    </row>
    <row r="30" spans="1:8">
      <c r="A30">
        <v>45</v>
      </c>
      <c r="B30" t="s">
        <v>50</v>
      </c>
      <c r="C30" t="s">
        <v>23</v>
      </c>
      <c r="D30">
        <v>2019</v>
      </c>
      <c r="E30">
        <v>500</v>
      </c>
    </row>
    <row r="31" spans="1:8">
      <c r="A31">
        <v>46</v>
      </c>
      <c r="B31" t="s">
        <v>51</v>
      </c>
      <c r="C31" t="s">
        <v>52</v>
      </c>
      <c r="D31">
        <v>2004</v>
      </c>
      <c r="E31">
        <v>3000</v>
      </c>
    </row>
    <row r="32" spans="1:8">
      <c r="A32">
        <v>47</v>
      </c>
      <c r="B32" t="s">
        <v>53</v>
      </c>
      <c r="C32" t="s">
        <v>54</v>
      </c>
      <c r="D32">
        <v>2013</v>
      </c>
      <c r="E32">
        <v>550</v>
      </c>
    </row>
    <row r="33" spans="1:5">
      <c r="A33">
        <v>48</v>
      </c>
      <c r="B33" t="s">
        <v>55</v>
      </c>
      <c r="C33" t="s">
        <v>56</v>
      </c>
      <c r="D33">
        <v>2016</v>
      </c>
      <c r="E33">
        <v>1100</v>
      </c>
    </row>
    <row r="34" spans="1:5">
      <c r="A34">
        <v>49</v>
      </c>
      <c r="B34" t="s">
        <v>57</v>
      </c>
      <c r="C34" t="s">
        <v>58</v>
      </c>
      <c r="D34">
        <v>1989</v>
      </c>
      <c r="E34">
        <v>6000</v>
      </c>
    </row>
    <row r="35" spans="1:5">
      <c r="A35">
        <v>50</v>
      </c>
      <c r="B35" t="s">
        <v>59</v>
      </c>
      <c r="C35" t="s">
        <v>60</v>
      </c>
      <c r="D35">
        <v>2002</v>
      </c>
      <c r="E35">
        <v>500</v>
      </c>
    </row>
    <row r="36" spans="1:5">
      <c r="A36">
        <v>51</v>
      </c>
      <c r="B36" t="s">
        <v>61</v>
      </c>
      <c r="C36" t="s">
        <v>62</v>
      </c>
      <c r="D36">
        <v>2007</v>
      </c>
      <c r="E36">
        <v>1300</v>
      </c>
    </row>
    <row r="37" spans="1:5">
      <c r="A37">
        <v>52</v>
      </c>
      <c r="B37" t="s">
        <v>63</v>
      </c>
      <c r="C37" t="s">
        <v>62</v>
      </c>
      <c r="D37">
        <v>2010</v>
      </c>
      <c r="E37">
        <v>1300</v>
      </c>
    </row>
    <row r="38" spans="1:5">
      <c r="A38">
        <v>53</v>
      </c>
      <c r="B38" t="s">
        <v>64</v>
      </c>
      <c r="C38" t="s">
        <v>65</v>
      </c>
      <c r="D38">
        <v>2011</v>
      </c>
      <c r="E38">
        <v>7000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y U J 8 W n X 1 Z y K n A A A A 9 w A A A B I A H A B D b 2 5 m a W c v U G F j a 2 F n Z S 5 4 b W w g o h g A K K A U A A A A A A A A A A A A A A A A A A A A A A A A A A A A h Y 8 x D o I w G I W v Q r r T F i R E y E 8 Z X B w k M T E a V 1 I r N E I x t L X c z c E j e Q U x i r o 5 v u 9 9 w 3 v 3 6 w 3 y o W 2 8 i + i 1 7 F S G A k y R J x T v D l J V G b L m 6 M 9 R z m B d 8 l N Z C W + U l U 4 H f c h Q b c w 5 J c Q 5 h 9 0 M d 3 1 F Q k o D s i 9 W G 1 6 L t k Q f W f 6 X f a m 0 K R U X i M H u N Y a F O I l x k M R R h C m Q i U I h 1 d c I x 8 H P 9 g f C w j b G 9 o L V 1 l 9 u g U w R y P s E e w B Q S w M E F A A C A A g A y U J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C f F r D U n o r 4 Q E A A J w I A A A T A B w A R m 9 y b X V s Y X M v U 2 V j d G l v b j E u b S C i G A A o o B Q A A A A A A A A A A A A A A A A A A A A A A A A A A A D d l c F q 2 0 A Q h u 8 G v 8 O i X m w Q o j F x a B t 0 K H Z C e y k t d k 9 x K V t p b C t a 7 Y i d k a g V 8 h B 5 h B 5 7 y K m P I P p e 3 U R 2 L F M p I a 1 P 1 k G r 3 X / / 0 c z w s U s Q c I R a T K r x 6 L T b 6 X Z o K Q 2 E A t J M A U M s f G H H b k f Y 5 x y N K X + Q X R p R 7 o 0 x y B L Q 3 D u P F H g j 1 G w n 1 H N G b 2 a f C Q z N G H n p x Z B H e j Y G i h n T 2 S a q F 1 D u 9 N 2 L M a g o i R i M 7 5 w 6 r h i h y h J N / t A V Z z r A M N I L f / B q + H r g i k 8 Z M k x 4 p c D f f n o f U M O X v l u l 9 8 I 5 U 7 9 v V P k z Z f s P Z j G H S z s L I H Z s y l P 5 z R o + G k y s + x 3 I 0 K b Y W 1 f k i o u 1 8 F a p S S C V N O S z y e q x p + V t m p F I y l 8 h U n n L u d x G n R q p a Y 4 m q Q q Y r l K g 3 i P p u F d X T t W K r 7 J A b S t / r / n k 2 L s z X r v i Q d S Q W 4 3 t q m D 4 z n W J I 5 t N m 3 h v a w 6 5 l F R o p F 3 9 u t / t R P q R S u t k K B k j 4 Z 7 B W A d 9 B h d H g + H L A 8 T i v h E t V F R a E x S V Q k W m 2 l x z X C i p W o x 3 7 y W o 1 X 9 Q k R q 8 h H j v B 8 Z D 2 C f I O D l 8 M t a t a G F j o z b R s d F i V E y w a D f H U I S 4 s Y e S d 9 U c F k W 7 C u n f i T 2 L I C p Q L a R i y X L v x 8 t u 7 C d Y O j 5 8 l r b 9 a M G p t q G J q J r c f B H V N v w b G H 8 A U E s B A i 0 A F A A C A A g A y U J 8 W n X 1 Z y K n A A A A 9 w A A A B I A A A A A A A A A A A A A A A A A A A A A A E N v b m Z p Z y 9 Q Y W N r Y W d l L n h t b F B L A Q I t A B Q A A g A I A M l C f F o P y u m r p A A A A O k A A A A T A A A A A A A A A A A A A A A A A P M A A A B b Q 2 9 u d G V u d F 9 U e X B l c 1 0 u e G 1 s U E s B A i 0 A F A A C A A g A y U J 8 W s N S e i v h A Q A A n A g A A B M A A A A A A A A A A A A A A A A A 5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S g A A A A A A A A v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d W x l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B 1 b G V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c 6 M j E 6 M j U u N j M 3 N z Y y M F o i I C 8 + P E V u d H J 5 I F R 5 c G U 9 I k Z p b G x D b 2 x 1 b W 5 U e X B l c y I g V m F s d W U 9 I n N B d 1 l H Q X d N P S I g L z 4 8 R W 5 0 c n k g V H l w Z T 0 i R m l s b E N v b H V t b k 5 h b W V z I i B W Y W x 1 Z T 0 i c 1 s m c X V v d D t l c H V s Z X R f Y X p v b i Z x d W 9 0 O y w m c X V v d D t l c H V s Z X R f b m V 2 J n F 1 b 3 Q 7 L C Z x d W 9 0 O 2 V w d W x l d F 9 0 a X B 1 c y Z x d W 9 0 O y w m c X V v d D t l c H V s Z X R f Z X Y m c X V v d D s s J n F 1 b 3 Q 7 Z X B 1 b G V 0 X 2 h h c 3 p u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H V s Z X R l a y 9 U w 6 1 w d X M g b c O z Z G 9 z w 6 1 0 d m E u e 2 V w d W x l d F 9 h e m 9 u L D B 9 J n F 1 b 3 Q 7 L C Z x d W 9 0 O 1 N l Y 3 R p b 2 4 x L 2 V w d W x l d G V r L 1 T D r X B 1 c y B t w 7 N k b 3 P D r X R 2 Y S 5 7 Z X B 1 b G V 0 X 2 5 l d i w x f S Z x d W 9 0 O y w m c X V v d D t T Z W N 0 a W 9 u M S 9 l c H V s Z X R l a y 9 U w 6 1 w d X M g b c O z Z G 9 z w 6 1 0 d m E u e 2 V w d W x l d F 9 0 a X B 1 c y w y f S Z x d W 9 0 O y w m c X V v d D t T Z W N 0 a W 9 u M S 9 l c H V s Z X R l a y 9 U w 6 1 w d X M g b c O z Z G 9 z w 6 1 0 d m E u e 2 V w d W x l d F 9 l d i w z f S Z x d W 9 0 O y w m c X V v d D t T Z W N 0 a W 9 u M S 9 l c H V s Z X R l a y 9 U w 6 1 w d X M g b c O z Z G 9 z w 6 1 0 d m E u e 2 V w d W x l d F 9 o Y X N 6 b m 9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w d W x l d G V r L 1 T D r X B 1 c y B t w 7 N k b 3 P D r X R 2 Y S 5 7 Z X B 1 b G V 0 X 2 F 6 b 2 4 s M H 0 m c X V v d D s s J n F 1 b 3 Q 7 U 2 V j d G l v b j E v Z X B 1 b G V 0 Z W s v V M O t c H V z I G 3 D s 2 R v c 8 O t d H Z h L n t l c H V s Z X R f b m V 2 L D F 9 J n F 1 b 3 Q 7 L C Z x d W 9 0 O 1 N l Y 3 R p b 2 4 x L 2 V w d W x l d G V r L 1 T D r X B 1 c y B t w 7 N k b 3 P D r X R 2 Y S 5 7 Z X B 1 b G V 0 X 3 R p c H V z L D J 9 J n F 1 b 3 Q 7 L C Z x d W 9 0 O 1 N l Y 3 R p b 2 4 x L 2 V w d W x l d G V r L 1 T D r X B 1 c y B t w 7 N k b 3 P D r X R 2 Y S 5 7 Z X B 1 b G V 0 X 2 V 2 L D N 9 J n F 1 b 3 Q 7 L C Z x d W 9 0 O 1 N l Y 3 R p b 2 4 x L 2 V w d W x l d G V r L 1 T D r X B 1 c y B t w 7 N k b 3 P D r X R 2 Y S 5 7 Z X B 1 b G V 0 X 2 h h c 3 p u b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d W x l d G V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1 b G V 0 Z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H V s Z X R l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a 2 9 z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t v c 2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I x O j U y L j U 4 M j k w M D N a I i A v P j x F b n R y e S B U e X B l P S J G a W x s Q 2 9 s d W 1 u V H l w Z X M i I F Z h b H V l P S J z Q X d Z R E J n T T 0 i I C 8 + P E V u d H J 5 I F R 5 c G U 9 I k Z p b G x D b 2 x 1 b W 5 O Y W 1 l c y I g V m F s d W U 9 I n N b J n F 1 b 3 Q 7 b G F r b 3 N f Y X p v b i Z x d W 9 0 O y w m c X V v d D t s Y W t v c 1 9 u Z X Y m c X V v d D s s J n F 1 b 3 Q 7 b G F r b 3 N f c 3 p 1 b C Z x d W 9 0 O y w m c X V v d D t s Y W t v c 1 9 m b 2 d s Y W w m c X V v d D s s J n F 1 b 3 Q 7 b G F r b 3 N f b G F r b 2 h l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t v c 2 9 r L 1 T D r X B 1 c y B t w 7 N k b 3 P D r X R 2 Y S 5 7 b G F r b 3 N f Y X p v b i w w f S Z x d W 9 0 O y w m c X V v d D t T Z W N 0 a W 9 u M S 9 s Y W t v c 2 9 r L 1 T D r X B 1 c y B t w 7 N k b 3 P D r X R 2 Y S 5 7 b G F r b 3 N f b m V 2 L D F 9 J n F 1 b 3 Q 7 L C Z x d W 9 0 O 1 N l Y 3 R p b 2 4 x L 2 x h a 2 9 z b 2 s v V M O t c H V z I G 3 D s 2 R v c 8 O t d H Z h L n t s Y W t v c 1 9 z e n V s L D J 9 J n F 1 b 3 Q 7 L C Z x d W 9 0 O 1 N l Y 3 R p b 2 4 x L 2 x h a 2 9 z b 2 s v V M O t c H V z I G 3 D s 2 R v c 8 O t d H Z h L n t s Y W t v c 1 9 m b 2 d s Y W w s M 3 0 m c X V v d D s s J n F 1 b 3 Q 7 U 2 V j d G l v b j E v b G F r b 3 N v a y 9 U w 6 1 w d X M g b c O z Z G 9 z w 6 1 0 d m E u e 2 x h a 2 9 z X 2 x h a 2 9 o Z W x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a 2 9 z b 2 s v V M O t c H V z I G 3 D s 2 R v c 8 O t d H Z h L n t s Y W t v c 1 9 h e m 9 u L D B 9 J n F 1 b 3 Q 7 L C Z x d W 9 0 O 1 N l Y 3 R p b 2 4 x L 2 x h a 2 9 z b 2 s v V M O t c H V z I G 3 D s 2 R v c 8 O t d H Z h L n t s Y W t v c 1 9 u Z X Y s M X 0 m c X V v d D s s J n F 1 b 3 Q 7 U 2 V j d G l v b j E v b G F r b 3 N v a y 9 U w 6 1 w d X M g b c O z Z G 9 z w 6 1 0 d m E u e 2 x h a 2 9 z X 3 N 6 d W w s M n 0 m c X V v d D s s J n F 1 b 3 Q 7 U 2 V j d G l v b j E v b G F r b 3 N v a y 9 U w 6 1 w d X M g b c O z Z G 9 z w 6 1 0 d m E u e 2 x h a 2 9 z X 2 Z v Z 2 x h b C w z f S Z x d W 9 0 O y w m c X V v d D t T Z W N 0 a W 9 u M S 9 s Y W t v c 2 9 r L 1 T D r X B 1 c y B t w 7 N k b 3 P D r X R 2 Y S 5 7 b G F r b 3 N f b G F r b 2 h l b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a 2 9 z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t v c 2 9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r b 3 N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a 3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a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I y O j A 3 L j c 0 M z U y O D R a I i A v P j x F b n R y e S B U e X B l P S J G a W x s Q 2 9 s d W 1 u V H l w Z X M i I F Z h b H V l P S J z Q X d Z R E N R a 0 Q i I C 8 + P E V u d H J 5 I F R 5 c G U 9 I k Z p b G x D b 2 x 1 b W 5 O Y W 1 l c y I g V m F s d W U 9 I n N b J n F 1 b 3 Q 7 c H J v a m V r d F 9 h e m 9 u J n F 1 b 3 Q 7 L C Z x d W 9 0 O 3 B y b 2 p l a 3 R f b m V 2 J n F 1 b 3 Q 7 L C Z x d W 9 0 O 3 B y b 2 p l a 3 R f a 2 9 s d H N l Z y Z x d W 9 0 O y w m c X V v d D t w c m 9 q Z W t 0 X 2 t l e m R v J n F 1 b 3 Q 7 L C Z x d W 9 0 O 3 B y b 2 p l a 3 R f d m V n e m 8 m c X V v d D s s J n F 1 b 3 Q 7 c H J v a m V r d F 9 l c G F 6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t 0 Z W s v V M O t c H V z I G 3 D s 2 R v c 8 O t d H Z h L n t w c m 9 q Z W t 0 X 2 F 6 b 2 4 s M H 0 m c X V v d D s s J n F 1 b 3 Q 7 U 2 V j d G l v b j E v c H J v a m V r d G V r L 1 T D r X B 1 c y B t w 7 N k b 3 P D r X R 2 Y S 5 7 c H J v a m V r d F 9 u Z X Y s M X 0 m c X V v d D s s J n F 1 b 3 Q 7 U 2 V j d G l v b j E v c H J v a m V r d G V r L 1 T D r X B 1 c y B t w 7 N k b 3 P D r X R 2 Y S 5 7 c H J v a m V r d F 9 r b 2 x 0 c 2 V n L D J 9 J n F 1 b 3 Q 7 L C Z x d W 9 0 O 1 N l Y 3 R p b 2 4 x L 3 B y b 2 p l a 3 R l a y 9 U w 6 1 w d X M g b c O z Z G 9 z w 6 1 0 d m E u e 3 B y b 2 p l a 3 R f a 2 V 6 Z G 8 s M 3 0 m c X V v d D s s J n F 1 b 3 Q 7 U 2 V j d G l v b j E v c H J v a m V r d G V r L 1 T D r X B 1 c y B t w 7 N k b 3 P D r X R 2 Y S 5 7 c H J v a m V r d F 9 2 Z W d 6 b y w 0 f S Z x d W 9 0 O y w m c X V v d D t T Z W N 0 a W 9 u M S 9 w c m 9 q Z W t 0 Z W s v V M O t c H V z I G 3 D s 2 R v c 8 O t d H Z h L n t w c m 9 q Z W t 0 X 2 V w Y X p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q Z W t 0 Z W s v V M O t c H V z I G 3 D s 2 R v c 8 O t d H Z h L n t w c m 9 q Z W t 0 X 2 F 6 b 2 4 s M H 0 m c X V v d D s s J n F 1 b 3 Q 7 U 2 V j d G l v b j E v c H J v a m V r d G V r L 1 T D r X B 1 c y B t w 7 N k b 3 P D r X R 2 Y S 5 7 c H J v a m V r d F 9 u Z X Y s M X 0 m c X V v d D s s J n F 1 b 3 Q 7 U 2 V j d G l v b j E v c H J v a m V r d G V r L 1 T D r X B 1 c y B t w 7 N k b 3 P D r X R 2 Y S 5 7 c H J v a m V r d F 9 r b 2 x 0 c 2 V n L D J 9 J n F 1 b 3 Q 7 L C Z x d W 9 0 O 1 N l Y 3 R p b 2 4 x L 3 B y b 2 p l a 3 R l a y 9 U w 6 1 w d X M g b c O z Z G 9 z w 6 1 0 d m E u e 3 B y b 2 p l a 3 R f a 2 V 6 Z G 8 s M 3 0 m c X V v d D s s J n F 1 b 3 Q 7 U 2 V j d G l v b j E v c H J v a m V r d G V r L 1 T D r X B 1 c y B t w 7 N k b 3 P D r X R 2 Y S 5 7 c H J v a m V r d F 9 2 Z W d 6 b y w 0 f S Z x d W 9 0 O y w m c X V v d D t T Z W N 0 a W 9 u M S 9 w c m 9 q Z W t 0 Z W s v V M O t c H V z I G 3 D s 2 R v c 8 O t d H Z h L n t w c m 9 q Z W t 0 X 2 V w Y X p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r d G V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r d G V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r d G V r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v b G d h b H R h d G F z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e m 9 s Z 2 F s d G F 0 Y X N v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w N z o y M j o x O C 4 1 O D U 5 M z Y x W i I g L z 4 8 R W 5 0 c n k g V H l w Z T 0 i R m l s b E N v b H V t b l R 5 c G V z I i B W Y W x 1 Z T 0 i c 0 F 3 W U d B d z 0 9 I i A v P j x F b n R y e S B U e X B l P S J G a W x s Q 2 9 s d W 1 u T m F t Z X M i I F Z h b H V l P S J z W y Z x d W 9 0 O 3 N 6 b 2 x n Y W x 0 Y X R f Y X p v b i Z x d W 9 0 O y w m c X V v d D t z e m 9 s Z 2 F s d G F 0 X 2 5 l d i Z x d W 9 0 O y w m c X V v d D t z e m 9 s Z 2 F s d G F 0 X 3 R p c H V z J n F 1 b 3 Q 7 L C Z x d W 9 0 O 3 N 6 b 2 x n Y W x 0 Y X R f Z X B h e m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p v b G d h b H R h d G F z b 2 s v V M O t c H V z I G 3 D s 2 R v c 8 O t d H Z h L n t z e m 9 s Z 2 F s d G F 0 X 2 F 6 b 2 4 s M H 0 m c X V v d D s s J n F 1 b 3 Q 7 U 2 V j d G l v b j E v c 3 p v b G d h b H R h d G F z b 2 s v V M O t c H V z I G 3 D s 2 R v c 8 O t d H Z h L n t z e m 9 s Z 2 F s d G F 0 X 2 5 l d i w x f S Z x d W 9 0 O y w m c X V v d D t T Z W N 0 a W 9 u M S 9 z e m 9 s Z 2 F s d G F 0 Y X N v a y 9 U w 6 1 w d X M g b c O z Z G 9 z w 6 1 0 d m E u e 3 N 6 b 2 x n Y W x 0 Y X R f d G l w d X M s M n 0 m c X V v d D s s J n F 1 b 3 Q 7 U 2 V j d G l v b j E v c 3 p v b G d h b H R h d G F z b 2 s v V M O t c H V z I G 3 D s 2 R v c 8 O t d H Z h L n t z e m 9 s Z 2 F s d G F 0 X 2 V w Y X p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e m 9 s Z 2 F s d G F 0 Y X N v a y 9 U w 6 1 w d X M g b c O z Z G 9 z w 6 1 0 d m E u e 3 N 6 b 2 x n Y W x 0 Y X R f Y X p v b i w w f S Z x d W 9 0 O y w m c X V v d D t T Z W N 0 a W 9 u M S 9 z e m 9 s Z 2 F s d G F 0 Y X N v a y 9 U w 6 1 w d X M g b c O z Z G 9 z w 6 1 0 d m E u e 3 N 6 b 2 x n Y W x 0 Y X R f b m V 2 L D F 9 J n F 1 b 3 Q 7 L C Z x d W 9 0 O 1 N l Y 3 R p b 2 4 x L 3 N 6 b 2 x n Y W x 0 Y X R h c 2 9 r L 1 T D r X B 1 c y B t w 7 N k b 3 P D r X R 2 Y S 5 7 c 3 p v b G d h b H R h d F 9 0 a X B 1 c y w y f S Z x d W 9 0 O y w m c X V v d D t T Z W N 0 a W 9 u M S 9 z e m 9 s Z 2 F s d G F 0 Y X N v a y 9 U w 6 1 w d X M g b c O z Z G 9 z w 6 1 0 d m E u e 3 N 6 b 2 x n Y W x 0 Y X R f Z X B h e m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m 9 s Z 2 F s d G F 0 Y X N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6 b 2 x n Y W x 0 Y X R h c 2 9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v b G d h b H R h d G F z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4 P Z B w y Y d U C e M J c 9 a L V 3 4 Q A A A A A C A A A A A A A D Z g A A w A A A A B A A A A C S H q C 0 r s m l 7 Z x f B F r M g J 7 n A A A A A A S A A A C g A A A A E A A A A F G m 4 D V b Z S z r X / 2 8 v K X Q J F R Q A A A A D o o F C a j H b Q y V U 4 W h B Y J r l Y N V J a i D w + Y l g j + C c F n s K T g n t S c e 7 K l a A V h Z 4 4 2 n a U I M 5 f c e U X p Z 2 7 A E g E F B j I / F a 6 D X 2 + p W X V g t 3 V y 6 8 8 I R + S o U A A A A Q Z K a v j P G 7 g C 5 l q + W w x c W w I H i T 6 8 = < / D a t a M a s h u p > 
</file>

<file path=customXml/itemProps1.xml><?xml version="1.0" encoding="utf-8"?>
<ds:datastoreItem xmlns:ds="http://schemas.openxmlformats.org/officeDocument/2006/customXml" ds:itemID="{581BC61D-0F5B-4502-A9A5-C3EBE5BA8A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szolgaltatasok</vt:lpstr>
      <vt:lpstr>projektek</vt:lpstr>
      <vt:lpstr>lakosok</vt:lpstr>
      <vt:lpstr>epuletek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Kevin</dc:creator>
  <cp:lastModifiedBy>Tóth Kevin</cp:lastModifiedBy>
  <dcterms:created xsi:type="dcterms:W3CDTF">2025-03-28T07:20:30Z</dcterms:created>
  <dcterms:modified xsi:type="dcterms:W3CDTF">2025-03-28T09:07:09Z</dcterms:modified>
</cp:coreProperties>
</file>