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ussama\Desktop\Excel-Matching-master\"/>
    </mc:Choice>
  </mc:AlternateContent>
  <bookViews>
    <workbookView xWindow="0" yWindow="0" windowWidth="11670" windowHeight="5085"/>
  </bookViews>
  <sheets>
    <sheet name="Matching" sheetId="2" r:id="rId1"/>
    <sheet name="DataBase" sheetId="1" r:id="rId2"/>
  </sheets>
  <definedNames>
    <definedName name="_xlnm._FilterDatabase" localSheetId="1" hidden="1">DataBase!$A$1:$AR$307</definedName>
    <definedName name="_xlcn.WorksheetConnection_DataBaseA1AR14971" hidden="1">DataBase!$A$1:$AR$1451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-6cde8d55-540f-4926-a929-a638f6442987" name="Range1" connection="WorksheetConnection_DataBase!$A$1:$AR$149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J4" i="2" s="1"/>
  <c r="H2" i="2"/>
  <c r="H4" i="2" s="1"/>
  <c r="I4" i="2" l="1"/>
  <c r="B3" i="2"/>
  <c r="M2" i="2"/>
  <c r="M4" i="2" s="1"/>
  <c r="L2" i="2"/>
  <c r="K2" i="2"/>
  <c r="K4" i="2" s="1"/>
  <c r="B2" i="2" l="1"/>
  <c r="B4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Base!$A$1:$AR$14971" type="102" refreshedVersion="5" minRefreshableVersion="5">
    <extLst>
      <ext xmlns:x15="http://schemas.microsoft.com/office/spreadsheetml/2010/11/main" uri="{DE250136-89BD-433C-8126-D09CA5730AF9}">
        <x15:connection id="Range1-6cde8d55-540f-4926-a929-a638f6442987" autoDelete="1">
          <x15:rangePr sourceName="_xlcn.WorksheetConnection_DataBaseA1AR14971"/>
        </x15:connection>
      </ext>
    </extLst>
  </connection>
</connections>
</file>

<file path=xl/sharedStrings.xml><?xml version="1.0" encoding="utf-8"?>
<sst xmlns="http://schemas.openxmlformats.org/spreadsheetml/2006/main" count="634" uniqueCount="100">
  <si>
    <t>Type</t>
  </si>
  <si>
    <t>No.</t>
  </si>
  <si>
    <t>Description</t>
  </si>
  <si>
    <t>VAT %</t>
  </si>
  <si>
    <t>Description 2</t>
  </si>
  <si>
    <t>Line No.</t>
  </si>
  <si>
    <t>Supplier No.</t>
  </si>
  <si>
    <t>General Ledger Item</t>
  </si>
  <si>
    <t>Home Furnishing Business No.</t>
  </si>
  <si>
    <t>Location Code</t>
  </si>
  <si>
    <t>Bin Code</t>
  </si>
  <si>
    <t>Quantity</t>
  </si>
  <si>
    <t>Qty. to Receive</t>
  </si>
  <si>
    <t>Unit of Measure Code</t>
  </si>
  <si>
    <t>Arrival Week</t>
  </si>
  <si>
    <t>Arrival Year</t>
  </si>
  <si>
    <t>Status</t>
  </si>
  <si>
    <t>Item Provision Group</t>
  </si>
  <si>
    <t>Overhead Rate</t>
  </si>
  <si>
    <t>Local Tariff No.</t>
  </si>
  <si>
    <t>Country Code</t>
  </si>
  <si>
    <t>Tariff Country Group Code</t>
  </si>
  <si>
    <t>Exceptional Country Group</t>
  </si>
  <si>
    <t>Customs Duty %</t>
  </si>
  <si>
    <t>Customs Duty (LCY)</t>
  </si>
  <si>
    <t>Customs Line Declared Value</t>
  </si>
  <si>
    <t>Line Amount Excl. VAT</t>
  </si>
  <si>
    <t>Quantity Received</t>
  </si>
  <si>
    <t>Qty. to Invoice</t>
  </si>
  <si>
    <t>Quantity Invoiced</t>
  </si>
  <si>
    <t>Expected Receipt Date</t>
  </si>
  <si>
    <t>Order Date</t>
  </si>
  <si>
    <t>ICI VAT Amount</t>
  </si>
  <si>
    <t>ICI VAT %</t>
  </si>
  <si>
    <t>Customs Duty Amount</t>
  </si>
  <si>
    <t>Forest Tax %</t>
  </si>
  <si>
    <t>Forest Tax Amount</t>
  </si>
  <si>
    <t>Plastic Tax %</t>
  </si>
  <si>
    <t>Plastic Tax Amount</t>
  </si>
  <si>
    <t>Dried Plants Tax %</t>
  </si>
  <si>
    <t>Dried Plants Tax Amount</t>
  </si>
  <si>
    <t>Parafiscale Tax %</t>
  </si>
  <si>
    <t>Parafiscale Tax Amount</t>
  </si>
  <si>
    <t>Item</t>
  </si>
  <si>
    <t>PC</t>
  </si>
  <si>
    <t>Received</t>
  </si>
  <si>
    <t>IKEA</t>
  </si>
  <si>
    <t>No</t>
  </si>
  <si>
    <t>Total</t>
  </si>
  <si>
    <t>Declared Value</t>
  </si>
  <si>
    <t>Customs Duty 0110 &amp; 0120 &amp; 0130</t>
  </si>
  <si>
    <t>Forest Tax 4400</t>
  </si>
  <si>
    <t>Plastic Tax 4801</t>
  </si>
  <si>
    <t>Dried Plants Tax</t>
  </si>
  <si>
    <t>Parafiscale Tax 7217</t>
  </si>
  <si>
    <t>Grand Total</t>
  </si>
  <si>
    <t>Fiche de Liquidation Total</t>
  </si>
  <si>
    <t>Deviation</t>
  </si>
  <si>
    <t>Row Labels</t>
  </si>
  <si>
    <t>Sum of Quantity</t>
  </si>
  <si>
    <t>Sum of Customs Line Declared Value</t>
  </si>
  <si>
    <t>Sum of Customs Duty Amount</t>
  </si>
  <si>
    <t>Sum of Forest Tax Amount</t>
  </si>
  <si>
    <t>Sum of Plastic Tax Amount</t>
  </si>
  <si>
    <t>Sum of Dried Plants Tax Amount</t>
  </si>
  <si>
    <t>Sum of Parafiscale Tax Amount</t>
  </si>
  <si>
    <t>PCE</t>
  </si>
  <si>
    <t>RECEIVE</t>
  </si>
  <si>
    <t>Direct Unit Cost Excl. VAT</t>
  </si>
  <si>
    <t>PL</t>
  </si>
  <si>
    <t>SOCKERBIT stor box w lid 50x77x19 white</t>
  </si>
  <si>
    <t>STODJA CUTLERY TRAY 31X50 WHITE</t>
  </si>
  <si>
    <t>SKRUVSTA N N conf chr Idhult black PT ES</t>
  </si>
  <si>
    <t>SKRUVSTA conf chr Vissle grey PT ES</t>
  </si>
  <si>
    <t>LACK wll shlf 30x26 black-brown</t>
  </si>
  <si>
    <t>LACK wll shlf 30x26 white stained oak effect</t>
  </si>
  <si>
    <t>RUMSMALVA ergo pllw side/back sleeper 50x60</t>
  </si>
  <si>
    <t>RUMSMALVA ergo pllw side/back sleeper 40x75</t>
  </si>
  <si>
    <t>SANDARED POUFFE 45 SMALL</t>
  </si>
  <si>
    <t>TALGJE MATT PAD 160X200 WHITE</t>
  </si>
  <si>
    <t>HYL N PCKT SPR MATT 140X200 MEDIUM FIRM/WHITE</t>
  </si>
  <si>
    <t>BERAKNA VASE 45 CLEAR GLASS</t>
  </si>
  <si>
    <t>CYLINDER VASE 68 CLEAR GLASS</t>
  </si>
  <si>
    <t>TIDVATTEN VASE 65 CLEAR GLASS</t>
  </si>
  <si>
    <t>TOSSBERG chr metal black/grey</t>
  </si>
  <si>
    <t>BRUSEN so3 out red</t>
  </si>
  <si>
    <t>UNDERLIG FOAM MATT F JR BED 70X160 WHITE</t>
  </si>
  <si>
    <t>SKORVA MIDBEAM GALVANISED</t>
  </si>
  <si>
    <t>SE</t>
  </si>
  <si>
    <t>EDSBRUK frame 30x40 black stained</t>
  </si>
  <si>
    <t>KNOPPANG FRAME 50X70 WHITE</t>
  </si>
  <si>
    <t>SILVERHOJDEN FRAME 40X50 SILVER-COLOUR</t>
  </si>
  <si>
    <t>SILVERHOJDEN FRAME 30X40 GOLD-COLOUR</t>
  </si>
  <si>
    <t>HOVSTA FRAME 30X40 BIRCH</t>
  </si>
  <si>
    <t>NISSEDAL MIRROR 65X150 BLACK</t>
  </si>
  <si>
    <t>NISSEDAL MIRROR 65X150 WHITE</t>
  </si>
  <si>
    <t>NISSEDAL MIRROR 65X65 BLACK</t>
  </si>
  <si>
    <t>BISSA SHOE CAB 2COMP 49X93 BLACK/BROWN</t>
  </si>
  <si>
    <t>BISSA SHOE CAB 3COMP 49X135 BLACK/BROWN</t>
  </si>
  <si>
    <t>BISSA SHOE CAB 3COMP 49X135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</si>
</sst>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H_-;\-* #,##0.00\ _D_H_-;_-* &quot;-&quot;??\ _D_H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Verdana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5" fillId="6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6" borderId="0" xfId="0" applyFont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94"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ussama" refreshedDate="44788.944115740742" backgroundQuery="1" createdVersion="5" refreshedVersion="5" minRefreshableVersion="3" recordCount="0" supportSubquery="1" supportAdvancedDrill="1">
  <cacheSource type="external" connectionId="1"/>
  <cacheFields count="13">
    <cacheField name="[Range1].[Local Tariff No.].[Local Tariff No.]" caption="Local Tariff No." numFmtId="0" hierarchy="2" level="1">
      <sharedItems containsSemiMixedTypes="0" containsString="0" containsNumber="1" containsInteger="1" minValue="3923100040" maxValue="9404909110" count="18">
        <n v="3923100040"/>
        <n v="3924900000"/>
        <n v="4414001000"/>
        <n v="7009920000"/>
        <n v="7013990010"/>
        <n v="7013996464"/>
        <n v="7013996467"/>
        <n v="7013996549"/>
        <n v="9401390010"/>
        <n v="9401710000"/>
        <n v="9401790000"/>
        <n v="9401800090"/>
        <n v="9403600010"/>
        <n v="9403600090"/>
        <n v="9403900010"/>
        <n v="9404210090"/>
        <n v="9404290010"/>
        <n v="9404909110"/>
      </sharedItems>
    </cacheField>
    <cacheField name="[Range1].[Customs Duty %].[Customs Duty %]" caption="Customs Duty %" numFmtId="0" hierarchy="24" level="1">
      <sharedItems containsSemiMixedTypes="0" containsString="0" containsNumber="1" containsInteger="1" minValue="0" maxValue="40" count="2">
        <n v="0"/>
        <n v="40"/>
      </sharedItems>
      <extLst>
        <ext xmlns:x15="http://schemas.microsoft.com/office/spreadsheetml/2010/11/main" uri="{4F2E5C28-24EA-4eb8-9CBF-B6C8F9C3D259}">
          <x15:cachedUniqueNames>
            <x15:cachedUniqueName index="0" name="[Range1].[Customs Duty %].&amp;[0]"/>
            <x15:cachedUniqueName index="1" name="[Range1].[Customs Duty %].&amp;[40]"/>
          </x15:cachedUniqueNames>
        </ext>
      </extLst>
    </cacheField>
    <cacheField name="[Measures].[Sum of Quantity]" caption="Sum of Quantity" numFmtId="0" hierarchy="46" level="32767"/>
    <cacheField name="[Measures].[Sum of Customs Line Declared Value]" caption="Sum of Customs Line Declared Value" numFmtId="0" hierarchy="47" level="32767"/>
    <cacheField name="[Measures].[Sum of Customs Duty Amount]" caption="Sum of Customs Duty Amount" numFmtId="0" hierarchy="48" level="32767"/>
    <cacheField name="[Range1].[Forest Tax %].[Forest Tax %]" caption="Forest Tax %" numFmtId="0" hierarchy="36" level="1">
      <sharedItems containsSemiMixedTypes="0" containsString="0" containsNumber="1" containsInteger="1" minValue="0" maxValue="12" count="2">
        <n v="0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1].[Forest Tax %].&amp;[0]"/>
            <x15:cachedUniqueName index="1" name="[Range1].[Forest Tax %].&amp;[12]"/>
          </x15:cachedUniqueNames>
        </ext>
      </extLst>
    </cacheField>
    <cacheField name="[Measures].[Sum of Forest Tax Amount]" caption="Sum of Forest Tax Amount" numFmtId="0" hierarchy="49" level="32767"/>
    <cacheField name="[Range1].[Plastic Tax %].[Plastic Tax %]" caption="Plastic Tax %" numFmtId="0" hierarchy="38" level="1">
      <sharedItems containsSemiMixedTypes="0" containsString="0" containsNumber="1" containsInteger="1" minValue="0" maxValue="1" count="2">
        <n v="1"/>
        <n v="0"/>
      </sharedItems>
      <extLst>
        <ext xmlns:x15="http://schemas.microsoft.com/office/spreadsheetml/2010/11/main" uri="{4F2E5C28-24EA-4eb8-9CBF-B6C8F9C3D259}">
          <x15:cachedUniqueNames>
            <x15:cachedUniqueName index="0" name="[Range1].[Plastic Tax %].&amp;[1]"/>
            <x15:cachedUniqueName index="1" name="[Range1].[Plastic Tax %].&amp;[0]"/>
          </x15:cachedUniqueNames>
        </ext>
      </extLst>
    </cacheField>
    <cacheField name="[Measures].[Sum of Plastic Tax Amount]" caption="Sum of Plastic Tax Amount" numFmtId="0" hierarchy="50" level="32767"/>
    <cacheField name="[Range1].[Dried Plants Tax %].[Dried Plants Tax %]" caption="Dried Plants Tax %" numFmtId="0" hierarchy="40" level="1">
      <sharedItems containsSemiMixedTypes="0" containsString="0" containsNumber="1" containsInteger="1" minValue="0" maxValue="0" count="1">
        <n v="0"/>
      </sharedItems>
      <extLst>
        <ext xmlns:x15="http://schemas.microsoft.com/office/spreadsheetml/2010/11/main" uri="{4F2E5C28-24EA-4eb8-9CBF-B6C8F9C3D259}">
          <x15:cachedUniqueNames>
            <x15:cachedUniqueName index="0" name="[Range1].[Dried Plants Tax %].&amp;[0]"/>
          </x15:cachedUniqueNames>
        </ext>
      </extLst>
    </cacheField>
    <cacheField name="[Measures].[Sum of Dried Plants Tax Amount]" caption="Sum of Dried Plants Tax Amount" numFmtId="0" hierarchy="51" level="32767"/>
    <cacheField name="[Range1].[Parafiscale Tax %].[Parafiscale Tax %]" caption="Parafiscale Tax %" numFmtId="0" hierarchy="42" level="1">
      <sharedItems containsSemiMixedTypes="0" containsString="0" containsNumber="1" minValue="0.25" maxValue="0.25" count="1">
        <n v="0.25"/>
      </sharedItems>
    </cacheField>
    <cacheField name="[Measures].[Sum of Parafiscale Tax Amount]" caption="Sum of Parafiscale Tax Amount" numFmtId="0" hierarchy="52" level="32767"/>
  </cacheFields>
  <cacheHierarchies count="55"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1].[No.]" caption="No." attribute="1" defaultMemberUniqueName="[Range1].[No.].[All]" allUniqueName="[Range1].[No.].[All]" dimensionUniqueName="[Range1]" displayFolder="" count="0" memberValueDatatype="20" unbalanced="0"/>
    <cacheHierarchy uniqueName="[Range1].[Local Tariff No.]" caption="Local Tariff No." attribute="1" defaultMemberUniqueName="[Range1].[Local Tariff No.].[All]" allUniqueName="[Range1].[Local Tariff No.].[All]" dimensionUniqueName="[Range1]" displayFolder="" count="2" memberValueDatatype="5" unbalanced="0">
      <fieldsUsage count="2">
        <fieldUsage x="-1"/>
        <fieldUsage x="0"/>
      </fieldsUsage>
    </cacheHierarchy>
    <cacheHierarchy uniqueName="[Range1].[Item Provision Group]" caption="Item Provision Group" attribute="1" defaultMemberUniqueName="[Range1].[Item Provision Group].[All]" allUniqueName="[Range1].[Item Provision Group].[All]" dimensionUniqueName="[Range1]" displayFolder="" count="0" memberValueDatatype="130" unbalanced="0"/>
    <cacheHierarchy uniqueName="[Range1].[Description]" caption="Description" attribute="1" defaultMemberUniqueName="[Range1].[Description].[All]" allUniqueName="[Range1].[Description].[All]" dimensionUniqueName="[Range1]" displayFolder="" count="0" memberValueDatatype="130" unbalanced="0"/>
    <cacheHierarchy uniqueName="[Range1].[VAT %]" caption="VAT %" attribute="1" defaultMemberUniqueName="[Range1].[VAT %].[All]" allUniqueName="[Range1].[VAT %].[All]" dimensionUniqueName="[Range1]" displayFolder="" count="0" memberValueDatatype="20" unbalanced="0"/>
    <cacheHierarchy uniqueName="[Range1].[Description 2]" caption="Description 2" attribute="1" defaultMemberUniqueName="[Range1].[Description 2].[All]" allUniqueName="[Range1].[Description 2].[All]" dimensionUniqueName="[Range1]" displayFolder="" count="0" memberValueDatatype="130" unbalanced="0"/>
    <cacheHierarchy uniqueName="[Range1].[Line No.]" caption="Line No." attribute="1" defaultMemberUniqueName="[Range1].[Line No.].[All]" allUniqueName="[Range1].[Line No.].[All]" dimensionUniqueName="[Range1]" displayFolder="" count="0" memberValueDatatype="20" unbalanced="0"/>
    <cacheHierarchy uniqueName="[Range1].[Supplier No.]" caption="Supplier No." attribute="1" defaultMemberUniqueName="[Range1].[Supplier No.].[All]" allUniqueName="[Range1].[Supplier No.].[All]" dimensionUniqueName="[Range1]" displayFolder="" count="0" memberValueDatatype="130" unbalanced="0"/>
    <cacheHierarchy uniqueName="[Range1].[General Ledger Item]" caption="General Ledger Item" attribute="1" defaultMemberUniqueName="[Range1].[General Ledger Item].[All]" allUniqueName="[Range1].[General Ledger Item].[All]" dimensionUniqueName="[Range1]" displayFolder="" count="0" memberValueDatatype="130" unbalanced="0"/>
    <cacheHierarchy uniqueName="[Range1].[Home Furnishing Business No.]" caption="Home Furnishing Business No." attribute="1" defaultMemberUniqueName="[Range1].[Home Furnishing Business No.].[All]" allUniqueName="[Range1].[Home Furnishing Business No.].[All]" dimensionUniqueName="[Range1]" displayFolder="" count="0" memberValueDatatype="20" unbalanced="0"/>
    <cacheHierarchy uniqueName="[Range1].[Location Code]" caption="Location Code" attribute="1" defaultMemberUniqueName="[Range1].[Location Code].[All]" allUniqueName="[Range1].[Location Code].[All]" dimensionUniqueName="[Range1]" displayFolder="" count="0" memberValueDatatype="130" unbalanced="0"/>
    <cacheHierarchy uniqueName="[Range1].[Bin Code]" caption="Bin Code" attribute="1" defaultMemberUniqueName="[Range1].[Bin Code].[All]" allUniqueName="[Range1].[Bin Code].[All]" dimensionUniqueName="[Range1]" displayFolder="" count="0" memberValueDatatype="130" unbalanced="0"/>
    <cacheHierarchy uniqueName="[Range1].[Quantity]" caption="Quantity" attribute="1" defaultMemberUniqueName="[Range1].[Quantity].[All]" allUniqueName="[Range1].[Quantity].[All]" dimensionUniqueName="[Range1]" displayFolder="" count="0" memberValueDatatype="20" unbalanced="0"/>
    <cacheHierarchy uniqueName="[Range1].[Qty. to Receive]" caption="Qty. to Receive" attribute="1" defaultMemberUniqueName="[Range1].[Qty. to Receive].[All]" allUniqueName="[Range1].[Qty. to Receive].[All]" dimensionUniqueName="[Range1]" displayFolder="" count="0" memberValueDatatype="130" unbalanced="0"/>
    <cacheHierarchy uniqueName="[Range1].[Unit of Measure Code]" caption="Unit of Measure Code" attribute="1" defaultMemberUniqueName="[Range1].[Unit of Measure Code].[All]" allUniqueName="[Range1].[Unit of Measure Code].[All]" dimensionUniqueName="[Range1]" displayFolder="" count="0" memberValueDatatype="130" unbalanced="0"/>
    <cacheHierarchy uniqueName="[Range1].[Direct Unit Cost Excl. VAT]" caption="Direct Unit Cost Excl. VAT" attribute="1" defaultMemberUniqueName="[Range1].[Direct Unit Cost Excl. VAT].[All]" allUniqueName="[Range1].[Direct Unit Cost Excl. VAT].[All]" dimensionUniqueName="[Range1]" displayFolder="" count="0" memberValueDatatype="5" unbalanced="0"/>
    <cacheHierarchy uniqueName="[Range1].[Arrival Week]" caption="Arrival Week" attribute="1" defaultMemberUniqueName="[Range1].[Arrival Week].[All]" allUniqueName="[Range1].[Arrival Week].[All]" dimensionUniqueName="[Range1]" displayFolder="" count="0" memberValueDatatype="20" unbalanced="0"/>
    <cacheHierarchy uniqueName="[Range1].[Arrival Year]" caption="Arrival Year" attribute="1" defaultMemberUniqueName="[Range1].[Arrival Year].[All]" allUniqueName="[Range1].[Arrival Year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Overhead Rate]" caption="Overhead Rate" attribute="1" defaultMemberUniqueName="[Range1].[Overhead Rate].[All]" allUniqueName="[Range1].[Overhead Rate].[All]" dimensionUniqueName="[Range1]" displayFolder="" count="0" memberValueDatatype="5" unbalanced="0"/>
    <cacheHierarchy uniqueName="[Range1].[Country Code]" caption="Country Code" attribute="1" defaultMemberUniqueName="[Range1].[Country Code].[All]" allUniqueName="[Range1].[Country Code].[All]" dimensionUniqueName="[Range1]" displayFolder="" count="0" memberValueDatatype="130" unbalanced="0"/>
    <cacheHierarchy uniqueName="[Range1].[Tariff Country Group Code]" caption="Tariff Country Group Code" attribute="1" defaultMemberUniqueName="[Range1].[Tariff Country Group Code].[All]" allUniqueName="[Range1].[Tariff Country Group Code].[All]" dimensionUniqueName="[Range1]" displayFolder="" count="0" memberValueDatatype="20" unbalanced="0"/>
    <cacheHierarchy uniqueName="[Range1].[Exceptional Country Group]" caption="Exceptional Country Group" attribute="1" defaultMemberUniqueName="[Range1].[Exceptional Country Group].[All]" allUniqueName="[Range1].[Exceptional Country Group].[All]" dimensionUniqueName="[Range1]" displayFolder="" count="0" memberValueDatatype="130" unbalanced="0"/>
    <cacheHierarchy uniqueName="[Range1].[Customs Duty %]" caption="Customs Duty %" attribute="1" defaultMemberUniqueName="[Range1].[Customs Duty %].[All]" allUniqueName="[Range1].[Customs Duty %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Customs Duty (LCY)]" caption="Customs Duty (LCY)" attribute="1" defaultMemberUniqueName="[Range1].[Customs Duty (LCY)].[All]" allUniqueName="[Range1].[Customs Duty (LCY)].[All]" dimensionUniqueName="[Range1]" displayFolder="" count="0" memberValueDatatype="20" unbalanced="0"/>
    <cacheHierarchy uniqueName="[Range1].[Customs Line Declared Value]" caption="Customs Line Declared Value" attribute="1" defaultMemberUniqueName="[Range1].[Customs Line Declared Value].[All]" allUniqueName="[Range1].[Customs Line Declared Value].[All]" dimensionUniqueName="[Range1]" displayFolder="" count="0" memberValueDatatype="5" unbalanced="0"/>
    <cacheHierarchy uniqueName="[Range1].[Line Amount Excl. VAT]" caption="Line Amount Excl. VAT" attribute="1" defaultMemberUniqueName="[Range1].[Line Amount Excl. VAT].[All]" allUniqueName="[Range1].[Line Amount Excl. VAT].[All]" dimensionUniqueName="[Range1]" displayFolder="" count="0" memberValueDatatype="5" unbalanced="0"/>
    <cacheHierarchy uniqueName="[Range1].[Quantity Received]" caption="Quantity Received" attribute="1" defaultMemberUniqueName="[Range1].[Quantity Received].[All]" allUniqueName="[Range1].[Quantity Received].[All]" dimensionUniqueName="[Range1]" displayFolder="" count="0" memberValueDatatype="20" unbalanced="0"/>
    <cacheHierarchy uniqueName="[Range1].[Qty. to Invoice]" caption="Qty. to Invoice" attribute="1" time="1" defaultMemberUniqueName="[Range1].[Qty. to Invoice].[All]" allUniqueName="[Range1].[Qty. to Invoice].[All]" dimensionUniqueName="[Range1]" displayFolder="" count="0" memberValueDatatype="7" unbalanced="0"/>
    <cacheHierarchy uniqueName="[Range1].[Quantity Invoiced]" caption="Quantity Invoiced" attribute="1" defaultMemberUniqueName="[Range1].[Quantity Invoiced].[All]" allUniqueName="[Range1].[Quantity Invoiced].[All]" dimensionUniqueName="[Range1]" displayFolder="" count="0" memberValueDatatype="130" unbalanced="0"/>
    <cacheHierarchy uniqueName="[Range1].[Expected Receipt Date]" caption="Expected Receipt Date" attribute="1" defaultMemberUniqueName="[Range1].[Expected Receipt Date].[All]" allUniqueName="[Range1].[Expected Receipt Date].[All]" dimensionUniqueName="[Range1]" displayFolder="" count="0" memberValueDatatype="20" unbalanced="0"/>
    <cacheHierarchy uniqueName="[Range1].[Order Date]" caption="Order Date" attribute="1" defaultMemberUniqueName="[Range1].[Order Date].[All]" allUniqueName="[Range1].[Order Date].[All]" dimensionUniqueName="[Range1]" displayFolder="" count="0" memberValueDatatype="20" unbalanced="0"/>
    <cacheHierarchy uniqueName="[Range1].[ICI VAT Amount]" caption="ICI VAT Amount" attribute="1" defaultMemberUniqueName="[Range1].[ICI VAT Amount].[All]" allUniqueName="[Range1].[ICI VAT Amount].[All]" dimensionUniqueName="[Range1]" displayFolder="" count="0" memberValueDatatype="20" unbalanced="0"/>
    <cacheHierarchy uniqueName="[Range1].[ICI VAT %]" caption="ICI VAT %" attribute="1" defaultMemberUniqueName="[Range1].[ICI VAT %].[All]" allUniqueName="[Range1].[ICI VAT %].[All]" dimensionUniqueName="[Range1]" displayFolder="" count="0" memberValueDatatype="20" unbalanced="0"/>
    <cacheHierarchy uniqueName="[Range1].[Customs Duty Amount]" caption="Customs Duty Amount" attribute="1" defaultMemberUniqueName="[Range1].[Customs Duty Amount].[All]" allUniqueName="[Range1].[Customs Duty Amount].[All]" dimensionUniqueName="[Range1]" displayFolder="" count="0" memberValueDatatype="5" unbalanced="0"/>
    <cacheHierarchy uniqueName="[Range1].[Forest Tax %]" caption="Forest Tax %" attribute="1" defaultMemberUniqueName="[Range1].[Forest Tax %].[All]" allUniqueName="[Range1].[Forest Tax %].[All]" dimensionUniqueName="[Range1]" displayFolder="" count="2" memberValueDatatype="20" unbalanced="0">
      <fieldsUsage count="2">
        <fieldUsage x="-1"/>
        <fieldUsage x="5"/>
      </fieldsUsage>
    </cacheHierarchy>
    <cacheHierarchy uniqueName="[Range1].[Forest Tax Amount]" caption="Forest Tax Amount" attribute="1" defaultMemberUniqueName="[Range1].[Forest Tax Amount].[All]" allUniqueName="[Range1].[Forest Tax Amount].[All]" dimensionUniqueName="[Range1]" displayFolder="" count="0" memberValueDatatype="5" unbalanced="0"/>
    <cacheHierarchy uniqueName="[Range1].[Plastic Tax %]" caption="Plastic Tax %" attribute="1" defaultMemberUniqueName="[Range1].[Plastic Tax %].[All]" allUniqueName="[Range1].[Plastic Tax %].[All]" dimensionUniqueName="[Range1]" displayFolder="" count="2" memberValueDatatype="20" unbalanced="0">
      <fieldsUsage count="2">
        <fieldUsage x="-1"/>
        <fieldUsage x="7"/>
      </fieldsUsage>
    </cacheHierarchy>
    <cacheHierarchy uniqueName="[Range1].[Plastic Tax Amount]" caption="Plastic Tax Amount" attribute="1" defaultMemberUniqueName="[Range1].[Plastic Tax Amount].[All]" allUniqueName="[Range1].[Plastic Tax Amount].[All]" dimensionUniqueName="[Range1]" displayFolder="" count="0" memberValueDatatype="5" unbalanced="0"/>
    <cacheHierarchy uniqueName="[Range1].[Dried Plants Tax %]" caption="Dried Plants Tax %" attribute="1" defaultMemberUniqueName="[Range1].[Dried Plants Tax %].[All]" allUniqueName="[Range1].[Dried Plants Tax %].[All]" dimensionUniqueName="[Range1]" displayFolder="" count="2" memberValueDatatype="20" unbalanced="0">
      <fieldsUsage count="2">
        <fieldUsage x="-1"/>
        <fieldUsage x="9"/>
      </fieldsUsage>
    </cacheHierarchy>
    <cacheHierarchy uniqueName="[Range1].[Dried Plants Tax Amount]" caption="Dried Plants Tax Amount" attribute="1" defaultMemberUniqueName="[Range1].[Dried Plants Tax Amount].[All]" allUniqueName="[Range1].[Dried Plants Tax Amount].[All]" dimensionUniqueName="[Range1]" displayFolder="" count="0" memberValueDatatype="20" unbalanced="0"/>
    <cacheHierarchy uniqueName="[Range1].[Parafiscale Tax %]" caption="Parafiscale Tax %" attribute="1" defaultMemberUniqueName="[Range1].[Parafiscale Tax %].[All]" allUniqueName="[Range1].[Parafiscale Tax %].[All]" dimensionUniqueName="[Range1]" displayFolder="" count="2" memberValueDatatype="5" unbalanced="0">
      <fieldsUsage count="2">
        <fieldUsage x="-1"/>
        <fieldUsage x="11"/>
      </fieldsUsage>
    </cacheHierarchy>
    <cacheHierarchy uniqueName="[Range1].[Parafiscale Tax Amount]" caption="Parafiscale Tax Amount" attribute="1" defaultMemberUniqueName="[Range1].[Parafiscale Tax Amount].[All]" allUniqueName="[Range1].[Parafiscale Tax Amount].[All]" dimensionUniqueName="[Range1]" displayFolder="" count="0" memberValueDatatype="5" unbalanced="0"/>
    <cacheHierarchy uniqueName="[Measures].[Sum of Local Tariff No]" caption="Sum of Local Tariff No" measure="1" displayFolder="" measureGroup="Rang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s Duty %]" caption="Sum of Customs Duty %" measure="1" displayFolder="" measureGroup="Range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]" caption="Sum of Quantity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ustoms Line Declared Value]" caption="Sum of Customs Line Declared Value" measure="1" displayFolder="" measureGroup="Ran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s Duty Amount]" caption="Sum of Customs Duty Amount" measure="1" displayFolder="" measureGroup="Rang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orest Tax Amount]" caption="Sum of Forest Tax Amount" measure="1" displayFolder="" measureGroup="Range1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stic Tax Amount]" caption="Sum of Plastic Tax Amount" measure="1" displayFolder="" measureGroup="Range1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Dried Plants Tax Amount]" caption="Sum of Dried Plants Tax Amount" measure="1" displayFolder="" measureGroup="Range1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arafiscale Tax Amount]" caption="Sum of Parafiscale Tax Amount" measure="1" displayFolder="" measureGroup="Range1" count="0" oneField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8:M27" firstHeaderRow="0" firstDataRow="1" firstDataCol="6"/>
  <pivotFields count="13">
    <pivotField axis="axisRow" allDrilled="1" outline="0" showAll="0" sortType="a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allDrilled="1" outline="0" showAll="0" sortType="descending" defaultSubtotal="0" defaultAttributeDrillState="1">
      <items count="2">
        <item x="1"/>
        <item x="0"/>
      </items>
    </pivotField>
    <pivotField dataField="1" showAll="0"/>
    <pivotField dataField="1" showAll="0"/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  <pivotField axis="axisRow" allDrilled="1" outline="0" showAll="0" dataSourceSort="1" defaultSubtotal="0" defaultAttributeDrillState="1">
      <items count="1">
        <item x="0"/>
      </items>
    </pivotField>
    <pivotField dataField="1" showAll="0"/>
    <pivotField axis="axisRow" allDrilled="1" outline="0" showAll="0" dataSourceSort="1" defaultSubtotal="0" defaultAttributeDrillState="1">
      <items count="1">
        <item x="0"/>
      </items>
    </pivotField>
    <pivotField dataField="1" showAll="0"/>
  </pivotFields>
  <rowFields count="6">
    <field x="0"/>
    <field x="1"/>
    <field x="5"/>
    <field x="7"/>
    <field x="9"/>
    <field x="11"/>
  </rowFields>
  <rowItems count="19">
    <i>
      <x/>
      <x v="1"/>
      <x/>
      <x/>
      <x/>
      <x/>
    </i>
    <i>
      <x v="1"/>
      <x v="1"/>
      <x/>
      <x/>
      <x/>
      <x/>
    </i>
    <i>
      <x v="2"/>
      <x v="1"/>
      <x v="1"/>
      <x v="1"/>
      <x/>
      <x/>
    </i>
    <i>
      <x v="3"/>
      <x/>
      <x/>
      <x v="1"/>
      <x/>
      <x/>
    </i>
    <i>
      <x v="4"/>
      <x v="1"/>
      <x/>
      <x v="1"/>
      <x/>
      <x/>
    </i>
    <i>
      <x v="5"/>
      <x v="1"/>
      <x/>
      <x v="1"/>
      <x/>
      <x/>
    </i>
    <i>
      <x v="6"/>
      <x v="1"/>
      <x/>
      <x v="1"/>
      <x/>
      <x/>
    </i>
    <i>
      <x v="7"/>
      <x v="1"/>
      <x/>
      <x v="1"/>
      <x/>
      <x/>
    </i>
    <i>
      <x v="8"/>
      <x v="1"/>
      <x/>
      <x v="1"/>
      <x/>
      <x/>
    </i>
    <i>
      <x v="9"/>
      <x v="1"/>
      <x/>
      <x v="1"/>
      <x/>
      <x/>
    </i>
    <i>
      <x v="10"/>
      <x v="1"/>
      <x/>
      <x v="1"/>
      <x/>
      <x/>
    </i>
    <i>
      <x v="11"/>
      <x v="1"/>
      <x/>
      <x v="1"/>
      <x/>
      <x/>
    </i>
    <i>
      <x v="12"/>
      <x v="1"/>
      <x v="1"/>
      <x v="1"/>
      <x/>
      <x/>
    </i>
    <i>
      <x v="13"/>
      <x v="1"/>
      <x v="1"/>
      <x v="1"/>
      <x/>
      <x/>
    </i>
    <i>
      <x v="14"/>
      <x v="1"/>
      <x/>
      <x v="1"/>
      <x/>
      <x/>
    </i>
    <i>
      <x v="15"/>
      <x v="1"/>
      <x/>
      <x v="1"/>
      <x/>
      <x/>
    </i>
    <i>
      <x v="16"/>
      <x v="1"/>
      <x/>
      <x v="1"/>
      <x/>
      <x/>
    </i>
    <i>
      <x v="17"/>
      <x v="1"/>
      <x/>
      <x v="1"/>
      <x/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Quantity" fld="2" baseField="0" baseItem="0"/>
    <dataField name="Sum of Customs Line Declared Value" fld="3" baseField="0" baseItem="0"/>
    <dataField name="Sum of Customs Duty Amount" fld="4" baseField="0" baseItem="0"/>
    <dataField name="Sum of Forest Tax Amount" fld="6" baseField="0" baseItem="0"/>
    <dataField name="Sum of Plastic Tax Amount" fld="8" baseField="0" baseItem="0"/>
    <dataField name="Sum of Dried Plants Tax Amount" fld="10" baseField="0" baseItem="0"/>
    <dataField name="Sum of Parafiscale Tax Amount" fld="12" baseField="0" baseItem="0"/>
  </dataFields>
  <formats count="47">
    <format dxfId="93">
      <pivotArea type="all" dataOnly="0" outline="0" fieldPosition="0"/>
    </format>
    <format dxfId="92">
      <pivotArea outline="0" collapsedLevelsAreSubtotals="1" fieldPosition="0"/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0" count="1">
            <x v="1048832"/>
          </reference>
        </references>
      </pivotArea>
    </format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fieldPosition="0">
        <references count="1">
          <reference field="0" count="1">
            <x v="1048832"/>
          </reference>
        </references>
      </pivotArea>
    </format>
    <format dxfId="87">
      <pivotArea outline="0" collapsedLevelsAreSubtotals="1" fieldPosition="0">
        <references count="7">
          <reference field="4294967294" count="1" selected="0">
            <x v="3"/>
          </reference>
          <reference field="0" count="15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1" selected="0">
            <x v="1"/>
          </reference>
          <reference field="9" count="0" selected="0"/>
          <reference field="11" count="0" selected="0"/>
        </references>
      </pivotArea>
    </format>
    <format dxfId="86">
      <pivotArea dataOnly="0" labelOnly="1" fieldPosition="0">
        <references count="1">
          <reference field="0" count="25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85">
      <pivotArea dataOnly="0" labelOnly="1" fieldPosition="0">
        <references count="1">
          <reference field="0" count="1">
            <x v="1048832"/>
          </reference>
        </references>
      </pivotArea>
    </format>
    <format dxfId="84">
      <pivotArea outline="0" collapsedLevelsAreSubtotals="1" fieldPosition="0">
        <references count="7">
          <reference field="4294967294" count="1" selected="0">
            <x v="2"/>
          </reference>
          <reference field="0" count="0" selected="0"/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83">
      <pivotArea outline="0" collapsedLevelsAreSubtotals="1" fieldPosition="0">
        <references count="7">
          <reference field="4294967294" count="1" selected="0">
            <x v="2"/>
          </reference>
          <reference field="0" count="26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82">
      <pivotArea outline="0" collapsedLevelsAreSubtotals="1" fieldPosition="0">
        <references count="7">
          <reference field="4294967294" count="1" selected="0">
            <x v="2"/>
          </reference>
          <reference field="0" count="14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1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81">
      <pivotArea dataOnly="0" labelOnly="1" offset="IV1" fieldPosition="0">
        <references count="1">
          <reference field="0" count="1">
            <x v="1048832"/>
          </reference>
        </references>
      </pivotArea>
    </format>
    <format dxfId="80">
      <pivotArea outline="0" collapsedLevelsAreSubtotals="1" fieldPosition="0">
        <references count="7">
          <reference field="4294967294" count="1" selected="0">
            <x v="2"/>
          </reference>
          <reference field="0" count="6" selected="0">
            <x v="1048832"/>
            <x v="1048832"/>
            <x v="1048832"/>
            <x v="1048832"/>
            <x v="1048832"/>
            <x v="1048832"/>
          </reference>
          <reference field="1" count="1" selected="0">
            <x v="1"/>
          </reference>
          <reference field="5" count="0" selected="0"/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79">
      <pivotArea outline="0" collapsedLevelsAreSubtotals="1" fieldPosition="0">
        <references count="7">
          <reference field="4294967294" count="1" selected="0">
            <x v="2"/>
          </reference>
          <reference field="0" count="4" selected="0">
            <x v="1048832"/>
            <x v="1048832"/>
            <x v="1048832"/>
            <x v="1048832"/>
          </reference>
          <reference field="1" count="1" selected="0">
            <x v="1"/>
          </reference>
          <reference field="5" count="0" selected="0"/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78">
      <pivotArea outline="0" collapsedLevelsAreSubtotals="1" fieldPosition="0">
        <references count="7">
          <reference field="4294967294" count="1" selected="0">
            <x v="0"/>
          </reference>
          <reference field="0" count="8" selected="0"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1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77">
      <pivotArea outline="0" collapsedLevelsAreSubtotals="1" fieldPosition="0">
        <references count="7">
          <reference field="4294967294" count="1" selected="0">
            <x v="0"/>
          </reference>
          <reference field="0" count="8" selected="0"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1"/>
          </reference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76">
      <pivotArea outline="0" collapsedLevelsAreSubtotals="1" fieldPosition="0">
        <references count="7">
          <reference field="4294967294" count="1" selected="0">
            <x v="3"/>
          </reference>
          <reference field="0" count="2" selected="0">
            <x v="1048832"/>
            <x v="1048832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9" count="0" selected="0"/>
          <reference field="11" count="0" selected="0"/>
        </references>
      </pivotArea>
    </format>
    <format dxfId="75">
      <pivotArea outline="0" collapsedLevelsAreSubtotals="1" fieldPosition="0">
        <references count="7">
          <reference field="4294967294" count="1" selected="0">
            <x v="3"/>
          </reference>
          <reference field="0" count="1" selected="0">
            <x v="1048832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9" count="0" selected="0"/>
          <reference field="11" count="0" selected="0"/>
        </references>
      </pivotArea>
    </format>
    <format dxfId="74">
      <pivotArea outline="0" collapsedLevelsAreSubtotals="1" fieldPosition="0">
        <references count="7">
          <reference field="4294967294" count="1" selected="0">
            <x v="3"/>
          </reference>
          <reference field="0" count="15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7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2">
      <pivotArea dataOnly="0" labelOnly="1" fieldPosition="0">
        <references count="1">
          <reference field="0" count="1">
            <x v="1048832"/>
          </reference>
        </references>
      </pivotArea>
    </format>
    <format dxfId="71">
      <pivotArea dataOnly="0" labelOnly="1" fieldPosition="0">
        <references count="1">
          <reference field="0" count="1">
            <x v="1048832"/>
          </reference>
        </references>
      </pivotArea>
    </format>
    <format dxfId="70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69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5" count="1" selected="0">
            <x v="1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68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67">
      <pivotArea dataOnly="0" labelOnly="1" offset="IV3" fieldPosition="0">
        <references count="3">
          <reference field="0" count="1" selected="0">
            <x v="1048832"/>
          </reference>
          <reference field="1" count="1" selected="0">
            <x v="1"/>
          </reference>
          <reference field="5" count="1">
            <x v="1"/>
          </reference>
        </references>
      </pivotArea>
    </format>
    <format dxfId="66">
      <pivotArea dataOnly="0" labelOnly="1" fieldPosition="0">
        <references count="6">
          <reference field="0" count="1" selected="0">
            <x v="1048832"/>
          </reference>
          <reference field="1" count="1" selected="0">
            <x v="1048832"/>
          </reference>
          <reference field="5" count="1" selected="0">
            <x v="1"/>
          </reference>
          <reference field="7" count="1" selected="0">
            <x v="1"/>
          </reference>
          <reference field="9" count="0" selected="0"/>
          <reference field="11" count="1">
            <x v="0"/>
          </reference>
        </references>
      </pivotArea>
    </format>
    <format dxfId="65">
      <pivotArea dataOnly="0" labelOnly="1" fieldPosition="0">
        <references count="1">
          <reference field="0" count="2">
            <x v="1048832"/>
            <x v="1048832"/>
          </reference>
        </references>
      </pivotArea>
    </format>
    <format dxfId="64">
      <pivotArea dataOnly="0" labelOnly="1" fieldPosition="0">
        <references count="1">
          <reference field="0" count="1">
            <x v="1048832"/>
          </reference>
        </references>
      </pivotArea>
    </format>
    <format dxfId="63">
      <pivotArea dataOnly="0" labelOnly="1" fieldPosition="0">
        <references count="1">
          <reference field="0" count="1">
            <x v="1048832"/>
          </reference>
        </references>
      </pivotArea>
    </format>
    <format dxfId="62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61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 selected="0"/>
        </references>
      </pivotArea>
    </format>
    <format dxfId="60">
      <pivotArea dataOnly="0" labelOnly="1" fieldPosition="0">
        <references count="1">
          <reference field="0" count="1">
            <x v="1048832"/>
          </reference>
        </references>
      </pivotArea>
    </format>
    <format dxfId="59">
      <pivotArea dataOnly="0" labelOnly="1" offset="IV5" fieldPosition="0">
        <references count="2">
          <reference field="0" count="1" selected="0">
            <x v="1048832"/>
          </reference>
          <reference field="1" count="0"/>
        </references>
      </pivotArea>
    </format>
    <format dxfId="58">
      <pivotArea dataOnly="0" labelOnly="1" offset="IV2" fieldPosition="0">
        <references count="3">
          <reference field="0" count="1" selected="0">
            <x v="1048832"/>
          </reference>
          <reference field="1" count="0" selected="0"/>
          <reference field="5" count="1">
            <x v="1"/>
          </reference>
        </references>
      </pivotArea>
    </format>
    <format dxfId="57">
      <pivotArea dataOnly="0" labelOnly="1" offset="IV5" fieldPosition="0">
        <references count="4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/>
        </references>
      </pivotArea>
    </format>
    <format dxfId="56">
      <pivotArea dataOnly="0" labelOnly="1" offset="IV5" fieldPosition="0">
        <references count="5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/>
        </references>
      </pivotArea>
    </format>
    <format dxfId="55">
      <pivotArea dataOnly="0" labelOnly="1" fieldPosition="0">
        <references count="6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/>
        </references>
      </pivotArea>
    </format>
    <format dxfId="54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 selected="0"/>
        </references>
      </pivotArea>
    </format>
    <format dxfId="53">
      <pivotArea dataOnly="0" labelOnly="1" fieldPosition="0">
        <references count="1">
          <reference field="0" count="1">
            <x v="1048832"/>
          </reference>
        </references>
      </pivotArea>
    </format>
    <format dxfId="52">
      <pivotArea dataOnly="0" labelOnly="1" offset="IV6" fieldPosition="0">
        <references count="2">
          <reference field="0" count="1" selected="0">
            <x v="1048832"/>
          </reference>
          <reference field="1" count="0"/>
        </references>
      </pivotArea>
    </format>
    <format dxfId="51">
      <pivotArea dataOnly="0" labelOnly="1" offset="IV256" fieldPosition="0">
        <references count="3">
          <reference field="0" count="1" selected="0">
            <x v="1048832"/>
          </reference>
          <reference field="1" count="0" selected="0"/>
          <reference field="5" count="1">
            <x v="1"/>
          </reference>
        </references>
      </pivotArea>
    </format>
    <format dxfId="50">
      <pivotArea dataOnly="0" labelOnly="1" offset="IV6" fieldPosition="0">
        <references count="4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/>
        </references>
      </pivotArea>
    </format>
    <format dxfId="49">
      <pivotArea dataOnly="0" labelOnly="1" offset="IV6" fieldPosition="0">
        <references count="5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/>
        </references>
      </pivotArea>
    </format>
    <format dxfId="48">
      <pivotArea dataOnly="0" labelOnly="1" fieldPosition="0">
        <references count="6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/>
        </references>
      </pivotArea>
    </format>
    <format dxfId="47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2"/>
    <rowHierarchyUsage hierarchyUsage="24"/>
    <rowHierarchyUsage hierarchyUsage="36"/>
    <rowHierarchyUsage hierarchyUsage="38"/>
    <rowHierarchyUsage hierarchyUsage="40"/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Base!$A$1:$AR$1497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88"/>
  <sheetViews>
    <sheetView showGridLines="0" tabSelected="1" topLeftCell="A6" zoomScaleNormal="100" workbookViewId="0">
      <selection activeCell="B17" sqref="B17"/>
    </sheetView>
  </sheetViews>
  <sheetFormatPr defaultRowHeight="15" outlineLevelCol="2" x14ac:dyDescent="0.25"/>
  <cols>
    <col min="1" max="1" width="15.42578125" style="4" bestFit="1" customWidth="1"/>
    <col min="2" max="2" width="19.85546875" style="4" customWidth="1"/>
    <col min="3" max="3" width="16.5703125" style="4" customWidth="1" outlineLevel="2"/>
    <col min="4" max="4" width="16.7109375" style="4" customWidth="1" outlineLevel="2"/>
    <col min="5" max="5" width="22" style="4" customWidth="1" outlineLevel="2"/>
    <col min="6" max="6" width="20.7109375" style="4" customWidth="1" outlineLevel="2"/>
    <col min="7" max="7" width="15.42578125" style="4" customWidth="1" outlineLevel="1"/>
    <col min="8" max="8" width="34" style="4" customWidth="1" outlineLevel="1"/>
    <col min="9" max="9" width="27.85546875" style="4" customWidth="1"/>
    <col min="10" max="10" width="24.5703125" style="4" customWidth="1"/>
    <col min="11" max="11" width="24.7109375" style="4" customWidth="1" outlineLevel="1"/>
    <col min="12" max="12" width="30" style="4" customWidth="1" outlineLevel="1"/>
    <col min="13" max="13" width="28.7109375" style="4" customWidth="1" outlineLevel="1"/>
    <col min="14" max="16384" width="9.140625" style="4"/>
  </cols>
  <sheetData>
    <row r="1" spans="1:13" s="1" customFormat="1" ht="30" x14ac:dyDescent="0.25">
      <c r="B1" s="2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s="1" customFormat="1" ht="25.5" customHeight="1" x14ac:dyDescent="0.25">
      <c r="A2" s="6" t="s">
        <v>55</v>
      </c>
      <c r="B2" s="7">
        <f>SUM(I2:M2)</f>
        <v>16840.62</v>
      </c>
      <c r="H2" s="7">
        <f>VLOOKUP($A$2,$A$8:$M$303,8,FALSE)</f>
        <v>237481.97999999981</v>
      </c>
      <c r="I2" s="7">
        <f>VLOOKUP($A$2,$A$8:$M$303,9,FALSE)</f>
        <v>5201.0399999999991</v>
      </c>
      <c r="J2" s="7">
        <f>VLOOKUP($A$2,$A$8:$M$303,10,FALSE)</f>
        <v>10975.65</v>
      </c>
      <c r="K2" s="7">
        <f>VLOOKUP($A$2,$A$8:$M$303,11,FALSE)</f>
        <v>70.3</v>
      </c>
      <c r="L2" s="7">
        <f>VLOOKUP($A$2,$A$8:$M$303,12,FALSE)</f>
        <v>0</v>
      </c>
      <c r="M2" s="7">
        <f>VLOOKUP($A$2,$A$8:$M$303,13,FALSE)</f>
        <v>593.62999999999965</v>
      </c>
    </row>
    <row r="3" spans="1:13" s="1" customFormat="1" ht="25.5" customHeight="1" x14ac:dyDescent="0.25">
      <c r="A3" s="6" t="s">
        <v>56</v>
      </c>
      <c r="B3" s="7">
        <f>SUM(I3:M3)</f>
        <v>16850</v>
      </c>
      <c r="H3" s="7">
        <v>237482</v>
      </c>
      <c r="I3" s="7">
        <v>5202</v>
      </c>
      <c r="J3" s="7">
        <v>10977</v>
      </c>
      <c r="K3" s="7">
        <v>71</v>
      </c>
      <c r="L3" s="7"/>
      <c r="M3" s="7">
        <v>600</v>
      </c>
    </row>
    <row r="4" spans="1:13" s="1" customFormat="1" ht="25.5" customHeight="1" x14ac:dyDescent="0.25">
      <c r="A4" s="6" t="s">
        <v>57</v>
      </c>
      <c r="B4" s="7">
        <f>SUM(I4:M4)</f>
        <v>9.3800000000016581</v>
      </c>
      <c r="H4" s="7">
        <f>H3-H2</f>
        <v>2.0000000193249434E-2</v>
      </c>
      <c r="I4" s="7">
        <f>I3-I2</f>
        <v>0.96000000000094587</v>
      </c>
      <c r="J4" s="7">
        <f>J3-J2</f>
        <v>1.3500000000003638</v>
      </c>
      <c r="K4" s="7">
        <f>K3-K2</f>
        <v>0.70000000000000284</v>
      </c>
      <c r="L4" s="7"/>
      <c r="M4" s="7">
        <f>M3-M2</f>
        <v>6.3700000000003456</v>
      </c>
    </row>
    <row r="8" spans="1:13" s="1" customFormat="1" ht="20.25" customHeight="1" x14ac:dyDescent="0.25">
      <c r="A8" s="5" t="s">
        <v>58</v>
      </c>
      <c r="B8" s="5" t="s">
        <v>23</v>
      </c>
      <c r="C8" s="5" t="s">
        <v>35</v>
      </c>
      <c r="D8" s="5" t="s">
        <v>37</v>
      </c>
      <c r="E8" s="5" t="s">
        <v>39</v>
      </c>
      <c r="F8" s="5" t="s">
        <v>41</v>
      </c>
      <c r="G8" s="4" t="s">
        <v>59</v>
      </c>
      <c r="H8" s="4" t="s">
        <v>60</v>
      </c>
      <c r="I8" s="4" t="s">
        <v>61</v>
      </c>
      <c r="J8" s="4" t="s">
        <v>62</v>
      </c>
      <c r="K8" s="4" t="s">
        <v>63</v>
      </c>
      <c r="L8" s="23" t="s">
        <v>64</v>
      </c>
      <c r="M8" s="4" t="s">
        <v>65</v>
      </c>
    </row>
    <row r="9" spans="1:13" x14ac:dyDescent="0.25">
      <c r="A9" s="21">
        <v>3923100040</v>
      </c>
      <c r="B9" s="4">
        <v>0</v>
      </c>
      <c r="C9" s="4">
        <v>0</v>
      </c>
      <c r="D9" s="4">
        <v>1</v>
      </c>
      <c r="E9" s="4">
        <v>0</v>
      </c>
      <c r="F9" s="4">
        <v>0.25</v>
      </c>
      <c r="G9" s="20">
        <v>22</v>
      </c>
      <c r="H9" s="20">
        <v>1533.79</v>
      </c>
      <c r="I9" s="22">
        <v>0</v>
      </c>
      <c r="J9" s="20">
        <v>0</v>
      </c>
      <c r="K9" s="20">
        <v>15.34</v>
      </c>
      <c r="L9" s="20">
        <v>0</v>
      </c>
      <c r="M9" s="20">
        <v>3.83</v>
      </c>
    </row>
    <row r="10" spans="1:13" x14ac:dyDescent="0.25">
      <c r="A10" s="21">
        <v>3924900000</v>
      </c>
      <c r="B10" s="4">
        <v>0</v>
      </c>
      <c r="C10" s="4">
        <v>0</v>
      </c>
      <c r="D10" s="4">
        <v>1</v>
      </c>
      <c r="E10" s="4">
        <v>0</v>
      </c>
      <c r="F10" s="4">
        <v>0.25</v>
      </c>
      <c r="G10" s="20">
        <v>606</v>
      </c>
      <c r="H10" s="20">
        <v>5496.84</v>
      </c>
      <c r="I10" s="22">
        <v>0</v>
      </c>
      <c r="J10" s="20">
        <v>0</v>
      </c>
      <c r="K10" s="20">
        <v>54.96</v>
      </c>
      <c r="L10" s="20">
        <v>0</v>
      </c>
      <c r="M10" s="20">
        <v>13.74</v>
      </c>
    </row>
    <row r="11" spans="1:13" x14ac:dyDescent="0.25">
      <c r="A11" s="21">
        <v>4414001000</v>
      </c>
      <c r="B11" s="4">
        <v>0</v>
      </c>
      <c r="C11" s="4">
        <v>12</v>
      </c>
      <c r="D11" s="4">
        <v>0</v>
      </c>
      <c r="E11" s="4">
        <v>0</v>
      </c>
      <c r="F11" s="4">
        <v>0.25</v>
      </c>
      <c r="G11" s="20">
        <v>492</v>
      </c>
      <c r="H11" s="20">
        <v>16525.32</v>
      </c>
      <c r="I11" s="22">
        <v>0</v>
      </c>
      <c r="J11" s="20">
        <v>1983.03</v>
      </c>
      <c r="K11" s="20">
        <v>0</v>
      </c>
      <c r="L11" s="20">
        <v>0</v>
      </c>
      <c r="M11" s="20">
        <v>41.31</v>
      </c>
    </row>
    <row r="12" spans="1:13" x14ac:dyDescent="0.25">
      <c r="A12" s="21">
        <v>7009920000</v>
      </c>
      <c r="B12" s="4">
        <v>40</v>
      </c>
      <c r="C12" s="4">
        <v>0</v>
      </c>
      <c r="D12" s="4">
        <v>0</v>
      </c>
      <c r="E12" s="4">
        <v>0</v>
      </c>
      <c r="F12" s="4">
        <v>0.25</v>
      </c>
      <c r="G12" s="20">
        <v>65</v>
      </c>
      <c r="H12" s="20">
        <v>13002.62</v>
      </c>
      <c r="I12" s="22">
        <v>5201.0399999999991</v>
      </c>
      <c r="J12" s="20">
        <v>0</v>
      </c>
      <c r="K12" s="20">
        <v>0</v>
      </c>
      <c r="L12" s="20">
        <v>0</v>
      </c>
      <c r="M12" s="20">
        <v>32.5</v>
      </c>
    </row>
    <row r="13" spans="1:13" x14ac:dyDescent="0.25">
      <c r="A13" s="21">
        <v>7013990010</v>
      </c>
      <c r="B13" s="4">
        <v>0</v>
      </c>
      <c r="C13" s="4">
        <v>0</v>
      </c>
      <c r="D13" s="4">
        <v>0</v>
      </c>
      <c r="E13" s="4">
        <v>0</v>
      </c>
      <c r="F13" s="4">
        <v>0.25</v>
      </c>
      <c r="G13" s="20">
        <v>30</v>
      </c>
      <c r="H13" s="20">
        <v>2509.21</v>
      </c>
      <c r="I13" s="22">
        <v>0</v>
      </c>
      <c r="J13" s="20">
        <v>0</v>
      </c>
      <c r="K13" s="20">
        <v>0</v>
      </c>
      <c r="L13" s="20">
        <v>0</v>
      </c>
      <c r="M13" s="20">
        <v>6.27</v>
      </c>
    </row>
    <row r="14" spans="1:13" x14ac:dyDescent="0.25">
      <c r="A14" s="21">
        <v>7013996464</v>
      </c>
      <c r="B14" s="4">
        <v>0</v>
      </c>
      <c r="C14" s="4">
        <v>0</v>
      </c>
      <c r="D14" s="4">
        <v>0</v>
      </c>
      <c r="E14" s="4">
        <v>0</v>
      </c>
      <c r="F14" s="4">
        <v>0.25</v>
      </c>
      <c r="G14" s="20">
        <v>15</v>
      </c>
      <c r="H14" s="20">
        <v>1502.99</v>
      </c>
      <c r="I14" s="22">
        <v>0</v>
      </c>
      <c r="J14" s="20">
        <v>0</v>
      </c>
      <c r="K14" s="20">
        <v>0</v>
      </c>
      <c r="L14" s="20">
        <v>0</v>
      </c>
      <c r="M14" s="20">
        <v>3.76</v>
      </c>
    </row>
    <row r="15" spans="1:13" x14ac:dyDescent="0.25">
      <c r="A15" s="21">
        <v>7013996467</v>
      </c>
      <c r="B15" s="4">
        <v>0</v>
      </c>
      <c r="C15" s="4">
        <v>0</v>
      </c>
      <c r="D15" s="4">
        <v>0</v>
      </c>
      <c r="E15" s="4">
        <v>0</v>
      </c>
      <c r="F15" s="4">
        <v>0.25</v>
      </c>
      <c r="G15" s="20">
        <v>12</v>
      </c>
      <c r="H15" s="20">
        <v>1225.18</v>
      </c>
      <c r="I15" s="22">
        <v>0</v>
      </c>
      <c r="J15" s="20">
        <v>0</v>
      </c>
      <c r="K15" s="20">
        <v>0</v>
      </c>
      <c r="L15" s="20">
        <v>0</v>
      </c>
      <c r="M15" s="20">
        <v>3.06</v>
      </c>
    </row>
    <row r="16" spans="1:13" x14ac:dyDescent="0.25">
      <c r="A16" s="21">
        <v>7013996549</v>
      </c>
      <c r="B16" s="4">
        <v>0</v>
      </c>
      <c r="C16" s="4">
        <v>0</v>
      </c>
      <c r="D16" s="4">
        <v>0</v>
      </c>
      <c r="E16" s="4">
        <v>0</v>
      </c>
      <c r="F16" s="4">
        <v>0.25</v>
      </c>
      <c r="G16" s="20">
        <v>15</v>
      </c>
      <c r="H16" s="20">
        <v>1502.99</v>
      </c>
      <c r="I16" s="22">
        <v>0</v>
      </c>
      <c r="J16" s="20">
        <v>0</v>
      </c>
      <c r="K16" s="20">
        <v>0</v>
      </c>
      <c r="L16" s="20">
        <v>0</v>
      </c>
      <c r="M16" s="20">
        <v>3.76</v>
      </c>
    </row>
    <row r="17" spans="1:13" x14ac:dyDescent="0.25">
      <c r="A17" s="21">
        <v>9401390010</v>
      </c>
      <c r="B17" s="4">
        <v>0</v>
      </c>
      <c r="C17" s="4">
        <v>0</v>
      </c>
      <c r="D17" s="4">
        <v>0</v>
      </c>
      <c r="E17" s="4">
        <v>0</v>
      </c>
      <c r="F17" s="4">
        <v>0.25</v>
      </c>
      <c r="G17" s="20">
        <v>20</v>
      </c>
      <c r="H17" s="20">
        <v>11086.930000000002</v>
      </c>
      <c r="I17" s="22">
        <v>0</v>
      </c>
      <c r="J17" s="20">
        <v>0</v>
      </c>
      <c r="K17" s="20">
        <v>0</v>
      </c>
      <c r="L17" s="20">
        <v>0</v>
      </c>
      <c r="M17" s="20">
        <v>27.7</v>
      </c>
    </row>
    <row r="18" spans="1:13" x14ac:dyDescent="0.25">
      <c r="A18" s="21">
        <v>9401710000</v>
      </c>
      <c r="B18" s="4">
        <v>0</v>
      </c>
      <c r="C18" s="4">
        <v>0</v>
      </c>
      <c r="D18" s="4">
        <v>0</v>
      </c>
      <c r="E18" s="4">
        <v>0</v>
      </c>
      <c r="F18" s="4">
        <v>0.25</v>
      </c>
      <c r="G18" s="20">
        <v>8</v>
      </c>
      <c r="H18" s="20">
        <v>5235.68</v>
      </c>
      <c r="I18" s="22">
        <v>0</v>
      </c>
      <c r="J18" s="20">
        <v>0</v>
      </c>
      <c r="K18" s="20">
        <v>0</v>
      </c>
      <c r="L18" s="20">
        <v>0</v>
      </c>
      <c r="M18" s="20">
        <v>13.08</v>
      </c>
    </row>
    <row r="19" spans="1:13" x14ac:dyDescent="0.25">
      <c r="A19" s="21">
        <v>9401790000</v>
      </c>
      <c r="B19" s="4">
        <v>0</v>
      </c>
      <c r="C19" s="4">
        <v>0</v>
      </c>
      <c r="D19" s="4">
        <v>0</v>
      </c>
      <c r="E19" s="4">
        <v>0</v>
      </c>
      <c r="F19" s="4">
        <v>0.25</v>
      </c>
      <c r="G19" s="20">
        <v>24</v>
      </c>
      <c r="H19" s="20">
        <v>29414.34</v>
      </c>
      <c r="I19" s="22">
        <v>0</v>
      </c>
      <c r="J19" s="20">
        <v>0</v>
      </c>
      <c r="K19" s="20">
        <v>0</v>
      </c>
      <c r="L19" s="20">
        <v>0</v>
      </c>
      <c r="M19" s="20">
        <v>73.56</v>
      </c>
    </row>
    <row r="20" spans="1:13" x14ac:dyDescent="0.25">
      <c r="A20" s="21">
        <v>9401800090</v>
      </c>
      <c r="B20" s="4">
        <v>0</v>
      </c>
      <c r="C20" s="4">
        <v>0</v>
      </c>
      <c r="D20" s="4">
        <v>0</v>
      </c>
      <c r="E20" s="4">
        <v>0</v>
      </c>
      <c r="F20" s="4">
        <v>0.25</v>
      </c>
      <c r="G20" s="20">
        <v>24</v>
      </c>
      <c r="H20" s="20">
        <v>5710.74</v>
      </c>
      <c r="I20" s="22">
        <v>0</v>
      </c>
      <c r="J20" s="20">
        <v>0</v>
      </c>
      <c r="K20" s="20">
        <v>0</v>
      </c>
      <c r="L20" s="20">
        <v>0</v>
      </c>
      <c r="M20" s="20">
        <v>14.28</v>
      </c>
    </row>
    <row r="21" spans="1:13" x14ac:dyDescent="0.25">
      <c r="A21" s="21">
        <v>9403600010</v>
      </c>
      <c r="B21" s="4">
        <v>0</v>
      </c>
      <c r="C21" s="4">
        <v>12</v>
      </c>
      <c r="D21" s="4">
        <v>0</v>
      </c>
      <c r="E21" s="4">
        <v>0</v>
      </c>
      <c r="F21" s="4">
        <v>0.25</v>
      </c>
      <c r="G21" s="20">
        <v>216</v>
      </c>
      <c r="H21" s="20">
        <v>4943.74</v>
      </c>
      <c r="I21" s="22">
        <v>0</v>
      </c>
      <c r="J21" s="20">
        <v>593.24</v>
      </c>
      <c r="K21" s="20">
        <v>0</v>
      </c>
      <c r="L21" s="20">
        <v>0</v>
      </c>
      <c r="M21" s="20">
        <v>12.36</v>
      </c>
    </row>
    <row r="22" spans="1:13" x14ac:dyDescent="0.25">
      <c r="A22" s="21">
        <v>9403600090</v>
      </c>
      <c r="B22" s="4">
        <v>0</v>
      </c>
      <c r="C22" s="4">
        <v>12</v>
      </c>
      <c r="D22" s="4">
        <v>0</v>
      </c>
      <c r="E22" s="4">
        <v>0</v>
      </c>
      <c r="F22" s="4">
        <v>0.25</v>
      </c>
      <c r="G22" s="20">
        <v>264</v>
      </c>
      <c r="H22" s="20">
        <v>69995.13</v>
      </c>
      <c r="I22" s="22">
        <v>0</v>
      </c>
      <c r="J22" s="20">
        <v>8399.380000000001</v>
      </c>
      <c r="K22" s="20">
        <v>0</v>
      </c>
      <c r="L22" s="20">
        <v>0</v>
      </c>
      <c r="M22" s="20">
        <v>174.96</v>
      </c>
    </row>
    <row r="23" spans="1:13" x14ac:dyDescent="0.25">
      <c r="A23" s="21">
        <v>9403900010</v>
      </c>
      <c r="B23" s="4">
        <v>0</v>
      </c>
      <c r="C23" s="4">
        <v>0</v>
      </c>
      <c r="D23" s="4">
        <v>0</v>
      </c>
      <c r="E23" s="4">
        <v>0</v>
      </c>
      <c r="F23" s="4">
        <v>0.25</v>
      </c>
      <c r="G23" s="20">
        <v>390</v>
      </c>
      <c r="H23" s="20">
        <v>30768.629999999997</v>
      </c>
      <c r="I23" s="22">
        <v>0</v>
      </c>
      <c r="J23" s="20">
        <v>0</v>
      </c>
      <c r="K23" s="20">
        <v>0</v>
      </c>
      <c r="L23" s="20">
        <v>0</v>
      </c>
      <c r="M23" s="20">
        <v>76.92</v>
      </c>
    </row>
    <row r="24" spans="1:13" x14ac:dyDescent="0.25">
      <c r="A24" s="21">
        <v>9404210090</v>
      </c>
      <c r="B24" s="4">
        <v>0</v>
      </c>
      <c r="C24" s="4">
        <v>0</v>
      </c>
      <c r="D24" s="4">
        <v>0</v>
      </c>
      <c r="E24" s="4">
        <v>0</v>
      </c>
      <c r="F24" s="4">
        <v>0.25</v>
      </c>
      <c r="G24" s="20">
        <v>50</v>
      </c>
      <c r="H24" s="20">
        <v>16265.009999999998</v>
      </c>
      <c r="I24" s="22">
        <v>0</v>
      </c>
      <c r="J24" s="20">
        <v>0</v>
      </c>
      <c r="K24" s="20">
        <v>0</v>
      </c>
      <c r="L24" s="20">
        <v>0</v>
      </c>
      <c r="M24" s="20">
        <v>40.660000000000004</v>
      </c>
    </row>
    <row r="25" spans="1:13" x14ac:dyDescent="0.25">
      <c r="A25" s="21">
        <v>9404290010</v>
      </c>
      <c r="B25" s="4">
        <v>0</v>
      </c>
      <c r="C25" s="4">
        <v>0</v>
      </c>
      <c r="D25" s="4">
        <v>0</v>
      </c>
      <c r="E25" s="4">
        <v>0</v>
      </c>
      <c r="F25" s="4">
        <v>0.25</v>
      </c>
      <c r="G25" s="20">
        <v>3</v>
      </c>
      <c r="H25" s="20">
        <v>6489.76</v>
      </c>
      <c r="I25" s="22">
        <v>0</v>
      </c>
      <c r="J25" s="20">
        <v>0</v>
      </c>
      <c r="K25" s="20">
        <v>0</v>
      </c>
      <c r="L25" s="20">
        <v>0</v>
      </c>
      <c r="M25" s="20">
        <v>16.22</v>
      </c>
    </row>
    <row r="26" spans="1:13" x14ac:dyDescent="0.25">
      <c r="A26" s="21">
        <v>9404909110</v>
      </c>
      <c r="B26" s="4">
        <v>0</v>
      </c>
      <c r="C26" s="4">
        <v>0</v>
      </c>
      <c r="D26" s="4">
        <v>0</v>
      </c>
      <c r="E26" s="4">
        <v>0</v>
      </c>
      <c r="F26" s="4">
        <v>0.25</v>
      </c>
      <c r="G26" s="20">
        <v>216</v>
      </c>
      <c r="H26" s="20">
        <v>14273.080000000005</v>
      </c>
      <c r="I26" s="22">
        <v>0</v>
      </c>
      <c r="J26" s="20">
        <v>0</v>
      </c>
      <c r="K26" s="20">
        <v>0</v>
      </c>
      <c r="L26" s="20">
        <v>0</v>
      </c>
      <c r="M26" s="20">
        <v>35.660000000000004</v>
      </c>
    </row>
    <row r="27" spans="1:13" x14ac:dyDescent="0.25">
      <c r="A27" s="4" t="s">
        <v>55</v>
      </c>
      <c r="G27" s="20">
        <v>2472</v>
      </c>
      <c r="H27" s="20">
        <v>237481.97999999981</v>
      </c>
      <c r="I27" s="22">
        <v>5201.0399999999991</v>
      </c>
      <c r="J27" s="20">
        <v>10975.65</v>
      </c>
      <c r="K27" s="20">
        <v>70.3</v>
      </c>
      <c r="L27" s="20">
        <v>0</v>
      </c>
      <c r="M27" s="20">
        <v>593.62999999999965</v>
      </c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2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2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2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2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07"/>
  <sheetViews>
    <sheetView workbookViewId="0">
      <pane ySplit="1" topLeftCell="A26" activePane="bottomLeft" state="frozen"/>
      <selection pane="bottomLeft" activeCell="C33" sqref="C33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53.5703125" bestFit="1" customWidth="1"/>
    <col min="4" max="4" width="7.140625" hidden="1" customWidth="1"/>
    <col min="5" max="5" width="13.42578125" hidden="1" customWidth="1"/>
    <col min="6" max="6" width="8.42578125" hidden="1" customWidth="1"/>
    <col min="7" max="7" width="12.28515625" hidden="1" customWidth="1"/>
    <col min="8" max="8" width="20.5703125" hidden="1" customWidth="1"/>
    <col min="9" max="9" width="29.7109375" hidden="1" customWidth="1"/>
    <col min="10" max="10" width="14.140625" hidden="1" customWidth="1"/>
    <col min="11" max="11" width="10.28515625" hidden="1" customWidth="1"/>
    <col min="12" max="12" width="9.28515625" bestFit="1" customWidth="1"/>
    <col min="13" max="13" width="15.140625" hidden="1" customWidth="1"/>
    <col min="14" max="14" width="21" hidden="1" customWidth="1"/>
    <col min="15" max="15" width="25" hidden="1" customWidth="1"/>
    <col min="16" max="16" width="13.28515625" hidden="1" customWidth="1"/>
    <col min="17" max="17" width="12.28515625" hidden="1" customWidth="1"/>
    <col min="18" max="18" width="10.5703125" hidden="1" customWidth="1"/>
    <col min="19" max="19" width="21.140625" hidden="1" customWidth="1"/>
    <col min="20" max="20" width="14.85546875" hidden="1" customWidth="1"/>
    <col min="21" max="21" width="15.28515625" bestFit="1" customWidth="1"/>
    <col min="22" max="22" width="13.5703125" bestFit="1" customWidth="1"/>
    <col min="23" max="23" width="25.85546875" customWidth="1"/>
    <col min="24" max="24" width="26.42578125" customWidth="1"/>
    <col min="25" max="25" width="18.7109375" bestFit="1" customWidth="1"/>
    <col min="26" max="26" width="21.85546875" customWidth="1"/>
    <col min="27" max="27" width="28.42578125" bestFit="1" customWidth="1"/>
    <col min="28" max="28" width="22.140625" bestFit="1" customWidth="1"/>
    <col min="29" max="29" width="18.140625" bestFit="1" customWidth="1"/>
    <col min="30" max="30" width="14.85546875" bestFit="1" customWidth="1"/>
    <col min="31" max="31" width="17.85546875" bestFit="1" customWidth="1"/>
    <col min="32" max="32" width="22.28515625" bestFit="1" customWidth="1"/>
    <col min="33" max="33" width="11.85546875" bestFit="1" customWidth="1"/>
    <col min="34" max="34" width="15.85546875" bestFit="1" customWidth="1"/>
    <col min="35" max="35" width="10.5703125" bestFit="1" customWidth="1"/>
    <col min="36" max="36" width="21.85546875" bestFit="1" customWidth="1"/>
    <col min="37" max="37" width="13.7109375" bestFit="1" customWidth="1"/>
    <col min="38" max="38" width="19" bestFit="1" customWidth="1"/>
    <col min="39" max="39" width="13.85546875" bestFit="1" customWidth="1"/>
    <col min="40" max="41" width="19.140625" bestFit="1" customWidth="1"/>
    <col min="42" max="42" width="24.42578125" bestFit="1" customWidth="1"/>
    <col min="43" max="43" width="18.28515625" bestFit="1" customWidth="1"/>
    <col min="44" max="44" width="23.5703125" bestFit="1" customWidth="1"/>
  </cols>
  <sheetData>
    <row r="1" spans="1:44" x14ac:dyDescent="0.25">
      <c r="A1" s="8" t="s">
        <v>0</v>
      </c>
      <c r="B1" s="9" t="s">
        <v>1</v>
      </c>
      <c r="C1" s="9" t="s">
        <v>19</v>
      </c>
      <c r="D1" s="9" t="s">
        <v>17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68</v>
      </c>
      <c r="R1" s="9" t="s">
        <v>14</v>
      </c>
      <c r="S1" s="9" t="s">
        <v>15</v>
      </c>
      <c r="T1" s="9" t="s">
        <v>16</v>
      </c>
      <c r="U1" s="10" t="s">
        <v>18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</row>
    <row r="2" spans="1:44" x14ac:dyDescent="0.25">
      <c r="A2" s="11" t="s">
        <v>43</v>
      </c>
      <c r="B2" s="11">
        <v>20411524</v>
      </c>
      <c r="C2" s="11">
        <v>3923100040</v>
      </c>
      <c r="D2" s="12" t="s">
        <v>46</v>
      </c>
      <c r="E2" s="11" t="s">
        <v>70</v>
      </c>
      <c r="F2" s="13">
        <v>0</v>
      </c>
      <c r="G2" s="11"/>
      <c r="H2" s="11">
        <v>10000</v>
      </c>
      <c r="I2" s="11"/>
      <c r="J2" s="11"/>
      <c r="K2" s="11">
        <v>18</v>
      </c>
      <c r="L2" s="12" t="s">
        <v>67</v>
      </c>
      <c r="M2" s="12" t="s">
        <v>67</v>
      </c>
      <c r="N2" s="11">
        <v>22</v>
      </c>
      <c r="O2" s="12"/>
      <c r="P2" s="13"/>
      <c r="Q2" s="13">
        <v>6.61</v>
      </c>
      <c r="R2" s="11">
        <v>28</v>
      </c>
      <c r="S2" s="12">
        <v>2022</v>
      </c>
      <c r="T2" s="15" t="s">
        <v>45</v>
      </c>
      <c r="U2" s="11">
        <v>0.87</v>
      </c>
      <c r="V2" s="11" t="s">
        <v>69</v>
      </c>
      <c r="W2" s="12">
        <v>1</v>
      </c>
      <c r="X2" s="12" t="s">
        <v>47</v>
      </c>
      <c r="Y2" s="12">
        <v>0</v>
      </c>
      <c r="Z2" s="12">
        <v>0</v>
      </c>
      <c r="AA2" s="12">
        <v>1533.79</v>
      </c>
      <c r="AB2" s="12">
        <v>145.41999999999999</v>
      </c>
      <c r="AC2" s="12">
        <v>22</v>
      </c>
      <c r="AD2" s="14">
        <v>22</v>
      </c>
      <c r="AE2" s="14"/>
      <c r="AF2" s="12">
        <v>44757</v>
      </c>
      <c r="AG2" s="12">
        <v>44783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1</v>
      </c>
      <c r="AN2" s="12">
        <v>15.34</v>
      </c>
      <c r="AO2" s="12">
        <v>0</v>
      </c>
      <c r="AP2" s="12">
        <v>0</v>
      </c>
      <c r="AQ2">
        <v>0.25</v>
      </c>
      <c r="AR2">
        <v>3.83</v>
      </c>
    </row>
    <row r="3" spans="1:44" x14ac:dyDescent="0.25">
      <c r="A3" s="11" t="s">
        <v>43</v>
      </c>
      <c r="B3" s="11">
        <v>50177223</v>
      </c>
      <c r="C3" s="11">
        <v>3924900000</v>
      </c>
      <c r="D3" s="12" t="s">
        <v>46</v>
      </c>
      <c r="E3" s="11" t="s">
        <v>71</v>
      </c>
      <c r="F3" s="13">
        <v>0</v>
      </c>
      <c r="G3" s="11"/>
      <c r="H3" s="11">
        <v>20000</v>
      </c>
      <c r="I3" s="11"/>
      <c r="J3" s="11"/>
      <c r="K3" s="11">
        <v>7</v>
      </c>
      <c r="L3" s="12" t="s">
        <v>67</v>
      </c>
      <c r="M3" s="12" t="s">
        <v>67</v>
      </c>
      <c r="N3" s="11">
        <v>303</v>
      </c>
      <c r="O3" s="12"/>
      <c r="P3" s="13" t="s">
        <v>44</v>
      </c>
      <c r="Q3" s="13">
        <v>0.86</v>
      </c>
      <c r="R3" s="11">
        <v>28</v>
      </c>
      <c r="S3" s="12">
        <v>2022</v>
      </c>
      <c r="T3" s="15" t="s">
        <v>45</v>
      </c>
      <c r="U3" s="11">
        <v>0.11</v>
      </c>
      <c r="V3" s="11" t="s">
        <v>69</v>
      </c>
      <c r="W3" s="12">
        <v>1</v>
      </c>
      <c r="X3" s="12" t="s">
        <v>47</v>
      </c>
      <c r="Y3" s="12">
        <v>0</v>
      </c>
      <c r="Z3" s="12">
        <v>0</v>
      </c>
      <c r="AA3" s="12">
        <v>2748.42</v>
      </c>
      <c r="AB3" s="12">
        <v>260.58</v>
      </c>
      <c r="AC3" s="12">
        <v>303</v>
      </c>
      <c r="AD3" s="14">
        <v>303</v>
      </c>
      <c r="AE3" s="14"/>
      <c r="AF3" s="12">
        <v>44757</v>
      </c>
      <c r="AG3" s="12">
        <v>44783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1</v>
      </c>
      <c r="AN3" s="12">
        <v>27.48</v>
      </c>
      <c r="AO3" s="12">
        <v>0</v>
      </c>
      <c r="AP3" s="12">
        <v>0</v>
      </c>
      <c r="AQ3">
        <v>0.25</v>
      </c>
      <c r="AR3">
        <v>6.87</v>
      </c>
    </row>
    <row r="4" spans="1:44" x14ac:dyDescent="0.25">
      <c r="A4" s="11" t="s">
        <v>43</v>
      </c>
      <c r="B4" s="11">
        <v>50177223</v>
      </c>
      <c r="C4" s="11">
        <v>3924900000</v>
      </c>
      <c r="D4" s="12" t="s">
        <v>46</v>
      </c>
      <c r="E4" s="11" t="s">
        <v>71</v>
      </c>
      <c r="F4" s="13">
        <v>0</v>
      </c>
      <c r="G4" s="11"/>
      <c r="H4" s="11">
        <v>30000</v>
      </c>
      <c r="I4" s="11"/>
      <c r="J4" s="11"/>
      <c r="K4" s="11">
        <v>7</v>
      </c>
      <c r="L4" s="12" t="s">
        <v>67</v>
      </c>
      <c r="M4" s="12" t="s">
        <v>67</v>
      </c>
      <c r="N4" s="11">
        <v>303</v>
      </c>
      <c r="O4" s="12"/>
      <c r="P4" s="13" t="s">
        <v>44</v>
      </c>
      <c r="Q4" s="13">
        <v>0.86</v>
      </c>
      <c r="R4" s="11">
        <v>28</v>
      </c>
      <c r="S4" s="12">
        <v>2022</v>
      </c>
      <c r="T4" s="15" t="s">
        <v>45</v>
      </c>
      <c r="U4" s="11">
        <v>0.11</v>
      </c>
      <c r="V4" s="11" t="s">
        <v>69</v>
      </c>
      <c r="W4" s="12">
        <v>1</v>
      </c>
      <c r="X4" s="12" t="s">
        <v>47</v>
      </c>
      <c r="Y4" s="12">
        <v>0</v>
      </c>
      <c r="Z4" s="12">
        <v>0</v>
      </c>
      <c r="AA4" s="12">
        <v>2748.42</v>
      </c>
      <c r="AB4" s="12">
        <v>260.58</v>
      </c>
      <c r="AC4" s="12">
        <v>303</v>
      </c>
      <c r="AD4" s="14">
        <v>303</v>
      </c>
      <c r="AE4" s="14"/>
      <c r="AF4" s="12">
        <v>44757</v>
      </c>
      <c r="AG4" s="12">
        <v>44783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1</v>
      </c>
      <c r="AN4" s="12">
        <v>27.48</v>
      </c>
      <c r="AO4" s="12">
        <v>0</v>
      </c>
      <c r="AP4" s="12">
        <v>0</v>
      </c>
      <c r="AQ4">
        <v>0.25</v>
      </c>
      <c r="AR4">
        <v>6.87</v>
      </c>
    </row>
    <row r="5" spans="1:44" ht="15.75" customHeight="1" x14ac:dyDescent="0.25">
      <c r="A5" s="11"/>
      <c r="B5" s="11"/>
      <c r="C5" s="11"/>
      <c r="D5" s="12"/>
      <c r="E5" s="11"/>
      <c r="F5" s="13"/>
      <c r="G5" s="11"/>
      <c r="H5" s="11"/>
      <c r="I5" s="11"/>
      <c r="J5" s="11"/>
      <c r="K5" s="11"/>
      <c r="L5" s="12"/>
      <c r="M5" s="12"/>
      <c r="N5" s="11"/>
      <c r="O5" s="12"/>
      <c r="P5" s="13"/>
      <c r="Q5" s="13"/>
      <c r="R5" s="11"/>
      <c r="S5" s="12"/>
      <c r="T5" s="15"/>
      <c r="U5" s="11"/>
      <c r="V5" s="11"/>
      <c r="W5" s="12"/>
      <c r="X5" s="12"/>
      <c r="Y5" s="12"/>
      <c r="Z5" s="12"/>
      <c r="AA5" s="12"/>
      <c r="AB5" s="12"/>
      <c r="AC5" s="12"/>
      <c r="AD5" s="14"/>
      <c r="AE5" s="14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4" x14ac:dyDescent="0.25">
      <c r="A6" s="11" t="s">
        <v>43</v>
      </c>
      <c r="B6" s="11">
        <v>90522397</v>
      </c>
      <c r="C6" s="11">
        <v>9401390010</v>
      </c>
      <c r="D6" s="12" t="s">
        <v>46</v>
      </c>
      <c r="E6" s="11" t="s">
        <v>72</v>
      </c>
      <c r="F6" s="13">
        <v>0</v>
      </c>
      <c r="G6" s="11"/>
      <c r="H6" s="11">
        <v>10000</v>
      </c>
      <c r="I6" s="11"/>
      <c r="J6" s="11"/>
      <c r="K6" s="11">
        <v>3</v>
      </c>
      <c r="L6" s="12" t="s">
        <v>67</v>
      </c>
      <c r="M6" s="12" t="s">
        <v>67</v>
      </c>
      <c r="N6" s="11">
        <v>4</v>
      </c>
      <c r="O6" s="12"/>
      <c r="P6" s="13" t="s">
        <v>44</v>
      </c>
      <c r="Q6" s="13">
        <v>54.03</v>
      </c>
      <c r="R6" s="11">
        <v>28</v>
      </c>
      <c r="S6" s="12">
        <v>2022</v>
      </c>
      <c r="T6" s="15" t="s">
        <v>45</v>
      </c>
      <c r="U6" s="11">
        <v>1.42</v>
      </c>
      <c r="V6" s="11" t="s">
        <v>69</v>
      </c>
      <c r="W6" s="12">
        <v>1</v>
      </c>
      <c r="X6" s="12" t="s">
        <v>47</v>
      </c>
      <c r="Y6" s="12">
        <v>0</v>
      </c>
      <c r="Z6" s="12">
        <v>0</v>
      </c>
      <c r="AA6" s="12">
        <v>2279.4899999999998</v>
      </c>
      <c r="AB6" s="12">
        <v>216.12</v>
      </c>
      <c r="AC6" s="12">
        <v>4</v>
      </c>
      <c r="AD6" s="14">
        <v>4</v>
      </c>
      <c r="AE6" s="14"/>
      <c r="AF6" s="12">
        <v>44757</v>
      </c>
      <c r="AG6" s="12">
        <v>44783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>
        <v>0.25</v>
      </c>
      <c r="AR6" s="16">
        <v>5.7</v>
      </c>
    </row>
    <row r="7" spans="1:44" x14ac:dyDescent="0.25">
      <c r="A7" s="11" t="s">
        <v>43</v>
      </c>
      <c r="B7" s="11">
        <v>522392</v>
      </c>
      <c r="C7" s="11">
        <v>9401390010</v>
      </c>
      <c r="D7" s="12" t="s">
        <v>46</v>
      </c>
      <c r="E7" s="11" t="s">
        <v>73</v>
      </c>
      <c r="F7" s="13">
        <v>0</v>
      </c>
      <c r="G7" s="11"/>
      <c r="H7" s="11">
        <v>20000</v>
      </c>
      <c r="I7" s="11"/>
      <c r="J7" s="11"/>
      <c r="K7" s="11">
        <v>3</v>
      </c>
      <c r="L7" s="12" t="s">
        <v>67</v>
      </c>
      <c r="M7" s="12" t="s">
        <v>67</v>
      </c>
      <c r="N7" s="11">
        <v>4</v>
      </c>
      <c r="O7" s="12"/>
      <c r="P7" s="13" t="s">
        <v>44</v>
      </c>
      <c r="Q7" s="13">
        <v>52.19</v>
      </c>
      <c r="R7" s="11">
        <v>28</v>
      </c>
      <c r="S7" s="12">
        <v>2022</v>
      </c>
      <c r="T7" s="15" t="s">
        <v>45</v>
      </c>
      <c r="U7" s="11">
        <v>1.38</v>
      </c>
      <c r="V7" s="11" t="s">
        <v>69</v>
      </c>
      <c r="W7" s="12">
        <v>1</v>
      </c>
      <c r="X7" s="12" t="s">
        <v>47</v>
      </c>
      <c r="Y7" s="12">
        <v>0</v>
      </c>
      <c r="Z7" s="12">
        <v>0</v>
      </c>
      <c r="AA7" s="12">
        <v>2201.86</v>
      </c>
      <c r="AB7" s="12">
        <v>208.76</v>
      </c>
      <c r="AC7" s="12">
        <v>4</v>
      </c>
      <c r="AD7" s="14">
        <v>4</v>
      </c>
      <c r="AE7" s="14"/>
      <c r="AF7" s="12">
        <v>44757</v>
      </c>
      <c r="AG7" s="12">
        <v>44783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>
        <v>0.25</v>
      </c>
      <c r="AR7">
        <v>5.5</v>
      </c>
    </row>
    <row r="8" spans="1:44" x14ac:dyDescent="0.25">
      <c r="A8" s="11" t="s">
        <v>43</v>
      </c>
      <c r="B8" s="11">
        <v>522392</v>
      </c>
      <c r="C8" s="11">
        <v>9401390010</v>
      </c>
      <c r="D8" s="12" t="s">
        <v>46</v>
      </c>
      <c r="E8" s="11" t="s">
        <v>73</v>
      </c>
      <c r="F8" s="13">
        <v>0</v>
      </c>
      <c r="G8" s="11"/>
      <c r="H8" s="11">
        <v>30000</v>
      </c>
      <c r="I8" s="11"/>
      <c r="J8" s="11"/>
      <c r="K8" s="11">
        <v>3</v>
      </c>
      <c r="L8" s="12" t="s">
        <v>67</v>
      </c>
      <c r="M8" s="12" t="s">
        <v>67</v>
      </c>
      <c r="N8" s="11">
        <v>4</v>
      </c>
      <c r="O8" s="12"/>
      <c r="P8" s="13" t="s">
        <v>44</v>
      </c>
      <c r="Q8" s="13">
        <v>52.19</v>
      </c>
      <c r="R8" s="11">
        <v>28</v>
      </c>
      <c r="S8" s="12">
        <v>2022</v>
      </c>
      <c r="T8" s="15" t="s">
        <v>45</v>
      </c>
      <c r="U8" s="11">
        <v>1.38</v>
      </c>
      <c r="V8" s="11" t="s">
        <v>69</v>
      </c>
      <c r="W8" s="12">
        <v>1</v>
      </c>
      <c r="X8" s="12" t="s">
        <v>47</v>
      </c>
      <c r="Y8" s="12">
        <v>0</v>
      </c>
      <c r="Z8" s="12">
        <v>0</v>
      </c>
      <c r="AA8" s="12">
        <v>2201.86</v>
      </c>
      <c r="AB8" s="12">
        <v>208.76</v>
      </c>
      <c r="AC8" s="12">
        <v>4</v>
      </c>
      <c r="AD8" s="14">
        <v>4</v>
      </c>
      <c r="AE8" s="14"/>
      <c r="AF8" s="12">
        <v>44757</v>
      </c>
      <c r="AG8" s="12">
        <v>44783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>
        <v>0.25</v>
      </c>
      <c r="AR8">
        <v>5.5</v>
      </c>
    </row>
    <row r="9" spans="1:44" x14ac:dyDescent="0.25">
      <c r="A9" s="11" t="s">
        <v>43</v>
      </c>
      <c r="B9" s="11">
        <v>522392</v>
      </c>
      <c r="C9" s="11">
        <v>9401390010</v>
      </c>
      <c r="D9" s="12" t="s">
        <v>46</v>
      </c>
      <c r="E9" s="11" t="s">
        <v>73</v>
      </c>
      <c r="F9" s="13">
        <v>0</v>
      </c>
      <c r="G9" s="11"/>
      <c r="H9" s="11">
        <v>40000</v>
      </c>
      <c r="I9" s="11"/>
      <c r="J9" s="11"/>
      <c r="K9" s="11">
        <v>3</v>
      </c>
      <c r="L9" s="12" t="s">
        <v>67</v>
      </c>
      <c r="M9" s="12" t="s">
        <v>67</v>
      </c>
      <c r="N9" s="11">
        <v>4</v>
      </c>
      <c r="O9" s="12"/>
      <c r="P9" s="13" t="s">
        <v>44</v>
      </c>
      <c r="Q9" s="13">
        <v>52.19</v>
      </c>
      <c r="R9" s="11">
        <v>28</v>
      </c>
      <c r="S9" s="12">
        <v>2022</v>
      </c>
      <c r="T9" s="15" t="s">
        <v>45</v>
      </c>
      <c r="U9" s="11">
        <v>1.38</v>
      </c>
      <c r="V9" s="11" t="s">
        <v>69</v>
      </c>
      <c r="W9" s="12">
        <v>1</v>
      </c>
      <c r="X9" s="12" t="s">
        <v>47</v>
      </c>
      <c r="Y9" s="12">
        <v>0</v>
      </c>
      <c r="Z9" s="12">
        <v>0</v>
      </c>
      <c r="AA9" s="12">
        <v>2201.86</v>
      </c>
      <c r="AB9" s="12">
        <v>208.76</v>
      </c>
      <c r="AC9" s="12">
        <v>4</v>
      </c>
      <c r="AD9" s="14">
        <v>4</v>
      </c>
      <c r="AE9" s="14"/>
      <c r="AF9" s="12">
        <v>44757</v>
      </c>
      <c r="AG9" s="12">
        <v>44783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>
        <v>0.25</v>
      </c>
      <c r="AR9">
        <v>5.5</v>
      </c>
    </row>
    <row r="10" spans="1:44" x14ac:dyDescent="0.25">
      <c r="A10" s="11" t="s">
        <v>43</v>
      </c>
      <c r="B10" s="11">
        <v>522392</v>
      </c>
      <c r="C10" s="11">
        <v>9401390010</v>
      </c>
      <c r="D10" s="12" t="s">
        <v>46</v>
      </c>
      <c r="E10" s="11" t="s">
        <v>73</v>
      </c>
      <c r="F10" s="13">
        <v>0</v>
      </c>
      <c r="G10" s="11"/>
      <c r="H10" s="11">
        <v>50000</v>
      </c>
      <c r="I10" s="11"/>
      <c r="J10" s="11"/>
      <c r="K10" s="11">
        <v>3</v>
      </c>
      <c r="L10" s="12" t="s">
        <v>67</v>
      </c>
      <c r="M10" s="12" t="s">
        <v>67</v>
      </c>
      <c r="N10" s="11">
        <v>4</v>
      </c>
      <c r="O10" s="12"/>
      <c r="P10" s="13" t="s">
        <v>44</v>
      </c>
      <c r="Q10" s="13">
        <v>52.19</v>
      </c>
      <c r="R10" s="11">
        <v>28</v>
      </c>
      <c r="S10" s="12">
        <v>2022</v>
      </c>
      <c r="T10" s="15" t="s">
        <v>45</v>
      </c>
      <c r="U10" s="11">
        <v>1.38</v>
      </c>
      <c r="V10" s="11" t="s">
        <v>69</v>
      </c>
      <c r="W10" s="12">
        <v>1</v>
      </c>
      <c r="X10" s="12" t="s">
        <v>47</v>
      </c>
      <c r="Y10" s="12">
        <v>0</v>
      </c>
      <c r="Z10" s="12">
        <v>0</v>
      </c>
      <c r="AA10" s="12">
        <v>2201.86</v>
      </c>
      <c r="AB10" s="12">
        <v>208.76</v>
      </c>
      <c r="AC10" s="12">
        <v>4</v>
      </c>
      <c r="AD10" s="14">
        <v>4</v>
      </c>
      <c r="AE10" s="14"/>
      <c r="AF10" s="12">
        <v>44757</v>
      </c>
      <c r="AG10" s="12">
        <v>44783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>
        <v>0.25</v>
      </c>
      <c r="AR10">
        <v>5.5</v>
      </c>
    </row>
    <row r="11" spans="1:44" x14ac:dyDescent="0.25">
      <c r="A11" s="11"/>
      <c r="B11" s="11"/>
      <c r="C11" s="11"/>
      <c r="D11" s="12"/>
      <c r="E11" s="11"/>
      <c r="F11" s="13"/>
      <c r="G11" s="11"/>
      <c r="H11" s="11"/>
      <c r="I11" s="11"/>
      <c r="J11" s="11"/>
      <c r="K11" s="11"/>
      <c r="L11" s="12"/>
      <c r="M11" s="12"/>
      <c r="N11" s="11"/>
      <c r="O11" s="12"/>
      <c r="P11" s="13"/>
      <c r="Q11" s="13"/>
      <c r="R11" s="11"/>
      <c r="S11" s="12"/>
      <c r="T11" s="15"/>
      <c r="U11" s="11"/>
      <c r="V11" s="11"/>
      <c r="W11" s="12"/>
      <c r="X11" s="12"/>
      <c r="Y11" s="12"/>
      <c r="Z11" s="12"/>
      <c r="AA11" s="12"/>
      <c r="AB11" s="12"/>
      <c r="AC11" s="12"/>
      <c r="AD11" s="14"/>
      <c r="AE11" s="14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4" x14ac:dyDescent="0.25">
      <c r="A12" s="11" t="s">
        <v>43</v>
      </c>
      <c r="B12" s="11">
        <v>40430588</v>
      </c>
      <c r="C12" s="11">
        <v>9403600010</v>
      </c>
      <c r="D12" s="12" t="s">
        <v>46</v>
      </c>
      <c r="E12" s="11" t="s">
        <v>74</v>
      </c>
      <c r="F12" s="13">
        <v>0</v>
      </c>
      <c r="G12" s="11"/>
      <c r="H12" s="11">
        <v>10000</v>
      </c>
      <c r="I12" s="11"/>
      <c r="J12" s="11"/>
      <c r="K12" s="11">
        <v>2</v>
      </c>
      <c r="L12" s="12" t="s">
        <v>67</v>
      </c>
      <c r="M12" s="12" t="s">
        <v>67</v>
      </c>
      <c r="N12" s="11">
        <v>108</v>
      </c>
      <c r="O12" s="12"/>
      <c r="P12" s="13"/>
      <c r="Q12" s="13">
        <v>2.17</v>
      </c>
      <c r="R12" s="11">
        <v>28</v>
      </c>
      <c r="S12" s="12">
        <v>2022</v>
      </c>
      <c r="T12" s="15" t="s">
        <v>45</v>
      </c>
      <c r="U12" s="11">
        <v>2.8</v>
      </c>
      <c r="V12" s="11" t="s">
        <v>69</v>
      </c>
      <c r="W12" s="12">
        <v>1</v>
      </c>
      <c r="X12" s="12" t="s">
        <v>47</v>
      </c>
      <c r="Y12" s="12">
        <v>0</v>
      </c>
      <c r="Z12" s="12">
        <v>0</v>
      </c>
      <c r="AA12" s="12">
        <v>2471.87</v>
      </c>
      <c r="AB12" s="12">
        <v>234.36</v>
      </c>
      <c r="AC12" s="12">
        <v>108</v>
      </c>
      <c r="AD12" s="14">
        <v>108</v>
      </c>
      <c r="AE12" s="14"/>
      <c r="AF12" s="12">
        <v>44757</v>
      </c>
      <c r="AG12" s="12">
        <v>44783</v>
      </c>
      <c r="AH12" s="12">
        <v>0</v>
      </c>
      <c r="AI12" s="12">
        <v>0</v>
      </c>
      <c r="AJ12" s="12">
        <v>0</v>
      </c>
      <c r="AK12" s="12">
        <v>12</v>
      </c>
      <c r="AL12" s="12">
        <v>296.62</v>
      </c>
      <c r="AM12" s="12">
        <v>0</v>
      </c>
      <c r="AN12" s="12">
        <v>0</v>
      </c>
      <c r="AO12" s="12">
        <v>0</v>
      </c>
      <c r="AP12" s="12">
        <v>0</v>
      </c>
      <c r="AQ12">
        <v>0.25</v>
      </c>
      <c r="AR12">
        <v>6.18</v>
      </c>
    </row>
    <row r="13" spans="1:44" x14ac:dyDescent="0.25">
      <c r="A13" s="11" t="s">
        <v>43</v>
      </c>
      <c r="B13" s="11">
        <v>60431073</v>
      </c>
      <c r="C13" s="11">
        <v>9403600010</v>
      </c>
      <c r="D13" s="12" t="s">
        <v>46</v>
      </c>
      <c r="E13" s="11" t="s">
        <v>75</v>
      </c>
      <c r="F13" s="13">
        <v>0</v>
      </c>
      <c r="G13" s="11"/>
      <c r="H13" s="11">
        <v>20000</v>
      </c>
      <c r="I13" s="11"/>
      <c r="J13" s="11"/>
      <c r="K13" s="11">
        <v>2</v>
      </c>
      <c r="L13" s="12" t="s">
        <v>67</v>
      </c>
      <c r="M13" s="12" t="s">
        <v>67</v>
      </c>
      <c r="N13" s="11">
        <v>108</v>
      </c>
      <c r="O13" s="12"/>
      <c r="P13" s="13"/>
      <c r="Q13" s="13">
        <v>2.17</v>
      </c>
      <c r="R13" s="11">
        <v>28</v>
      </c>
      <c r="S13" s="12">
        <v>2022</v>
      </c>
      <c r="T13" s="15" t="s">
        <v>45</v>
      </c>
      <c r="U13" s="11">
        <v>2.8</v>
      </c>
      <c r="V13" s="11" t="s">
        <v>69</v>
      </c>
      <c r="W13" s="12">
        <v>1</v>
      </c>
      <c r="X13" s="12" t="s">
        <v>47</v>
      </c>
      <c r="Y13" s="12">
        <v>0</v>
      </c>
      <c r="Z13" s="12">
        <v>0</v>
      </c>
      <c r="AA13" s="12">
        <v>2471.87</v>
      </c>
      <c r="AB13" s="12">
        <v>234.36</v>
      </c>
      <c r="AC13" s="12">
        <v>108</v>
      </c>
      <c r="AD13" s="14">
        <v>108</v>
      </c>
      <c r="AE13" s="14"/>
      <c r="AF13" s="12">
        <v>44757</v>
      </c>
      <c r="AG13" s="12">
        <v>44783</v>
      </c>
      <c r="AH13" s="12">
        <v>0</v>
      </c>
      <c r="AI13" s="12">
        <v>0</v>
      </c>
      <c r="AJ13" s="12">
        <v>0</v>
      </c>
      <c r="AK13" s="12">
        <v>12</v>
      </c>
      <c r="AL13" s="12">
        <v>296.62</v>
      </c>
      <c r="AM13" s="12">
        <v>0</v>
      </c>
      <c r="AN13" s="12">
        <v>0</v>
      </c>
      <c r="AO13" s="12">
        <v>0</v>
      </c>
      <c r="AP13" s="12">
        <v>0</v>
      </c>
      <c r="AQ13">
        <v>0.25</v>
      </c>
      <c r="AR13" s="16">
        <v>6.18</v>
      </c>
    </row>
    <row r="14" spans="1:44" x14ac:dyDescent="0.25">
      <c r="A14" s="11"/>
      <c r="B14" s="11"/>
      <c r="C14" s="11"/>
      <c r="D14" s="12"/>
      <c r="E14" s="11"/>
      <c r="F14" s="13"/>
      <c r="G14" s="11"/>
      <c r="H14" s="11"/>
      <c r="I14" s="11"/>
      <c r="J14" s="11"/>
      <c r="K14" s="11"/>
      <c r="L14" s="12"/>
      <c r="M14" s="12"/>
      <c r="N14" s="11"/>
      <c r="O14" s="12"/>
      <c r="P14" s="13"/>
      <c r="Q14" s="13"/>
      <c r="R14" s="11"/>
      <c r="S14" s="12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4"/>
      <c r="AE14" s="14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4" x14ac:dyDescent="0.25">
      <c r="A15" s="11" t="s">
        <v>43</v>
      </c>
      <c r="B15" s="11">
        <v>40446754</v>
      </c>
      <c r="C15" s="11">
        <v>9404909110</v>
      </c>
      <c r="D15" s="12" t="s">
        <v>46</v>
      </c>
      <c r="E15" s="11" t="s">
        <v>76</v>
      </c>
      <c r="F15" s="13">
        <v>0</v>
      </c>
      <c r="G15" s="11"/>
      <c r="H15" s="11">
        <v>10000</v>
      </c>
      <c r="I15" s="11"/>
      <c r="J15" s="11"/>
      <c r="K15" s="11">
        <v>11</v>
      </c>
      <c r="L15" s="12" t="s">
        <v>67</v>
      </c>
      <c r="M15" s="12" t="s">
        <v>67</v>
      </c>
      <c r="N15" s="11">
        <v>18</v>
      </c>
      <c r="O15" s="12"/>
      <c r="P15" s="13" t="s">
        <v>66</v>
      </c>
      <c r="Q15" s="13">
        <v>6.22</v>
      </c>
      <c r="R15" s="11">
        <v>28</v>
      </c>
      <c r="S15" s="12">
        <v>2022</v>
      </c>
      <c r="T15" s="15" t="s">
        <v>45</v>
      </c>
      <c r="U15" s="11">
        <v>0.16</v>
      </c>
      <c r="V15" s="11" t="s">
        <v>69</v>
      </c>
      <c r="W15" s="12">
        <v>1</v>
      </c>
      <c r="X15" s="12" t="s">
        <v>47</v>
      </c>
      <c r="Y15" s="12">
        <v>0</v>
      </c>
      <c r="Z15" s="12">
        <v>0</v>
      </c>
      <c r="AA15" s="12">
        <v>1180.8800000000001</v>
      </c>
      <c r="AB15" s="12">
        <v>111.96</v>
      </c>
      <c r="AC15" s="12">
        <v>18</v>
      </c>
      <c r="AD15" s="14">
        <v>18</v>
      </c>
      <c r="AE15" s="14"/>
      <c r="AF15" s="12">
        <v>44757</v>
      </c>
      <c r="AG15" s="12">
        <v>44783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>
        <v>0.25</v>
      </c>
      <c r="AR15">
        <v>2.95</v>
      </c>
    </row>
    <row r="16" spans="1:44" x14ac:dyDescent="0.25">
      <c r="A16" s="11" t="s">
        <v>43</v>
      </c>
      <c r="B16" s="11">
        <v>40446754</v>
      </c>
      <c r="C16" s="11">
        <v>9404909110</v>
      </c>
      <c r="D16" s="12" t="s">
        <v>46</v>
      </c>
      <c r="E16" s="11" t="s">
        <v>76</v>
      </c>
      <c r="F16" s="13">
        <v>0</v>
      </c>
      <c r="G16" s="11"/>
      <c r="H16" s="11">
        <v>20000</v>
      </c>
      <c r="I16" s="11"/>
      <c r="J16" s="11"/>
      <c r="K16" s="11">
        <v>11</v>
      </c>
      <c r="L16" s="12" t="s">
        <v>67</v>
      </c>
      <c r="M16" s="12" t="s">
        <v>67</v>
      </c>
      <c r="N16" s="11">
        <v>18</v>
      </c>
      <c r="O16" s="12"/>
      <c r="P16" s="13" t="s">
        <v>66</v>
      </c>
      <c r="Q16" s="13">
        <v>6.22</v>
      </c>
      <c r="R16" s="11">
        <v>28</v>
      </c>
      <c r="S16" s="12">
        <v>2022</v>
      </c>
      <c r="T16" s="15" t="s">
        <v>45</v>
      </c>
      <c r="U16" s="11">
        <v>0.16</v>
      </c>
      <c r="V16" s="11" t="s">
        <v>69</v>
      </c>
      <c r="W16" s="12">
        <v>1</v>
      </c>
      <c r="X16" s="12" t="s">
        <v>47</v>
      </c>
      <c r="Y16" s="12">
        <v>0</v>
      </c>
      <c r="Z16" s="12">
        <v>0</v>
      </c>
      <c r="AA16" s="12">
        <v>1180.8800000000001</v>
      </c>
      <c r="AB16" s="12">
        <v>111.96</v>
      </c>
      <c r="AC16" s="12">
        <v>18</v>
      </c>
      <c r="AD16" s="14">
        <v>18</v>
      </c>
      <c r="AE16" s="14"/>
      <c r="AF16" s="12">
        <v>44757</v>
      </c>
      <c r="AG16" s="12">
        <v>44783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>
        <v>0.25</v>
      </c>
      <c r="AR16">
        <v>2.95</v>
      </c>
    </row>
    <row r="17" spans="1:44" x14ac:dyDescent="0.25">
      <c r="A17" s="11" t="s">
        <v>43</v>
      </c>
      <c r="B17" s="11">
        <v>80446752</v>
      </c>
      <c r="C17" s="11">
        <v>9404909110</v>
      </c>
      <c r="D17" s="12" t="s">
        <v>46</v>
      </c>
      <c r="E17" s="11" t="s">
        <v>77</v>
      </c>
      <c r="F17" s="13">
        <v>0</v>
      </c>
      <c r="G17" s="11"/>
      <c r="H17" s="11">
        <v>30000</v>
      </c>
      <c r="I17" s="11"/>
      <c r="J17" s="11"/>
      <c r="K17" s="11">
        <v>11</v>
      </c>
      <c r="L17" s="12" t="s">
        <v>67</v>
      </c>
      <c r="M17" s="12" t="s">
        <v>67</v>
      </c>
      <c r="N17" s="11">
        <v>18</v>
      </c>
      <c r="O17" s="12"/>
      <c r="P17" s="13" t="s">
        <v>44</v>
      </c>
      <c r="Q17" s="13">
        <v>6.49</v>
      </c>
      <c r="R17" s="11">
        <v>28</v>
      </c>
      <c r="S17" s="12">
        <v>2022</v>
      </c>
      <c r="T17" s="15" t="s">
        <v>45</v>
      </c>
      <c r="U17" s="11">
        <v>0.17</v>
      </c>
      <c r="V17" s="11" t="s">
        <v>69</v>
      </c>
      <c r="W17" s="12">
        <v>1</v>
      </c>
      <c r="X17" s="12" t="s">
        <v>47</v>
      </c>
      <c r="Y17" s="12">
        <v>0</v>
      </c>
      <c r="Z17" s="12">
        <v>0</v>
      </c>
      <c r="AA17" s="12">
        <v>1232.1400000000001</v>
      </c>
      <c r="AB17" s="12">
        <v>116.82</v>
      </c>
      <c r="AC17" s="12">
        <v>18</v>
      </c>
      <c r="AD17" s="14">
        <v>18</v>
      </c>
      <c r="AE17" s="14"/>
      <c r="AF17" s="12">
        <v>44757</v>
      </c>
      <c r="AG17" s="12">
        <v>44783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>
        <v>0.25</v>
      </c>
      <c r="AR17">
        <v>3.08</v>
      </c>
    </row>
    <row r="18" spans="1:44" x14ac:dyDescent="0.25">
      <c r="A18" s="11" t="s">
        <v>43</v>
      </c>
      <c r="B18" s="11">
        <v>80446752</v>
      </c>
      <c r="C18" s="11">
        <v>9404909110</v>
      </c>
      <c r="D18" s="12" t="s">
        <v>46</v>
      </c>
      <c r="E18" s="11" t="s">
        <v>77</v>
      </c>
      <c r="F18" s="13">
        <v>0</v>
      </c>
      <c r="G18" s="11"/>
      <c r="H18" s="11">
        <v>40000</v>
      </c>
      <c r="I18" s="11"/>
      <c r="J18" s="11"/>
      <c r="K18" s="11">
        <v>11</v>
      </c>
      <c r="L18" s="12" t="s">
        <v>67</v>
      </c>
      <c r="M18" s="12" t="s">
        <v>67</v>
      </c>
      <c r="N18" s="11">
        <v>18</v>
      </c>
      <c r="O18" s="12"/>
      <c r="P18" s="13" t="s">
        <v>44</v>
      </c>
      <c r="Q18" s="13">
        <v>6.49</v>
      </c>
      <c r="R18" s="11">
        <v>28</v>
      </c>
      <c r="S18" s="12">
        <v>2022</v>
      </c>
      <c r="T18" s="15" t="s">
        <v>45</v>
      </c>
      <c r="U18" s="11">
        <v>0.17</v>
      </c>
      <c r="V18" s="11" t="s">
        <v>69</v>
      </c>
      <c r="W18" s="12">
        <v>1</v>
      </c>
      <c r="X18" s="12" t="s">
        <v>47</v>
      </c>
      <c r="Y18" s="12">
        <v>0</v>
      </c>
      <c r="Z18" s="12">
        <v>0</v>
      </c>
      <c r="AA18" s="12">
        <v>1232.1400000000001</v>
      </c>
      <c r="AB18" s="12">
        <v>116.82</v>
      </c>
      <c r="AC18" s="12">
        <v>18</v>
      </c>
      <c r="AD18" s="14">
        <v>18</v>
      </c>
      <c r="AE18" s="14"/>
      <c r="AF18" s="12">
        <v>44757</v>
      </c>
      <c r="AG18" s="12">
        <v>44783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>
        <v>0.25</v>
      </c>
      <c r="AR18">
        <v>3.08</v>
      </c>
    </row>
    <row r="19" spans="1:44" x14ac:dyDescent="0.25">
      <c r="A19" s="11" t="s">
        <v>43</v>
      </c>
      <c r="B19" s="11">
        <v>385314</v>
      </c>
      <c r="C19" s="11">
        <v>9401800090</v>
      </c>
      <c r="D19" s="12" t="s">
        <v>46</v>
      </c>
      <c r="E19" s="11" t="s">
        <v>78</v>
      </c>
      <c r="F19" s="13">
        <v>0</v>
      </c>
      <c r="G19" s="11"/>
      <c r="H19" s="11">
        <v>50000</v>
      </c>
      <c r="I19" s="11"/>
      <c r="J19" s="11"/>
      <c r="K19" s="11">
        <v>1</v>
      </c>
      <c r="L19" s="12" t="s">
        <v>67</v>
      </c>
      <c r="M19" s="12" t="s">
        <v>67</v>
      </c>
      <c r="N19" s="11">
        <v>24</v>
      </c>
      <c r="O19" s="12"/>
      <c r="P19" s="13" t="s">
        <v>44</v>
      </c>
      <c r="Q19" s="13">
        <v>22.56</v>
      </c>
      <c r="R19" s="11">
        <v>28</v>
      </c>
      <c r="S19" s="12">
        <v>2022</v>
      </c>
      <c r="T19" s="15" t="s">
        <v>45</v>
      </c>
      <c r="U19" s="11">
        <v>0.59</v>
      </c>
      <c r="V19" s="11" t="s">
        <v>69</v>
      </c>
      <c r="W19" s="12">
        <v>1</v>
      </c>
      <c r="X19" s="12" t="s">
        <v>47</v>
      </c>
      <c r="Y19" s="12">
        <v>0</v>
      </c>
      <c r="Z19" s="12">
        <v>0</v>
      </c>
      <c r="AA19" s="12">
        <v>5710.74</v>
      </c>
      <c r="AB19" s="12">
        <v>541.44000000000005</v>
      </c>
      <c r="AC19" s="12">
        <v>24</v>
      </c>
      <c r="AD19" s="14">
        <v>24</v>
      </c>
      <c r="AE19" s="14"/>
      <c r="AF19" s="12">
        <v>44757</v>
      </c>
      <c r="AG19" s="12">
        <v>44783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>
        <v>0.25</v>
      </c>
      <c r="AR19">
        <v>14.28</v>
      </c>
    </row>
    <row r="20" spans="1:44" x14ac:dyDescent="0.25">
      <c r="A20" s="11" t="s">
        <v>43</v>
      </c>
      <c r="B20" s="11">
        <v>40446754</v>
      </c>
      <c r="C20" s="11">
        <v>9404909110</v>
      </c>
      <c r="D20" s="12" t="s">
        <v>46</v>
      </c>
      <c r="E20" s="11" t="s">
        <v>76</v>
      </c>
      <c r="F20" s="13">
        <v>0</v>
      </c>
      <c r="G20" s="11"/>
      <c r="H20" s="11">
        <v>60000</v>
      </c>
      <c r="I20" s="11"/>
      <c r="J20" s="11"/>
      <c r="K20" s="11">
        <v>11</v>
      </c>
      <c r="L20" s="12" t="s">
        <v>67</v>
      </c>
      <c r="M20" s="12" t="s">
        <v>67</v>
      </c>
      <c r="N20" s="11">
        <v>18</v>
      </c>
      <c r="O20" s="12"/>
      <c r="P20" s="13" t="s">
        <v>66</v>
      </c>
      <c r="Q20" s="13">
        <v>6.22</v>
      </c>
      <c r="R20" s="11">
        <v>28</v>
      </c>
      <c r="S20" s="12">
        <v>2022</v>
      </c>
      <c r="T20" s="15" t="s">
        <v>45</v>
      </c>
      <c r="U20" s="11">
        <v>0.16</v>
      </c>
      <c r="V20" s="11" t="s">
        <v>69</v>
      </c>
      <c r="W20" s="12">
        <v>1</v>
      </c>
      <c r="X20" s="12" t="s">
        <v>47</v>
      </c>
      <c r="Y20" s="12">
        <v>0</v>
      </c>
      <c r="Z20" s="12">
        <v>0</v>
      </c>
      <c r="AA20" s="12">
        <v>1180.8800000000001</v>
      </c>
      <c r="AB20" s="12">
        <v>111.96</v>
      </c>
      <c r="AC20" s="12">
        <v>18</v>
      </c>
      <c r="AD20" s="14">
        <v>18</v>
      </c>
      <c r="AE20" s="14"/>
      <c r="AF20" s="12">
        <v>44757</v>
      </c>
      <c r="AG20" s="12">
        <v>44783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>
        <v>0.25</v>
      </c>
      <c r="AR20">
        <v>2.95</v>
      </c>
    </row>
    <row r="21" spans="1:44" x14ac:dyDescent="0.25">
      <c r="A21" s="11" t="s">
        <v>43</v>
      </c>
      <c r="B21" s="11">
        <v>40446754</v>
      </c>
      <c r="C21" s="11">
        <v>9404909110</v>
      </c>
      <c r="D21" s="12" t="s">
        <v>46</v>
      </c>
      <c r="E21" s="11" t="s">
        <v>76</v>
      </c>
      <c r="F21" s="13">
        <v>0</v>
      </c>
      <c r="G21" s="11"/>
      <c r="H21" s="11">
        <v>70000</v>
      </c>
      <c r="I21" s="11"/>
      <c r="J21" s="11"/>
      <c r="K21" s="11">
        <v>11</v>
      </c>
      <c r="L21" s="12" t="s">
        <v>67</v>
      </c>
      <c r="M21" s="12" t="s">
        <v>67</v>
      </c>
      <c r="N21" s="11">
        <v>18</v>
      </c>
      <c r="O21" s="12"/>
      <c r="P21" s="13" t="s">
        <v>66</v>
      </c>
      <c r="Q21" s="13">
        <v>6.22</v>
      </c>
      <c r="R21" s="11">
        <v>28</v>
      </c>
      <c r="S21" s="12">
        <v>2022</v>
      </c>
      <c r="T21" s="15" t="s">
        <v>45</v>
      </c>
      <c r="U21" s="11">
        <v>0.16</v>
      </c>
      <c r="V21" s="11" t="s">
        <v>69</v>
      </c>
      <c r="W21" s="12">
        <v>1</v>
      </c>
      <c r="X21" s="12" t="s">
        <v>47</v>
      </c>
      <c r="Y21" s="12">
        <v>0</v>
      </c>
      <c r="Z21" s="12">
        <v>0</v>
      </c>
      <c r="AA21" s="12">
        <v>1180.8800000000001</v>
      </c>
      <c r="AB21" s="12">
        <v>111.96</v>
      </c>
      <c r="AC21" s="12">
        <v>18</v>
      </c>
      <c r="AD21" s="14">
        <v>18</v>
      </c>
      <c r="AE21" s="14"/>
      <c r="AF21" s="12">
        <v>44757</v>
      </c>
      <c r="AG21" s="12">
        <v>44783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>
        <v>0.25</v>
      </c>
      <c r="AR21">
        <v>2.95</v>
      </c>
    </row>
    <row r="22" spans="1:44" x14ac:dyDescent="0.25">
      <c r="A22" s="11" t="s">
        <v>43</v>
      </c>
      <c r="B22" s="11">
        <v>40446754</v>
      </c>
      <c r="C22" s="11">
        <v>9404909110</v>
      </c>
      <c r="D22" s="12" t="s">
        <v>46</v>
      </c>
      <c r="E22" s="11" t="s">
        <v>76</v>
      </c>
      <c r="F22" s="13">
        <v>0</v>
      </c>
      <c r="G22" s="11"/>
      <c r="H22" s="11">
        <v>80000</v>
      </c>
      <c r="I22" s="11"/>
      <c r="J22" s="11"/>
      <c r="K22" s="11">
        <v>11</v>
      </c>
      <c r="L22" s="12" t="s">
        <v>67</v>
      </c>
      <c r="M22" s="12" t="s">
        <v>67</v>
      </c>
      <c r="N22" s="11">
        <v>18</v>
      </c>
      <c r="O22" s="12"/>
      <c r="P22" s="13" t="s">
        <v>66</v>
      </c>
      <c r="Q22" s="13">
        <v>6.22</v>
      </c>
      <c r="R22" s="11">
        <v>28</v>
      </c>
      <c r="S22" s="12">
        <v>2022</v>
      </c>
      <c r="T22" s="15" t="s">
        <v>45</v>
      </c>
      <c r="U22" s="11">
        <v>0.16</v>
      </c>
      <c r="V22" s="11" t="s">
        <v>69</v>
      </c>
      <c r="W22" s="12">
        <v>1</v>
      </c>
      <c r="X22" s="12" t="s">
        <v>47</v>
      </c>
      <c r="Y22" s="12">
        <v>0</v>
      </c>
      <c r="Z22" s="12">
        <v>0</v>
      </c>
      <c r="AA22" s="12">
        <v>1180.8800000000001</v>
      </c>
      <c r="AB22" s="12">
        <v>111.96</v>
      </c>
      <c r="AC22" s="12">
        <v>18</v>
      </c>
      <c r="AD22" s="14">
        <v>18</v>
      </c>
      <c r="AE22" s="14"/>
      <c r="AF22" s="12">
        <v>44757</v>
      </c>
      <c r="AG22" s="12">
        <v>44783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>
        <v>0.25</v>
      </c>
      <c r="AR22">
        <v>2.95</v>
      </c>
    </row>
    <row r="23" spans="1:44" x14ac:dyDescent="0.25">
      <c r="A23" s="11" t="s">
        <v>43</v>
      </c>
      <c r="B23" s="11">
        <v>40446754</v>
      </c>
      <c r="C23" s="11">
        <v>9404909110</v>
      </c>
      <c r="D23" s="12" t="s">
        <v>46</v>
      </c>
      <c r="E23" s="11" t="s">
        <v>76</v>
      </c>
      <c r="F23" s="13">
        <v>0</v>
      </c>
      <c r="G23" s="11"/>
      <c r="H23" s="11">
        <v>90000</v>
      </c>
      <c r="I23" s="11"/>
      <c r="J23" s="11"/>
      <c r="K23" s="11">
        <v>11</v>
      </c>
      <c r="L23" s="12" t="s">
        <v>67</v>
      </c>
      <c r="M23" s="12" t="s">
        <v>67</v>
      </c>
      <c r="N23" s="11">
        <v>18</v>
      </c>
      <c r="O23" s="12"/>
      <c r="P23" s="13" t="s">
        <v>66</v>
      </c>
      <c r="Q23" s="13">
        <v>6.22</v>
      </c>
      <c r="R23" s="11">
        <v>28</v>
      </c>
      <c r="S23" s="12">
        <v>2022</v>
      </c>
      <c r="T23" s="15" t="s">
        <v>45</v>
      </c>
      <c r="U23" s="11">
        <v>0.16</v>
      </c>
      <c r="V23" s="11" t="s">
        <v>69</v>
      </c>
      <c r="W23" s="12">
        <v>1</v>
      </c>
      <c r="X23" s="12" t="s">
        <v>47</v>
      </c>
      <c r="Y23" s="12">
        <v>0</v>
      </c>
      <c r="Z23" s="12">
        <v>0</v>
      </c>
      <c r="AA23" s="12">
        <v>1180.8800000000001</v>
      </c>
      <c r="AB23" s="12">
        <v>111.96</v>
      </c>
      <c r="AC23" s="12">
        <v>18</v>
      </c>
      <c r="AD23" s="14">
        <v>18</v>
      </c>
      <c r="AE23" s="14"/>
      <c r="AF23" s="12">
        <v>44757</v>
      </c>
      <c r="AG23" s="12">
        <v>44783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>
        <v>0.25</v>
      </c>
      <c r="AR23">
        <v>2.95</v>
      </c>
    </row>
    <row r="24" spans="1:44" x14ac:dyDescent="0.25">
      <c r="A24" s="11" t="s">
        <v>43</v>
      </c>
      <c r="B24" s="11">
        <v>40446754</v>
      </c>
      <c r="C24" s="11">
        <v>9404909110</v>
      </c>
      <c r="D24" s="12" t="s">
        <v>46</v>
      </c>
      <c r="E24" s="11" t="s">
        <v>76</v>
      </c>
      <c r="F24" s="13">
        <v>0</v>
      </c>
      <c r="G24" s="11"/>
      <c r="H24" s="11">
        <v>100000</v>
      </c>
      <c r="I24" s="11"/>
      <c r="J24" s="11"/>
      <c r="K24" s="11">
        <v>11</v>
      </c>
      <c r="L24" s="12" t="s">
        <v>67</v>
      </c>
      <c r="M24" s="12" t="s">
        <v>67</v>
      </c>
      <c r="N24" s="11">
        <v>18</v>
      </c>
      <c r="O24" s="12"/>
      <c r="P24" s="13" t="s">
        <v>66</v>
      </c>
      <c r="Q24" s="13">
        <v>6.22</v>
      </c>
      <c r="R24" s="11">
        <v>28</v>
      </c>
      <c r="S24" s="12">
        <v>2022</v>
      </c>
      <c r="T24" s="15" t="s">
        <v>45</v>
      </c>
      <c r="U24" s="11">
        <v>0.16</v>
      </c>
      <c r="V24" s="11" t="s">
        <v>69</v>
      </c>
      <c r="W24" s="12">
        <v>1</v>
      </c>
      <c r="X24" s="12" t="s">
        <v>47</v>
      </c>
      <c r="Y24" s="12">
        <v>0</v>
      </c>
      <c r="Z24" s="12">
        <v>0</v>
      </c>
      <c r="AA24" s="12">
        <v>1180.8800000000001</v>
      </c>
      <c r="AB24" s="12">
        <v>111.96</v>
      </c>
      <c r="AC24" s="12">
        <v>18</v>
      </c>
      <c r="AD24" s="14">
        <v>18</v>
      </c>
      <c r="AE24" s="14"/>
      <c r="AF24" s="12">
        <v>44757</v>
      </c>
      <c r="AG24" s="12">
        <v>44783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>
        <v>0.25</v>
      </c>
      <c r="AR24">
        <v>2.95</v>
      </c>
    </row>
    <row r="25" spans="1:44" x14ac:dyDescent="0.25">
      <c r="A25" s="11" t="s">
        <v>43</v>
      </c>
      <c r="B25" s="11">
        <v>40446754</v>
      </c>
      <c r="C25" s="11">
        <v>9404909110</v>
      </c>
      <c r="D25" s="12" t="s">
        <v>46</v>
      </c>
      <c r="E25" s="11" t="s">
        <v>76</v>
      </c>
      <c r="F25" s="13">
        <v>0</v>
      </c>
      <c r="G25" s="11"/>
      <c r="H25" s="11">
        <v>110000</v>
      </c>
      <c r="I25" s="11"/>
      <c r="J25" s="11"/>
      <c r="K25" s="11">
        <v>11</v>
      </c>
      <c r="L25" s="12" t="s">
        <v>67</v>
      </c>
      <c r="M25" s="12" t="s">
        <v>67</v>
      </c>
      <c r="N25" s="11">
        <v>18</v>
      </c>
      <c r="O25" s="12"/>
      <c r="P25" s="13" t="s">
        <v>66</v>
      </c>
      <c r="Q25" s="13">
        <v>6.22</v>
      </c>
      <c r="R25" s="11">
        <v>28</v>
      </c>
      <c r="S25" s="12">
        <v>2022</v>
      </c>
      <c r="T25" s="11" t="s">
        <v>45</v>
      </c>
      <c r="U25" s="11">
        <v>0.16</v>
      </c>
      <c r="V25" s="11" t="s">
        <v>69</v>
      </c>
      <c r="W25" s="12">
        <v>1</v>
      </c>
      <c r="X25" s="12" t="s">
        <v>47</v>
      </c>
      <c r="Y25" s="12">
        <v>0</v>
      </c>
      <c r="Z25" s="12">
        <v>0</v>
      </c>
      <c r="AA25" s="12">
        <v>1180.8800000000001</v>
      </c>
      <c r="AB25" s="12">
        <v>111.96</v>
      </c>
      <c r="AC25" s="12">
        <v>18</v>
      </c>
      <c r="AD25" s="14">
        <v>18</v>
      </c>
      <c r="AE25" s="14"/>
      <c r="AF25" s="12">
        <v>44757</v>
      </c>
      <c r="AG25" s="12">
        <v>44783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>
        <v>0.25</v>
      </c>
      <c r="AR25">
        <v>2.95</v>
      </c>
    </row>
    <row r="26" spans="1:44" x14ac:dyDescent="0.25">
      <c r="A26" s="11" t="s">
        <v>43</v>
      </c>
      <c r="B26" s="11">
        <v>40446754</v>
      </c>
      <c r="C26" s="11">
        <v>9404909110</v>
      </c>
      <c r="D26" s="12" t="s">
        <v>46</v>
      </c>
      <c r="E26" s="11" t="s">
        <v>76</v>
      </c>
      <c r="F26" s="13">
        <v>0</v>
      </c>
      <c r="G26" s="11"/>
      <c r="H26" s="11">
        <v>120000</v>
      </c>
      <c r="I26" s="11"/>
      <c r="J26" s="11"/>
      <c r="K26" s="11">
        <v>11</v>
      </c>
      <c r="L26" s="12" t="s">
        <v>67</v>
      </c>
      <c r="M26" s="12" t="s">
        <v>67</v>
      </c>
      <c r="N26" s="11">
        <v>18</v>
      </c>
      <c r="O26" s="12"/>
      <c r="P26" s="13" t="s">
        <v>66</v>
      </c>
      <c r="Q26" s="13">
        <v>6.22</v>
      </c>
      <c r="R26" s="11">
        <v>28</v>
      </c>
      <c r="S26" s="12">
        <v>2022</v>
      </c>
      <c r="T26" s="11" t="s">
        <v>45</v>
      </c>
      <c r="U26" s="11">
        <v>0.16</v>
      </c>
      <c r="V26" s="11" t="s">
        <v>69</v>
      </c>
      <c r="W26" s="12">
        <v>1</v>
      </c>
      <c r="X26" s="12" t="s">
        <v>47</v>
      </c>
      <c r="Y26" s="12">
        <v>0</v>
      </c>
      <c r="Z26" s="12">
        <v>0</v>
      </c>
      <c r="AA26" s="12">
        <v>1180.8800000000001</v>
      </c>
      <c r="AB26" s="12">
        <v>111.96</v>
      </c>
      <c r="AC26" s="12">
        <v>18</v>
      </c>
      <c r="AD26" s="14">
        <v>18</v>
      </c>
      <c r="AE26" s="14"/>
      <c r="AF26" s="12">
        <v>44757</v>
      </c>
      <c r="AG26" s="12">
        <v>44783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>
        <v>0.25</v>
      </c>
      <c r="AR26" s="16">
        <v>2.95</v>
      </c>
    </row>
    <row r="27" spans="1:44" x14ac:dyDescent="0.25">
      <c r="A27" s="11" t="s">
        <v>43</v>
      </c>
      <c r="B27" s="11">
        <v>40446754</v>
      </c>
      <c r="C27" s="11">
        <v>9404909110</v>
      </c>
      <c r="D27" s="12" t="s">
        <v>46</v>
      </c>
      <c r="E27" s="11" t="s">
        <v>76</v>
      </c>
      <c r="F27" s="13">
        <v>0</v>
      </c>
      <c r="G27" s="11"/>
      <c r="H27" s="11">
        <v>130000</v>
      </c>
      <c r="I27" s="11"/>
      <c r="J27" s="11"/>
      <c r="K27" s="11">
        <v>11</v>
      </c>
      <c r="L27" s="12" t="s">
        <v>67</v>
      </c>
      <c r="M27" s="12" t="s">
        <v>67</v>
      </c>
      <c r="N27" s="11">
        <v>18</v>
      </c>
      <c r="O27" s="12"/>
      <c r="P27" s="13" t="s">
        <v>66</v>
      </c>
      <c r="Q27" s="13">
        <v>6.22</v>
      </c>
      <c r="R27" s="11">
        <v>28</v>
      </c>
      <c r="S27" s="12">
        <v>2022</v>
      </c>
      <c r="T27" s="15" t="s">
        <v>45</v>
      </c>
      <c r="U27" s="11">
        <v>0.16</v>
      </c>
      <c r="V27" s="11" t="s">
        <v>69</v>
      </c>
      <c r="W27" s="12">
        <v>1</v>
      </c>
      <c r="X27" s="12" t="s">
        <v>47</v>
      </c>
      <c r="Y27" s="12">
        <v>0</v>
      </c>
      <c r="Z27" s="12">
        <v>0</v>
      </c>
      <c r="AA27" s="12">
        <v>1180.8800000000001</v>
      </c>
      <c r="AB27" s="12">
        <v>111.96</v>
      </c>
      <c r="AC27" s="12">
        <v>18</v>
      </c>
      <c r="AD27" s="14">
        <v>18</v>
      </c>
      <c r="AE27" s="14"/>
      <c r="AF27" s="12">
        <v>44757</v>
      </c>
      <c r="AG27" s="12">
        <v>44783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>
        <v>0.25</v>
      </c>
      <c r="AR27">
        <v>2.95</v>
      </c>
    </row>
    <row r="28" spans="1:44" x14ac:dyDescent="0.25">
      <c r="A28" s="11"/>
      <c r="B28" s="11"/>
      <c r="C28" s="11"/>
      <c r="D28" s="12"/>
      <c r="E28" s="11"/>
      <c r="F28" s="13"/>
      <c r="G28" s="11"/>
      <c r="H28" s="11"/>
      <c r="I28" s="11"/>
      <c r="J28" s="11"/>
      <c r="K28" s="11"/>
      <c r="L28" s="12"/>
      <c r="M28" s="12"/>
      <c r="N28" s="11"/>
      <c r="O28" s="12"/>
      <c r="P28" s="13"/>
      <c r="Q28" s="13"/>
      <c r="R28" s="11"/>
      <c r="S28" s="12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4"/>
      <c r="AE28" s="14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4" x14ac:dyDescent="0.25">
      <c r="A29" s="11" t="s">
        <v>43</v>
      </c>
      <c r="B29" s="11">
        <v>30298235</v>
      </c>
      <c r="C29" s="11">
        <v>9404210090</v>
      </c>
      <c r="D29" s="12" t="s">
        <v>46</v>
      </c>
      <c r="E29" s="11" t="s">
        <v>79</v>
      </c>
      <c r="F29" s="13">
        <v>0</v>
      </c>
      <c r="G29" s="11"/>
      <c r="H29" s="11">
        <v>10000</v>
      </c>
      <c r="I29" s="11"/>
      <c r="J29" s="11"/>
      <c r="K29" s="11">
        <v>5</v>
      </c>
      <c r="L29" s="12" t="s">
        <v>67</v>
      </c>
      <c r="M29" s="12" t="s">
        <v>67</v>
      </c>
      <c r="N29" s="11">
        <v>20</v>
      </c>
      <c r="O29" s="12"/>
      <c r="P29" s="13" t="s">
        <v>44</v>
      </c>
      <c r="Q29" s="13">
        <v>38.119999999999997</v>
      </c>
      <c r="R29" s="11">
        <v>28</v>
      </c>
      <c r="S29" s="12">
        <v>2022</v>
      </c>
      <c r="T29" s="11" t="s">
        <v>45</v>
      </c>
      <c r="U29" s="11">
        <v>1.01</v>
      </c>
      <c r="V29" s="11" t="s">
        <v>69</v>
      </c>
      <c r="W29" s="12">
        <v>1</v>
      </c>
      <c r="X29" s="12" t="s">
        <v>47</v>
      </c>
      <c r="Y29" s="12">
        <v>0</v>
      </c>
      <c r="Z29" s="12">
        <v>0</v>
      </c>
      <c r="AA29" s="12">
        <v>8041.27</v>
      </c>
      <c r="AB29" s="12">
        <v>762.4</v>
      </c>
      <c r="AC29" s="12">
        <v>20</v>
      </c>
      <c r="AD29" s="14">
        <v>20</v>
      </c>
      <c r="AE29" s="14"/>
      <c r="AF29" s="12">
        <v>44757</v>
      </c>
      <c r="AG29" s="12">
        <v>44783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>
        <v>0.25</v>
      </c>
      <c r="AR29">
        <v>20.100000000000001</v>
      </c>
    </row>
    <row r="30" spans="1:44" x14ac:dyDescent="0.25">
      <c r="A30" s="11" t="s">
        <v>43</v>
      </c>
      <c r="B30" s="11">
        <v>20425856</v>
      </c>
      <c r="C30" s="11">
        <v>9404290010</v>
      </c>
      <c r="D30" s="12" t="s">
        <v>46</v>
      </c>
      <c r="E30" s="11" t="s">
        <v>80</v>
      </c>
      <c r="F30" s="13">
        <v>0</v>
      </c>
      <c r="G30" s="11"/>
      <c r="H30" s="11">
        <v>20000</v>
      </c>
      <c r="I30" s="11"/>
      <c r="J30" s="11"/>
      <c r="K30" s="11">
        <v>5</v>
      </c>
      <c r="L30" s="12" t="s">
        <v>67</v>
      </c>
      <c r="M30" s="12" t="s">
        <v>67</v>
      </c>
      <c r="N30" s="11">
        <v>3</v>
      </c>
      <c r="O30" s="12"/>
      <c r="P30" s="13" t="s">
        <v>44</v>
      </c>
      <c r="Q30" s="13">
        <v>205.1</v>
      </c>
      <c r="R30" s="11">
        <v>28</v>
      </c>
      <c r="S30" s="12">
        <v>2022</v>
      </c>
      <c r="T30" s="11" t="s">
        <v>45</v>
      </c>
      <c r="U30" s="11">
        <v>5.41</v>
      </c>
      <c r="V30" s="11" t="s">
        <v>69</v>
      </c>
      <c r="W30" s="12">
        <v>1</v>
      </c>
      <c r="X30" s="12" t="s">
        <v>47</v>
      </c>
      <c r="Y30" s="12">
        <v>0</v>
      </c>
      <c r="Z30" s="12">
        <v>0</v>
      </c>
      <c r="AA30" s="12">
        <v>6489.76</v>
      </c>
      <c r="AB30" s="12">
        <v>615.29999999999995</v>
      </c>
      <c r="AC30" s="12">
        <v>3</v>
      </c>
      <c r="AD30" s="14">
        <v>3</v>
      </c>
      <c r="AE30" s="14"/>
      <c r="AF30" s="12">
        <v>44757</v>
      </c>
      <c r="AG30" s="12">
        <v>44783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>
        <v>0.25</v>
      </c>
      <c r="AR30">
        <v>16.22</v>
      </c>
    </row>
    <row r="31" spans="1:44" x14ac:dyDescent="0.25">
      <c r="A31" s="11"/>
      <c r="B31" s="11"/>
      <c r="C31" s="11"/>
      <c r="D31" s="12"/>
      <c r="E31" s="11"/>
      <c r="F31" s="13"/>
      <c r="G31" s="11"/>
      <c r="H31" s="11"/>
      <c r="I31" s="11"/>
      <c r="J31" s="11"/>
      <c r="K31" s="11"/>
      <c r="L31" s="12"/>
      <c r="M31" s="12"/>
      <c r="N31" s="11"/>
      <c r="O31" s="12"/>
      <c r="P31" s="13"/>
      <c r="Q31" s="13"/>
      <c r="R31" s="11"/>
      <c r="S31" s="12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4"/>
      <c r="AE31" s="14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4" x14ac:dyDescent="0.25">
      <c r="A32" s="11" t="s">
        <v>43</v>
      </c>
      <c r="B32" s="11">
        <v>40327949</v>
      </c>
      <c r="C32" s="11">
        <v>7013990010</v>
      </c>
      <c r="D32" s="12" t="s">
        <v>46</v>
      </c>
      <c r="E32" s="11" t="s">
        <v>81</v>
      </c>
      <c r="F32" s="13">
        <v>0</v>
      </c>
      <c r="G32" s="11"/>
      <c r="H32" s="11">
        <v>10000</v>
      </c>
      <c r="I32" s="11"/>
      <c r="J32" s="11"/>
      <c r="K32" s="11">
        <v>16</v>
      </c>
      <c r="L32" s="12" t="s">
        <v>67</v>
      </c>
      <c r="M32" s="12" t="s">
        <v>67</v>
      </c>
      <c r="N32" s="11">
        <v>30</v>
      </c>
      <c r="O32" s="12"/>
      <c r="P32" s="13" t="s">
        <v>44</v>
      </c>
      <c r="Q32" s="13">
        <v>7.93</v>
      </c>
      <c r="R32" s="11">
        <v>28</v>
      </c>
      <c r="S32" s="12">
        <v>2022</v>
      </c>
      <c r="T32" s="15" t="s">
        <v>45</v>
      </c>
      <c r="U32" s="11">
        <v>0.21</v>
      </c>
      <c r="V32" s="11" t="s">
        <v>69</v>
      </c>
      <c r="W32" s="12">
        <v>1</v>
      </c>
      <c r="X32" s="12" t="s">
        <v>47</v>
      </c>
      <c r="Y32" s="12">
        <v>0</v>
      </c>
      <c r="Z32" s="12">
        <v>0</v>
      </c>
      <c r="AA32" s="12">
        <v>2509.21</v>
      </c>
      <c r="AB32" s="12">
        <v>237.9</v>
      </c>
      <c r="AC32" s="12">
        <v>30</v>
      </c>
      <c r="AD32" s="14">
        <v>30</v>
      </c>
      <c r="AE32" s="14"/>
      <c r="AF32" s="12">
        <v>44757</v>
      </c>
      <c r="AG32" s="12">
        <v>44783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>
        <v>0.25</v>
      </c>
      <c r="AR32">
        <v>6.27</v>
      </c>
    </row>
    <row r="33" spans="1:44" x14ac:dyDescent="0.25">
      <c r="A33" s="11" t="s">
        <v>43</v>
      </c>
      <c r="B33" s="11">
        <v>60223328</v>
      </c>
      <c r="C33" s="11">
        <v>7013996464</v>
      </c>
      <c r="D33" s="12" t="s">
        <v>46</v>
      </c>
      <c r="E33" s="11" t="s">
        <v>82</v>
      </c>
      <c r="F33" s="13">
        <v>0</v>
      </c>
      <c r="G33" s="11"/>
      <c r="H33" s="11">
        <v>20000</v>
      </c>
      <c r="I33" s="11"/>
      <c r="J33" s="11"/>
      <c r="K33" s="11">
        <v>16</v>
      </c>
      <c r="L33" s="12" t="s">
        <v>67</v>
      </c>
      <c r="M33" s="12" t="s">
        <v>67</v>
      </c>
      <c r="N33" s="11">
        <v>15</v>
      </c>
      <c r="O33" s="12"/>
      <c r="P33" s="13" t="s">
        <v>44</v>
      </c>
      <c r="Q33" s="13">
        <v>9.5</v>
      </c>
      <c r="R33" s="11">
        <v>28</v>
      </c>
      <c r="S33" s="12">
        <v>2022</v>
      </c>
      <c r="T33" s="15" t="s">
        <v>45</v>
      </c>
      <c r="U33" s="11">
        <v>0.25</v>
      </c>
      <c r="V33" s="11" t="s">
        <v>69</v>
      </c>
      <c r="W33" s="12">
        <v>1</v>
      </c>
      <c r="X33" s="12" t="s">
        <v>47</v>
      </c>
      <c r="Y33" s="12">
        <v>0</v>
      </c>
      <c r="Z33" s="12">
        <v>0</v>
      </c>
      <c r="AA33" s="12">
        <v>1502.99</v>
      </c>
      <c r="AB33" s="12">
        <v>142.5</v>
      </c>
      <c r="AC33" s="12">
        <v>15</v>
      </c>
      <c r="AD33" s="14">
        <v>15</v>
      </c>
      <c r="AE33" s="14"/>
      <c r="AF33" s="12">
        <v>44757</v>
      </c>
      <c r="AG33" s="12">
        <v>44783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>
        <v>0.25</v>
      </c>
      <c r="AR33">
        <v>3.76</v>
      </c>
    </row>
    <row r="34" spans="1:44" x14ac:dyDescent="0.25">
      <c r="A34" s="11" t="s">
        <v>43</v>
      </c>
      <c r="B34" s="11">
        <v>20335993</v>
      </c>
      <c r="C34" s="11">
        <v>7013996467</v>
      </c>
      <c r="D34" s="12" t="s">
        <v>46</v>
      </c>
      <c r="E34" s="11" t="s">
        <v>83</v>
      </c>
      <c r="F34" s="13">
        <v>0</v>
      </c>
      <c r="G34" s="11"/>
      <c r="H34" s="11">
        <v>30000</v>
      </c>
      <c r="I34" s="11"/>
      <c r="J34" s="11"/>
      <c r="K34" s="11">
        <v>16</v>
      </c>
      <c r="L34" s="12" t="s">
        <v>67</v>
      </c>
      <c r="M34" s="12" t="s">
        <v>67</v>
      </c>
      <c r="N34" s="11">
        <v>12</v>
      </c>
      <c r="O34" s="12"/>
      <c r="P34" s="13" t="s">
        <v>44</v>
      </c>
      <c r="Q34" s="13">
        <v>9.68</v>
      </c>
      <c r="R34" s="11">
        <v>28</v>
      </c>
      <c r="S34" s="12">
        <v>2022</v>
      </c>
      <c r="T34" s="11" t="s">
        <v>45</v>
      </c>
      <c r="U34" s="11">
        <v>0.26</v>
      </c>
      <c r="V34" s="11" t="s">
        <v>69</v>
      </c>
      <c r="W34" s="12">
        <v>1</v>
      </c>
      <c r="X34" s="12" t="s">
        <v>47</v>
      </c>
      <c r="Y34" s="12">
        <v>0</v>
      </c>
      <c r="Z34" s="12">
        <v>0</v>
      </c>
      <c r="AA34" s="12">
        <v>1225.18</v>
      </c>
      <c r="AB34" s="12">
        <v>116.16</v>
      </c>
      <c r="AC34" s="12">
        <v>12</v>
      </c>
      <c r="AD34" s="14">
        <v>12</v>
      </c>
      <c r="AE34" s="14"/>
      <c r="AF34" s="12">
        <v>44757</v>
      </c>
      <c r="AG34" s="12">
        <v>44783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>
        <v>0.25</v>
      </c>
      <c r="AR34">
        <v>3.06</v>
      </c>
    </row>
    <row r="35" spans="1:44" x14ac:dyDescent="0.25">
      <c r="A35" s="11" t="s">
        <v>43</v>
      </c>
      <c r="B35" s="11">
        <v>60223328</v>
      </c>
      <c r="C35" s="11">
        <v>7013996549</v>
      </c>
      <c r="D35" s="12" t="s">
        <v>46</v>
      </c>
      <c r="E35" s="11" t="s">
        <v>82</v>
      </c>
      <c r="F35" s="13">
        <v>0</v>
      </c>
      <c r="G35" s="11"/>
      <c r="H35" s="11">
        <v>40000</v>
      </c>
      <c r="I35" s="11"/>
      <c r="J35" s="11"/>
      <c r="K35" s="11">
        <v>16</v>
      </c>
      <c r="L35" s="12" t="s">
        <v>67</v>
      </c>
      <c r="M35" s="12" t="s">
        <v>67</v>
      </c>
      <c r="N35" s="11">
        <v>15</v>
      </c>
      <c r="O35" s="12"/>
      <c r="P35" s="13" t="s">
        <v>44</v>
      </c>
      <c r="Q35" s="13">
        <v>9.5</v>
      </c>
      <c r="R35" s="11">
        <v>28</v>
      </c>
      <c r="S35" s="12">
        <v>2022</v>
      </c>
      <c r="T35" s="15" t="s">
        <v>45</v>
      </c>
      <c r="U35" s="11">
        <v>0.25</v>
      </c>
      <c r="V35" s="11" t="s">
        <v>69</v>
      </c>
      <c r="W35" s="12">
        <v>1</v>
      </c>
      <c r="X35" s="12" t="s">
        <v>47</v>
      </c>
      <c r="Y35" s="12">
        <v>0</v>
      </c>
      <c r="Z35" s="12">
        <v>0</v>
      </c>
      <c r="AA35" s="12">
        <v>1502.99</v>
      </c>
      <c r="AB35" s="12">
        <v>142.5</v>
      </c>
      <c r="AC35" s="12">
        <v>15</v>
      </c>
      <c r="AD35" s="14">
        <v>15</v>
      </c>
      <c r="AE35" s="14"/>
      <c r="AF35" s="12">
        <v>44757</v>
      </c>
      <c r="AG35" s="12">
        <v>44783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>
        <v>0.25</v>
      </c>
      <c r="AR35">
        <v>3.76</v>
      </c>
    </row>
    <row r="36" spans="1:44" x14ac:dyDescent="0.25">
      <c r="A36" s="11"/>
      <c r="B36" s="11"/>
      <c r="C36" s="11"/>
      <c r="D36" s="12"/>
      <c r="E36" s="11"/>
      <c r="F36" s="13"/>
      <c r="G36" s="11"/>
      <c r="H36" s="11"/>
      <c r="I36" s="11"/>
      <c r="J36" s="11"/>
      <c r="K36" s="11"/>
      <c r="L36" s="12"/>
      <c r="M36" s="12"/>
      <c r="N36" s="11"/>
      <c r="O36" s="12"/>
      <c r="P36" s="13"/>
      <c r="Q36" s="13"/>
      <c r="R36" s="11"/>
      <c r="S36" s="12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4"/>
      <c r="AE36" s="14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R36" s="16"/>
    </row>
    <row r="37" spans="1:44" x14ac:dyDescent="0.25">
      <c r="A37" s="11" t="s">
        <v>43</v>
      </c>
      <c r="B37" s="11">
        <v>90435324</v>
      </c>
      <c r="C37" s="11">
        <v>9401710000</v>
      </c>
      <c r="D37" s="12" t="s">
        <v>46</v>
      </c>
      <c r="E37" s="11" t="s">
        <v>84</v>
      </c>
      <c r="F37" s="13">
        <v>0</v>
      </c>
      <c r="G37" s="11"/>
      <c r="H37" s="11">
        <v>10000</v>
      </c>
      <c r="I37" s="11"/>
      <c r="J37" s="11"/>
      <c r="K37" s="11">
        <v>8</v>
      </c>
      <c r="L37" s="12" t="s">
        <v>67</v>
      </c>
      <c r="M37" s="12" t="s">
        <v>67</v>
      </c>
      <c r="N37" s="11">
        <v>4</v>
      </c>
      <c r="O37" s="12"/>
      <c r="P37" s="13" t="s">
        <v>66</v>
      </c>
      <c r="Q37" s="13">
        <v>62.05</v>
      </c>
      <c r="R37" s="11">
        <v>28</v>
      </c>
      <c r="S37" s="12">
        <v>2022</v>
      </c>
      <c r="T37" s="15" t="s">
        <v>45</v>
      </c>
      <c r="U37" s="11">
        <v>1.64</v>
      </c>
      <c r="V37" s="11" t="s">
        <v>69</v>
      </c>
      <c r="W37" s="12">
        <v>1</v>
      </c>
      <c r="X37" s="12" t="s">
        <v>47</v>
      </c>
      <c r="Y37" s="12">
        <v>0</v>
      </c>
      <c r="Z37" s="12">
        <v>0</v>
      </c>
      <c r="AA37" s="12">
        <v>2617.84</v>
      </c>
      <c r="AB37" s="12">
        <v>248.2</v>
      </c>
      <c r="AC37" s="12">
        <v>4</v>
      </c>
      <c r="AD37" s="14">
        <v>4</v>
      </c>
      <c r="AE37" s="14"/>
      <c r="AF37" s="12">
        <v>44757</v>
      </c>
      <c r="AG37" s="12">
        <v>44783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>
        <v>0.25</v>
      </c>
      <c r="AR37">
        <v>6.54</v>
      </c>
    </row>
    <row r="38" spans="1:44" x14ac:dyDescent="0.25">
      <c r="A38" s="11"/>
      <c r="B38" s="11"/>
      <c r="C38" s="11"/>
      <c r="D38" s="12"/>
      <c r="E38" s="11"/>
      <c r="F38" s="13"/>
      <c r="G38" s="11"/>
      <c r="H38" s="11"/>
      <c r="I38" s="11"/>
      <c r="J38" s="11"/>
      <c r="K38" s="11"/>
      <c r="L38" s="12"/>
      <c r="M38" s="12"/>
      <c r="N38" s="11"/>
      <c r="O38" s="12"/>
      <c r="P38" s="13"/>
      <c r="Q38" s="13"/>
      <c r="R38" s="11"/>
      <c r="S38" s="12"/>
      <c r="T38" s="15"/>
      <c r="U38" s="11"/>
      <c r="V38" s="11"/>
      <c r="W38" s="12"/>
      <c r="X38" s="12"/>
      <c r="Y38" s="12"/>
      <c r="Z38" s="12"/>
      <c r="AA38" s="12"/>
      <c r="AB38" s="12"/>
      <c r="AC38" s="12"/>
      <c r="AD38" s="14"/>
      <c r="AE38" s="14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4" x14ac:dyDescent="0.25">
      <c r="A39" s="11" t="s">
        <v>43</v>
      </c>
      <c r="B39" s="11">
        <v>70424147</v>
      </c>
      <c r="C39" s="11">
        <v>9401790000</v>
      </c>
      <c r="D39" s="12" t="s">
        <v>46</v>
      </c>
      <c r="E39" s="11" t="s">
        <v>85</v>
      </c>
      <c r="F39" s="13">
        <v>0</v>
      </c>
      <c r="G39" s="11"/>
      <c r="H39" s="11">
        <v>10000</v>
      </c>
      <c r="I39" s="11"/>
      <c r="J39" s="11"/>
      <c r="K39" s="11">
        <v>17</v>
      </c>
      <c r="L39" s="12" t="s">
        <v>67</v>
      </c>
      <c r="M39" s="12" t="s">
        <v>67</v>
      </c>
      <c r="N39" s="11">
        <v>4</v>
      </c>
      <c r="O39" s="12"/>
      <c r="P39" s="13"/>
      <c r="Q39" s="13">
        <v>116.2</v>
      </c>
      <c r="R39" s="11">
        <v>28</v>
      </c>
      <c r="S39" s="12">
        <v>2022</v>
      </c>
      <c r="T39" s="11" t="s">
        <v>45</v>
      </c>
      <c r="U39" s="11">
        <v>3.06</v>
      </c>
      <c r="V39" s="11" t="s">
        <v>69</v>
      </c>
      <c r="W39" s="12">
        <v>1</v>
      </c>
      <c r="X39" s="12" t="s">
        <v>47</v>
      </c>
      <c r="Y39" s="12">
        <v>0</v>
      </c>
      <c r="Z39" s="12">
        <v>0</v>
      </c>
      <c r="AA39" s="12">
        <v>4902.3900000000003</v>
      </c>
      <c r="AB39" s="12">
        <v>464.8</v>
      </c>
      <c r="AC39" s="12">
        <v>4</v>
      </c>
      <c r="AD39" s="14">
        <v>4</v>
      </c>
      <c r="AE39" s="14"/>
      <c r="AF39" s="12">
        <v>44757</v>
      </c>
      <c r="AG39" s="12">
        <v>44783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>
        <v>0.25</v>
      </c>
      <c r="AR39" s="16">
        <v>12.26</v>
      </c>
    </row>
    <row r="40" spans="1:44" x14ac:dyDescent="0.25">
      <c r="A40" s="11" t="s">
        <v>43</v>
      </c>
      <c r="B40" s="11">
        <v>70424147</v>
      </c>
      <c r="C40" s="11">
        <v>9401790000</v>
      </c>
      <c r="D40" s="12" t="s">
        <v>46</v>
      </c>
      <c r="E40" s="11" t="s">
        <v>85</v>
      </c>
      <c r="F40" s="13">
        <v>0</v>
      </c>
      <c r="G40" s="11"/>
      <c r="H40" s="11">
        <v>20000</v>
      </c>
      <c r="I40" s="11"/>
      <c r="J40" s="11"/>
      <c r="K40" s="11">
        <v>17</v>
      </c>
      <c r="L40" s="12" t="s">
        <v>67</v>
      </c>
      <c r="M40" s="12" t="s">
        <v>67</v>
      </c>
      <c r="N40" s="11">
        <v>4</v>
      </c>
      <c r="O40" s="12"/>
      <c r="P40" s="13"/>
      <c r="Q40" s="13">
        <v>116.2</v>
      </c>
      <c r="R40" s="11">
        <v>28</v>
      </c>
      <c r="S40" s="12">
        <v>2022</v>
      </c>
      <c r="T40" s="15" t="s">
        <v>45</v>
      </c>
      <c r="U40" s="11">
        <v>3.06</v>
      </c>
      <c r="V40" s="11" t="s">
        <v>69</v>
      </c>
      <c r="W40" s="12">
        <v>1</v>
      </c>
      <c r="X40" s="12" t="s">
        <v>47</v>
      </c>
      <c r="Y40" s="12">
        <v>0</v>
      </c>
      <c r="Z40" s="12">
        <v>0</v>
      </c>
      <c r="AA40" s="12">
        <v>4902.3900000000003</v>
      </c>
      <c r="AB40" s="12">
        <v>464.8</v>
      </c>
      <c r="AC40" s="12">
        <v>4</v>
      </c>
      <c r="AD40" s="14">
        <v>4</v>
      </c>
      <c r="AE40" s="14"/>
      <c r="AF40" s="12">
        <v>44757</v>
      </c>
      <c r="AG40" s="12">
        <v>44783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>
        <v>0.25</v>
      </c>
      <c r="AR40">
        <v>12.26</v>
      </c>
    </row>
    <row r="41" spans="1:44" x14ac:dyDescent="0.25">
      <c r="A41" s="11" t="s">
        <v>43</v>
      </c>
      <c r="B41" s="11">
        <v>70424147</v>
      </c>
      <c r="C41" s="11">
        <v>9401790000</v>
      </c>
      <c r="D41" s="12" t="s">
        <v>46</v>
      </c>
      <c r="E41" s="11" t="s">
        <v>85</v>
      </c>
      <c r="F41" s="13">
        <v>0</v>
      </c>
      <c r="G41" s="11"/>
      <c r="H41" s="11">
        <v>30000</v>
      </c>
      <c r="I41" s="11"/>
      <c r="J41" s="11"/>
      <c r="K41" s="11">
        <v>17</v>
      </c>
      <c r="L41" s="12" t="s">
        <v>67</v>
      </c>
      <c r="M41" s="12" t="s">
        <v>67</v>
      </c>
      <c r="N41" s="11">
        <v>4</v>
      </c>
      <c r="O41" s="12"/>
      <c r="P41" s="13"/>
      <c r="Q41" s="13">
        <v>116.2</v>
      </c>
      <c r="R41" s="11">
        <v>28</v>
      </c>
      <c r="S41" s="12">
        <v>2022</v>
      </c>
      <c r="T41" s="11" t="s">
        <v>45</v>
      </c>
      <c r="U41" s="11">
        <v>3.06</v>
      </c>
      <c r="V41" s="11" t="s">
        <v>69</v>
      </c>
      <c r="W41" s="12">
        <v>1</v>
      </c>
      <c r="X41" s="12" t="s">
        <v>47</v>
      </c>
      <c r="Y41" s="12">
        <v>0</v>
      </c>
      <c r="Z41" s="12">
        <v>0</v>
      </c>
      <c r="AA41" s="12">
        <v>4902.3900000000003</v>
      </c>
      <c r="AB41" s="12">
        <v>464.8</v>
      </c>
      <c r="AC41" s="12">
        <v>4</v>
      </c>
      <c r="AD41" s="14">
        <v>4</v>
      </c>
      <c r="AE41" s="14"/>
      <c r="AF41" s="12">
        <v>44757</v>
      </c>
      <c r="AG41" s="12">
        <v>44783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>
        <v>0.25</v>
      </c>
      <c r="AR41">
        <v>12.26</v>
      </c>
    </row>
    <row r="42" spans="1:44" x14ac:dyDescent="0.25">
      <c r="A42" s="11" t="s">
        <v>43</v>
      </c>
      <c r="B42" s="11">
        <v>70424147</v>
      </c>
      <c r="C42" s="11">
        <v>9401790000</v>
      </c>
      <c r="D42" s="12" t="s">
        <v>46</v>
      </c>
      <c r="E42" s="11" t="s">
        <v>85</v>
      </c>
      <c r="F42" s="13">
        <v>0</v>
      </c>
      <c r="G42" s="11"/>
      <c r="H42" s="11">
        <v>40000</v>
      </c>
      <c r="I42" s="11"/>
      <c r="J42" s="11"/>
      <c r="K42" s="11">
        <v>17</v>
      </c>
      <c r="L42" s="12" t="s">
        <v>67</v>
      </c>
      <c r="M42" s="12" t="s">
        <v>67</v>
      </c>
      <c r="N42" s="11">
        <v>4</v>
      </c>
      <c r="O42" s="12"/>
      <c r="P42" s="13"/>
      <c r="Q42" s="13">
        <v>116.2</v>
      </c>
      <c r="R42" s="11">
        <v>28</v>
      </c>
      <c r="S42" s="12">
        <v>2022</v>
      </c>
      <c r="T42" s="11" t="s">
        <v>45</v>
      </c>
      <c r="U42" s="11">
        <v>3.06</v>
      </c>
      <c r="V42" s="11" t="s">
        <v>69</v>
      </c>
      <c r="W42" s="12">
        <v>1</v>
      </c>
      <c r="X42" s="12" t="s">
        <v>47</v>
      </c>
      <c r="Y42" s="12">
        <v>0</v>
      </c>
      <c r="Z42" s="12">
        <v>0</v>
      </c>
      <c r="AA42" s="12">
        <v>4902.3900000000003</v>
      </c>
      <c r="AB42" s="12">
        <v>464.8</v>
      </c>
      <c r="AC42" s="12">
        <v>4</v>
      </c>
      <c r="AD42" s="14">
        <v>4</v>
      </c>
      <c r="AE42" s="14"/>
      <c r="AF42" s="12">
        <v>44757</v>
      </c>
      <c r="AG42" s="12">
        <v>44783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>
        <v>0.25</v>
      </c>
      <c r="AR42">
        <v>12.26</v>
      </c>
    </row>
    <row r="43" spans="1:44" x14ac:dyDescent="0.25">
      <c r="A43" s="11" t="s">
        <v>43</v>
      </c>
      <c r="B43" s="11">
        <v>70424147</v>
      </c>
      <c r="C43" s="11">
        <v>9401790000</v>
      </c>
      <c r="D43" s="12" t="s">
        <v>46</v>
      </c>
      <c r="E43" s="11" t="s">
        <v>85</v>
      </c>
      <c r="F43" s="13">
        <v>0</v>
      </c>
      <c r="G43" s="11"/>
      <c r="H43" s="11">
        <v>50000</v>
      </c>
      <c r="I43" s="11"/>
      <c r="J43" s="11"/>
      <c r="K43" s="11">
        <v>17</v>
      </c>
      <c r="L43" s="12" t="s">
        <v>67</v>
      </c>
      <c r="M43" s="12" t="s">
        <v>67</v>
      </c>
      <c r="N43" s="11">
        <v>4</v>
      </c>
      <c r="O43" s="12"/>
      <c r="P43" s="13"/>
      <c r="Q43" s="13">
        <v>116.2</v>
      </c>
      <c r="R43" s="11">
        <v>28</v>
      </c>
      <c r="S43" s="12">
        <v>2022</v>
      </c>
      <c r="T43" s="15" t="s">
        <v>45</v>
      </c>
      <c r="U43" s="11">
        <v>3.06</v>
      </c>
      <c r="V43" s="11" t="s">
        <v>69</v>
      </c>
      <c r="W43" s="12">
        <v>1</v>
      </c>
      <c r="X43" s="12" t="s">
        <v>47</v>
      </c>
      <c r="Y43" s="12">
        <v>0</v>
      </c>
      <c r="Z43" s="12">
        <v>0</v>
      </c>
      <c r="AA43" s="12">
        <v>4902.3900000000003</v>
      </c>
      <c r="AB43" s="12">
        <v>464.8</v>
      </c>
      <c r="AC43" s="12">
        <v>4</v>
      </c>
      <c r="AD43" s="14">
        <v>4</v>
      </c>
      <c r="AE43" s="14"/>
      <c r="AF43" s="12">
        <v>44757</v>
      </c>
      <c r="AG43" s="12">
        <v>44783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>
        <v>0.25</v>
      </c>
      <c r="AR43">
        <v>12.26</v>
      </c>
    </row>
    <row r="44" spans="1:44" x14ac:dyDescent="0.25">
      <c r="A44" s="11" t="s">
        <v>43</v>
      </c>
      <c r="B44" s="11">
        <v>70424147</v>
      </c>
      <c r="C44" s="11">
        <v>9401790000</v>
      </c>
      <c r="D44" s="12" t="s">
        <v>46</v>
      </c>
      <c r="E44" s="11" t="s">
        <v>85</v>
      </c>
      <c r="F44" s="13">
        <v>0</v>
      </c>
      <c r="G44" s="11"/>
      <c r="H44" s="11">
        <v>60000</v>
      </c>
      <c r="I44" s="11"/>
      <c r="J44" s="11"/>
      <c r="K44" s="11">
        <v>17</v>
      </c>
      <c r="L44" s="12" t="s">
        <v>67</v>
      </c>
      <c r="M44" s="12" t="s">
        <v>67</v>
      </c>
      <c r="N44" s="11">
        <v>4</v>
      </c>
      <c r="O44" s="12"/>
      <c r="P44" s="13"/>
      <c r="Q44" s="13">
        <v>116.2</v>
      </c>
      <c r="R44" s="11">
        <v>28</v>
      </c>
      <c r="S44" s="12">
        <v>2022</v>
      </c>
      <c r="T44" s="11" t="s">
        <v>45</v>
      </c>
      <c r="U44" s="11">
        <v>3.06</v>
      </c>
      <c r="V44" s="11" t="s">
        <v>69</v>
      </c>
      <c r="W44" s="12">
        <v>1</v>
      </c>
      <c r="X44" s="12" t="s">
        <v>47</v>
      </c>
      <c r="Y44" s="12">
        <v>0</v>
      </c>
      <c r="Z44" s="12">
        <v>0</v>
      </c>
      <c r="AA44" s="12">
        <v>4902.3900000000003</v>
      </c>
      <c r="AB44" s="12">
        <v>464.8</v>
      </c>
      <c r="AC44" s="12">
        <v>4</v>
      </c>
      <c r="AD44" s="14">
        <v>4</v>
      </c>
      <c r="AE44" s="14"/>
      <c r="AF44" s="12">
        <v>44757</v>
      </c>
      <c r="AG44" s="12">
        <v>44783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>
        <v>0.25</v>
      </c>
      <c r="AR44">
        <v>12.26</v>
      </c>
    </row>
    <row r="45" spans="1:44" x14ac:dyDescent="0.25">
      <c r="A45" s="11"/>
      <c r="B45" s="11"/>
      <c r="C45" s="11"/>
      <c r="D45" s="12"/>
      <c r="E45" s="11"/>
      <c r="F45" s="13"/>
      <c r="G45" s="11"/>
      <c r="H45" s="11"/>
      <c r="I45" s="11"/>
      <c r="J45" s="11"/>
      <c r="K45" s="11"/>
      <c r="L45" s="12"/>
      <c r="M45" s="12"/>
      <c r="N45" s="11"/>
      <c r="O45" s="12"/>
      <c r="P45" s="13"/>
      <c r="Q45" s="13"/>
      <c r="R45" s="11"/>
      <c r="S45" s="12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4"/>
      <c r="AE45" s="14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4" x14ac:dyDescent="0.25">
      <c r="A46" s="11" t="s">
        <v>43</v>
      </c>
      <c r="B46" s="11">
        <v>90435324</v>
      </c>
      <c r="C46" s="11">
        <v>9401710000</v>
      </c>
      <c r="D46" s="12" t="s">
        <v>46</v>
      </c>
      <c r="E46" s="11" t="s">
        <v>84</v>
      </c>
      <c r="F46" s="13">
        <v>0</v>
      </c>
      <c r="G46" s="11"/>
      <c r="H46" s="11">
        <v>10000</v>
      </c>
      <c r="I46" s="11"/>
      <c r="J46" s="11"/>
      <c r="K46" s="11">
        <v>8</v>
      </c>
      <c r="L46" s="12" t="s">
        <v>67</v>
      </c>
      <c r="M46" s="12" t="s">
        <v>67</v>
      </c>
      <c r="N46" s="11">
        <v>4</v>
      </c>
      <c r="O46" s="12"/>
      <c r="P46" s="13" t="s">
        <v>66</v>
      </c>
      <c r="Q46" s="13">
        <v>62.05</v>
      </c>
      <c r="R46" s="11">
        <v>28</v>
      </c>
      <c r="S46" s="12">
        <v>2022</v>
      </c>
      <c r="T46" s="11" t="s">
        <v>45</v>
      </c>
      <c r="U46" s="11">
        <v>1.64</v>
      </c>
      <c r="V46" s="11" t="s">
        <v>69</v>
      </c>
      <c r="W46" s="12">
        <v>1</v>
      </c>
      <c r="X46" s="12" t="s">
        <v>47</v>
      </c>
      <c r="Y46" s="12">
        <v>0</v>
      </c>
      <c r="Z46" s="12">
        <v>0</v>
      </c>
      <c r="AA46" s="12">
        <v>2617.84</v>
      </c>
      <c r="AB46" s="12">
        <v>248.2</v>
      </c>
      <c r="AC46" s="12">
        <v>4</v>
      </c>
      <c r="AD46" s="14">
        <v>4</v>
      </c>
      <c r="AE46" s="14"/>
      <c r="AF46" s="12">
        <v>44757</v>
      </c>
      <c r="AG46" s="12">
        <v>44783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>
        <v>0.25</v>
      </c>
      <c r="AR46">
        <v>6.54</v>
      </c>
    </row>
    <row r="47" spans="1:44" x14ac:dyDescent="0.25">
      <c r="A47" s="11"/>
      <c r="B47" s="11"/>
      <c r="C47" s="11"/>
      <c r="D47" s="12"/>
      <c r="E47" s="11"/>
      <c r="F47" s="13"/>
      <c r="G47" s="11"/>
      <c r="H47" s="11"/>
      <c r="I47" s="11"/>
      <c r="J47" s="11"/>
      <c r="K47" s="11"/>
      <c r="L47" s="12"/>
      <c r="M47" s="12"/>
      <c r="N47" s="11"/>
      <c r="O47" s="12"/>
      <c r="P47" s="13"/>
      <c r="Q47" s="13"/>
      <c r="R47" s="11"/>
      <c r="S47" s="12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4"/>
      <c r="AE47" s="14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4" x14ac:dyDescent="0.25">
      <c r="A48" s="11" t="s">
        <v>43</v>
      </c>
      <c r="B48" s="11">
        <v>30339392</v>
      </c>
      <c r="C48" s="11">
        <v>9404210090</v>
      </c>
      <c r="D48" s="12" t="s">
        <v>46</v>
      </c>
      <c r="E48" s="11" t="s">
        <v>86</v>
      </c>
      <c r="F48" s="13">
        <v>0</v>
      </c>
      <c r="G48" s="11"/>
      <c r="H48" s="11">
        <v>10000</v>
      </c>
      <c r="I48" s="11"/>
      <c r="J48" s="11"/>
      <c r="K48" s="11">
        <v>9</v>
      </c>
      <c r="L48" s="12" t="s">
        <v>67</v>
      </c>
      <c r="M48" s="12" t="s">
        <v>67</v>
      </c>
      <c r="N48" s="11">
        <v>15</v>
      </c>
      <c r="O48" s="12"/>
      <c r="P48" s="13" t="s">
        <v>44</v>
      </c>
      <c r="Q48" s="13">
        <v>25.99</v>
      </c>
      <c r="R48" s="11">
        <v>28</v>
      </c>
      <c r="S48" s="12">
        <v>2022</v>
      </c>
      <c r="T48" s="11" t="s">
        <v>45</v>
      </c>
      <c r="U48" s="11">
        <v>0.69</v>
      </c>
      <c r="V48" s="11" t="s">
        <v>69</v>
      </c>
      <c r="W48" s="12">
        <v>1</v>
      </c>
      <c r="X48" s="12" t="s">
        <v>47</v>
      </c>
      <c r="Y48" s="12">
        <v>0</v>
      </c>
      <c r="Z48" s="12">
        <v>0</v>
      </c>
      <c r="AA48" s="12">
        <v>4111.87</v>
      </c>
      <c r="AB48" s="12">
        <v>389.85</v>
      </c>
      <c r="AC48" s="12">
        <v>15</v>
      </c>
      <c r="AD48" s="14">
        <v>15</v>
      </c>
      <c r="AE48" s="14"/>
      <c r="AF48" s="12">
        <v>44757</v>
      </c>
      <c r="AG48" s="12">
        <v>44783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>
        <v>0.25</v>
      </c>
      <c r="AR48">
        <v>10.28</v>
      </c>
    </row>
    <row r="49" spans="1:44" x14ac:dyDescent="0.25">
      <c r="A49" s="11" t="s">
        <v>43</v>
      </c>
      <c r="B49" s="11">
        <v>30339392</v>
      </c>
      <c r="C49" s="11">
        <v>9404210090</v>
      </c>
      <c r="D49" s="12" t="s">
        <v>46</v>
      </c>
      <c r="E49" s="11" t="s">
        <v>86</v>
      </c>
      <c r="F49" s="13">
        <v>0</v>
      </c>
      <c r="G49" s="11"/>
      <c r="H49" s="11">
        <v>20000</v>
      </c>
      <c r="I49" s="11"/>
      <c r="J49" s="11"/>
      <c r="K49" s="11">
        <v>9</v>
      </c>
      <c r="L49" s="12" t="s">
        <v>67</v>
      </c>
      <c r="M49" s="12" t="s">
        <v>67</v>
      </c>
      <c r="N49" s="11">
        <v>15</v>
      </c>
      <c r="O49" s="12"/>
      <c r="P49" s="13" t="s">
        <v>44</v>
      </c>
      <c r="Q49" s="13">
        <v>25.99</v>
      </c>
      <c r="R49" s="11">
        <v>28</v>
      </c>
      <c r="S49" s="12">
        <v>2022</v>
      </c>
      <c r="T49" s="11" t="s">
        <v>45</v>
      </c>
      <c r="U49" s="11">
        <v>0.69</v>
      </c>
      <c r="V49" s="11" t="s">
        <v>69</v>
      </c>
      <c r="W49" s="12">
        <v>1</v>
      </c>
      <c r="X49" s="12" t="s">
        <v>47</v>
      </c>
      <c r="Y49" s="12">
        <v>0</v>
      </c>
      <c r="Z49" s="12">
        <v>0</v>
      </c>
      <c r="AA49" s="12">
        <v>4111.87</v>
      </c>
      <c r="AB49" s="12">
        <v>389.85</v>
      </c>
      <c r="AC49" s="12">
        <v>15</v>
      </c>
      <c r="AD49" s="14">
        <v>15</v>
      </c>
      <c r="AE49" s="14"/>
      <c r="AF49" s="12">
        <v>44757</v>
      </c>
      <c r="AG49" s="12">
        <v>44783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>
        <v>0.25</v>
      </c>
      <c r="AR49" s="16">
        <v>10.28</v>
      </c>
    </row>
    <row r="50" spans="1:44" x14ac:dyDescent="0.25">
      <c r="A50" s="11"/>
      <c r="B50" s="11"/>
      <c r="C50" s="11"/>
      <c r="D50" s="12"/>
      <c r="E50" s="11"/>
      <c r="F50" s="13"/>
      <c r="G50" s="11"/>
      <c r="H50" s="11"/>
      <c r="I50" s="11"/>
      <c r="J50" s="11"/>
      <c r="K50" s="11"/>
      <c r="L50" s="12"/>
      <c r="M50" s="12"/>
      <c r="N50" s="11"/>
      <c r="O50" s="12"/>
      <c r="P50" s="13"/>
      <c r="Q50" s="13"/>
      <c r="R50" s="11"/>
      <c r="S50" s="12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4"/>
      <c r="AE50" s="14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R50" s="16"/>
    </row>
    <row r="51" spans="1:44" x14ac:dyDescent="0.25">
      <c r="A51" s="11" t="s">
        <v>43</v>
      </c>
      <c r="B51" s="11">
        <v>90124534</v>
      </c>
      <c r="C51" s="11">
        <v>9403900010</v>
      </c>
      <c r="D51" s="12" t="s">
        <v>46</v>
      </c>
      <c r="E51" s="11" t="s">
        <v>87</v>
      </c>
      <c r="F51" s="13">
        <v>0</v>
      </c>
      <c r="G51" s="11"/>
      <c r="H51" s="11">
        <v>10000</v>
      </c>
      <c r="I51" s="11"/>
      <c r="J51" s="11"/>
      <c r="K51" s="11">
        <v>5</v>
      </c>
      <c r="L51" s="12" t="s">
        <v>67</v>
      </c>
      <c r="M51" s="12" t="s">
        <v>67</v>
      </c>
      <c r="N51" s="11">
        <v>130</v>
      </c>
      <c r="O51" s="12"/>
      <c r="P51" s="13" t="s">
        <v>44</v>
      </c>
      <c r="Q51" s="13">
        <v>7.48</v>
      </c>
      <c r="R51" s="11">
        <v>28</v>
      </c>
      <c r="S51" s="12">
        <v>2022</v>
      </c>
      <c r="T51" s="11" t="s">
        <v>45</v>
      </c>
      <c r="U51" s="11">
        <v>0.2</v>
      </c>
      <c r="V51" s="11" t="s">
        <v>88</v>
      </c>
      <c r="W51" s="12">
        <v>1</v>
      </c>
      <c r="X51" s="12" t="s">
        <v>47</v>
      </c>
      <c r="Y51" s="12">
        <v>0</v>
      </c>
      <c r="Z51" s="12">
        <v>0</v>
      </c>
      <c r="AA51" s="12">
        <v>10256.209999999999</v>
      </c>
      <c r="AB51" s="12">
        <v>972.4</v>
      </c>
      <c r="AC51" s="12">
        <v>130</v>
      </c>
      <c r="AD51" s="14">
        <v>130</v>
      </c>
      <c r="AE51" s="14"/>
      <c r="AF51" s="12">
        <v>44757</v>
      </c>
      <c r="AG51" s="12">
        <v>44783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>
        <v>0.25</v>
      </c>
      <c r="AR51">
        <v>25.64</v>
      </c>
    </row>
    <row r="52" spans="1:44" x14ac:dyDescent="0.25">
      <c r="A52" s="11" t="s">
        <v>43</v>
      </c>
      <c r="B52" s="11">
        <v>90124534</v>
      </c>
      <c r="C52" s="11">
        <v>9403900010</v>
      </c>
      <c r="D52" s="12" t="s">
        <v>46</v>
      </c>
      <c r="E52" s="11" t="s">
        <v>87</v>
      </c>
      <c r="F52" s="13">
        <v>0</v>
      </c>
      <c r="G52" s="11"/>
      <c r="H52" s="11">
        <v>20000</v>
      </c>
      <c r="I52" s="11"/>
      <c r="J52" s="11"/>
      <c r="K52" s="11">
        <v>5</v>
      </c>
      <c r="L52" s="12" t="s">
        <v>67</v>
      </c>
      <c r="M52" s="12" t="s">
        <v>67</v>
      </c>
      <c r="N52" s="11">
        <v>130</v>
      </c>
      <c r="O52" s="12"/>
      <c r="P52" s="13" t="s">
        <v>44</v>
      </c>
      <c r="Q52" s="13">
        <v>7.48</v>
      </c>
      <c r="R52" s="11">
        <v>28</v>
      </c>
      <c r="S52" s="12">
        <v>2022</v>
      </c>
      <c r="T52" s="11" t="s">
        <v>45</v>
      </c>
      <c r="U52" s="11">
        <v>0.2</v>
      </c>
      <c r="V52" s="11" t="s">
        <v>88</v>
      </c>
      <c r="W52" s="12">
        <v>1</v>
      </c>
      <c r="X52" s="12" t="s">
        <v>47</v>
      </c>
      <c r="Y52" s="12">
        <v>0</v>
      </c>
      <c r="Z52" s="12">
        <v>0</v>
      </c>
      <c r="AA52" s="12">
        <v>10256.209999999999</v>
      </c>
      <c r="AB52" s="12">
        <v>972.4</v>
      </c>
      <c r="AC52" s="12">
        <v>130</v>
      </c>
      <c r="AD52" s="14">
        <v>130</v>
      </c>
      <c r="AE52" s="14"/>
      <c r="AF52" s="12">
        <v>44757</v>
      </c>
      <c r="AG52" s="12">
        <v>44783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>
        <v>0.25</v>
      </c>
      <c r="AR52">
        <v>25.64</v>
      </c>
    </row>
    <row r="53" spans="1:44" x14ac:dyDescent="0.25">
      <c r="A53" s="11" t="s">
        <v>43</v>
      </c>
      <c r="B53" s="11">
        <v>90124534</v>
      </c>
      <c r="C53" s="11">
        <v>9403900010</v>
      </c>
      <c r="D53" s="12" t="s">
        <v>46</v>
      </c>
      <c r="E53" s="11" t="s">
        <v>87</v>
      </c>
      <c r="F53" s="13">
        <v>0</v>
      </c>
      <c r="G53" s="11"/>
      <c r="H53" s="11">
        <v>30000</v>
      </c>
      <c r="I53" s="11"/>
      <c r="J53" s="11"/>
      <c r="K53" s="11">
        <v>5</v>
      </c>
      <c r="L53" s="12" t="s">
        <v>67</v>
      </c>
      <c r="M53" s="12" t="s">
        <v>67</v>
      </c>
      <c r="N53" s="11">
        <v>130</v>
      </c>
      <c r="O53" s="12"/>
      <c r="P53" s="13" t="s">
        <v>44</v>
      </c>
      <c r="Q53" s="13">
        <v>7.48</v>
      </c>
      <c r="R53" s="11">
        <v>28</v>
      </c>
      <c r="S53" s="12">
        <v>2022</v>
      </c>
      <c r="T53" s="11" t="s">
        <v>45</v>
      </c>
      <c r="U53" s="11">
        <v>0.2</v>
      </c>
      <c r="V53" s="11" t="s">
        <v>88</v>
      </c>
      <c r="W53" s="12">
        <v>1</v>
      </c>
      <c r="X53" s="12" t="s">
        <v>47</v>
      </c>
      <c r="Y53" s="12">
        <v>0</v>
      </c>
      <c r="Z53" s="12">
        <v>0</v>
      </c>
      <c r="AA53" s="12">
        <v>10256.209999999999</v>
      </c>
      <c r="AB53" s="12">
        <v>972.4</v>
      </c>
      <c r="AC53" s="12">
        <v>130</v>
      </c>
      <c r="AD53" s="14">
        <v>130</v>
      </c>
      <c r="AE53" s="14"/>
      <c r="AF53" s="12">
        <v>44757</v>
      </c>
      <c r="AG53" s="12">
        <v>44783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>
        <v>0.25</v>
      </c>
      <c r="AR53">
        <v>25.64</v>
      </c>
    </row>
    <row r="54" spans="1:44" x14ac:dyDescent="0.25">
      <c r="A54" s="11"/>
      <c r="B54" s="11"/>
      <c r="C54" s="11"/>
      <c r="D54" s="12"/>
      <c r="E54" s="11"/>
      <c r="F54" s="13"/>
      <c r="G54" s="11"/>
      <c r="H54" s="11"/>
      <c r="I54" s="11"/>
      <c r="J54" s="11"/>
      <c r="K54" s="11"/>
      <c r="L54" s="12"/>
      <c r="M54" s="12"/>
      <c r="N54" s="11"/>
      <c r="O54" s="12"/>
      <c r="P54" s="13"/>
      <c r="Q54" s="13"/>
      <c r="R54" s="11"/>
      <c r="S54" s="12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4"/>
      <c r="AE54" s="14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4" x14ac:dyDescent="0.25">
      <c r="A55" s="11" t="s">
        <v>43</v>
      </c>
      <c r="B55" s="11">
        <v>20427624</v>
      </c>
      <c r="C55" s="11">
        <v>4414001000</v>
      </c>
      <c r="D55" s="12" t="s">
        <v>46</v>
      </c>
      <c r="E55" s="11" t="s">
        <v>89</v>
      </c>
      <c r="F55" s="13">
        <v>0</v>
      </c>
      <c r="G55" s="11"/>
      <c r="H55" s="11">
        <v>10000</v>
      </c>
      <c r="I55" s="11"/>
      <c r="J55" s="11"/>
      <c r="K55" s="11">
        <v>16</v>
      </c>
      <c r="L55" s="12" t="s">
        <v>67</v>
      </c>
      <c r="M55" s="12" t="s">
        <v>67</v>
      </c>
      <c r="N55" s="11">
        <v>48</v>
      </c>
      <c r="O55" s="12"/>
      <c r="P55" s="13"/>
      <c r="Q55" s="13">
        <v>3.82</v>
      </c>
      <c r="R55" s="11">
        <v>28</v>
      </c>
      <c r="S55" s="12">
        <v>2022</v>
      </c>
      <c r="T55" s="11" t="s">
        <v>45</v>
      </c>
      <c r="U55" s="11">
        <v>4.9400000000000004</v>
      </c>
      <c r="V55" s="11" t="s">
        <v>69</v>
      </c>
      <c r="W55" s="12">
        <v>1</v>
      </c>
      <c r="X55" s="12" t="s">
        <v>47</v>
      </c>
      <c r="Y55" s="12">
        <v>0</v>
      </c>
      <c r="Z55" s="12">
        <v>0</v>
      </c>
      <c r="AA55" s="12">
        <v>1933.96</v>
      </c>
      <c r="AB55" s="12">
        <v>183.36</v>
      </c>
      <c r="AC55" s="12">
        <v>48</v>
      </c>
      <c r="AD55" s="14">
        <v>48</v>
      </c>
      <c r="AE55" s="14"/>
      <c r="AF55" s="12">
        <v>44757</v>
      </c>
      <c r="AG55" s="12">
        <v>44783</v>
      </c>
      <c r="AH55" s="12">
        <v>0</v>
      </c>
      <c r="AI55" s="12">
        <v>0</v>
      </c>
      <c r="AJ55" s="12">
        <v>0</v>
      </c>
      <c r="AK55" s="12">
        <v>12</v>
      </c>
      <c r="AL55" s="12">
        <v>232.07</v>
      </c>
      <c r="AM55" s="12">
        <v>0</v>
      </c>
      <c r="AN55" s="12">
        <v>0</v>
      </c>
      <c r="AO55" s="12">
        <v>0</v>
      </c>
      <c r="AP55" s="12">
        <v>0</v>
      </c>
      <c r="AQ55">
        <v>0.25</v>
      </c>
      <c r="AR55" s="16">
        <v>4.83</v>
      </c>
    </row>
    <row r="56" spans="1:44" x14ac:dyDescent="0.25">
      <c r="A56" s="11" t="s">
        <v>43</v>
      </c>
      <c r="B56" s="11">
        <v>80427305</v>
      </c>
      <c r="C56" s="11">
        <v>4414001000</v>
      </c>
      <c r="D56" s="12" t="s">
        <v>46</v>
      </c>
      <c r="E56" s="11" t="s">
        <v>90</v>
      </c>
      <c r="F56" s="13">
        <v>0</v>
      </c>
      <c r="G56" s="11"/>
      <c r="H56" s="11">
        <v>20000</v>
      </c>
      <c r="I56" s="11"/>
      <c r="J56" s="11"/>
      <c r="K56" s="11">
        <v>16</v>
      </c>
      <c r="L56" s="12" t="s">
        <v>67</v>
      </c>
      <c r="M56" s="12" t="s">
        <v>67</v>
      </c>
      <c r="N56" s="11">
        <v>30</v>
      </c>
      <c r="O56" s="12"/>
      <c r="P56" s="13" t="s">
        <v>44</v>
      </c>
      <c r="Q56" s="13">
        <v>5.8</v>
      </c>
      <c r="R56" s="11">
        <v>28</v>
      </c>
      <c r="S56" s="12">
        <v>2022</v>
      </c>
      <c r="T56" s="11" t="s">
        <v>45</v>
      </c>
      <c r="U56" s="11">
        <v>7.49</v>
      </c>
      <c r="V56" s="11" t="s">
        <v>69</v>
      </c>
      <c r="W56" s="12">
        <v>1</v>
      </c>
      <c r="X56" s="12" t="s">
        <v>47</v>
      </c>
      <c r="Y56" s="12">
        <v>0</v>
      </c>
      <c r="Z56" s="12">
        <v>0</v>
      </c>
      <c r="AA56" s="12">
        <v>1835.23</v>
      </c>
      <c r="AB56" s="12">
        <v>174</v>
      </c>
      <c r="AC56" s="12">
        <v>30</v>
      </c>
      <c r="AD56" s="14">
        <v>30</v>
      </c>
      <c r="AE56" s="14"/>
      <c r="AF56" s="12">
        <v>44757</v>
      </c>
      <c r="AG56" s="12">
        <v>44783</v>
      </c>
      <c r="AH56" s="12">
        <v>0</v>
      </c>
      <c r="AI56" s="12">
        <v>0</v>
      </c>
      <c r="AJ56" s="12">
        <v>0</v>
      </c>
      <c r="AK56" s="12">
        <v>12</v>
      </c>
      <c r="AL56" s="12">
        <v>220.23</v>
      </c>
      <c r="AM56" s="12">
        <v>0</v>
      </c>
      <c r="AN56" s="12">
        <v>0</v>
      </c>
      <c r="AO56" s="12">
        <v>0</v>
      </c>
      <c r="AP56" s="12">
        <v>0</v>
      </c>
      <c r="AQ56">
        <v>0.25</v>
      </c>
      <c r="AR56">
        <v>4.59</v>
      </c>
    </row>
    <row r="57" spans="1:44" x14ac:dyDescent="0.25">
      <c r="A57" s="11" t="s">
        <v>43</v>
      </c>
      <c r="B57" s="11">
        <v>291787</v>
      </c>
      <c r="C57" s="11">
        <v>4414001000</v>
      </c>
      <c r="D57" s="12" t="s">
        <v>46</v>
      </c>
      <c r="E57" s="11" t="s">
        <v>91</v>
      </c>
      <c r="F57" s="13">
        <v>0</v>
      </c>
      <c r="G57" s="11"/>
      <c r="H57" s="11">
        <v>30000</v>
      </c>
      <c r="I57" s="11"/>
      <c r="J57" s="11"/>
      <c r="K57" s="11">
        <v>16</v>
      </c>
      <c r="L57" s="12" t="s">
        <v>67</v>
      </c>
      <c r="M57" s="12" t="s">
        <v>67</v>
      </c>
      <c r="N57" s="11">
        <v>60</v>
      </c>
      <c r="O57" s="12"/>
      <c r="P57" s="13" t="s">
        <v>44</v>
      </c>
      <c r="Q57" s="13">
        <v>3.68</v>
      </c>
      <c r="R57" s="11">
        <v>28</v>
      </c>
      <c r="S57" s="12">
        <v>2022</v>
      </c>
      <c r="T57" s="11" t="s">
        <v>45</v>
      </c>
      <c r="U57" s="15">
        <v>4.75</v>
      </c>
      <c r="V57" s="11" t="s">
        <v>69</v>
      </c>
      <c r="W57" s="12">
        <v>1</v>
      </c>
      <c r="X57" s="12" t="s">
        <v>47</v>
      </c>
      <c r="Y57" s="12">
        <v>0</v>
      </c>
      <c r="Z57" s="12">
        <v>0</v>
      </c>
      <c r="AA57" s="12">
        <v>2328.85</v>
      </c>
      <c r="AB57" s="12">
        <v>220.8</v>
      </c>
      <c r="AC57" s="12">
        <v>60</v>
      </c>
      <c r="AD57" s="14">
        <v>60</v>
      </c>
      <c r="AE57" s="14"/>
      <c r="AF57" s="12">
        <v>44757</v>
      </c>
      <c r="AG57" s="12">
        <v>44783</v>
      </c>
      <c r="AH57" s="12">
        <v>0</v>
      </c>
      <c r="AI57" s="12">
        <v>0</v>
      </c>
      <c r="AJ57" s="12">
        <v>0</v>
      </c>
      <c r="AK57" s="12">
        <v>12</v>
      </c>
      <c r="AL57" s="12">
        <v>279.45999999999998</v>
      </c>
      <c r="AM57" s="12">
        <v>0</v>
      </c>
      <c r="AN57" s="12">
        <v>0</v>
      </c>
      <c r="AO57" s="12">
        <v>0</v>
      </c>
      <c r="AP57" s="12">
        <v>0</v>
      </c>
      <c r="AQ57">
        <v>0.25</v>
      </c>
      <c r="AR57">
        <v>5.82</v>
      </c>
    </row>
    <row r="58" spans="1:44" x14ac:dyDescent="0.25">
      <c r="A58" s="11" t="s">
        <v>43</v>
      </c>
      <c r="B58" s="11">
        <v>50370409</v>
      </c>
      <c r="C58" s="11">
        <v>4414001000</v>
      </c>
      <c r="D58" s="12" t="s">
        <v>46</v>
      </c>
      <c r="E58" s="11" t="s">
        <v>92</v>
      </c>
      <c r="F58" s="13">
        <v>0</v>
      </c>
      <c r="G58" s="11"/>
      <c r="H58" s="11">
        <v>40000</v>
      </c>
      <c r="I58" s="11"/>
      <c r="J58" s="11"/>
      <c r="K58" s="11">
        <v>16</v>
      </c>
      <c r="L58" s="12" t="s">
        <v>67</v>
      </c>
      <c r="M58" s="12" t="s">
        <v>67</v>
      </c>
      <c r="N58" s="11">
        <v>198</v>
      </c>
      <c r="O58" s="12"/>
      <c r="P58" s="13" t="s">
        <v>44</v>
      </c>
      <c r="Q58" s="13">
        <v>2.59</v>
      </c>
      <c r="R58" s="11">
        <v>28</v>
      </c>
      <c r="S58" s="12">
        <v>2022</v>
      </c>
      <c r="T58" s="11" t="s">
        <v>45</v>
      </c>
      <c r="U58" s="11">
        <v>3.35</v>
      </c>
      <c r="V58" s="11" t="s">
        <v>69</v>
      </c>
      <c r="W58" s="12">
        <v>1</v>
      </c>
      <c r="X58" s="12" t="s">
        <v>47</v>
      </c>
      <c r="Y58" s="12">
        <v>0</v>
      </c>
      <c r="Z58" s="12">
        <v>0</v>
      </c>
      <c r="AA58" s="12">
        <v>5408.87</v>
      </c>
      <c r="AB58" s="12">
        <v>512.82000000000005</v>
      </c>
      <c r="AC58" s="12">
        <v>198</v>
      </c>
      <c r="AD58" s="14">
        <v>198</v>
      </c>
      <c r="AE58" s="14"/>
      <c r="AF58" s="12">
        <v>44757</v>
      </c>
      <c r="AG58" s="12">
        <v>44783</v>
      </c>
      <c r="AH58" s="12">
        <v>0</v>
      </c>
      <c r="AI58" s="12">
        <v>0</v>
      </c>
      <c r="AJ58" s="12">
        <v>0</v>
      </c>
      <c r="AK58" s="12">
        <v>12</v>
      </c>
      <c r="AL58" s="12">
        <v>649.05999999999995</v>
      </c>
      <c r="AM58" s="12">
        <v>0</v>
      </c>
      <c r="AN58" s="12">
        <v>0</v>
      </c>
      <c r="AO58" s="12">
        <v>0</v>
      </c>
      <c r="AP58" s="12">
        <v>0</v>
      </c>
      <c r="AQ58">
        <v>0.25</v>
      </c>
      <c r="AR58">
        <v>13.52</v>
      </c>
    </row>
    <row r="59" spans="1:44" x14ac:dyDescent="0.25">
      <c r="A59" s="11" t="s">
        <v>43</v>
      </c>
      <c r="B59" s="11">
        <v>60365761</v>
      </c>
      <c r="C59" s="11">
        <v>4414001000</v>
      </c>
      <c r="D59" s="12" t="s">
        <v>46</v>
      </c>
      <c r="E59" s="11" t="s">
        <v>93</v>
      </c>
      <c r="F59" s="13">
        <v>0</v>
      </c>
      <c r="G59" s="11"/>
      <c r="H59" s="11">
        <v>50000</v>
      </c>
      <c r="I59" s="11"/>
      <c r="J59" s="11"/>
      <c r="K59" s="11">
        <v>16</v>
      </c>
      <c r="L59" s="12" t="s">
        <v>67</v>
      </c>
      <c r="M59" s="12" t="s">
        <v>67</v>
      </c>
      <c r="N59" s="11">
        <v>156</v>
      </c>
      <c r="O59" s="12"/>
      <c r="P59" s="13" t="s">
        <v>44</v>
      </c>
      <c r="Q59" s="13">
        <v>3.05</v>
      </c>
      <c r="R59" s="11">
        <v>28</v>
      </c>
      <c r="S59" s="12">
        <v>2022</v>
      </c>
      <c r="T59" s="11" t="s">
        <v>45</v>
      </c>
      <c r="U59" s="11">
        <v>3.94</v>
      </c>
      <c r="V59" s="11" t="s">
        <v>69</v>
      </c>
      <c r="W59" s="12">
        <v>1</v>
      </c>
      <c r="X59" s="12" t="s">
        <v>47</v>
      </c>
      <c r="Y59" s="12">
        <v>0</v>
      </c>
      <c r="Z59" s="12">
        <v>0</v>
      </c>
      <c r="AA59" s="12">
        <v>5018.41</v>
      </c>
      <c r="AB59" s="12">
        <v>475.8</v>
      </c>
      <c r="AC59" s="12">
        <v>156</v>
      </c>
      <c r="AD59" s="14">
        <v>156</v>
      </c>
      <c r="AE59" s="14"/>
      <c r="AF59" s="12">
        <v>44757</v>
      </c>
      <c r="AG59" s="12">
        <v>44783</v>
      </c>
      <c r="AH59" s="12">
        <v>0</v>
      </c>
      <c r="AI59" s="12">
        <v>0</v>
      </c>
      <c r="AJ59" s="12">
        <v>0</v>
      </c>
      <c r="AK59" s="12">
        <v>12</v>
      </c>
      <c r="AL59" s="12">
        <v>602.21</v>
      </c>
      <c r="AM59" s="12">
        <v>0</v>
      </c>
      <c r="AN59" s="12">
        <v>0</v>
      </c>
      <c r="AO59" s="12">
        <v>0</v>
      </c>
      <c r="AP59" s="12">
        <v>0</v>
      </c>
      <c r="AQ59">
        <v>0.25</v>
      </c>
      <c r="AR59">
        <v>12.55</v>
      </c>
    </row>
    <row r="60" spans="1:44" x14ac:dyDescent="0.25">
      <c r="A60" s="11"/>
      <c r="B60" s="11"/>
      <c r="C60" s="11"/>
      <c r="D60" s="12"/>
      <c r="E60" s="11"/>
      <c r="F60" s="13"/>
      <c r="G60" s="11"/>
      <c r="H60" s="11"/>
      <c r="I60" s="11"/>
      <c r="J60" s="11"/>
      <c r="K60" s="11"/>
      <c r="L60" s="12"/>
      <c r="M60" s="12"/>
      <c r="N60" s="11"/>
      <c r="O60" s="12"/>
      <c r="P60" s="13"/>
      <c r="Q60" s="13"/>
      <c r="R60" s="11"/>
      <c r="S60" s="12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4"/>
      <c r="AE60" s="14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4" x14ac:dyDescent="0.25">
      <c r="A61" s="11" t="s">
        <v>43</v>
      </c>
      <c r="B61" s="11">
        <v>70320319</v>
      </c>
      <c r="C61" s="11">
        <v>7009920000</v>
      </c>
      <c r="D61" s="12" t="s">
        <v>46</v>
      </c>
      <c r="E61" s="11" t="s">
        <v>94</v>
      </c>
      <c r="F61" s="13">
        <v>0</v>
      </c>
      <c r="G61" s="11"/>
      <c r="H61" s="11">
        <v>10000</v>
      </c>
      <c r="I61" s="11"/>
      <c r="J61" s="11"/>
      <c r="K61" s="11">
        <v>16</v>
      </c>
      <c r="L61" s="12" t="s">
        <v>67</v>
      </c>
      <c r="M61" s="12" t="s">
        <v>67</v>
      </c>
      <c r="N61" s="11">
        <v>13</v>
      </c>
      <c r="O61" s="12"/>
      <c r="P61" s="13" t="s">
        <v>44</v>
      </c>
      <c r="Q61" s="13">
        <v>23.69</v>
      </c>
      <c r="R61" s="11">
        <v>28</v>
      </c>
      <c r="S61" s="12">
        <v>2022</v>
      </c>
      <c r="T61" s="15" t="s">
        <v>45</v>
      </c>
      <c r="U61" s="11">
        <v>100.57</v>
      </c>
      <c r="V61" s="11" t="s">
        <v>69</v>
      </c>
      <c r="W61" s="12">
        <v>2</v>
      </c>
      <c r="X61" s="12" t="s">
        <v>47</v>
      </c>
      <c r="Y61" s="12">
        <v>40</v>
      </c>
      <c r="Z61" s="12">
        <v>0</v>
      </c>
      <c r="AA61" s="12">
        <v>3248.26</v>
      </c>
      <c r="AB61" s="12">
        <v>307.97000000000003</v>
      </c>
      <c r="AC61" s="12">
        <v>13</v>
      </c>
      <c r="AD61" s="14">
        <v>13</v>
      </c>
      <c r="AE61" s="14"/>
      <c r="AF61" s="12">
        <v>44757</v>
      </c>
      <c r="AG61" s="12">
        <v>44783</v>
      </c>
      <c r="AH61" s="12">
        <v>0</v>
      </c>
      <c r="AI61" s="12">
        <v>0</v>
      </c>
      <c r="AJ61" s="12">
        <v>1299.3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>
        <v>0.25</v>
      </c>
      <c r="AR61">
        <v>8.1199999999999992</v>
      </c>
    </row>
    <row r="62" spans="1:44" x14ac:dyDescent="0.25">
      <c r="A62" s="11"/>
      <c r="B62" s="11"/>
      <c r="C62" s="11"/>
      <c r="D62" s="12"/>
      <c r="E62" s="11"/>
      <c r="F62" s="13"/>
      <c r="G62" s="11"/>
      <c r="H62" s="11"/>
      <c r="I62" s="11"/>
      <c r="J62" s="11"/>
      <c r="K62" s="11"/>
      <c r="L62" s="12"/>
      <c r="M62" s="12"/>
      <c r="N62" s="11"/>
      <c r="O62" s="12"/>
      <c r="P62" s="13"/>
      <c r="Q62" s="13"/>
      <c r="R62" s="11"/>
      <c r="S62" s="12"/>
      <c r="T62" s="15"/>
      <c r="U62" s="11"/>
      <c r="V62" s="11"/>
      <c r="W62" s="12"/>
      <c r="X62" s="12"/>
      <c r="Y62" s="12"/>
      <c r="Z62" s="12"/>
      <c r="AA62" s="12"/>
      <c r="AB62" s="12"/>
      <c r="AC62" s="12"/>
      <c r="AD62" s="14"/>
      <c r="AE62" s="14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R62" s="16"/>
    </row>
    <row r="63" spans="1:44" x14ac:dyDescent="0.25">
      <c r="A63" s="11" t="s">
        <v>43</v>
      </c>
      <c r="B63" s="11">
        <v>10320317</v>
      </c>
      <c r="C63" s="11">
        <v>7009920000</v>
      </c>
      <c r="D63" s="12" t="s">
        <v>46</v>
      </c>
      <c r="E63" s="11" t="s">
        <v>95</v>
      </c>
      <c r="F63" s="13">
        <v>0</v>
      </c>
      <c r="G63" s="11"/>
      <c r="H63" s="11">
        <v>10000</v>
      </c>
      <c r="I63" s="11"/>
      <c r="J63" s="11"/>
      <c r="K63" s="11">
        <v>16</v>
      </c>
      <c r="L63" s="12" t="s">
        <v>67</v>
      </c>
      <c r="M63" s="12" t="s">
        <v>67</v>
      </c>
      <c r="N63" s="11">
        <v>13</v>
      </c>
      <c r="O63" s="12"/>
      <c r="P63" s="13" t="s">
        <v>44</v>
      </c>
      <c r="Q63" s="13">
        <v>23.64</v>
      </c>
      <c r="R63" s="11">
        <v>28</v>
      </c>
      <c r="S63" s="12">
        <v>2022</v>
      </c>
      <c r="T63" s="15" t="s">
        <v>45</v>
      </c>
      <c r="U63" s="11">
        <v>100.36</v>
      </c>
      <c r="V63" s="11" t="s">
        <v>69</v>
      </c>
      <c r="W63" s="12">
        <v>2</v>
      </c>
      <c r="X63" s="12" t="s">
        <v>47</v>
      </c>
      <c r="Y63" s="12">
        <v>40</v>
      </c>
      <c r="Z63" s="12">
        <v>0</v>
      </c>
      <c r="AA63" s="12">
        <v>3241.4</v>
      </c>
      <c r="AB63" s="12">
        <v>307.32</v>
      </c>
      <c r="AC63" s="12">
        <v>13</v>
      </c>
      <c r="AD63" s="14">
        <v>13</v>
      </c>
      <c r="AE63" s="14"/>
      <c r="AF63" s="12">
        <v>44757</v>
      </c>
      <c r="AG63" s="12">
        <v>44783</v>
      </c>
      <c r="AH63" s="12">
        <v>0</v>
      </c>
      <c r="AI63" s="12">
        <v>0</v>
      </c>
      <c r="AJ63" s="12">
        <v>1296.56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>
        <v>0.25</v>
      </c>
      <c r="AR63">
        <v>8.1</v>
      </c>
    </row>
    <row r="64" spans="1:44" x14ac:dyDescent="0.25">
      <c r="A64" s="11" t="s">
        <v>43</v>
      </c>
      <c r="B64" s="11">
        <v>10320317</v>
      </c>
      <c r="C64" s="11">
        <v>7009920000</v>
      </c>
      <c r="D64" s="12" t="s">
        <v>46</v>
      </c>
      <c r="E64" s="11" t="s">
        <v>95</v>
      </c>
      <c r="F64" s="13">
        <v>0</v>
      </c>
      <c r="G64" s="11"/>
      <c r="H64" s="11">
        <v>20000</v>
      </c>
      <c r="I64" s="11"/>
      <c r="J64" s="11"/>
      <c r="K64" s="11">
        <v>16</v>
      </c>
      <c r="L64" s="12" t="s">
        <v>67</v>
      </c>
      <c r="M64" s="12" t="s">
        <v>67</v>
      </c>
      <c r="N64" s="11">
        <v>13</v>
      </c>
      <c r="O64" s="12"/>
      <c r="P64" s="13" t="s">
        <v>44</v>
      </c>
      <c r="Q64" s="13">
        <v>23.64</v>
      </c>
      <c r="R64" s="11">
        <v>28</v>
      </c>
      <c r="S64" s="12">
        <v>2022</v>
      </c>
      <c r="T64" s="15" t="s">
        <v>45</v>
      </c>
      <c r="U64" s="11">
        <v>100.36</v>
      </c>
      <c r="V64" s="11" t="s">
        <v>69</v>
      </c>
      <c r="W64" s="12">
        <v>2</v>
      </c>
      <c r="X64" s="12" t="s">
        <v>47</v>
      </c>
      <c r="Y64" s="12">
        <v>40</v>
      </c>
      <c r="Z64" s="12">
        <v>0</v>
      </c>
      <c r="AA64" s="12">
        <v>3241.4</v>
      </c>
      <c r="AB64" s="12">
        <v>307.32</v>
      </c>
      <c r="AC64" s="12">
        <v>13</v>
      </c>
      <c r="AD64" s="14">
        <v>13</v>
      </c>
      <c r="AE64" s="14"/>
      <c r="AF64" s="12">
        <v>44757</v>
      </c>
      <c r="AG64" s="12">
        <v>44783</v>
      </c>
      <c r="AH64" s="12">
        <v>0</v>
      </c>
      <c r="AI64" s="12">
        <v>0</v>
      </c>
      <c r="AJ64" s="12">
        <v>1296.56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>
        <v>0.25</v>
      </c>
      <c r="AR64">
        <v>8.1</v>
      </c>
    </row>
    <row r="65" spans="1:44" x14ac:dyDescent="0.25">
      <c r="A65" s="11"/>
      <c r="B65" s="11"/>
      <c r="C65" s="11"/>
      <c r="D65" s="12"/>
      <c r="E65" s="11"/>
      <c r="F65" s="13"/>
      <c r="G65" s="11"/>
      <c r="H65" s="11"/>
      <c r="I65" s="11"/>
      <c r="J65" s="11"/>
      <c r="K65" s="11"/>
      <c r="L65" s="12"/>
      <c r="M65" s="12"/>
      <c r="N65" s="11"/>
      <c r="O65" s="12"/>
      <c r="P65" s="13"/>
      <c r="Q65" s="13"/>
      <c r="R65" s="11"/>
      <c r="S65" s="12"/>
      <c r="T65" s="15"/>
      <c r="U65" s="11"/>
      <c r="V65" s="11"/>
      <c r="W65" s="12"/>
      <c r="X65" s="12"/>
      <c r="Y65" s="12"/>
      <c r="Z65" s="12"/>
      <c r="AA65" s="12"/>
      <c r="AB65" s="12"/>
      <c r="AC65" s="12"/>
      <c r="AD65" s="14"/>
      <c r="AE65" s="14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4" x14ac:dyDescent="0.25">
      <c r="A66" s="11" t="s">
        <v>43</v>
      </c>
      <c r="B66" s="11">
        <v>50320320</v>
      </c>
      <c r="C66" s="11">
        <v>7009920000</v>
      </c>
      <c r="D66" s="12" t="s">
        <v>46</v>
      </c>
      <c r="E66" s="11" t="s">
        <v>96</v>
      </c>
      <c r="F66" s="13">
        <v>0</v>
      </c>
      <c r="G66" s="11"/>
      <c r="H66" s="11">
        <v>10000</v>
      </c>
      <c r="I66" s="11"/>
      <c r="J66" s="11"/>
      <c r="K66" s="11">
        <v>16</v>
      </c>
      <c r="L66" s="12" t="s">
        <v>67</v>
      </c>
      <c r="M66" s="12" t="s">
        <v>67</v>
      </c>
      <c r="N66" s="11">
        <v>13</v>
      </c>
      <c r="O66" s="12"/>
      <c r="P66" s="13" t="s">
        <v>44</v>
      </c>
      <c r="Q66" s="13">
        <v>11.93</v>
      </c>
      <c r="R66" s="11">
        <v>28</v>
      </c>
      <c r="S66" s="12">
        <v>2022</v>
      </c>
      <c r="T66" s="15" t="s">
        <v>45</v>
      </c>
      <c r="U66" s="11">
        <v>50.65</v>
      </c>
      <c r="V66" s="11" t="s">
        <v>69</v>
      </c>
      <c r="W66" s="12">
        <v>2</v>
      </c>
      <c r="X66" s="12" t="s">
        <v>47</v>
      </c>
      <c r="Y66" s="12">
        <v>40</v>
      </c>
      <c r="Z66" s="12">
        <v>0</v>
      </c>
      <c r="AA66" s="12">
        <v>1635.78</v>
      </c>
      <c r="AB66" s="12">
        <v>155.09</v>
      </c>
      <c r="AC66" s="12">
        <v>13</v>
      </c>
      <c r="AD66" s="14">
        <v>13</v>
      </c>
      <c r="AE66" s="14"/>
      <c r="AF66" s="12">
        <v>44757</v>
      </c>
      <c r="AG66" s="12">
        <v>44783</v>
      </c>
      <c r="AH66" s="12">
        <v>0</v>
      </c>
      <c r="AI66" s="12">
        <v>0</v>
      </c>
      <c r="AJ66" s="12">
        <v>654.30999999999995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>
        <v>0.25</v>
      </c>
      <c r="AR66">
        <v>4.09</v>
      </c>
    </row>
    <row r="67" spans="1:44" x14ac:dyDescent="0.25">
      <c r="A67" s="11" t="s">
        <v>43</v>
      </c>
      <c r="B67" s="11">
        <v>50320320</v>
      </c>
      <c r="C67" s="11">
        <v>7009920000</v>
      </c>
      <c r="D67" s="12" t="s">
        <v>46</v>
      </c>
      <c r="E67" s="11" t="s">
        <v>96</v>
      </c>
      <c r="F67" s="13">
        <v>0</v>
      </c>
      <c r="G67" s="11"/>
      <c r="H67" s="11">
        <v>20000</v>
      </c>
      <c r="I67" s="11"/>
      <c r="J67" s="11"/>
      <c r="K67" s="11">
        <v>16</v>
      </c>
      <c r="L67" s="12" t="s">
        <v>67</v>
      </c>
      <c r="M67" s="12" t="s">
        <v>67</v>
      </c>
      <c r="N67" s="11">
        <v>13</v>
      </c>
      <c r="O67" s="12"/>
      <c r="P67" s="13" t="s">
        <v>44</v>
      </c>
      <c r="Q67" s="13">
        <v>11.93</v>
      </c>
      <c r="R67" s="11">
        <v>28</v>
      </c>
      <c r="S67" s="12">
        <v>2022</v>
      </c>
      <c r="T67" s="11" t="s">
        <v>45</v>
      </c>
      <c r="U67" s="11">
        <v>50.65</v>
      </c>
      <c r="V67" s="11" t="s">
        <v>69</v>
      </c>
      <c r="W67" s="12">
        <v>2</v>
      </c>
      <c r="X67" s="12" t="s">
        <v>47</v>
      </c>
      <c r="Y67" s="12">
        <v>40</v>
      </c>
      <c r="Z67" s="12">
        <v>0</v>
      </c>
      <c r="AA67" s="12">
        <v>1635.78</v>
      </c>
      <c r="AB67" s="12">
        <v>155.09</v>
      </c>
      <c r="AC67" s="12">
        <v>13</v>
      </c>
      <c r="AD67" s="14">
        <v>13</v>
      </c>
      <c r="AE67" s="14"/>
      <c r="AF67" s="12">
        <v>44757</v>
      </c>
      <c r="AG67" s="12">
        <v>44783</v>
      </c>
      <c r="AH67" s="12">
        <v>0</v>
      </c>
      <c r="AI67" s="12">
        <v>0</v>
      </c>
      <c r="AJ67" s="12">
        <v>654.30999999999995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>
        <v>0.25</v>
      </c>
      <c r="AR67">
        <v>4.09</v>
      </c>
    </row>
    <row r="68" spans="1:44" x14ac:dyDescent="0.25">
      <c r="A68" s="11"/>
      <c r="B68" s="11"/>
      <c r="C68" s="11"/>
      <c r="D68" s="12"/>
      <c r="E68" s="11"/>
      <c r="F68" s="13"/>
      <c r="G68" s="11"/>
      <c r="H68" s="11"/>
      <c r="I68" s="11"/>
      <c r="J68" s="11"/>
      <c r="K68" s="11"/>
      <c r="L68" s="12"/>
      <c r="M68" s="12"/>
      <c r="N68" s="11"/>
      <c r="O68" s="12"/>
      <c r="P68" s="13"/>
      <c r="Q68" s="13"/>
      <c r="R68" s="11"/>
      <c r="S68" s="12"/>
      <c r="T68" s="15"/>
      <c r="U68" s="11"/>
      <c r="V68" s="11"/>
      <c r="W68" s="12"/>
      <c r="X68" s="12"/>
      <c r="Y68" s="12"/>
      <c r="Z68" s="12"/>
      <c r="AA68" s="12"/>
      <c r="AB68" s="12"/>
      <c r="AC68" s="12"/>
      <c r="AD68" s="14"/>
      <c r="AE68" s="14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4" x14ac:dyDescent="0.25">
      <c r="A69" s="11" t="s">
        <v>43</v>
      </c>
      <c r="B69" s="11">
        <v>90248426</v>
      </c>
      <c r="C69" s="11">
        <v>9403600090</v>
      </c>
      <c r="D69" s="12" t="s">
        <v>46</v>
      </c>
      <c r="E69" s="11" t="s">
        <v>97</v>
      </c>
      <c r="F69" s="13">
        <v>0</v>
      </c>
      <c r="G69" s="11"/>
      <c r="H69" s="11">
        <v>10000</v>
      </c>
      <c r="I69" s="11"/>
      <c r="J69" s="11"/>
      <c r="K69" s="11">
        <v>4</v>
      </c>
      <c r="L69" s="12" t="s">
        <v>67</v>
      </c>
      <c r="M69" s="12" t="s">
        <v>67</v>
      </c>
      <c r="N69" s="11">
        <v>22</v>
      </c>
      <c r="O69" s="12"/>
      <c r="P69" s="13" t="s">
        <v>44</v>
      </c>
      <c r="Q69" s="13">
        <v>18.309999999999999</v>
      </c>
      <c r="R69" s="11">
        <v>28</v>
      </c>
      <c r="S69" s="12">
        <v>2022</v>
      </c>
      <c r="T69" s="15" t="s">
        <v>45</v>
      </c>
      <c r="U69" s="11">
        <v>23.66</v>
      </c>
      <c r="V69" s="11" t="s">
        <v>69</v>
      </c>
      <c r="W69" s="12">
        <v>1</v>
      </c>
      <c r="X69" s="12" t="s">
        <v>47</v>
      </c>
      <c r="Y69" s="12">
        <v>0</v>
      </c>
      <c r="Z69" s="12">
        <v>0</v>
      </c>
      <c r="AA69" s="12">
        <v>4248.67</v>
      </c>
      <c r="AB69" s="12">
        <v>402.82</v>
      </c>
      <c r="AC69" s="12">
        <v>22</v>
      </c>
      <c r="AD69" s="14">
        <v>22</v>
      </c>
      <c r="AE69" s="14"/>
      <c r="AF69" s="12">
        <v>44757</v>
      </c>
      <c r="AG69" s="12">
        <v>44783</v>
      </c>
      <c r="AH69" s="12">
        <v>0</v>
      </c>
      <c r="AI69" s="12">
        <v>0</v>
      </c>
      <c r="AJ69" s="12">
        <v>0</v>
      </c>
      <c r="AK69" s="12">
        <v>12</v>
      </c>
      <c r="AL69" s="12">
        <v>509.84</v>
      </c>
      <c r="AM69" s="12">
        <v>0</v>
      </c>
      <c r="AN69" s="12">
        <v>0</v>
      </c>
      <c r="AO69" s="12">
        <v>0</v>
      </c>
      <c r="AP69" s="12">
        <v>0</v>
      </c>
      <c r="AQ69">
        <v>0.25</v>
      </c>
      <c r="AR69">
        <v>10.62</v>
      </c>
    </row>
    <row r="70" spans="1:44" x14ac:dyDescent="0.25">
      <c r="A70" s="11" t="s">
        <v>43</v>
      </c>
      <c r="B70" s="11">
        <v>50248428</v>
      </c>
      <c r="C70" s="11">
        <v>9403600090</v>
      </c>
      <c r="D70" s="12" t="s">
        <v>46</v>
      </c>
      <c r="E70" s="11" t="s">
        <v>98</v>
      </c>
      <c r="F70" s="13">
        <v>0</v>
      </c>
      <c r="G70" s="11"/>
      <c r="H70" s="11">
        <v>20000</v>
      </c>
      <c r="I70" s="11"/>
      <c r="J70" s="11"/>
      <c r="K70" s="11">
        <v>4</v>
      </c>
      <c r="L70" s="12" t="s">
        <v>67</v>
      </c>
      <c r="M70" s="12" t="s">
        <v>67</v>
      </c>
      <c r="N70" s="11">
        <v>22</v>
      </c>
      <c r="O70" s="12"/>
      <c r="P70" s="13" t="s">
        <v>44</v>
      </c>
      <c r="Q70" s="13">
        <v>25.9</v>
      </c>
      <c r="R70" s="11">
        <v>28</v>
      </c>
      <c r="S70" s="12">
        <v>2022</v>
      </c>
      <c r="T70" s="15" t="s">
        <v>45</v>
      </c>
      <c r="U70" s="11">
        <v>33.46</v>
      </c>
      <c r="V70" s="11" t="s">
        <v>69</v>
      </c>
      <c r="W70" s="12">
        <v>1</v>
      </c>
      <c r="X70" s="12" t="s">
        <v>47</v>
      </c>
      <c r="Y70" s="12">
        <v>0</v>
      </c>
      <c r="Z70" s="12">
        <v>0</v>
      </c>
      <c r="AA70" s="12">
        <v>6009.86</v>
      </c>
      <c r="AB70" s="12">
        <v>569.79999999999995</v>
      </c>
      <c r="AC70" s="12">
        <v>22</v>
      </c>
      <c r="AD70" s="14">
        <v>22</v>
      </c>
      <c r="AE70" s="14"/>
      <c r="AF70" s="12">
        <v>44757</v>
      </c>
      <c r="AG70" s="12">
        <v>44783</v>
      </c>
      <c r="AH70" s="12">
        <v>0</v>
      </c>
      <c r="AI70" s="12">
        <v>0</v>
      </c>
      <c r="AJ70" s="12">
        <v>0</v>
      </c>
      <c r="AK70" s="12">
        <v>12</v>
      </c>
      <c r="AL70" s="12">
        <v>721.18</v>
      </c>
      <c r="AM70" s="12">
        <v>0</v>
      </c>
      <c r="AN70" s="12">
        <v>0</v>
      </c>
      <c r="AO70" s="12">
        <v>0</v>
      </c>
      <c r="AP70" s="12">
        <v>0</v>
      </c>
      <c r="AQ70">
        <v>0.25</v>
      </c>
      <c r="AR70">
        <v>15.02</v>
      </c>
    </row>
    <row r="71" spans="1:44" x14ac:dyDescent="0.25">
      <c r="A71" s="11" t="s">
        <v>43</v>
      </c>
      <c r="B71" s="11">
        <v>50248428</v>
      </c>
      <c r="C71" s="11">
        <v>9403600090</v>
      </c>
      <c r="D71" s="12" t="s">
        <v>46</v>
      </c>
      <c r="E71" s="11" t="s">
        <v>98</v>
      </c>
      <c r="F71" s="13">
        <v>0</v>
      </c>
      <c r="G71" s="11"/>
      <c r="H71" s="11">
        <v>30000</v>
      </c>
      <c r="I71" s="11"/>
      <c r="J71" s="11"/>
      <c r="K71" s="11">
        <v>4</v>
      </c>
      <c r="L71" s="12" t="s">
        <v>67</v>
      </c>
      <c r="M71" s="12" t="s">
        <v>67</v>
      </c>
      <c r="N71" s="11">
        <v>22</v>
      </c>
      <c r="O71" s="12"/>
      <c r="P71" s="13" t="s">
        <v>44</v>
      </c>
      <c r="Q71" s="13">
        <v>25.9</v>
      </c>
      <c r="R71" s="11">
        <v>28</v>
      </c>
      <c r="S71" s="12">
        <v>2022</v>
      </c>
      <c r="T71" s="11" t="s">
        <v>45</v>
      </c>
      <c r="U71" s="11">
        <v>33.46</v>
      </c>
      <c r="V71" s="11" t="s">
        <v>69</v>
      </c>
      <c r="W71" s="12">
        <v>1</v>
      </c>
      <c r="X71" s="12" t="s">
        <v>47</v>
      </c>
      <c r="Y71" s="12">
        <v>0</v>
      </c>
      <c r="Z71" s="12">
        <v>0</v>
      </c>
      <c r="AA71" s="12">
        <v>6009.86</v>
      </c>
      <c r="AB71" s="12">
        <v>569.79999999999995</v>
      </c>
      <c r="AC71" s="12">
        <v>22</v>
      </c>
      <c r="AD71" s="14">
        <v>22</v>
      </c>
      <c r="AE71" s="14"/>
      <c r="AF71" s="12">
        <v>44757</v>
      </c>
      <c r="AG71" s="12">
        <v>44783</v>
      </c>
      <c r="AH71" s="12">
        <v>0</v>
      </c>
      <c r="AI71" s="12">
        <v>0</v>
      </c>
      <c r="AJ71" s="12">
        <v>0</v>
      </c>
      <c r="AK71" s="12">
        <v>12</v>
      </c>
      <c r="AL71" s="12">
        <v>721.18</v>
      </c>
      <c r="AM71" s="12">
        <v>0</v>
      </c>
      <c r="AN71" s="12">
        <v>0</v>
      </c>
      <c r="AO71" s="12">
        <v>0</v>
      </c>
      <c r="AP71" s="12">
        <v>0</v>
      </c>
      <c r="AQ71">
        <v>0.25</v>
      </c>
      <c r="AR71">
        <v>15.02</v>
      </c>
    </row>
    <row r="72" spans="1:44" x14ac:dyDescent="0.25">
      <c r="A72" s="11" t="s">
        <v>43</v>
      </c>
      <c r="B72" s="11">
        <v>50248428</v>
      </c>
      <c r="C72" s="11">
        <v>9403600090</v>
      </c>
      <c r="D72" s="12" t="s">
        <v>46</v>
      </c>
      <c r="E72" s="11" t="s">
        <v>98</v>
      </c>
      <c r="F72" s="13">
        <v>0</v>
      </c>
      <c r="G72" s="11"/>
      <c r="H72" s="11">
        <v>40000</v>
      </c>
      <c r="I72" s="11"/>
      <c r="J72" s="11"/>
      <c r="K72" s="11">
        <v>4</v>
      </c>
      <c r="L72" s="12" t="s">
        <v>67</v>
      </c>
      <c r="M72" s="12" t="s">
        <v>67</v>
      </c>
      <c r="N72" s="11">
        <v>22</v>
      </c>
      <c r="O72" s="12"/>
      <c r="P72" s="13" t="s">
        <v>44</v>
      </c>
      <c r="Q72" s="13">
        <v>25.9</v>
      </c>
      <c r="R72" s="11">
        <v>28</v>
      </c>
      <c r="S72" s="12">
        <v>2022</v>
      </c>
      <c r="T72" s="11" t="s">
        <v>45</v>
      </c>
      <c r="U72" s="11">
        <v>33.46</v>
      </c>
      <c r="V72" s="11" t="s">
        <v>69</v>
      </c>
      <c r="W72" s="12">
        <v>1</v>
      </c>
      <c r="X72" s="12" t="s">
        <v>47</v>
      </c>
      <c r="Y72" s="12">
        <v>0</v>
      </c>
      <c r="Z72" s="12">
        <v>0</v>
      </c>
      <c r="AA72" s="12">
        <v>6009.86</v>
      </c>
      <c r="AB72" s="12">
        <v>569.79999999999995</v>
      </c>
      <c r="AC72" s="12">
        <v>22</v>
      </c>
      <c r="AD72" s="14">
        <v>22</v>
      </c>
      <c r="AE72" s="14"/>
      <c r="AF72" s="12">
        <v>44757</v>
      </c>
      <c r="AG72" s="12">
        <v>44783</v>
      </c>
      <c r="AH72" s="12">
        <v>0</v>
      </c>
      <c r="AI72" s="12">
        <v>0</v>
      </c>
      <c r="AJ72" s="12">
        <v>0</v>
      </c>
      <c r="AK72" s="12">
        <v>12</v>
      </c>
      <c r="AL72" s="12">
        <v>721.18</v>
      </c>
      <c r="AM72" s="12">
        <v>0</v>
      </c>
      <c r="AN72" s="12">
        <v>0</v>
      </c>
      <c r="AO72" s="12">
        <v>0</v>
      </c>
      <c r="AP72" s="12">
        <v>0</v>
      </c>
      <c r="AQ72">
        <v>0.25</v>
      </c>
      <c r="AR72">
        <v>15.02</v>
      </c>
    </row>
    <row r="73" spans="1:44" x14ac:dyDescent="0.25">
      <c r="A73" s="11" t="s">
        <v>43</v>
      </c>
      <c r="B73" s="11">
        <v>10242739</v>
      </c>
      <c r="C73" s="11">
        <v>9403600090</v>
      </c>
      <c r="D73" s="12" t="s">
        <v>46</v>
      </c>
      <c r="E73" s="11" t="s">
        <v>99</v>
      </c>
      <c r="F73" s="13">
        <v>0</v>
      </c>
      <c r="G73" s="11"/>
      <c r="H73" s="11">
        <v>50000</v>
      </c>
      <c r="I73" s="11"/>
      <c r="J73" s="11"/>
      <c r="K73" s="11">
        <v>4</v>
      </c>
      <c r="L73" s="12" t="s">
        <v>67</v>
      </c>
      <c r="M73" s="12" t="s">
        <v>67</v>
      </c>
      <c r="N73" s="11">
        <v>22</v>
      </c>
      <c r="O73" s="12"/>
      <c r="P73" s="13" t="s">
        <v>44</v>
      </c>
      <c r="Q73" s="13">
        <v>25.51</v>
      </c>
      <c r="R73" s="11">
        <v>28</v>
      </c>
      <c r="S73" s="12">
        <v>2022</v>
      </c>
      <c r="T73" s="11" t="s">
        <v>45</v>
      </c>
      <c r="U73" s="11">
        <v>32.96</v>
      </c>
      <c r="V73" s="11" t="s">
        <v>69</v>
      </c>
      <c r="W73" s="12">
        <v>1</v>
      </c>
      <c r="X73" s="12" t="s">
        <v>47</v>
      </c>
      <c r="Y73" s="12">
        <v>0</v>
      </c>
      <c r="Z73" s="12">
        <v>0</v>
      </c>
      <c r="AA73" s="12">
        <v>5919.36</v>
      </c>
      <c r="AB73" s="12">
        <v>561.22</v>
      </c>
      <c r="AC73" s="12">
        <v>22</v>
      </c>
      <c r="AD73" s="14">
        <v>22</v>
      </c>
      <c r="AE73" s="14"/>
      <c r="AF73" s="12">
        <v>44757</v>
      </c>
      <c r="AG73" s="12">
        <v>44783</v>
      </c>
      <c r="AH73" s="12">
        <v>0</v>
      </c>
      <c r="AI73" s="12">
        <v>0</v>
      </c>
      <c r="AJ73" s="12">
        <v>0</v>
      </c>
      <c r="AK73" s="12">
        <v>12</v>
      </c>
      <c r="AL73" s="12">
        <v>710.32</v>
      </c>
      <c r="AM73" s="12">
        <v>0</v>
      </c>
      <c r="AN73" s="12">
        <v>0</v>
      </c>
      <c r="AO73" s="12">
        <v>0</v>
      </c>
      <c r="AP73" s="12">
        <v>0</v>
      </c>
      <c r="AQ73">
        <v>0.25</v>
      </c>
      <c r="AR73">
        <v>14.8</v>
      </c>
    </row>
    <row r="74" spans="1:44" x14ac:dyDescent="0.25">
      <c r="A74" s="11" t="s">
        <v>43</v>
      </c>
      <c r="B74" s="11">
        <v>10242739</v>
      </c>
      <c r="C74" s="11">
        <v>9403600090</v>
      </c>
      <c r="D74" s="12" t="s">
        <v>46</v>
      </c>
      <c r="E74" s="11" t="s">
        <v>99</v>
      </c>
      <c r="F74" s="13">
        <v>0</v>
      </c>
      <c r="G74" s="11"/>
      <c r="H74" s="11">
        <v>60000</v>
      </c>
      <c r="I74" s="11"/>
      <c r="J74" s="11"/>
      <c r="K74" s="11">
        <v>4</v>
      </c>
      <c r="L74" s="12" t="s">
        <v>67</v>
      </c>
      <c r="M74" s="12" t="s">
        <v>67</v>
      </c>
      <c r="N74" s="11">
        <v>22</v>
      </c>
      <c r="O74" s="12"/>
      <c r="P74" s="13" t="s">
        <v>44</v>
      </c>
      <c r="Q74" s="13">
        <v>25.51</v>
      </c>
      <c r="R74" s="11">
        <v>28</v>
      </c>
      <c r="S74" s="12">
        <v>2022</v>
      </c>
      <c r="T74" s="11" t="s">
        <v>45</v>
      </c>
      <c r="U74" s="11">
        <v>32.96</v>
      </c>
      <c r="V74" s="11" t="s">
        <v>69</v>
      </c>
      <c r="W74" s="12">
        <v>1</v>
      </c>
      <c r="X74" s="12" t="s">
        <v>47</v>
      </c>
      <c r="Y74" s="12">
        <v>0</v>
      </c>
      <c r="Z74" s="12">
        <v>0</v>
      </c>
      <c r="AA74" s="12">
        <v>5919.36</v>
      </c>
      <c r="AB74" s="12">
        <v>561.22</v>
      </c>
      <c r="AC74" s="12">
        <v>22</v>
      </c>
      <c r="AD74" s="14">
        <v>22</v>
      </c>
      <c r="AE74" s="14"/>
      <c r="AF74" s="12">
        <v>44757</v>
      </c>
      <c r="AG74" s="12">
        <v>44783</v>
      </c>
      <c r="AH74" s="12">
        <v>0</v>
      </c>
      <c r="AI74" s="12">
        <v>0</v>
      </c>
      <c r="AJ74" s="12">
        <v>0</v>
      </c>
      <c r="AK74" s="12">
        <v>12</v>
      </c>
      <c r="AL74" s="12">
        <v>710.32</v>
      </c>
      <c r="AM74" s="12">
        <v>0</v>
      </c>
      <c r="AN74" s="12">
        <v>0</v>
      </c>
      <c r="AO74" s="12">
        <v>0</v>
      </c>
      <c r="AP74" s="12">
        <v>0</v>
      </c>
      <c r="AQ74">
        <v>0.25</v>
      </c>
      <c r="AR74">
        <v>14.8</v>
      </c>
    </row>
    <row r="75" spans="1:44" x14ac:dyDescent="0.25">
      <c r="A75" s="11" t="s">
        <v>43</v>
      </c>
      <c r="B75" s="11">
        <v>10242739</v>
      </c>
      <c r="C75" s="11">
        <v>9403600090</v>
      </c>
      <c r="D75" s="12" t="s">
        <v>46</v>
      </c>
      <c r="E75" s="11" t="s">
        <v>99</v>
      </c>
      <c r="F75" s="13">
        <v>0</v>
      </c>
      <c r="G75" s="11"/>
      <c r="H75" s="11">
        <v>70000</v>
      </c>
      <c r="I75" s="11"/>
      <c r="J75" s="11"/>
      <c r="K75" s="11">
        <v>4</v>
      </c>
      <c r="L75" s="12" t="s">
        <v>67</v>
      </c>
      <c r="M75" s="12" t="s">
        <v>67</v>
      </c>
      <c r="N75" s="11">
        <v>22</v>
      </c>
      <c r="O75" s="12"/>
      <c r="P75" s="13" t="s">
        <v>44</v>
      </c>
      <c r="Q75" s="13">
        <v>25.51</v>
      </c>
      <c r="R75" s="11">
        <v>28</v>
      </c>
      <c r="S75" s="12">
        <v>2022</v>
      </c>
      <c r="T75" s="15" t="s">
        <v>45</v>
      </c>
      <c r="U75" s="11">
        <v>32.96</v>
      </c>
      <c r="V75" s="11" t="s">
        <v>69</v>
      </c>
      <c r="W75" s="12">
        <v>1</v>
      </c>
      <c r="X75" s="12" t="s">
        <v>47</v>
      </c>
      <c r="Y75" s="12">
        <v>0</v>
      </c>
      <c r="Z75" s="12">
        <v>0</v>
      </c>
      <c r="AA75" s="12">
        <v>5919.36</v>
      </c>
      <c r="AB75" s="12">
        <v>561.22</v>
      </c>
      <c r="AC75" s="12">
        <v>22</v>
      </c>
      <c r="AD75" s="14">
        <v>22</v>
      </c>
      <c r="AE75" s="14"/>
      <c r="AF75" s="12">
        <v>44757</v>
      </c>
      <c r="AG75" s="12">
        <v>44783</v>
      </c>
      <c r="AH75" s="12">
        <v>0</v>
      </c>
      <c r="AI75" s="12">
        <v>0</v>
      </c>
      <c r="AJ75" s="12">
        <v>0</v>
      </c>
      <c r="AK75" s="12">
        <v>12</v>
      </c>
      <c r="AL75" s="12">
        <v>710.32</v>
      </c>
      <c r="AM75" s="12">
        <v>0</v>
      </c>
      <c r="AN75" s="12">
        <v>0</v>
      </c>
      <c r="AO75" s="12">
        <v>0</v>
      </c>
      <c r="AP75" s="12">
        <v>0</v>
      </c>
      <c r="AQ75">
        <v>0.25</v>
      </c>
      <c r="AR75" s="16">
        <v>14.8</v>
      </c>
    </row>
    <row r="76" spans="1:44" x14ac:dyDescent="0.25">
      <c r="A76" s="11" t="s">
        <v>43</v>
      </c>
      <c r="B76" s="11">
        <v>10242739</v>
      </c>
      <c r="C76" s="11">
        <v>9403600090</v>
      </c>
      <c r="D76" s="12" t="s">
        <v>46</v>
      </c>
      <c r="E76" s="11" t="s">
        <v>99</v>
      </c>
      <c r="F76" s="13">
        <v>0</v>
      </c>
      <c r="G76" s="11"/>
      <c r="H76" s="11">
        <v>80000</v>
      </c>
      <c r="I76" s="11"/>
      <c r="J76" s="11"/>
      <c r="K76" s="11">
        <v>4</v>
      </c>
      <c r="L76" s="12" t="s">
        <v>67</v>
      </c>
      <c r="M76" s="12" t="s">
        <v>67</v>
      </c>
      <c r="N76" s="11">
        <v>22</v>
      </c>
      <c r="O76" s="12"/>
      <c r="P76" s="13" t="s">
        <v>44</v>
      </c>
      <c r="Q76" s="13">
        <v>25.51</v>
      </c>
      <c r="R76" s="11">
        <v>28</v>
      </c>
      <c r="S76" s="12">
        <v>2022</v>
      </c>
      <c r="T76" s="15" t="s">
        <v>45</v>
      </c>
      <c r="U76" s="11">
        <v>32.96</v>
      </c>
      <c r="V76" s="11" t="s">
        <v>69</v>
      </c>
      <c r="W76" s="12">
        <v>1</v>
      </c>
      <c r="X76" s="12" t="s">
        <v>47</v>
      </c>
      <c r="Y76" s="12">
        <v>0</v>
      </c>
      <c r="Z76" s="12">
        <v>0</v>
      </c>
      <c r="AA76" s="12">
        <v>5919.36</v>
      </c>
      <c r="AB76" s="12">
        <v>561.22</v>
      </c>
      <c r="AC76" s="12">
        <v>22</v>
      </c>
      <c r="AD76" s="14">
        <v>22</v>
      </c>
      <c r="AE76" s="14"/>
      <c r="AF76" s="12">
        <v>44757</v>
      </c>
      <c r="AG76" s="12">
        <v>44783</v>
      </c>
      <c r="AH76" s="12">
        <v>0</v>
      </c>
      <c r="AI76" s="12">
        <v>0</v>
      </c>
      <c r="AJ76" s="12">
        <v>0</v>
      </c>
      <c r="AK76" s="12">
        <v>12</v>
      </c>
      <c r="AL76" s="12">
        <v>710.32</v>
      </c>
      <c r="AM76" s="12">
        <v>0</v>
      </c>
      <c r="AN76" s="12">
        <v>0</v>
      </c>
      <c r="AO76" s="12">
        <v>0</v>
      </c>
      <c r="AP76" s="12">
        <v>0</v>
      </c>
      <c r="AQ76">
        <v>0.25</v>
      </c>
      <c r="AR76">
        <v>14.8</v>
      </c>
    </row>
    <row r="77" spans="1:44" x14ac:dyDescent="0.25">
      <c r="A77" s="11" t="s">
        <v>43</v>
      </c>
      <c r="B77" s="11">
        <v>50248428</v>
      </c>
      <c r="C77" s="11">
        <v>9403600090</v>
      </c>
      <c r="D77" s="12" t="s">
        <v>46</v>
      </c>
      <c r="E77" s="11" t="s">
        <v>98</v>
      </c>
      <c r="F77" s="13">
        <v>0</v>
      </c>
      <c r="G77" s="11"/>
      <c r="H77" s="11">
        <v>90000</v>
      </c>
      <c r="I77" s="11"/>
      <c r="J77" s="11"/>
      <c r="K77" s="11">
        <v>4</v>
      </c>
      <c r="L77" s="12" t="s">
        <v>67</v>
      </c>
      <c r="M77" s="12" t="s">
        <v>67</v>
      </c>
      <c r="N77" s="11">
        <v>22</v>
      </c>
      <c r="O77" s="12"/>
      <c r="P77" s="13" t="s">
        <v>44</v>
      </c>
      <c r="Q77" s="13">
        <v>25.9</v>
      </c>
      <c r="R77" s="11">
        <v>28</v>
      </c>
      <c r="S77" s="12">
        <v>2022</v>
      </c>
      <c r="T77" s="11" t="s">
        <v>45</v>
      </c>
      <c r="U77" s="11">
        <v>33.46</v>
      </c>
      <c r="V77" s="11" t="s">
        <v>69</v>
      </c>
      <c r="W77" s="12">
        <v>1</v>
      </c>
      <c r="X77" s="12" t="s">
        <v>47</v>
      </c>
      <c r="Y77" s="12">
        <v>0</v>
      </c>
      <c r="Z77" s="12">
        <v>0</v>
      </c>
      <c r="AA77" s="12">
        <v>6009.86</v>
      </c>
      <c r="AB77" s="12">
        <v>569.79999999999995</v>
      </c>
      <c r="AC77" s="12">
        <v>22</v>
      </c>
      <c r="AD77" s="14">
        <v>22</v>
      </c>
      <c r="AE77" s="14"/>
      <c r="AF77" s="12">
        <v>44757</v>
      </c>
      <c r="AG77" s="12">
        <v>44783</v>
      </c>
      <c r="AH77" s="12">
        <v>0</v>
      </c>
      <c r="AI77" s="12">
        <v>0</v>
      </c>
      <c r="AJ77" s="12">
        <v>0</v>
      </c>
      <c r="AK77" s="12">
        <v>12</v>
      </c>
      <c r="AL77" s="12">
        <v>721.18</v>
      </c>
      <c r="AM77" s="12">
        <v>0</v>
      </c>
      <c r="AN77" s="12">
        <v>0</v>
      </c>
      <c r="AO77" s="12">
        <v>0</v>
      </c>
      <c r="AP77" s="12">
        <v>0</v>
      </c>
      <c r="AQ77">
        <v>0.25</v>
      </c>
      <c r="AR77">
        <v>15.02</v>
      </c>
    </row>
    <row r="78" spans="1:44" x14ac:dyDescent="0.25">
      <c r="A78" s="11" t="s">
        <v>43</v>
      </c>
      <c r="B78" s="11">
        <v>50248428</v>
      </c>
      <c r="C78" s="11">
        <v>9403600090</v>
      </c>
      <c r="D78" s="12" t="s">
        <v>46</v>
      </c>
      <c r="E78" s="11" t="s">
        <v>98</v>
      </c>
      <c r="F78" s="13">
        <v>0</v>
      </c>
      <c r="G78" s="11"/>
      <c r="H78" s="11">
        <v>100000</v>
      </c>
      <c r="I78" s="11"/>
      <c r="J78" s="11"/>
      <c r="K78" s="11">
        <v>4</v>
      </c>
      <c r="L78" s="12" t="s">
        <v>67</v>
      </c>
      <c r="M78" s="12" t="s">
        <v>67</v>
      </c>
      <c r="N78" s="11">
        <v>22</v>
      </c>
      <c r="O78" s="12"/>
      <c r="P78" s="13" t="s">
        <v>44</v>
      </c>
      <c r="Q78" s="13">
        <v>25.9</v>
      </c>
      <c r="R78" s="11">
        <v>28</v>
      </c>
      <c r="S78" s="12">
        <v>2022</v>
      </c>
      <c r="T78" s="11" t="s">
        <v>45</v>
      </c>
      <c r="U78" s="11">
        <v>33.46</v>
      </c>
      <c r="V78" s="11" t="s">
        <v>69</v>
      </c>
      <c r="W78" s="12">
        <v>1</v>
      </c>
      <c r="X78" s="12" t="s">
        <v>47</v>
      </c>
      <c r="Y78" s="12">
        <v>0</v>
      </c>
      <c r="Z78" s="12">
        <v>0</v>
      </c>
      <c r="AA78" s="12">
        <v>6009.86</v>
      </c>
      <c r="AB78" s="12">
        <v>569.79999999999995</v>
      </c>
      <c r="AC78" s="12">
        <v>22</v>
      </c>
      <c r="AD78" s="14">
        <v>22</v>
      </c>
      <c r="AE78" s="14"/>
      <c r="AF78" s="12">
        <v>44757</v>
      </c>
      <c r="AG78" s="12">
        <v>44783</v>
      </c>
      <c r="AH78" s="12">
        <v>0</v>
      </c>
      <c r="AI78" s="12">
        <v>0</v>
      </c>
      <c r="AJ78" s="12">
        <v>0</v>
      </c>
      <c r="AK78" s="12">
        <v>12</v>
      </c>
      <c r="AL78" s="12">
        <v>721.18</v>
      </c>
      <c r="AM78" s="12">
        <v>0</v>
      </c>
      <c r="AN78" s="12">
        <v>0</v>
      </c>
      <c r="AO78" s="12">
        <v>0</v>
      </c>
      <c r="AP78" s="12">
        <v>0</v>
      </c>
      <c r="AQ78">
        <v>0.25</v>
      </c>
      <c r="AR78">
        <v>15.02</v>
      </c>
    </row>
    <row r="79" spans="1:44" x14ac:dyDescent="0.25">
      <c r="A79" s="11"/>
      <c r="B79" s="11"/>
      <c r="C79" s="11"/>
      <c r="D79" s="12"/>
      <c r="E79" s="11"/>
      <c r="F79" s="13"/>
      <c r="G79" s="11"/>
      <c r="H79" s="11"/>
      <c r="I79" s="11"/>
      <c r="J79" s="11"/>
      <c r="K79" s="11"/>
      <c r="L79" s="12"/>
      <c r="M79" s="12"/>
      <c r="N79" s="11"/>
      <c r="O79" s="12"/>
      <c r="P79" s="13"/>
      <c r="Q79" s="13"/>
      <c r="R79" s="11"/>
      <c r="S79" s="12"/>
      <c r="T79" s="11"/>
      <c r="U79" s="11"/>
      <c r="V79" s="11"/>
      <c r="W79" s="12"/>
      <c r="X79" s="12"/>
      <c r="Y79" s="12"/>
      <c r="Z79" s="12"/>
      <c r="AA79" s="12"/>
      <c r="AB79" s="12"/>
      <c r="AC79" s="12"/>
      <c r="AD79" s="14"/>
      <c r="AE79" s="14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4" x14ac:dyDescent="0.25">
      <c r="A80" s="11" t="s">
        <v>43</v>
      </c>
      <c r="B80" s="11">
        <v>50248428</v>
      </c>
      <c r="C80" s="11">
        <v>9403600090</v>
      </c>
      <c r="D80" s="12" t="s">
        <v>46</v>
      </c>
      <c r="E80" s="11" t="s">
        <v>98</v>
      </c>
      <c r="F80" s="13">
        <v>0</v>
      </c>
      <c r="G80" s="11"/>
      <c r="H80" s="11">
        <v>10000</v>
      </c>
      <c r="I80" s="11"/>
      <c r="J80" s="11"/>
      <c r="K80" s="11">
        <v>4</v>
      </c>
      <c r="L80" s="12" t="s">
        <v>67</v>
      </c>
      <c r="M80" s="12" t="s">
        <v>67</v>
      </c>
      <c r="N80" s="11">
        <v>22</v>
      </c>
      <c r="O80" s="12"/>
      <c r="P80" s="13" t="s">
        <v>44</v>
      </c>
      <c r="Q80" s="13">
        <v>25.9</v>
      </c>
      <c r="R80" s="11">
        <v>28</v>
      </c>
      <c r="S80" s="12">
        <v>2022</v>
      </c>
      <c r="T80" s="11" t="s">
        <v>45</v>
      </c>
      <c r="U80" s="11">
        <v>33.46</v>
      </c>
      <c r="V80" s="11" t="s">
        <v>69</v>
      </c>
      <c r="W80" s="12">
        <v>1</v>
      </c>
      <c r="X80" s="12" t="s">
        <v>47</v>
      </c>
      <c r="Y80" s="12">
        <v>0</v>
      </c>
      <c r="Z80" s="12">
        <v>0</v>
      </c>
      <c r="AA80" s="12">
        <v>6009.86</v>
      </c>
      <c r="AB80" s="12">
        <v>569.79999999999995</v>
      </c>
      <c r="AC80" s="12">
        <v>22</v>
      </c>
      <c r="AD80" s="14">
        <v>22</v>
      </c>
      <c r="AE80" s="14"/>
      <c r="AF80" s="12">
        <v>44757</v>
      </c>
      <c r="AG80" s="12">
        <v>44783</v>
      </c>
      <c r="AH80" s="12">
        <v>0</v>
      </c>
      <c r="AI80" s="12">
        <v>0</v>
      </c>
      <c r="AJ80" s="12">
        <v>0</v>
      </c>
      <c r="AK80" s="12">
        <v>12</v>
      </c>
      <c r="AL80" s="12">
        <v>721.18</v>
      </c>
      <c r="AM80" s="12">
        <v>0</v>
      </c>
      <c r="AN80" s="12">
        <v>0</v>
      </c>
      <c r="AO80" s="12">
        <v>0</v>
      </c>
      <c r="AP80" s="12">
        <v>0</v>
      </c>
      <c r="AQ80">
        <v>0.25</v>
      </c>
      <c r="AR80">
        <v>15.02</v>
      </c>
    </row>
    <row r="81" spans="1:44" x14ac:dyDescent="0.25">
      <c r="A81" s="11" t="s">
        <v>43</v>
      </c>
      <c r="B81" s="11">
        <v>50248428</v>
      </c>
      <c r="C81" s="11">
        <v>9403600090</v>
      </c>
      <c r="D81" s="12" t="s">
        <v>46</v>
      </c>
      <c r="E81" s="11" t="s">
        <v>98</v>
      </c>
      <c r="F81" s="13">
        <v>0</v>
      </c>
      <c r="G81" s="11"/>
      <c r="H81" s="11">
        <v>20000</v>
      </c>
      <c r="I81" s="11"/>
      <c r="J81" s="11"/>
      <c r="K81" s="11">
        <v>4</v>
      </c>
      <c r="L81" s="12" t="s">
        <v>67</v>
      </c>
      <c r="M81" s="12" t="s">
        <v>67</v>
      </c>
      <c r="N81" s="11">
        <v>22</v>
      </c>
      <c r="O81" s="12"/>
      <c r="P81" s="13" t="s">
        <v>44</v>
      </c>
      <c r="Q81" s="13">
        <v>25.9</v>
      </c>
      <c r="R81" s="11">
        <v>28</v>
      </c>
      <c r="S81" s="12">
        <v>2022</v>
      </c>
      <c r="T81" s="11" t="s">
        <v>45</v>
      </c>
      <c r="U81" s="11">
        <v>33.46</v>
      </c>
      <c r="V81" s="11" t="s">
        <v>69</v>
      </c>
      <c r="W81" s="12">
        <v>1</v>
      </c>
      <c r="X81" s="12" t="s">
        <v>47</v>
      </c>
      <c r="Y81" s="12">
        <v>0</v>
      </c>
      <c r="Z81" s="12">
        <v>0</v>
      </c>
      <c r="AA81" s="12">
        <v>6009.86</v>
      </c>
      <c r="AB81" s="12">
        <v>569.79999999999995</v>
      </c>
      <c r="AC81" s="12">
        <v>22</v>
      </c>
      <c r="AD81" s="14">
        <v>22</v>
      </c>
      <c r="AE81" s="14"/>
      <c r="AF81" s="12">
        <v>44757</v>
      </c>
      <c r="AG81" s="12">
        <v>44783</v>
      </c>
      <c r="AH81" s="12">
        <v>0</v>
      </c>
      <c r="AI81" s="12">
        <v>0</v>
      </c>
      <c r="AJ81" s="12">
        <v>0</v>
      </c>
      <c r="AK81" s="12">
        <v>12</v>
      </c>
      <c r="AL81" s="12">
        <v>721.18</v>
      </c>
      <c r="AM81" s="12">
        <v>0</v>
      </c>
      <c r="AN81" s="12">
        <v>0</v>
      </c>
      <c r="AO81" s="12">
        <v>0</v>
      </c>
      <c r="AP81" s="12">
        <v>0</v>
      </c>
      <c r="AQ81">
        <v>0.25</v>
      </c>
      <c r="AR81">
        <v>15.02</v>
      </c>
    </row>
    <row r="82" spans="1:44" x14ac:dyDescent="0.25">
      <c r="A82" s="11"/>
      <c r="B82" s="11"/>
      <c r="C82" s="11"/>
      <c r="D82" s="12"/>
      <c r="E82" s="11"/>
      <c r="F82" s="13"/>
      <c r="G82" s="11"/>
      <c r="H82" s="11"/>
      <c r="I82" s="11"/>
      <c r="J82" s="11"/>
      <c r="K82" s="11"/>
      <c r="L82" s="12"/>
      <c r="M82" s="12"/>
      <c r="N82" s="11"/>
      <c r="O82" s="12"/>
      <c r="P82" s="13"/>
      <c r="Q82" s="13"/>
      <c r="R82" s="11"/>
      <c r="S82" s="12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4"/>
      <c r="AE82" s="14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4" x14ac:dyDescent="0.25">
      <c r="A83" s="11"/>
      <c r="B83" s="11"/>
      <c r="C83" s="11"/>
      <c r="D83" s="12"/>
      <c r="E83" s="11"/>
      <c r="F83" s="13"/>
      <c r="G83" s="11"/>
      <c r="H83" s="11"/>
      <c r="I83" s="11"/>
      <c r="J83" s="11"/>
      <c r="K83" s="11"/>
      <c r="L83" s="12"/>
      <c r="M83" s="12"/>
      <c r="N83" s="11"/>
      <c r="O83" s="12"/>
      <c r="P83" s="13"/>
      <c r="Q83" s="13"/>
      <c r="R83" s="11"/>
      <c r="S83" s="12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4"/>
      <c r="AE83" s="14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4" x14ac:dyDescent="0.25">
      <c r="A84" s="11"/>
      <c r="B84" s="11"/>
      <c r="C84" s="11"/>
      <c r="D84" s="12"/>
      <c r="E84" s="11"/>
      <c r="F84" s="13"/>
      <c r="G84" s="11"/>
      <c r="H84" s="11"/>
      <c r="I84" s="11"/>
      <c r="J84" s="11"/>
      <c r="K84" s="11"/>
      <c r="L84" s="12"/>
      <c r="M84" s="12"/>
      <c r="N84" s="11"/>
      <c r="O84" s="12"/>
      <c r="P84" s="13"/>
      <c r="Q84" s="13"/>
      <c r="R84" s="11"/>
      <c r="S84" s="12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4"/>
      <c r="AE84" s="14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4" x14ac:dyDescent="0.25">
      <c r="A85" s="11"/>
      <c r="B85" s="11"/>
      <c r="C85" s="11"/>
      <c r="D85" s="12"/>
      <c r="E85" s="11"/>
      <c r="F85" s="13"/>
      <c r="G85" s="11"/>
      <c r="H85" s="11"/>
      <c r="I85" s="11"/>
      <c r="J85" s="11"/>
      <c r="K85" s="11"/>
      <c r="L85" s="12"/>
      <c r="M85" s="12"/>
      <c r="N85" s="11"/>
      <c r="O85" s="12"/>
      <c r="P85" s="13"/>
      <c r="Q85" s="13"/>
      <c r="R85" s="11"/>
      <c r="S85" s="12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4"/>
      <c r="AE85" s="14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4" x14ac:dyDescent="0.25">
      <c r="A86" s="11"/>
      <c r="B86" s="11"/>
      <c r="C86" s="11"/>
      <c r="D86" s="12"/>
      <c r="E86" s="11"/>
      <c r="F86" s="13"/>
      <c r="G86" s="11"/>
      <c r="H86" s="11"/>
      <c r="I86" s="11"/>
      <c r="J86" s="11"/>
      <c r="K86" s="11"/>
      <c r="L86" s="12"/>
      <c r="M86" s="12"/>
      <c r="N86" s="11"/>
      <c r="O86" s="12"/>
      <c r="P86" s="13"/>
      <c r="Q86" s="13"/>
      <c r="R86" s="11"/>
      <c r="S86" s="12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4"/>
      <c r="AE86" s="14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4" x14ac:dyDescent="0.25">
      <c r="A87" s="11"/>
      <c r="B87" s="11"/>
      <c r="C87" s="11"/>
      <c r="D87" s="12"/>
      <c r="E87" s="11"/>
      <c r="F87" s="13"/>
      <c r="G87" s="11"/>
      <c r="H87" s="11"/>
      <c r="I87" s="11"/>
      <c r="J87" s="11"/>
      <c r="K87" s="11"/>
      <c r="L87" s="12"/>
      <c r="M87" s="12"/>
      <c r="N87" s="11"/>
      <c r="O87" s="12"/>
      <c r="P87" s="13"/>
      <c r="Q87" s="13"/>
      <c r="R87" s="11"/>
      <c r="S87" s="12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4"/>
      <c r="AE87" s="14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4" x14ac:dyDescent="0.25">
      <c r="A88" s="11"/>
      <c r="B88" s="11"/>
      <c r="C88" s="11"/>
      <c r="D88" s="12"/>
      <c r="E88" s="11"/>
      <c r="F88" s="13"/>
      <c r="G88" s="11"/>
      <c r="H88" s="11"/>
      <c r="I88" s="11"/>
      <c r="J88" s="11"/>
      <c r="K88" s="11"/>
      <c r="L88" s="12"/>
      <c r="M88" s="12"/>
      <c r="N88" s="11"/>
      <c r="O88" s="12"/>
      <c r="P88" s="13"/>
      <c r="Q88" s="13"/>
      <c r="R88" s="11"/>
      <c r="S88" s="12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4"/>
      <c r="AE88" s="14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4" x14ac:dyDescent="0.25">
      <c r="A89" s="11"/>
      <c r="B89" s="11"/>
      <c r="C89" s="11"/>
      <c r="D89" s="12"/>
      <c r="E89" s="11"/>
      <c r="F89" s="13"/>
      <c r="G89" s="11"/>
      <c r="H89" s="11"/>
      <c r="I89" s="11"/>
      <c r="J89" s="11"/>
      <c r="K89" s="11"/>
      <c r="L89" s="12"/>
      <c r="M89" s="12"/>
      <c r="N89" s="11"/>
      <c r="O89" s="12"/>
      <c r="P89" s="13"/>
      <c r="Q89" s="13"/>
      <c r="R89" s="11"/>
      <c r="S89" s="12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4"/>
      <c r="AE89" s="14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4" x14ac:dyDescent="0.25">
      <c r="A90" s="11"/>
      <c r="B90" s="11"/>
      <c r="C90" s="11"/>
      <c r="D90" s="12"/>
      <c r="E90" s="11"/>
      <c r="F90" s="13"/>
      <c r="G90" s="11"/>
      <c r="H90" s="11"/>
      <c r="I90" s="11"/>
      <c r="J90" s="11"/>
      <c r="K90" s="11"/>
      <c r="L90" s="12"/>
      <c r="M90" s="12"/>
      <c r="N90" s="11"/>
      <c r="O90" s="12"/>
      <c r="P90" s="13"/>
      <c r="Q90" s="13"/>
      <c r="R90" s="11"/>
      <c r="S90" s="12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4"/>
      <c r="AE90" s="14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4" x14ac:dyDescent="0.25">
      <c r="A91" s="11"/>
      <c r="B91" s="11"/>
      <c r="C91" s="11"/>
      <c r="D91" s="12"/>
      <c r="E91" s="11"/>
      <c r="F91" s="13"/>
      <c r="G91" s="11"/>
      <c r="H91" s="11"/>
      <c r="I91" s="11"/>
      <c r="J91" s="11"/>
      <c r="K91" s="11"/>
      <c r="L91" s="12"/>
      <c r="M91" s="12"/>
      <c r="N91" s="11"/>
      <c r="O91" s="12"/>
      <c r="P91" s="13"/>
      <c r="Q91" s="13"/>
      <c r="R91" s="11"/>
      <c r="S91" s="12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4"/>
      <c r="AE91" s="14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4" x14ac:dyDescent="0.25">
      <c r="A92" s="11"/>
      <c r="B92" s="11"/>
      <c r="C92" s="11"/>
      <c r="D92" s="12"/>
      <c r="E92" s="11"/>
      <c r="F92" s="13"/>
      <c r="G92" s="11"/>
      <c r="H92" s="11"/>
      <c r="I92" s="11"/>
      <c r="J92" s="11"/>
      <c r="K92" s="11"/>
      <c r="L92" s="12"/>
      <c r="M92" s="12"/>
      <c r="N92" s="11"/>
      <c r="O92" s="12"/>
      <c r="P92" s="13"/>
      <c r="Q92" s="13"/>
      <c r="R92" s="11"/>
      <c r="S92" s="12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4"/>
      <c r="AE92" s="14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4" x14ac:dyDescent="0.25">
      <c r="A93" s="11"/>
      <c r="B93" s="11"/>
      <c r="C93" s="11"/>
      <c r="D93" s="12"/>
      <c r="E93" s="11"/>
      <c r="F93" s="13"/>
      <c r="G93" s="11"/>
      <c r="H93" s="11"/>
      <c r="I93" s="11"/>
      <c r="J93" s="11"/>
      <c r="K93" s="11"/>
      <c r="L93" s="12"/>
      <c r="M93" s="12"/>
      <c r="N93" s="11"/>
      <c r="O93" s="12"/>
      <c r="P93" s="13"/>
      <c r="Q93" s="13"/>
      <c r="R93" s="11"/>
      <c r="S93" s="12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4"/>
      <c r="AE93" s="14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4" x14ac:dyDescent="0.25">
      <c r="A94" s="11"/>
      <c r="B94" s="11"/>
      <c r="C94" s="11"/>
      <c r="D94" s="12"/>
      <c r="E94" s="11"/>
      <c r="F94" s="13"/>
      <c r="G94" s="11"/>
      <c r="H94" s="11"/>
      <c r="I94" s="11"/>
      <c r="J94" s="11"/>
      <c r="K94" s="11"/>
      <c r="L94" s="12"/>
      <c r="M94" s="12"/>
      <c r="N94" s="11"/>
      <c r="O94" s="12"/>
      <c r="P94" s="13"/>
      <c r="Q94" s="13"/>
      <c r="R94" s="11"/>
      <c r="S94" s="12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4"/>
      <c r="AE94" s="14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4" x14ac:dyDescent="0.25">
      <c r="A95" s="11"/>
      <c r="B95" s="11"/>
      <c r="C95" s="11"/>
      <c r="D95" s="12"/>
      <c r="E95" s="11"/>
      <c r="F95" s="13"/>
      <c r="G95" s="11"/>
      <c r="H95" s="11"/>
      <c r="I95" s="11"/>
      <c r="J95" s="11"/>
      <c r="K95" s="11"/>
      <c r="L95" s="12"/>
      <c r="M95" s="12"/>
      <c r="N95" s="11"/>
      <c r="O95" s="12"/>
      <c r="P95" s="13"/>
      <c r="Q95" s="13"/>
      <c r="R95" s="11"/>
      <c r="S95" s="12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4"/>
      <c r="AE95" s="14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4" x14ac:dyDescent="0.25">
      <c r="A96" s="11"/>
      <c r="B96" s="11"/>
      <c r="C96" s="11"/>
      <c r="D96" s="12"/>
      <c r="E96" s="11"/>
      <c r="F96" s="13"/>
      <c r="G96" s="11"/>
      <c r="H96" s="11"/>
      <c r="I96" s="11"/>
      <c r="J96" s="11"/>
      <c r="K96" s="11"/>
      <c r="L96" s="12"/>
      <c r="M96" s="12"/>
      <c r="N96" s="11"/>
      <c r="O96" s="12"/>
      <c r="P96" s="13"/>
      <c r="Q96" s="13"/>
      <c r="R96" s="11"/>
      <c r="S96" s="12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4"/>
      <c r="AE96" s="14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4" x14ac:dyDescent="0.25">
      <c r="A97" s="11"/>
      <c r="B97" s="11"/>
      <c r="C97" s="11"/>
      <c r="D97" s="12"/>
      <c r="E97" s="11"/>
      <c r="F97" s="13"/>
      <c r="G97" s="11"/>
      <c r="H97" s="11"/>
      <c r="I97" s="11"/>
      <c r="J97" s="11"/>
      <c r="K97" s="11"/>
      <c r="L97" s="12"/>
      <c r="M97" s="12"/>
      <c r="N97" s="11"/>
      <c r="O97" s="12"/>
      <c r="P97" s="13"/>
      <c r="Q97" s="13"/>
      <c r="R97" s="11"/>
      <c r="S97" s="12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4"/>
      <c r="AE97" s="14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4" x14ac:dyDescent="0.25">
      <c r="A98" s="11"/>
      <c r="B98" s="11"/>
      <c r="C98" s="11"/>
      <c r="D98" s="12"/>
      <c r="E98" s="11"/>
      <c r="F98" s="13"/>
      <c r="G98" s="11"/>
      <c r="H98" s="11"/>
      <c r="I98" s="11"/>
      <c r="J98" s="11"/>
      <c r="K98" s="11"/>
      <c r="L98" s="12"/>
      <c r="M98" s="12"/>
      <c r="N98" s="11"/>
      <c r="O98" s="12"/>
      <c r="P98" s="13"/>
      <c r="Q98" s="13"/>
      <c r="R98" s="11"/>
      <c r="S98" s="12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4"/>
      <c r="AE98" s="14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4" x14ac:dyDescent="0.25">
      <c r="A99" s="11"/>
      <c r="B99" s="11"/>
      <c r="C99" s="11"/>
      <c r="D99" s="12"/>
      <c r="E99" s="11"/>
      <c r="F99" s="13"/>
      <c r="G99" s="11"/>
      <c r="H99" s="11"/>
      <c r="I99" s="11"/>
      <c r="J99" s="11"/>
      <c r="K99" s="11"/>
      <c r="L99" s="12"/>
      <c r="M99" s="12"/>
      <c r="N99" s="11"/>
      <c r="O99" s="12"/>
      <c r="P99" s="13"/>
      <c r="Q99" s="13"/>
      <c r="R99" s="11"/>
      <c r="S99" s="12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4"/>
      <c r="AE99" s="14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4" x14ac:dyDescent="0.25">
      <c r="A100" s="11"/>
      <c r="B100" s="11"/>
      <c r="C100" s="11"/>
      <c r="D100" s="12"/>
      <c r="E100" s="11"/>
      <c r="F100" s="13"/>
      <c r="G100" s="11"/>
      <c r="H100" s="11"/>
      <c r="I100" s="11"/>
      <c r="J100" s="11"/>
      <c r="K100" s="11"/>
      <c r="L100" s="12"/>
      <c r="M100" s="12"/>
      <c r="N100" s="11"/>
      <c r="O100" s="12"/>
      <c r="P100" s="13"/>
      <c r="Q100" s="13"/>
      <c r="R100" s="11"/>
      <c r="S100" s="12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4"/>
      <c r="AE100" s="14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R100" s="16"/>
    </row>
    <row r="101" spans="1:44" x14ac:dyDescent="0.25">
      <c r="A101" s="11"/>
      <c r="B101" s="11"/>
      <c r="C101" s="11"/>
      <c r="D101" s="12"/>
      <c r="E101" s="11"/>
      <c r="F101" s="13"/>
      <c r="G101" s="11"/>
      <c r="H101" s="11"/>
      <c r="I101" s="11"/>
      <c r="J101" s="11"/>
      <c r="K101" s="11"/>
      <c r="L101" s="12"/>
      <c r="M101" s="12"/>
      <c r="N101" s="11"/>
      <c r="O101" s="12"/>
      <c r="P101" s="13"/>
      <c r="Q101" s="13"/>
      <c r="R101" s="11"/>
      <c r="S101" s="12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4"/>
      <c r="AE101" s="14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4" x14ac:dyDescent="0.25">
      <c r="A102" s="11"/>
      <c r="B102" s="11"/>
      <c r="C102" s="11"/>
      <c r="D102" s="12"/>
      <c r="E102" s="11"/>
      <c r="F102" s="13"/>
      <c r="G102" s="11"/>
      <c r="H102" s="11"/>
      <c r="I102" s="11"/>
      <c r="J102" s="11"/>
      <c r="K102" s="11"/>
      <c r="L102" s="12"/>
      <c r="M102" s="12"/>
      <c r="N102" s="11"/>
      <c r="O102" s="12"/>
      <c r="P102" s="13"/>
      <c r="Q102" s="13"/>
      <c r="R102" s="11"/>
      <c r="S102" s="12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4"/>
      <c r="AE102" s="14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4" x14ac:dyDescent="0.25">
      <c r="A103" s="11"/>
      <c r="B103" s="11"/>
      <c r="C103" s="11"/>
      <c r="D103" s="12"/>
      <c r="E103" s="11"/>
      <c r="F103" s="13"/>
      <c r="G103" s="11"/>
      <c r="H103" s="11"/>
      <c r="I103" s="11"/>
      <c r="J103" s="11"/>
      <c r="K103" s="11"/>
      <c r="L103" s="12"/>
      <c r="M103" s="12"/>
      <c r="N103" s="11"/>
      <c r="O103" s="12"/>
      <c r="P103" s="13"/>
      <c r="Q103" s="13"/>
      <c r="R103" s="11"/>
      <c r="S103" s="12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4"/>
      <c r="AE103" s="14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4" x14ac:dyDescent="0.25">
      <c r="A104" s="11"/>
      <c r="B104" s="11"/>
      <c r="C104" s="11"/>
      <c r="D104" s="12"/>
      <c r="E104" s="11"/>
      <c r="F104" s="13"/>
      <c r="G104" s="11"/>
      <c r="H104" s="11"/>
      <c r="I104" s="11"/>
      <c r="J104" s="11"/>
      <c r="K104" s="11"/>
      <c r="L104" s="12"/>
      <c r="M104" s="12"/>
      <c r="N104" s="11"/>
      <c r="O104" s="12"/>
      <c r="P104" s="13"/>
      <c r="Q104" s="13"/>
      <c r="R104" s="11"/>
      <c r="S104" s="12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4"/>
      <c r="AE104" s="14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4" x14ac:dyDescent="0.25">
      <c r="A105" s="11"/>
      <c r="B105" s="11"/>
      <c r="C105" s="11"/>
      <c r="D105" s="12"/>
      <c r="E105" s="11"/>
      <c r="F105" s="13"/>
      <c r="G105" s="11"/>
      <c r="H105" s="11"/>
      <c r="I105" s="11"/>
      <c r="J105" s="11"/>
      <c r="K105" s="11"/>
      <c r="L105" s="12"/>
      <c r="M105" s="12"/>
      <c r="N105" s="11"/>
      <c r="O105" s="12"/>
      <c r="P105" s="13"/>
      <c r="Q105" s="13"/>
      <c r="R105" s="11"/>
      <c r="S105" s="12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4"/>
      <c r="AE105" s="14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4" x14ac:dyDescent="0.25">
      <c r="A106" s="11"/>
      <c r="B106" s="11"/>
      <c r="C106" s="11"/>
      <c r="D106" s="12"/>
      <c r="E106" s="11"/>
      <c r="F106" s="13"/>
      <c r="G106" s="11"/>
      <c r="H106" s="11"/>
      <c r="I106" s="11"/>
      <c r="J106" s="11"/>
      <c r="K106" s="11"/>
      <c r="L106" s="12"/>
      <c r="M106" s="12"/>
      <c r="N106" s="11"/>
      <c r="O106" s="12"/>
      <c r="P106" s="13"/>
      <c r="Q106" s="13"/>
      <c r="R106" s="11"/>
      <c r="S106" s="12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4"/>
      <c r="AE106" s="14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4" x14ac:dyDescent="0.25">
      <c r="A107" s="11"/>
      <c r="B107" s="11"/>
      <c r="C107" s="11"/>
      <c r="D107" s="12"/>
      <c r="E107" s="11"/>
      <c r="F107" s="13"/>
      <c r="G107" s="11"/>
      <c r="H107" s="11"/>
      <c r="I107" s="11"/>
      <c r="J107" s="11"/>
      <c r="K107" s="11"/>
      <c r="L107" s="12"/>
      <c r="M107" s="12"/>
      <c r="N107" s="11"/>
      <c r="O107" s="12"/>
      <c r="P107" s="13"/>
      <c r="Q107" s="13"/>
      <c r="R107" s="11"/>
      <c r="S107" s="12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4"/>
      <c r="AE107" s="14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4" x14ac:dyDescent="0.25">
      <c r="A108" s="11"/>
      <c r="B108" s="11"/>
      <c r="C108" s="11"/>
      <c r="D108" s="12"/>
      <c r="E108" s="11"/>
      <c r="F108" s="13"/>
      <c r="G108" s="11"/>
      <c r="H108" s="11"/>
      <c r="I108" s="11"/>
      <c r="J108" s="11"/>
      <c r="K108" s="11"/>
      <c r="L108" s="12"/>
      <c r="M108" s="12"/>
      <c r="N108" s="11"/>
      <c r="O108" s="12"/>
      <c r="P108" s="13"/>
      <c r="Q108" s="13"/>
      <c r="R108" s="11"/>
      <c r="S108" s="12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4"/>
      <c r="AE108" s="14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4" x14ac:dyDescent="0.25">
      <c r="A109" s="11"/>
      <c r="B109" s="11"/>
      <c r="C109" s="11"/>
      <c r="D109" s="12"/>
      <c r="E109" s="11"/>
      <c r="F109" s="13"/>
      <c r="G109" s="11"/>
      <c r="H109" s="11"/>
      <c r="I109" s="11"/>
      <c r="J109" s="11"/>
      <c r="K109" s="11"/>
      <c r="L109" s="12"/>
      <c r="M109" s="12"/>
      <c r="N109" s="11"/>
      <c r="O109" s="12"/>
      <c r="P109" s="13"/>
      <c r="Q109" s="13"/>
      <c r="R109" s="11"/>
      <c r="S109" s="12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4"/>
      <c r="AE109" s="14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4" x14ac:dyDescent="0.25">
      <c r="A110" s="11"/>
      <c r="B110" s="11"/>
      <c r="C110" s="11"/>
      <c r="D110" s="12"/>
      <c r="E110" s="11"/>
      <c r="F110" s="13"/>
      <c r="G110" s="11"/>
      <c r="H110" s="11"/>
      <c r="I110" s="11"/>
      <c r="J110" s="11"/>
      <c r="K110" s="11"/>
      <c r="L110" s="12"/>
      <c r="M110" s="12"/>
      <c r="N110" s="11"/>
      <c r="O110" s="12"/>
      <c r="P110" s="13"/>
      <c r="Q110" s="13"/>
      <c r="R110" s="11"/>
      <c r="S110" s="12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4"/>
      <c r="AE110" s="14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4" x14ac:dyDescent="0.25">
      <c r="A111" s="11"/>
      <c r="B111" s="11"/>
      <c r="C111" s="11"/>
      <c r="D111" s="12"/>
      <c r="E111" s="11"/>
      <c r="F111" s="13"/>
      <c r="G111" s="11"/>
      <c r="H111" s="11"/>
      <c r="I111" s="11"/>
      <c r="J111" s="11"/>
      <c r="K111" s="11"/>
      <c r="L111" s="12"/>
      <c r="M111" s="12"/>
      <c r="N111" s="11"/>
      <c r="O111" s="12"/>
      <c r="P111" s="13"/>
      <c r="Q111" s="13"/>
      <c r="R111" s="11"/>
      <c r="S111" s="12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4"/>
      <c r="AE111" s="14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4" x14ac:dyDescent="0.25">
      <c r="A112" s="11"/>
      <c r="B112" s="11"/>
      <c r="C112" s="11"/>
      <c r="D112" s="12"/>
      <c r="E112" s="11"/>
      <c r="F112" s="13"/>
      <c r="G112" s="11"/>
      <c r="H112" s="11"/>
      <c r="I112" s="11"/>
      <c r="J112" s="11"/>
      <c r="K112" s="11"/>
      <c r="L112" s="12"/>
      <c r="M112" s="12"/>
      <c r="N112" s="11"/>
      <c r="O112" s="12"/>
      <c r="P112" s="13"/>
      <c r="Q112" s="13"/>
      <c r="R112" s="11"/>
      <c r="S112" s="12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4"/>
      <c r="AE112" s="14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4" x14ac:dyDescent="0.25">
      <c r="A113" s="11"/>
      <c r="B113" s="11"/>
      <c r="C113" s="11"/>
      <c r="D113" s="12"/>
      <c r="E113" s="11"/>
      <c r="F113" s="13"/>
      <c r="G113" s="11"/>
      <c r="H113" s="11"/>
      <c r="I113" s="11"/>
      <c r="J113" s="11"/>
      <c r="K113" s="11"/>
      <c r="L113" s="12"/>
      <c r="M113" s="12"/>
      <c r="N113" s="11"/>
      <c r="O113" s="12"/>
      <c r="P113" s="13"/>
      <c r="Q113" s="13"/>
      <c r="R113" s="11"/>
      <c r="S113" s="12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4"/>
      <c r="AE113" s="14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4" x14ac:dyDescent="0.25">
      <c r="A114" s="11"/>
      <c r="B114" s="11"/>
      <c r="C114" s="11"/>
      <c r="D114" s="12"/>
      <c r="E114" s="11"/>
      <c r="F114" s="13"/>
      <c r="G114" s="11"/>
      <c r="H114" s="11"/>
      <c r="I114" s="11"/>
      <c r="J114" s="11"/>
      <c r="K114" s="11"/>
      <c r="L114" s="12"/>
      <c r="M114" s="12"/>
      <c r="N114" s="11"/>
      <c r="O114" s="12"/>
      <c r="P114" s="13"/>
      <c r="Q114" s="13"/>
      <c r="R114" s="11"/>
      <c r="S114" s="12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4"/>
      <c r="AE114" s="14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R114" s="16"/>
    </row>
    <row r="115" spans="1:44" x14ac:dyDescent="0.25">
      <c r="A115" s="11"/>
      <c r="B115" s="11"/>
      <c r="C115" s="11"/>
      <c r="D115" s="12"/>
      <c r="E115" s="11"/>
      <c r="F115" s="13"/>
      <c r="G115" s="11"/>
      <c r="H115" s="11"/>
      <c r="I115" s="11"/>
      <c r="J115" s="11"/>
      <c r="K115" s="11"/>
      <c r="L115" s="12"/>
      <c r="M115" s="12"/>
      <c r="N115" s="11"/>
      <c r="O115" s="12"/>
      <c r="P115" s="13"/>
      <c r="Q115" s="13"/>
      <c r="R115" s="11"/>
      <c r="S115" s="12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4"/>
      <c r="AE115" s="14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4" x14ac:dyDescent="0.25">
      <c r="A116" s="11"/>
      <c r="B116" s="11"/>
      <c r="C116" s="11"/>
      <c r="D116" s="12"/>
      <c r="E116" s="11"/>
      <c r="F116" s="13"/>
      <c r="G116" s="11"/>
      <c r="H116" s="11"/>
      <c r="I116" s="11"/>
      <c r="J116" s="11"/>
      <c r="K116" s="11"/>
      <c r="L116" s="12"/>
      <c r="M116" s="12"/>
      <c r="N116" s="11"/>
      <c r="O116" s="12"/>
      <c r="P116" s="13"/>
      <c r="Q116" s="13"/>
      <c r="R116" s="11"/>
      <c r="S116" s="12"/>
      <c r="T116" s="11"/>
      <c r="U116" s="11"/>
      <c r="V116" s="11"/>
      <c r="W116" s="12"/>
      <c r="X116" s="12"/>
      <c r="Y116" s="12"/>
      <c r="Z116" s="12"/>
      <c r="AA116" s="12"/>
      <c r="AB116" s="12"/>
      <c r="AC116" s="12"/>
      <c r="AD116" s="14"/>
      <c r="AE116" s="14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4" x14ac:dyDescent="0.25">
      <c r="A117" s="11"/>
      <c r="B117" s="11"/>
      <c r="C117" s="11"/>
      <c r="D117" s="12"/>
      <c r="E117" s="11"/>
      <c r="F117" s="13"/>
      <c r="G117" s="11"/>
      <c r="H117" s="11"/>
      <c r="I117" s="11"/>
      <c r="J117" s="11"/>
      <c r="K117" s="11"/>
      <c r="L117" s="12"/>
      <c r="M117" s="12"/>
      <c r="N117" s="11"/>
      <c r="O117" s="12"/>
      <c r="P117" s="13"/>
      <c r="Q117" s="13"/>
      <c r="R117" s="11"/>
      <c r="S117" s="12"/>
      <c r="T117" s="11"/>
      <c r="U117" s="11"/>
      <c r="V117" s="11"/>
      <c r="W117" s="12"/>
      <c r="X117" s="12"/>
      <c r="Y117" s="12"/>
      <c r="Z117" s="12"/>
      <c r="AA117" s="12"/>
      <c r="AB117" s="12"/>
      <c r="AC117" s="12"/>
      <c r="AD117" s="14"/>
      <c r="AE117" s="14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4" x14ac:dyDescent="0.25">
      <c r="A118" s="11"/>
      <c r="B118" s="11"/>
      <c r="C118" s="11"/>
      <c r="D118" s="12"/>
      <c r="E118" s="11"/>
      <c r="F118" s="13"/>
      <c r="G118" s="11"/>
      <c r="H118" s="11"/>
      <c r="I118" s="11"/>
      <c r="J118" s="11"/>
      <c r="K118" s="11"/>
      <c r="L118" s="12"/>
      <c r="M118" s="12"/>
      <c r="N118" s="11"/>
      <c r="O118" s="12"/>
      <c r="P118" s="13"/>
      <c r="Q118" s="13"/>
      <c r="R118" s="11"/>
      <c r="S118" s="12"/>
      <c r="T118" s="11"/>
      <c r="U118" s="11"/>
      <c r="V118" s="11"/>
      <c r="W118" s="12"/>
      <c r="X118" s="12"/>
      <c r="Y118" s="12"/>
      <c r="Z118" s="12"/>
      <c r="AA118" s="12"/>
      <c r="AB118" s="12"/>
      <c r="AC118" s="12"/>
      <c r="AD118" s="14"/>
      <c r="AE118" s="14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4" x14ac:dyDescent="0.25">
      <c r="A119" s="11"/>
      <c r="B119" s="11"/>
      <c r="C119" s="11"/>
      <c r="D119" s="12"/>
      <c r="E119" s="11"/>
      <c r="F119" s="13"/>
      <c r="G119" s="11"/>
      <c r="H119" s="11"/>
      <c r="I119" s="11"/>
      <c r="J119" s="11"/>
      <c r="K119" s="11"/>
      <c r="L119" s="12"/>
      <c r="M119" s="12"/>
      <c r="N119" s="11"/>
      <c r="O119" s="12"/>
      <c r="P119" s="13"/>
      <c r="Q119" s="13"/>
      <c r="R119" s="11"/>
      <c r="S119" s="12"/>
      <c r="T119" s="11"/>
      <c r="U119" s="11"/>
      <c r="V119" s="11"/>
      <c r="W119" s="12"/>
      <c r="X119" s="12"/>
      <c r="Y119" s="12"/>
      <c r="Z119" s="12"/>
      <c r="AA119" s="12"/>
      <c r="AB119" s="12"/>
      <c r="AC119" s="12"/>
      <c r="AD119" s="14"/>
      <c r="AE119" s="14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4" x14ac:dyDescent="0.25">
      <c r="A120" s="11"/>
      <c r="B120" s="11"/>
      <c r="C120" s="11"/>
      <c r="D120" s="12"/>
      <c r="E120" s="11"/>
      <c r="F120" s="13"/>
      <c r="G120" s="11"/>
      <c r="H120" s="11"/>
      <c r="I120" s="11"/>
      <c r="J120" s="11"/>
      <c r="K120" s="11"/>
      <c r="L120" s="12"/>
      <c r="M120" s="12"/>
      <c r="N120" s="11"/>
      <c r="O120" s="12"/>
      <c r="P120" s="13"/>
      <c r="Q120" s="13"/>
      <c r="R120" s="11"/>
      <c r="S120" s="12"/>
      <c r="T120" s="11"/>
      <c r="U120" s="11"/>
      <c r="V120" s="11"/>
      <c r="W120" s="12"/>
      <c r="X120" s="12"/>
      <c r="Y120" s="12"/>
      <c r="Z120" s="12"/>
      <c r="AA120" s="12"/>
      <c r="AB120" s="12"/>
      <c r="AC120" s="12"/>
      <c r="AD120" s="14"/>
      <c r="AE120" s="14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4" x14ac:dyDescent="0.25">
      <c r="A121" s="11"/>
      <c r="B121" s="11"/>
      <c r="C121" s="11"/>
      <c r="D121" s="12"/>
      <c r="E121" s="11"/>
      <c r="F121" s="13"/>
      <c r="G121" s="11"/>
      <c r="H121" s="11"/>
      <c r="I121" s="11"/>
      <c r="J121" s="11"/>
      <c r="K121" s="11"/>
      <c r="L121" s="12"/>
      <c r="M121" s="12"/>
      <c r="N121" s="11"/>
      <c r="O121" s="12"/>
      <c r="P121" s="13"/>
      <c r="Q121" s="13"/>
      <c r="R121" s="11"/>
      <c r="S121" s="12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4"/>
      <c r="AE121" s="14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4" x14ac:dyDescent="0.25">
      <c r="A122" s="11"/>
      <c r="B122" s="11"/>
      <c r="C122" s="11"/>
      <c r="D122" s="12"/>
      <c r="E122" s="11"/>
      <c r="F122" s="13"/>
      <c r="G122" s="11"/>
      <c r="H122" s="11"/>
      <c r="I122" s="11"/>
      <c r="J122" s="11"/>
      <c r="K122" s="11"/>
      <c r="L122" s="12"/>
      <c r="M122" s="12"/>
      <c r="N122" s="11"/>
      <c r="O122" s="12"/>
      <c r="P122" s="13"/>
      <c r="Q122" s="13"/>
      <c r="R122" s="11"/>
      <c r="S122" s="12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4"/>
      <c r="AE122" s="14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R122" s="16"/>
    </row>
    <row r="123" spans="1:44" x14ac:dyDescent="0.25">
      <c r="A123" s="11"/>
      <c r="B123" s="11"/>
      <c r="C123" s="11"/>
      <c r="D123" s="12"/>
      <c r="E123" s="11"/>
      <c r="F123" s="13"/>
      <c r="G123" s="11"/>
      <c r="H123" s="11"/>
      <c r="I123" s="11"/>
      <c r="J123" s="11"/>
      <c r="K123" s="11"/>
      <c r="L123" s="12"/>
      <c r="M123" s="12"/>
      <c r="N123" s="11"/>
      <c r="O123" s="12"/>
      <c r="P123" s="13"/>
      <c r="Q123" s="13"/>
      <c r="R123" s="11"/>
      <c r="S123" s="12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4"/>
      <c r="AE123" s="14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R123" s="16"/>
    </row>
    <row r="124" spans="1:44" x14ac:dyDescent="0.25">
      <c r="A124" s="11"/>
      <c r="B124" s="11"/>
      <c r="C124" s="11"/>
      <c r="D124" s="12"/>
      <c r="E124" s="11"/>
      <c r="F124" s="13"/>
      <c r="G124" s="11"/>
      <c r="H124" s="11"/>
      <c r="I124" s="11"/>
      <c r="J124" s="11"/>
      <c r="K124" s="11"/>
      <c r="L124" s="12"/>
      <c r="M124" s="12"/>
      <c r="N124" s="11"/>
      <c r="O124" s="12"/>
      <c r="P124" s="13"/>
      <c r="Q124" s="13"/>
      <c r="R124" s="11"/>
      <c r="S124" s="12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4"/>
      <c r="AE124" s="14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4" x14ac:dyDescent="0.25">
      <c r="A125" s="11"/>
      <c r="B125" s="11"/>
      <c r="C125" s="11"/>
      <c r="D125" s="12"/>
      <c r="E125" s="11"/>
      <c r="F125" s="13"/>
      <c r="G125" s="11"/>
      <c r="H125" s="11"/>
      <c r="I125" s="11"/>
      <c r="J125" s="11"/>
      <c r="K125" s="11"/>
      <c r="L125" s="12"/>
      <c r="M125" s="12"/>
      <c r="N125" s="11"/>
      <c r="O125" s="12"/>
      <c r="P125" s="13"/>
      <c r="Q125" s="13"/>
      <c r="R125" s="11"/>
      <c r="S125" s="12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4"/>
      <c r="AE125" s="14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4" x14ac:dyDescent="0.25">
      <c r="A126" s="11"/>
      <c r="B126" s="11"/>
      <c r="C126" s="11"/>
      <c r="D126" s="12"/>
      <c r="E126" s="11"/>
      <c r="F126" s="13"/>
      <c r="G126" s="11"/>
      <c r="H126" s="11"/>
      <c r="I126" s="11"/>
      <c r="J126" s="11"/>
      <c r="K126" s="11"/>
      <c r="L126" s="12"/>
      <c r="M126" s="12"/>
      <c r="N126" s="11"/>
      <c r="O126" s="12"/>
      <c r="P126" s="13"/>
      <c r="Q126" s="13"/>
      <c r="R126" s="11"/>
      <c r="S126" s="12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4"/>
      <c r="AE126" s="14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R126" s="16"/>
    </row>
    <row r="127" spans="1:44" x14ac:dyDescent="0.25">
      <c r="A127" s="11"/>
      <c r="B127" s="11"/>
      <c r="C127" s="11"/>
      <c r="D127" s="12"/>
      <c r="E127" s="11"/>
      <c r="F127" s="13"/>
      <c r="G127" s="11"/>
      <c r="H127" s="11"/>
      <c r="I127" s="11"/>
      <c r="J127" s="11"/>
      <c r="K127" s="11"/>
      <c r="L127" s="12"/>
      <c r="M127" s="12"/>
      <c r="N127" s="11"/>
      <c r="O127" s="12"/>
      <c r="P127" s="13"/>
      <c r="Q127" s="13"/>
      <c r="R127" s="11"/>
      <c r="S127" s="12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4"/>
      <c r="AE127" s="14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R127" s="16"/>
    </row>
    <row r="128" spans="1:44" x14ac:dyDescent="0.25">
      <c r="A128" s="11"/>
      <c r="B128" s="11"/>
      <c r="C128" s="11"/>
      <c r="D128" s="12"/>
      <c r="E128" s="11"/>
      <c r="F128" s="13"/>
      <c r="G128" s="11"/>
      <c r="H128" s="11"/>
      <c r="I128" s="11"/>
      <c r="J128" s="11"/>
      <c r="K128" s="11"/>
      <c r="L128" s="12"/>
      <c r="M128" s="12"/>
      <c r="N128" s="11"/>
      <c r="O128" s="12"/>
      <c r="P128" s="13"/>
      <c r="Q128" s="13"/>
      <c r="R128" s="11"/>
      <c r="S128" s="12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4"/>
      <c r="AE128" s="14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4" x14ac:dyDescent="0.25">
      <c r="A129" s="11"/>
      <c r="B129" s="11"/>
      <c r="C129" s="11"/>
      <c r="D129" s="12"/>
      <c r="E129" s="11"/>
      <c r="F129" s="13"/>
      <c r="G129" s="11"/>
      <c r="H129" s="11"/>
      <c r="I129" s="11"/>
      <c r="J129" s="11"/>
      <c r="K129" s="11"/>
      <c r="L129" s="12"/>
      <c r="M129" s="12"/>
      <c r="N129" s="11"/>
      <c r="O129" s="12"/>
      <c r="P129" s="13"/>
      <c r="Q129" s="13"/>
      <c r="R129" s="11"/>
      <c r="S129" s="12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4"/>
      <c r="AE129" s="14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4" x14ac:dyDescent="0.25">
      <c r="A130" s="11"/>
      <c r="B130" s="11"/>
      <c r="C130" s="11"/>
      <c r="D130" s="12"/>
      <c r="E130" s="11"/>
      <c r="F130" s="13"/>
      <c r="G130" s="11"/>
      <c r="H130" s="11"/>
      <c r="I130" s="11"/>
      <c r="J130" s="11"/>
      <c r="K130" s="11"/>
      <c r="L130" s="12"/>
      <c r="M130" s="12"/>
      <c r="N130" s="11"/>
      <c r="O130" s="12"/>
      <c r="P130" s="13"/>
      <c r="Q130" s="13"/>
      <c r="R130" s="11"/>
      <c r="S130" s="12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4"/>
      <c r="AE130" s="14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R130" s="16"/>
    </row>
    <row r="131" spans="1:44" x14ac:dyDescent="0.25">
      <c r="A131" s="11"/>
      <c r="B131" s="11"/>
      <c r="C131" s="11"/>
      <c r="D131" s="12"/>
      <c r="E131" s="11"/>
      <c r="F131" s="13"/>
      <c r="G131" s="11"/>
      <c r="H131" s="11"/>
      <c r="I131" s="11"/>
      <c r="J131" s="11"/>
      <c r="K131" s="11"/>
      <c r="L131" s="12"/>
      <c r="M131" s="12"/>
      <c r="N131" s="11"/>
      <c r="O131" s="12"/>
      <c r="P131" s="13"/>
      <c r="Q131" s="13"/>
      <c r="R131" s="11"/>
      <c r="S131" s="12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4"/>
      <c r="AE131" s="14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4" x14ac:dyDescent="0.25">
      <c r="A132" s="11"/>
      <c r="B132" s="11"/>
      <c r="C132" s="11"/>
      <c r="D132" s="12"/>
      <c r="E132" s="11"/>
      <c r="F132" s="13"/>
      <c r="G132" s="11"/>
      <c r="H132" s="11"/>
      <c r="I132" s="11"/>
      <c r="J132" s="11"/>
      <c r="K132" s="11"/>
      <c r="L132" s="12"/>
      <c r="M132" s="12"/>
      <c r="N132" s="11"/>
      <c r="O132" s="12"/>
      <c r="P132" s="13"/>
      <c r="Q132" s="13"/>
      <c r="R132" s="11"/>
      <c r="S132" s="12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4"/>
      <c r="AE132" s="14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4" x14ac:dyDescent="0.25">
      <c r="A133" s="11"/>
      <c r="B133" s="11"/>
      <c r="C133" s="11"/>
      <c r="D133" s="12"/>
      <c r="E133" s="11"/>
      <c r="F133" s="13"/>
      <c r="G133" s="11"/>
      <c r="H133" s="11"/>
      <c r="I133" s="11"/>
      <c r="J133" s="11"/>
      <c r="K133" s="11"/>
      <c r="L133" s="12"/>
      <c r="M133" s="12"/>
      <c r="N133" s="11"/>
      <c r="O133" s="12"/>
      <c r="P133" s="13"/>
      <c r="Q133" s="13"/>
      <c r="R133" s="11"/>
      <c r="S133" s="12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4"/>
      <c r="AE133" s="14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4" x14ac:dyDescent="0.25">
      <c r="A134" s="11"/>
      <c r="B134" s="11"/>
      <c r="C134" s="11"/>
      <c r="D134" s="12"/>
      <c r="E134" s="11"/>
      <c r="F134" s="13"/>
      <c r="G134" s="11"/>
      <c r="H134" s="11"/>
      <c r="I134" s="11"/>
      <c r="J134" s="11"/>
      <c r="K134" s="11"/>
      <c r="L134" s="12"/>
      <c r="M134" s="12"/>
      <c r="N134" s="11"/>
      <c r="O134" s="12"/>
      <c r="P134" s="13"/>
      <c r="Q134" s="13"/>
      <c r="R134" s="11"/>
      <c r="S134" s="12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4"/>
      <c r="AE134" s="14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R134" s="16"/>
    </row>
    <row r="135" spans="1:44" x14ac:dyDescent="0.25">
      <c r="A135" s="11"/>
      <c r="B135" s="11"/>
      <c r="C135" s="11"/>
      <c r="D135" s="12"/>
      <c r="E135" s="11"/>
      <c r="F135" s="13"/>
      <c r="G135" s="11"/>
      <c r="H135" s="11"/>
      <c r="I135" s="11"/>
      <c r="J135" s="11"/>
      <c r="K135" s="11"/>
      <c r="L135" s="12"/>
      <c r="M135" s="12"/>
      <c r="N135" s="11"/>
      <c r="O135" s="12"/>
      <c r="P135" s="13"/>
      <c r="Q135" s="13"/>
      <c r="R135" s="11"/>
      <c r="S135" s="12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4"/>
      <c r="AE135" s="14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4" x14ac:dyDescent="0.25">
      <c r="A136" s="11"/>
      <c r="B136" s="11"/>
      <c r="C136" s="11"/>
      <c r="D136" s="12"/>
      <c r="E136" s="11"/>
      <c r="F136" s="13"/>
      <c r="G136" s="11"/>
      <c r="H136" s="11"/>
      <c r="I136" s="11"/>
      <c r="J136" s="11"/>
      <c r="K136" s="11"/>
      <c r="L136" s="12"/>
      <c r="M136" s="12"/>
      <c r="N136" s="11"/>
      <c r="O136" s="12"/>
      <c r="P136" s="13"/>
      <c r="Q136" s="13"/>
      <c r="R136" s="11"/>
      <c r="S136" s="12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4"/>
      <c r="AE136" s="14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4" x14ac:dyDescent="0.25">
      <c r="A137" s="11"/>
      <c r="B137" s="11"/>
      <c r="C137" s="11"/>
      <c r="D137" s="12"/>
      <c r="E137" s="11"/>
      <c r="F137" s="13"/>
      <c r="G137" s="11"/>
      <c r="H137" s="11"/>
      <c r="I137" s="11"/>
      <c r="J137" s="11"/>
      <c r="K137" s="11"/>
      <c r="L137" s="12"/>
      <c r="M137" s="12"/>
      <c r="N137" s="11"/>
      <c r="O137" s="12"/>
      <c r="P137" s="13"/>
      <c r="Q137" s="13"/>
      <c r="R137" s="11"/>
      <c r="S137" s="12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4"/>
      <c r="AE137" s="14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4" x14ac:dyDescent="0.25">
      <c r="A138" s="11"/>
      <c r="B138" s="11"/>
      <c r="C138" s="11"/>
      <c r="D138" s="12"/>
      <c r="E138" s="11"/>
      <c r="F138" s="13"/>
      <c r="G138" s="11"/>
      <c r="H138" s="11"/>
      <c r="I138" s="11"/>
      <c r="J138" s="11"/>
      <c r="K138" s="11"/>
      <c r="L138" s="12"/>
      <c r="M138" s="12"/>
      <c r="N138" s="11"/>
      <c r="O138" s="12"/>
      <c r="P138" s="13"/>
      <c r="Q138" s="13"/>
      <c r="R138" s="11"/>
      <c r="S138" s="12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4"/>
      <c r="AE138" s="14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4" x14ac:dyDescent="0.25">
      <c r="A139" s="11"/>
      <c r="B139" s="11"/>
      <c r="C139" s="11"/>
      <c r="D139" s="12"/>
      <c r="E139" s="11"/>
      <c r="F139" s="13"/>
      <c r="G139" s="11"/>
      <c r="H139" s="11"/>
      <c r="I139" s="11"/>
      <c r="J139" s="11"/>
      <c r="K139" s="11"/>
      <c r="L139" s="12"/>
      <c r="M139" s="12"/>
      <c r="N139" s="11"/>
      <c r="O139" s="12"/>
      <c r="P139" s="13"/>
      <c r="Q139" s="13"/>
      <c r="R139" s="11"/>
      <c r="S139" s="12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4"/>
      <c r="AE139" s="14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4" x14ac:dyDescent="0.25">
      <c r="A140" s="11"/>
      <c r="B140" s="11"/>
      <c r="C140" s="11"/>
      <c r="D140" s="12"/>
      <c r="E140" s="11"/>
      <c r="F140" s="13"/>
      <c r="G140" s="11"/>
      <c r="H140" s="11"/>
      <c r="I140" s="11"/>
      <c r="J140" s="11"/>
      <c r="K140" s="11"/>
      <c r="L140" s="12"/>
      <c r="M140" s="12"/>
      <c r="N140" s="11"/>
      <c r="O140" s="12"/>
      <c r="P140" s="13"/>
      <c r="Q140" s="13"/>
      <c r="R140" s="11"/>
      <c r="S140" s="12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4"/>
      <c r="AE140" s="14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4" x14ac:dyDescent="0.25">
      <c r="A141" s="11"/>
      <c r="B141" s="19"/>
      <c r="C141" s="11"/>
      <c r="D141" s="12"/>
      <c r="E141" s="11"/>
      <c r="F141" s="13"/>
      <c r="G141" s="11"/>
      <c r="H141" s="11"/>
      <c r="I141" s="11"/>
      <c r="J141" s="11"/>
      <c r="K141" s="11"/>
      <c r="L141" s="12"/>
      <c r="M141" s="12"/>
      <c r="N141" s="11"/>
      <c r="O141" s="12"/>
      <c r="P141" s="13"/>
      <c r="Q141" s="13"/>
      <c r="R141" s="11"/>
      <c r="S141" s="12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4"/>
      <c r="AE141" s="14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4" x14ac:dyDescent="0.25">
      <c r="A142" s="11"/>
      <c r="B142" s="11"/>
      <c r="C142" s="11"/>
      <c r="D142" s="12"/>
      <c r="E142" s="11"/>
      <c r="F142" s="13"/>
      <c r="G142" s="11"/>
      <c r="H142" s="11"/>
      <c r="I142" s="11"/>
      <c r="J142" s="11"/>
      <c r="K142" s="11"/>
      <c r="L142" s="12"/>
      <c r="M142" s="12"/>
      <c r="N142" s="11"/>
      <c r="O142" s="12"/>
      <c r="P142" s="13"/>
      <c r="Q142" s="13"/>
      <c r="R142" s="11"/>
      <c r="S142" s="12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4"/>
      <c r="AE142" s="14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R142" s="16"/>
    </row>
    <row r="143" spans="1:44" x14ac:dyDescent="0.25">
      <c r="A143" s="11"/>
      <c r="B143" s="11"/>
      <c r="C143" s="11"/>
      <c r="D143" s="12"/>
      <c r="E143" s="11"/>
      <c r="F143" s="13"/>
      <c r="G143" s="11"/>
      <c r="H143" s="11"/>
      <c r="I143" s="11"/>
      <c r="J143" s="11"/>
      <c r="K143" s="11"/>
      <c r="L143" s="12"/>
      <c r="M143" s="12"/>
      <c r="N143" s="11"/>
      <c r="O143" s="12"/>
      <c r="P143" s="13"/>
      <c r="Q143" s="13"/>
      <c r="R143" s="11"/>
      <c r="S143" s="12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4"/>
      <c r="AE143" s="14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4" x14ac:dyDescent="0.25">
      <c r="A144" s="11"/>
      <c r="B144" s="11"/>
      <c r="C144" s="11"/>
      <c r="D144" s="12"/>
      <c r="E144" s="11"/>
      <c r="F144" s="13"/>
      <c r="G144" s="11"/>
      <c r="H144" s="11"/>
      <c r="I144" s="11"/>
      <c r="J144" s="11"/>
      <c r="K144" s="11"/>
      <c r="L144" s="12"/>
      <c r="M144" s="12"/>
      <c r="N144" s="11"/>
      <c r="O144" s="12"/>
      <c r="P144" s="13"/>
      <c r="Q144" s="13"/>
      <c r="R144" s="11"/>
      <c r="S144" s="12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4"/>
      <c r="AE144" s="14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4" x14ac:dyDescent="0.25">
      <c r="A145" s="11"/>
      <c r="B145" s="11"/>
      <c r="C145" s="11"/>
      <c r="D145" s="12"/>
      <c r="E145" s="11"/>
      <c r="F145" s="13"/>
      <c r="G145" s="11"/>
      <c r="H145" s="11"/>
      <c r="I145" s="11"/>
      <c r="J145" s="11"/>
      <c r="K145" s="11"/>
      <c r="L145" s="12"/>
      <c r="M145" s="12"/>
      <c r="N145" s="11"/>
      <c r="O145" s="12"/>
      <c r="P145" s="13"/>
      <c r="Q145" s="13"/>
      <c r="R145" s="11"/>
      <c r="S145" s="12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4"/>
      <c r="AE145" s="14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4" x14ac:dyDescent="0.25">
      <c r="A146" s="11"/>
      <c r="B146" s="11"/>
      <c r="C146" s="11"/>
      <c r="D146" s="12"/>
      <c r="E146" s="11"/>
      <c r="F146" s="13"/>
      <c r="G146" s="11"/>
      <c r="H146" s="11"/>
      <c r="I146" s="11"/>
      <c r="J146" s="11"/>
      <c r="K146" s="11"/>
      <c r="L146" s="12"/>
      <c r="M146" s="12"/>
      <c r="N146" s="11"/>
      <c r="O146" s="12"/>
      <c r="P146" s="13"/>
      <c r="Q146" s="13"/>
      <c r="R146" s="11"/>
      <c r="S146" s="12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4"/>
      <c r="AE146" s="14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4" x14ac:dyDescent="0.25">
      <c r="A147" s="11"/>
      <c r="B147" s="11"/>
      <c r="C147" s="11"/>
      <c r="D147" s="12"/>
      <c r="E147" s="11"/>
      <c r="F147" s="13"/>
      <c r="G147" s="11"/>
      <c r="H147" s="11"/>
      <c r="I147" s="11"/>
      <c r="J147" s="11"/>
      <c r="K147" s="11"/>
      <c r="L147" s="12"/>
      <c r="M147" s="12"/>
      <c r="N147" s="11"/>
      <c r="O147" s="12"/>
      <c r="P147" s="13"/>
      <c r="Q147" s="13"/>
      <c r="R147" s="11"/>
      <c r="S147" s="12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4"/>
      <c r="AE147" s="14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4" x14ac:dyDescent="0.25">
      <c r="A148" s="11"/>
      <c r="B148" s="11"/>
      <c r="C148" s="11"/>
      <c r="D148" s="12"/>
      <c r="E148" s="11"/>
      <c r="F148" s="13"/>
      <c r="G148" s="11"/>
      <c r="H148" s="11"/>
      <c r="I148" s="11"/>
      <c r="J148" s="11"/>
      <c r="K148" s="11"/>
      <c r="L148" s="12"/>
      <c r="M148" s="12"/>
      <c r="N148" s="11"/>
      <c r="O148" s="12"/>
      <c r="P148" s="13"/>
      <c r="Q148" s="13"/>
      <c r="R148" s="11"/>
      <c r="S148" s="12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4"/>
      <c r="AE148" s="14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4" x14ac:dyDescent="0.25">
      <c r="A149" s="11"/>
      <c r="B149" s="11"/>
      <c r="C149" s="11"/>
      <c r="D149" s="12"/>
      <c r="E149" s="11"/>
      <c r="F149" s="13"/>
      <c r="G149" s="11"/>
      <c r="H149" s="11"/>
      <c r="I149" s="11"/>
      <c r="J149" s="11"/>
      <c r="K149" s="11"/>
      <c r="L149" s="12"/>
      <c r="M149" s="12"/>
      <c r="N149" s="11"/>
      <c r="O149" s="12"/>
      <c r="P149" s="13"/>
      <c r="Q149" s="13"/>
      <c r="R149" s="11"/>
      <c r="S149" s="12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4"/>
      <c r="AE149" s="14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4" x14ac:dyDescent="0.25">
      <c r="A150" s="11"/>
      <c r="B150" s="11"/>
      <c r="C150" s="11"/>
      <c r="D150" s="12"/>
      <c r="E150" s="11"/>
      <c r="F150" s="13"/>
      <c r="G150" s="11"/>
      <c r="H150" s="11"/>
      <c r="I150" s="11"/>
      <c r="J150" s="11"/>
      <c r="K150" s="11"/>
      <c r="L150" s="12"/>
      <c r="M150" s="12"/>
      <c r="N150" s="11"/>
      <c r="O150" s="12"/>
      <c r="P150" s="13"/>
      <c r="Q150" s="13"/>
      <c r="R150" s="11"/>
      <c r="S150" s="12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4"/>
      <c r="AE150" s="14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4" x14ac:dyDescent="0.25">
      <c r="A151" s="11"/>
      <c r="B151" s="11"/>
      <c r="C151" s="11"/>
      <c r="D151" s="12"/>
      <c r="E151" s="11"/>
      <c r="F151" s="13"/>
      <c r="G151" s="11"/>
      <c r="H151" s="11"/>
      <c r="I151" s="11"/>
      <c r="J151" s="11"/>
      <c r="K151" s="11"/>
      <c r="L151" s="12"/>
      <c r="M151" s="12"/>
      <c r="N151" s="11"/>
      <c r="O151" s="12"/>
      <c r="P151" s="13"/>
      <c r="Q151" s="13"/>
      <c r="R151" s="11"/>
      <c r="S151" s="12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4"/>
      <c r="AE151" s="14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4" x14ac:dyDescent="0.25">
      <c r="A152" s="11"/>
      <c r="B152" s="11"/>
      <c r="C152" s="11"/>
      <c r="D152" s="12"/>
      <c r="E152" s="11"/>
      <c r="F152" s="13"/>
      <c r="G152" s="11"/>
      <c r="H152" s="11"/>
      <c r="I152" s="11"/>
      <c r="J152" s="11"/>
      <c r="K152" s="11"/>
      <c r="L152" s="12"/>
      <c r="M152" s="12"/>
      <c r="N152" s="11"/>
      <c r="O152" s="12"/>
      <c r="P152" s="13"/>
      <c r="Q152" s="13"/>
      <c r="R152" s="11"/>
      <c r="S152" s="12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4"/>
      <c r="AE152" s="14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4" x14ac:dyDescent="0.25">
      <c r="A153" s="11"/>
      <c r="B153" s="11"/>
      <c r="C153" s="11"/>
      <c r="D153" s="12"/>
      <c r="E153" s="11"/>
      <c r="F153" s="13"/>
      <c r="G153" s="11"/>
      <c r="H153" s="11"/>
      <c r="I153" s="11"/>
      <c r="J153" s="11"/>
      <c r="K153" s="11"/>
      <c r="L153" s="12"/>
      <c r="M153" s="12"/>
      <c r="N153" s="11"/>
      <c r="O153" s="12"/>
      <c r="P153" s="13"/>
      <c r="Q153" s="13"/>
      <c r="R153" s="11"/>
      <c r="S153" s="12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4"/>
      <c r="AE153" s="14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4" x14ac:dyDescent="0.25">
      <c r="A154" s="11"/>
      <c r="B154" s="11"/>
      <c r="C154" s="11"/>
      <c r="D154" s="12"/>
      <c r="E154" s="11"/>
      <c r="F154" s="13"/>
      <c r="G154" s="11"/>
      <c r="H154" s="11"/>
      <c r="I154" s="11"/>
      <c r="J154" s="11"/>
      <c r="K154" s="11"/>
      <c r="L154" s="12"/>
      <c r="M154" s="12"/>
      <c r="N154" s="11"/>
      <c r="O154" s="12"/>
      <c r="P154" s="13"/>
      <c r="Q154" s="13"/>
      <c r="R154" s="11"/>
      <c r="S154" s="12"/>
      <c r="T154" s="11"/>
      <c r="U154" s="11"/>
      <c r="V154" s="11"/>
      <c r="W154" s="12"/>
      <c r="X154" s="12"/>
      <c r="Y154" s="12"/>
      <c r="Z154" s="12"/>
      <c r="AA154" s="12"/>
      <c r="AB154" s="12"/>
      <c r="AC154" s="12"/>
      <c r="AD154" s="14"/>
      <c r="AE154" s="14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4" x14ac:dyDescent="0.25">
      <c r="A155" s="11"/>
      <c r="B155" s="11"/>
      <c r="C155" s="11"/>
      <c r="D155" s="12"/>
      <c r="E155" s="11"/>
      <c r="F155" s="13"/>
      <c r="G155" s="11"/>
      <c r="H155" s="11"/>
      <c r="I155" s="11"/>
      <c r="J155" s="11"/>
      <c r="K155" s="11"/>
      <c r="L155" s="12"/>
      <c r="M155" s="12"/>
      <c r="N155" s="11"/>
      <c r="O155" s="12"/>
      <c r="P155" s="13"/>
      <c r="Q155" s="13"/>
      <c r="R155" s="11"/>
      <c r="S155" s="12"/>
      <c r="T155" s="11"/>
      <c r="U155" s="11"/>
      <c r="V155" s="11"/>
      <c r="W155" s="12"/>
      <c r="X155" s="12"/>
      <c r="Y155" s="12"/>
      <c r="Z155" s="12"/>
      <c r="AA155" s="12"/>
      <c r="AB155" s="12"/>
      <c r="AC155" s="12"/>
      <c r="AD155" s="14"/>
      <c r="AE155" s="14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R155" s="16"/>
    </row>
    <row r="156" spans="1:44" x14ac:dyDescent="0.25">
      <c r="A156" s="11"/>
      <c r="B156" s="11"/>
      <c r="C156" s="11"/>
      <c r="D156" s="12"/>
      <c r="E156" s="11"/>
      <c r="F156" s="13"/>
      <c r="G156" s="11"/>
      <c r="H156" s="11"/>
      <c r="I156" s="11"/>
      <c r="J156" s="11"/>
      <c r="K156" s="11"/>
      <c r="L156" s="12"/>
      <c r="M156" s="12"/>
      <c r="N156" s="11"/>
      <c r="O156" s="12"/>
      <c r="P156" s="13"/>
      <c r="Q156" s="13"/>
      <c r="R156" s="11"/>
      <c r="S156" s="12"/>
      <c r="T156" s="11"/>
      <c r="U156" s="11"/>
      <c r="V156" s="11"/>
      <c r="W156" s="12"/>
      <c r="X156" s="12"/>
      <c r="Y156" s="12"/>
      <c r="Z156" s="12"/>
      <c r="AA156" s="12"/>
      <c r="AB156" s="12"/>
      <c r="AC156" s="12"/>
      <c r="AD156" s="14"/>
      <c r="AE156" s="14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4" x14ac:dyDescent="0.25">
      <c r="A157" s="11"/>
      <c r="B157" s="11"/>
      <c r="C157" s="11"/>
      <c r="D157" s="12"/>
      <c r="E157" s="11"/>
      <c r="F157" s="13"/>
      <c r="G157" s="11"/>
      <c r="H157" s="11"/>
      <c r="I157" s="11"/>
      <c r="J157" s="11"/>
      <c r="K157" s="11"/>
      <c r="L157" s="12"/>
      <c r="M157" s="12"/>
      <c r="N157" s="11"/>
      <c r="O157" s="12"/>
      <c r="P157" s="13"/>
      <c r="Q157" s="13"/>
      <c r="R157" s="11"/>
      <c r="S157" s="12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4"/>
      <c r="AE157" s="14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4" x14ac:dyDescent="0.25">
      <c r="A158" s="11"/>
      <c r="B158" s="11"/>
      <c r="C158" s="11"/>
      <c r="D158" s="12"/>
      <c r="E158" s="11"/>
      <c r="F158" s="13"/>
      <c r="G158" s="11"/>
      <c r="H158" s="11"/>
      <c r="I158" s="11"/>
      <c r="J158" s="11"/>
      <c r="K158" s="11"/>
      <c r="L158" s="12"/>
      <c r="M158" s="12"/>
      <c r="N158" s="11"/>
      <c r="O158" s="12"/>
      <c r="P158" s="13"/>
      <c r="Q158" s="13"/>
      <c r="R158" s="11"/>
      <c r="S158" s="12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4"/>
      <c r="AE158" s="14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R158" s="16"/>
    </row>
    <row r="159" spans="1:44" x14ac:dyDescent="0.25">
      <c r="A159" s="11"/>
      <c r="B159" s="11"/>
      <c r="C159" s="11"/>
      <c r="D159" s="12"/>
      <c r="E159" s="11"/>
      <c r="F159" s="13"/>
      <c r="G159" s="11"/>
      <c r="H159" s="11"/>
      <c r="I159" s="11"/>
      <c r="J159" s="11"/>
      <c r="K159" s="11"/>
      <c r="L159" s="12"/>
      <c r="M159" s="12"/>
      <c r="N159" s="11"/>
      <c r="O159" s="12"/>
      <c r="P159" s="13"/>
      <c r="Q159" s="13"/>
      <c r="R159" s="11"/>
      <c r="S159" s="12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4"/>
      <c r="AE159" s="14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4" x14ac:dyDescent="0.25">
      <c r="A160" s="11"/>
      <c r="B160" s="11"/>
      <c r="C160" s="11"/>
      <c r="D160" s="12"/>
      <c r="E160" s="11"/>
      <c r="F160" s="13"/>
      <c r="G160" s="11"/>
      <c r="H160" s="11"/>
      <c r="I160" s="11"/>
      <c r="J160" s="11"/>
      <c r="K160" s="11"/>
      <c r="L160" s="12"/>
      <c r="M160" s="12"/>
      <c r="N160" s="11"/>
      <c r="O160" s="12"/>
      <c r="P160" s="13"/>
      <c r="Q160" s="13"/>
      <c r="R160" s="11"/>
      <c r="S160" s="12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4"/>
      <c r="AE160" s="14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4" x14ac:dyDescent="0.25">
      <c r="A161" s="11"/>
      <c r="B161" s="11"/>
      <c r="C161" s="11"/>
      <c r="D161" s="12"/>
      <c r="E161" s="11"/>
      <c r="F161" s="13"/>
      <c r="G161" s="11"/>
      <c r="H161" s="11"/>
      <c r="I161" s="11"/>
      <c r="J161" s="11"/>
      <c r="K161" s="11"/>
      <c r="L161" s="12"/>
      <c r="M161" s="12"/>
      <c r="N161" s="11"/>
      <c r="O161" s="12"/>
      <c r="P161" s="13"/>
      <c r="Q161" s="13"/>
      <c r="R161" s="11"/>
      <c r="S161" s="12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4"/>
      <c r="AE161" s="14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R161" s="16"/>
    </row>
    <row r="162" spans="1:44" x14ac:dyDescent="0.25">
      <c r="A162" s="11"/>
      <c r="B162" s="11"/>
      <c r="C162" s="11"/>
      <c r="D162" s="12"/>
      <c r="E162" s="11"/>
      <c r="F162" s="13"/>
      <c r="G162" s="11"/>
      <c r="H162" s="11"/>
      <c r="I162" s="11"/>
      <c r="J162" s="11"/>
      <c r="K162" s="11"/>
      <c r="L162" s="12"/>
      <c r="M162" s="12"/>
      <c r="N162" s="11"/>
      <c r="O162" s="12"/>
      <c r="P162" s="13"/>
      <c r="Q162" s="13"/>
      <c r="R162" s="11"/>
      <c r="S162" s="12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4"/>
      <c r="AE162" s="14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4" x14ac:dyDescent="0.25">
      <c r="A163" s="11"/>
      <c r="B163" s="11"/>
      <c r="C163" s="11"/>
      <c r="D163" s="12"/>
      <c r="E163" s="11"/>
      <c r="F163" s="13"/>
      <c r="G163" s="11"/>
      <c r="H163" s="11"/>
      <c r="I163" s="11"/>
      <c r="J163" s="11"/>
      <c r="K163" s="11"/>
      <c r="L163" s="12"/>
      <c r="M163" s="12"/>
      <c r="N163" s="11"/>
      <c r="O163" s="12"/>
      <c r="P163" s="13"/>
      <c r="Q163" s="13"/>
      <c r="R163" s="11"/>
      <c r="S163" s="12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4"/>
      <c r="AE163" s="14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R163" s="16"/>
    </row>
    <row r="164" spans="1:44" x14ac:dyDescent="0.25">
      <c r="A164" s="11"/>
      <c r="B164" s="11"/>
      <c r="C164" s="11"/>
      <c r="D164" s="12"/>
      <c r="E164" s="11"/>
      <c r="F164" s="13"/>
      <c r="G164" s="11"/>
      <c r="H164" s="11"/>
      <c r="I164" s="11"/>
      <c r="J164" s="11"/>
      <c r="K164" s="11"/>
      <c r="L164" s="12"/>
      <c r="M164" s="12"/>
      <c r="N164" s="11"/>
      <c r="O164" s="12"/>
      <c r="P164" s="13"/>
      <c r="Q164" s="13"/>
      <c r="R164" s="11"/>
      <c r="S164" s="12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4"/>
      <c r="AE164" s="14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R164" s="16"/>
    </row>
    <row r="165" spans="1:44" x14ac:dyDescent="0.25">
      <c r="A165" s="11"/>
      <c r="B165" s="11"/>
      <c r="C165" s="11"/>
      <c r="D165" s="12"/>
      <c r="E165" s="11"/>
      <c r="F165" s="13"/>
      <c r="G165" s="11"/>
      <c r="H165" s="11"/>
      <c r="I165" s="11"/>
      <c r="J165" s="11"/>
      <c r="K165" s="11"/>
      <c r="L165" s="12"/>
      <c r="M165" s="12"/>
      <c r="N165" s="11"/>
      <c r="O165" s="12"/>
      <c r="P165" s="13"/>
      <c r="Q165" s="13"/>
      <c r="R165" s="11"/>
      <c r="S165" s="12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4"/>
      <c r="AE165" s="14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R165" s="16"/>
    </row>
    <row r="166" spans="1:44" x14ac:dyDescent="0.25">
      <c r="A166" s="11"/>
      <c r="B166" s="11"/>
      <c r="C166" s="11"/>
      <c r="D166" s="12"/>
      <c r="E166" s="11"/>
      <c r="F166" s="13"/>
      <c r="G166" s="11"/>
      <c r="H166" s="11"/>
      <c r="I166" s="11"/>
      <c r="J166" s="11"/>
      <c r="K166" s="11"/>
      <c r="L166" s="12"/>
      <c r="M166" s="12"/>
      <c r="N166" s="11"/>
      <c r="O166" s="12"/>
      <c r="P166" s="13"/>
      <c r="Q166" s="13"/>
      <c r="R166" s="11"/>
      <c r="S166" s="12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4"/>
      <c r="AE166" s="14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4" x14ac:dyDescent="0.25">
      <c r="A167" s="11"/>
      <c r="B167" s="11"/>
      <c r="C167" s="11"/>
      <c r="D167" s="12"/>
      <c r="E167" s="11"/>
      <c r="F167" s="13"/>
      <c r="G167" s="11"/>
      <c r="H167" s="11"/>
      <c r="I167" s="11"/>
      <c r="J167" s="11"/>
      <c r="K167" s="11"/>
      <c r="L167" s="12"/>
      <c r="M167" s="12"/>
      <c r="N167" s="11"/>
      <c r="O167" s="12"/>
      <c r="P167" s="13"/>
      <c r="Q167" s="13"/>
      <c r="R167" s="11"/>
      <c r="S167" s="12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4"/>
      <c r="AE167" s="14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4" x14ac:dyDescent="0.25">
      <c r="A168" s="11"/>
      <c r="B168" s="11"/>
      <c r="C168" s="11"/>
      <c r="D168" s="12"/>
      <c r="E168" s="11"/>
      <c r="F168" s="13"/>
      <c r="G168" s="11"/>
      <c r="H168" s="11"/>
      <c r="I168" s="11"/>
      <c r="J168" s="11"/>
      <c r="K168" s="11"/>
      <c r="L168" s="12"/>
      <c r="M168" s="12"/>
      <c r="N168" s="11"/>
      <c r="O168" s="12"/>
      <c r="P168" s="13"/>
      <c r="Q168" s="13"/>
      <c r="R168" s="11"/>
      <c r="S168" s="12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4"/>
      <c r="AE168" s="14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4" x14ac:dyDescent="0.25">
      <c r="A169" s="11"/>
      <c r="B169" s="11"/>
      <c r="C169" s="11"/>
      <c r="D169" s="12"/>
      <c r="E169" s="11"/>
      <c r="F169" s="13"/>
      <c r="G169" s="11"/>
      <c r="H169" s="11"/>
      <c r="I169" s="11"/>
      <c r="J169" s="11"/>
      <c r="K169" s="11"/>
      <c r="L169" s="12"/>
      <c r="M169" s="12"/>
      <c r="N169" s="11"/>
      <c r="O169" s="12"/>
      <c r="P169" s="13"/>
      <c r="Q169" s="13"/>
      <c r="R169" s="11"/>
      <c r="S169" s="12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4"/>
      <c r="AE169" s="14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4" x14ac:dyDescent="0.25">
      <c r="A170" s="11"/>
      <c r="B170" s="11"/>
      <c r="C170" s="11"/>
      <c r="D170" s="12"/>
      <c r="E170" s="11"/>
      <c r="F170" s="13"/>
      <c r="G170" s="11"/>
      <c r="H170" s="11"/>
      <c r="I170" s="11"/>
      <c r="J170" s="11"/>
      <c r="K170" s="11"/>
      <c r="L170" s="12"/>
      <c r="M170" s="12"/>
      <c r="N170" s="11"/>
      <c r="O170" s="12"/>
      <c r="P170" s="13"/>
      <c r="Q170" s="13"/>
      <c r="R170" s="11"/>
      <c r="S170" s="12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4"/>
      <c r="AE170" s="14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4" x14ac:dyDescent="0.25">
      <c r="A171" s="11"/>
      <c r="B171" s="19"/>
      <c r="C171" s="11"/>
      <c r="D171" s="12"/>
      <c r="E171" s="11"/>
      <c r="F171" s="13"/>
      <c r="G171" s="11"/>
      <c r="H171" s="11"/>
      <c r="I171" s="11"/>
      <c r="J171" s="11"/>
      <c r="K171" s="11"/>
      <c r="L171" s="12"/>
      <c r="M171" s="12"/>
      <c r="N171" s="11"/>
      <c r="O171" s="12"/>
      <c r="P171" s="13"/>
      <c r="Q171" s="13"/>
      <c r="R171" s="11"/>
      <c r="S171" s="12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4"/>
      <c r="AE171" s="14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4" x14ac:dyDescent="0.25">
      <c r="A172" s="11"/>
      <c r="B172" s="11"/>
      <c r="C172" s="11"/>
      <c r="D172" s="12"/>
      <c r="E172" s="11"/>
      <c r="F172" s="13"/>
      <c r="G172" s="11"/>
      <c r="H172" s="11"/>
      <c r="I172" s="11"/>
      <c r="J172" s="11"/>
      <c r="K172" s="11"/>
      <c r="L172" s="12"/>
      <c r="M172" s="12"/>
      <c r="N172" s="11"/>
      <c r="O172" s="12"/>
      <c r="P172" s="13"/>
      <c r="Q172" s="13"/>
      <c r="R172" s="11"/>
      <c r="S172" s="12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4"/>
      <c r="AE172" s="14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4" x14ac:dyDescent="0.25">
      <c r="A173" s="11"/>
      <c r="B173" s="11"/>
      <c r="C173" s="11"/>
      <c r="D173" s="12"/>
      <c r="E173" s="11"/>
      <c r="F173" s="13"/>
      <c r="G173" s="11"/>
      <c r="H173" s="11"/>
      <c r="I173" s="11"/>
      <c r="J173" s="11"/>
      <c r="K173" s="11"/>
      <c r="L173" s="12"/>
      <c r="M173" s="12"/>
      <c r="N173" s="11"/>
      <c r="O173" s="12"/>
      <c r="P173" s="13"/>
      <c r="Q173" s="13"/>
      <c r="R173" s="11"/>
      <c r="S173" s="12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4"/>
      <c r="AE173" s="14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R173" s="16"/>
    </row>
    <row r="174" spans="1:44" x14ac:dyDescent="0.25">
      <c r="A174" s="11"/>
      <c r="B174" s="11"/>
      <c r="C174" s="11"/>
      <c r="D174" s="12"/>
      <c r="E174" s="11"/>
      <c r="F174" s="13"/>
      <c r="G174" s="11"/>
      <c r="H174" s="11"/>
      <c r="I174" s="11"/>
      <c r="J174" s="11"/>
      <c r="K174" s="11"/>
      <c r="L174" s="12"/>
      <c r="M174" s="12"/>
      <c r="N174" s="11"/>
      <c r="O174" s="12"/>
      <c r="P174" s="13"/>
      <c r="Q174" s="13"/>
      <c r="R174" s="11"/>
      <c r="S174" s="12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4"/>
      <c r="AE174" s="14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R174" s="16"/>
    </row>
    <row r="175" spans="1:44" x14ac:dyDescent="0.25">
      <c r="A175" s="11"/>
      <c r="B175" s="11"/>
      <c r="C175" s="11"/>
      <c r="D175" s="12"/>
      <c r="E175" s="11"/>
      <c r="F175" s="13"/>
      <c r="G175" s="11"/>
      <c r="H175" s="11"/>
      <c r="I175" s="11"/>
      <c r="J175" s="11"/>
      <c r="K175" s="11"/>
      <c r="L175" s="12"/>
      <c r="M175" s="12"/>
      <c r="N175" s="11"/>
      <c r="O175" s="12"/>
      <c r="P175" s="13"/>
      <c r="Q175" s="13"/>
      <c r="R175" s="11"/>
      <c r="S175" s="12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4"/>
      <c r="AE175" s="14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4" x14ac:dyDescent="0.25">
      <c r="A176" s="11"/>
      <c r="B176" s="11"/>
      <c r="C176" s="11"/>
      <c r="D176" s="12"/>
      <c r="E176" s="11"/>
      <c r="F176" s="13"/>
      <c r="G176" s="11"/>
      <c r="H176" s="11"/>
      <c r="I176" s="11"/>
      <c r="J176" s="11"/>
      <c r="K176" s="11"/>
      <c r="L176" s="12"/>
      <c r="M176" s="12"/>
      <c r="N176" s="11"/>
      <c r="O176" s="12"/>
      <c r="P176" s="13"/>
      <c r="Q176" s="13"/>
      <c r="R176" s="11"/>
      <c r="S176" s="12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4"/>
      <c r="AE176" s="14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4" x14ac:dyDescent="0.25">
      <c r="A177" s="11"/>
      <c r="B177" s="11"/>
      <c r="C177" s="11"/>
      <c r="D177" s="12"/>
      <c r="E177" s="11"/>
      <c r="F177" s="13"/>
      <c r="G177" s="11"/>
      <c r="H177" s="11"/>
      <c r="I177" s="11"/>
      <c r="J177" s="11"/>
      <c r="K177" s="11"/>
      <c r="L177" s="12"/>
      <c r="M177" s="12"/>
      <c r="N177" s="11"/>
      <c r="O177" s="12"/>
      <c r="P177" s="13"/>
      <c r="Q177" s="13"/>
      <c r="R177" s="11"/>
      <c r="S177" s="12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4"/>
      <c r="AE177" s="14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4" x14ac:dyDescent="0.25">
      <c r="A178" s="11"/>
      <c r="B178" s="11"/>
      <c r="C178" s="11"/>
      <c r="D178" s="12"/>
      <c r="E178" s="11"/>
      <c r="F178" s="13"/>
      <c r="G178" s="11"/>
      <c r="H178" s="11"/>
      <c r="I178" s="11"/>
      <c r="J178" s="11"/>
      <c r="K178" s="11"/>
      <c r="L178" s="12"/>
      <c r="M178" s="12"/>
      <c r="N178" s="11"/>
      <c r="O178" s="12"/>
      <c r="P178" s="13"/>
      <c r="Q178" s="13"/>
      <c r="R178" s="11"/>
      <c r="S178" s="12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4"/>
      <c r="AE178" s="14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R178" s="16"/>
    </row>
    <row r="179" spans="1:44" x14ac:dyDescent="0.25">
      <c r="A179" s="11"/>
      <c r="B179" s="11"/>
      <c r="C179" s="11"/>
      <c r="D179" s="12"/>
      <c r="E179" s="11"/>
      <c r="F179" s="13"/>
      <c r="G179" s="11"/>
      <c r="H179" s="11"/>
      <c r="I179" s="11"/>
      <c r="J179" s="11"/>
      <c r="K179" s="11"/>
      <c r="L179" s="12"/>
      <c r="M179" s="12"/>
      <c r="N179" s="11"/>
      <c r="O179" s="12"/>
      <c r="P179" s="13"/>
      <c r="Q179" s="13"/>
      <c r="R179" s="11"/>
      <c r="S179" s="12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4"/>
      <c r="AE179" s="14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4" x14ac:dyDescent="0.25">
      <c r="A180" s="11"/>
      <c r="B180" s="11"/>
      <c r="C180" s="11"/>
      <c r="D180" s="12"/>
      <c r="E180" s="11"/>
      <c r="F180" s="13"/>
      <c r="G180" s="11"/>
      <c r="H180" s="11"/>
      <c r="I180" s="11"/>
      <c r="J180" s="11"/>
      <c r="K180" s="11"/>
      <c r="L180" s="12"/>
      <c r="M180" s="12"/>
      <c r="N180" s="11"/>
      <c r="O180" s="12"/>
      <c r="P180" s="13"/>
      <c r="Q180" s="13"/>
      <c r="R180" s="11"/>
      <c r="S180" s="12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4"/>
      <c r="AE180" s="14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4" x14ac:dyDescent="0.25">
      <c r="A181" s="11"/>
      <c r="B181" s="11"/>
      <c r="C181" s="11"/>
      <c r="D181" s="12"/>
      <c r="E181" s="11"/>
      <c r="F181" s="13"/>
      <c r="G181" s="11"/>
      <c r="H181" s="11"/>
      <c r="I181" s="11"/>
      <c r="J181" s="11"/>
      <c r="K181" s="11"/>
      <c r="L181" s="12"/>
      <c r="M181" s="12"/>
      <c r="N181" s="11"/>
      <c r="O181" s="12"/>
      <c r="P181" s="13"/>
      <c r="Q181" s="13"/>
      <c r="R181" s="11"/>
      <c r="S181" s="12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4"/>
      <c r="AE181" s="14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4" x14ac:dyDescent="0.25">
      <c r="A182" s="11"/>
      <c r="B182" s="11"/>
      <c r="C182" s="11"/>
      <c r="D182" s="12"/>
      <c r="E182" s="11"/>
      <c r="F182" s="13"/>
      <c r="G182" s="11"/>
      <c r="H182" s="11"/>
      <c r="I182" s="11"/>
      <c r="J182" s="11"/>
      <c r="K182" s="11"/>
      <c r="L182" s="12"/>
      <c r="M182" s="12"/>
      <c r="N182" s="11"/>
      <c r="O182" s="12"/>
      <c r="P182" s="13"/>
      <c r="Q182" s="13"/>
      <c r="R182" s="11"/>
      <c r="S182" s="12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4"/>
      <c r="AE182" s="14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4" x14ac:dyDescent="0.25">
      <c r="A183" s="11"/>
      <c r="B183" s="11"/>
      <c r="C183" s="11"/>
      <c r="D183" s="12"/>
      <c r="E183" s="11"/>
      <c r="F183" s="13"/>
      <c r="G183" s="11"/>
      <c r="H183" s="11"/>
      <c r="I183" s="11"/>
      <c r="J183" s="11"/>
      <c r="K183" s="11"/>
      <c r="L183" s="12"/>
      <c r="M183" s="12"/>
      <c r="N183" s="11"/>
      <c r="O183" s="12"/>
      <c r="P183" s="13"/>
      <c r="Q183" s="13"/>
      <c r="R183" s="11"/>
      <c r="S183" s="12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4"/>
      <c r="AE183" s="14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4" x14ac:dyDescent="0.25">
      <c r="A184" s="11"/>
      <c r="B184" s="11"/>
      <c r="C184" s="11"/>
      <c r="D184" s="12"/>
      <c r="E184" s="11"/>
      <c r="F184" s="13"/>
      <c r="G184" s="11"/>
      <c r="H184" s="11"/>
      <c r="I184" s="11"/>
      <c r="J184" s="11"/>
      <c r="K184" s="11"/>
      <c r="L184" s="12"/>
      <c r="M184" s="12"/>
      <c r="N184" s="11"/>
      <c r="O184" s="12"/>
      <c r="P184" s="13"/>
      <c r="Q184" s="13"/>
      <c r="R184" s="11"/>
      <c r="S184" s="12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4"/>
      <c r="AE184" s="14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4" x14ac:dyDescent="0.25">
      <c r="A185" s="11"/>
      <c r="B185" s="11"/>
      <c r="C185" s="11"/>
      <c r="D185" s="12"/>
      <c r="E185" s="11"/>
      <c r="F185" s="13"/>
      <c r="G185" s="11"/>
      <c r="H185" s="11"/>
      <c r="I185" s="11"/>
      <c r="J185" s="11"/>
      <c r="K185" s="11"/>
      <c r="L185" s="12"/>
      <c r="M185" s="12"/>
      <c r="N185" s="11"/>
      <c r="O185" s="12"/>
      <c r="P185" s="13"/>
      <c r="Q185" s="13"/>
      <c r="R185" s="11"/>
      <c r="S185" s="12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4"/>
      <c r="AE185" s="14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4" x14ac:dyDescent="0.25">
      <c r="A186" s="11"/>
      <c r="B186" s="11"/>
      <c r="C186" s="11"/>
      <c r="D186" s="12"/>
      <c r="E186" s="11"/>
      <c r="F186" s="13"/>
      <c r="G186" s="11"/>
      <c r="H186" s="11"/>
      <c r="I186" s="11"/>
      <c r="J186" s="11"/>
      <c r="K186" s="11"/>
      <c r="L186" s="12"/>
      <c r="M186" s="12"/>
      <c r="N186" s="11"/>
      <c r="O186" s="12"/>
      <c r="P186" s="13"/>
      <c r="Q186" s="13"/>
      <c r="R186" s="11"/>
      <c r="S186" s="12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4"/>
      <c r="AE186" s="14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4" x14ac:dyDescent="0.25">
      <c r="A187" s="11"/>
      <c r="B187" s="11"/>
      <c r="C187" s="11"/>
      <c r="D187" s="12"/>
      <c r="E187" s="11"/>
      <c r="F187" s="13"/>
      <c r="G187" s="11"/>
      <c r="H187" s="11"/>
      <c r="I187" s="11"/>
      <c r="J187" s="11"/>
      <c r="K187" s="11"/>
      <c r="L187" s="12"/>
      <c r="M187" s="12"/>
      <c r="N187" s="11"/>
      <c r="O187" s="12"/>
      <c r="P187" s="13"/>
      <c r="Q187" s="13"/>
      <c r="R187" s="11"/>
      <c r="S187" s="12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4"/>
      <c r="AE187" s="14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4" x14ac:dyDescent="0.25">
      <c r="A188" s="11"/>
      <c r="B188" s="11"/>
      <c r="C188" s="11"/>
      <c r="D188" s="12"/>
      <c r="E188" s="11"/>
      <c r="F188" s="13"/>
      <c r="G188" s="11"/>
      <c r="H188" s="11"/>
      <c r="I188" s="11"/>
      <c r="J188" s="11"/>
      <c r="K188" s="11"/>
      <c r="L188" s="12"/>
      <c r="M188" s="12"/>
      <c r="N188" s="11"/>
      <c r="O188" s="12"/>
      <c r="P188" s="13"/>
      <c r="Q188" s="13"/>
      <c r="R188" s="11"/>
      <c r="S188" s="12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4"/>
      <c r="AE188" s="14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4" x14ac:dyDescent="0.25">
      <c r="A189" s="11"/>
      <c r="B189" s="11"/>
      <c r="C189" s="11"/>
      <c r="D189" s="12"/>
      <c r="E189" s="11"/>
      <c r="F189" s="13"/>
      <c r="G189" s="11"/>
      <c r="H189" s="11"/>
      <c r="I189" s="11"/>
      <c r="J189" s="11"/>
      <c r="K189" s="11"/>
      <c r="L189" s="12"/>
      <c r="M189" s="12"/>
      <c r="N189" s="11"/>
      <c r="O189" s="12"/>
      <c r="P189" s="13"/>
      <c r="Q189" s="13"/>
      <c r="R189" s="11"/>
      <c r="S189" s="12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4"/>
      <c r="AE189" s="14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4" x14ac:dyDescent="0.25">
      <c r="A190" s="11"/>
      <c r="B190" s="11"/>
      <c r="C190" s="11"/>
      <c r="D190" s="12"/>
      <c r="E190" s="11"/>
      <c r="F190" s="13"/>
      <c r="G190" s="11"/>
      <c r="H190" s="11"/>
      <c r="I190" s="11"/>
      <c r="J190" s="11"/>
      <c r="K190" s="11"/>
      <c r="L190" s="12"/>
      <c r="M190" s="12"/>
      <c r="N190" s="11"/>
      <c r="O190" s="12"/>
      <c r="P190" s="13"/>
      <c r="Q190" s="13"/>
      <c r="R190" s="11"/>
      <c r="S190" s="12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4"/>
      <c r="AE190" s="14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4" x14ac:dyDescent="0.25">
      <c r="A191" s="11"/>
      <c r="B191" s="11"/>
      <c r="C191" s="11"/>
      <c r="D191" s="12"/>
      <c r="E191" s="11"/>
      <c r="F191" s="13"/>
      <c r="G191" s="11"/>
      <c r="H191" s="11"/>
      <c r="I191" s="11"/>
      <c r="J191" s="11"/>
      <c r="K191" s="11"/>
      <c r="L191" s="12"/>
      <c r="M191" s="12"/>
      <c r="N191" s="11"/>
      <c r="O191" s="12"/>
      <c r="P191" s="13"/>
      <c r="Q191" s="13"/>
      <c r="R191" s="11"/>
      <c r="S191" s="12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4"/>
      <c r="AE191" s="14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R191" s="16"/>
    </row>
    <row r="192" spans="1:44" x14ac:dyDescent="0.25">
      <c r="A192" s="11"/>
      <c r="B192" s="11"/>
      <c r="C192" s="11"/>
      <c r="D192" s="12"/>
      <c r="E192" s="11"/>
      <c r="F192" s="13"/>
      <c r="G192" s="11"/>
      <c r="H192" s="11"/>
      <c r="I192" s="11"/>
      <c r="J192" s="11"/>
      <c r="K192" s="11"/>
      <c r="L192" s="12"/>
      <c r="M192" s="12"/>
      <c r="N192" s="11"/>
      <c r="O192" s="12"/>
      <c r="P192" s="13"/>
      <c r="Q192" s="13"/>
      <c r="R192" s="11"/>
      <c r="S192" s="12"/>
      <c r="T192" s="11"/>
      <c r="U192" s="11"/>
      <c r="V192" s="11"/>
      <c r="W192" s="12"/>
      <c r="X192" s="12"/>
      <c r="Y192" s="12"/>
      <c r="Z192" s="12"/>
      <c r="AA192" s="12"/>
      <c r="AB192" s="12"/>
      <c r="AC192" s="12"/>
      <c r="AD192" s="14"/>
      <c r="AE192" s="14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4" x14ac:dyDescent="0.25">
      <c r="A193" s="11"/>
      <c r="B193" s="11"/>
      <c r="C193" s="11"/>
      <c r="D193" s="12"/>
      <c r="E193" s="11"/>
      <c r="F193" s="13"/>
      <c r="G193" s="11"/>
      <c r="H193" s="11"/>
      <c r="I193" s="11"/>
      <c r="J193" s="11"/>
      <c r="K193" s="11"/>
      <c r="L193" s="12"/>
      <c r="M193" s="12"/>
      <c r="N193" s="11"/>
      <c r="O193" s="12"/>
      <c r="P193" s="13"/>
      <c r="Q193" s="13"/>
      <c r="R193" s="11"/>
      <c r="S193" s="12"/>
      <c r="T193" s="11"/>
      <c r="U193" s="11"/>
      <c r="V193" s="11"/>
      <c r="W193" s="12"/>
      <c r="X193" s="12"/>
      <c r="Y193" s="12"/>
      <c r="Z193" s="12"/>
      <c r="AA193" s="12"/>
      <c r="AB193" s="12"/>
      <c r="AC193" s="12"/>
      <c r="AD193" s="14"/>
      <c r="AE193" s="14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4" x14ac:dyDescent="0.25">
      <c r="A194" s="11"/>
      <c r="B194" s="11"/>
      <c r="C194" s="11"/>
      <c r="D194" s="12"/>
      <c r="E194" s="11"/>
      <c r="F194" s="13"/>
      <c r="G194" s="11"/>
      <c r="H194" s="11"/>
      <c r="I194" s="11"/>
      <c r="J194" s="11"/>
      <c r="K194" s="11"/>
      <c r="L194" s="12"/>
      <c r="M194" s="12"/>
      <c r="N194" s="11"/>
      <c r="O194" s="12"/>
      <c r="P194" s="13"/>
      <c r="Q194" s="13"/>
      <c r="R194" s="11"/>
      <c r="S194" s="12"/>
      <c r="T194" s="11"/>
      <c r="U194" s="11"/>
      <c r="V194" s="11"/>
      <c r="W194" s="12"/>
      <c r="X194" s="12"/>
      <c r="Y194" s="12"/>
      <c r="Z194" s="12"/>
      <c r="AA194" s="12"/>
      <c r="AB194" s="12"/>
      <c r="AC194" s="12"/>
      <c r="AD194" s="14"/>
      <c r="AE194" s="14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4" x14ac:dyDescent="0.25">
      <c r="A195" s="11"/>
      <c r="B195" s="11"/>
      <c r="C195" s="11"/>
      <c r="D195" s="12"/>
      <c r="E195" s="11"/>
      <c r="F195" s="13"/>
      <c r="G195" s="11"/>
      <c r="H195" s="11"/>
      <c r="I195" s="11"/>
      <c r="J195" s="11"/>
      <c r="K195" s="11"/>
      <c r="L195" s="12"/>
      <c r="M195" s="12"/>
      <c r="N195" s="11"/>
      <c r="O195" s="12"/>
      <c r="P195" s="13"/>
      <c r="Q195" s="13"/>
      <c r="R195" s="11"/>
      <c r="S195" s="12"/>
      <c r="T195" s="11"/>
      <c r="U195" s="11"/>
      <c r="V195" s="11"/>
      <c r="W195" s="12"/>
      <c r="X195" s="12"/>
      <c r="Y195" s="12"/>
      <c r="Z195" s="12"/>
      <c r="AA195" s="12"/>
      <c r="AB195" s="12"/>
      <c r="AC195" s="12"/>
      <c r="AD195" s="14"/>
      <c r="AE195" s="14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4" x14ac:dyDescent="0.25">
      <c r="A196" s="11"/>
      <c r="B196" s="11"/>
      <c r="C196" s="11"/>
      <c r="D196" s="12"/>
      <c r="E196" s="11"/>
      <c r="F196" s="13"/>
      <c r="G196" s="11"/>
      <c r="H196" s="11"/>
      <c r="I196" s="11"/>
      <c r="J196" s="11"/>
      <c r="K196" s="11"/>
      <c r="L196" s="12"/>
      <c r="M196" s="12"/>
      <c r="N196" s="11"/>
      <c r="O196" s="12"/>
      <c r="P196" s="13"/>
      <c r="Q196" s="13"/>
      <c r="R196" s="11"/>
      <c r="S196" s="12"/>
      <c r="T196" s="11"/>
      <c r="U196" s="11"/>
      <c r="V196" s="11"/>
      <c r="W196" s="12"/>
      <c r="X196" s="12"/>
      <c r="Y196" s="12"/>
      <c r="Z196" s="12"/>
      <c r="AA196" s="12"/>
      <c r="AB196" s="12"/>
      <c r="AC196" s="12"/>
      <c r="AD196" s="14"/>
      <c r="AE196" s="14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4" x14ac:dyDescent="0.25">
      <c r="A197" s="11"/>
      <c r="B197" s="11"/>
      <c r="C197" s="11"/>
      <c r="D197" s="12"/>
      <c r="E197" s="11"/>
      <c r="F197" s="13"/>
      <c r="G197" s="11"/>
      <c r="H197" s="11"/>
      <c r="I197" s="11"/>
      <c r="J197" s="11"/>
      <c r="K197" s="11"/>
      <c r="L197" s="12"/>
      <c r="M197" s="12"/>
      <c r="N197" s="11"/>
      <c r="O197" s="12"/>
      <c r="P197" s="13"/>
      <c r="Q197" s="13"/>
      <c r="R197" s="11"/>
      <c r="S197" s="12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4"/>
      <c r="AE197" s="14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4" x14ac:dyDescent="0.25">
      <c r="A198" s="11"/>
      <c r="B198" s="11"/>
      <c r="C198" s="11"/>
      <c r="D198" s="12"/>
      <c r="E198" s="11"/>
      <c r="F198" s="13"/>
      <c r="G198" s="11"/>
      <c r="H198" s="11"/>
      <c r="I198" s="11"/>
      <c r="J198" s="11"/>
      <c r="K198" s="11"/>
      <c r="L198" s="12"/>
      <c r="M198" s="12"/>
      <c r="N198" s="11"/>
      <c r="O198" s="12"/>
      <c r="P198" s="13"/>
      <c r="Q198" s="13"/>
      <c r="R198" s="11"/>
      <c r="S198" s="12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4"/>
      <c r="AE198" s="14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R198" s="16"/>
    </row>
    <row r="199" spans="1:44" x14ac:dyDescent="0.25">
      <c r="A199" s="11"/>
      <c r="B199" s="11"/>
      <c r="C199" s="11"/>
      <c r="D199" s="12"/>
      <c r="E199" s="11"/>
      <c r="F199" s="13"/>
      <c r="G199" s="11"/>
      <c r="H199" s="11"/>
      <c r="I199" s="11"/>
      <c r="J199" s="11"/>
      <c r="K199" s="11"/>
      <c r="L199" s="12"/>
      <c r="M199" s="12"/>
      <c r="N199" s="11"/>
      <c r="O199" s="12"/>
      <c r="P199" s="13"/>
      <c r="Q199" s="13"/>
      <c r="R199" s="11"/>
      <c r="S199" s="12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4"/>
      <c r="AE199" s="14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4" x14ac:dyDescent="0.25">
      <c r="A200" s="11"/>
      <c r="B200" s="11"/>
      <c r="C200" s="11"/>
      <c r="D200" s="12"/>
      <c r="E200" s="11"/>
      <c r="F200" s="13"/>
      <c r="G200" s="11"/>
      <c r="H200" s="11"/>
      <c r="I200" s="11"/>
      <c r="J200" s="11"/>
      <c r="K200" s="11"/>
      <c r="L200" s="12"/>
      <c r="M200" s="12"/>
      <c r="N200" s="11"/>
      <c r="O200" s="12"/>
      <c r="P200" s="13"/>
      <c r="Q200" s="13"/>
      <c r="R200" s="11"/>
      <c r="S200" s="12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4"/>
      <c r="AE200" s="14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4" x14ac:dyDescent="0.25">
      <c r="A201" s="11"/>
      <c r="B201" s="11"/>
      <c r="C201" s="11"/>
      <c r="D201" s="12"/>
      <c r="E201" s="11"/>
      <c r="F201" s="13"/>
      <c r="G201" s="11"/>
      <c r="H201" s="11"/>
      <c r="I201" s="11"/>
      <c r="J201" s="11"/>
      <c r="K201" s="11"/>
      <c r="L201" s="12"/>
      <c r="M201" s="12"/>
      <c r="N201" s="11"/>
      <c r="O201" s="12"/>
      <c r="P201" s="13"/>
      <c r="Q201" s="13"/>
      <c r="R201" s="11"/>
      <c r="S201" s="12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4"/>
      <c r="AE201" s="14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4" x14ac:dyDescent="0.25">
      <c r="A202" s="11"/>
      <c r="B202" s="11"/>
      <c r="C202" s="11"/>
      <c r="D202" s="12"/>
      <c r="E202" s="11"/>
      <c r="F202" s="13"/>
      <c r="G202" s="11"/>
      <c r="H202" s="11"/>
      <c r="I202" s="11"/>
      <c r="J202" s="11"/>
      <c r="K202" s="11"/>
      <c r="L202" s="12"/>
      <c r="M202" s="12"/>
      <c r="N202" s="11"/>
      <c r="O202" s="12"/>
      <c r="P202" s="13"/>
      <c r="Q202" s="13"/>
      <c r="R202" s="11"/>
      <c r="S202" s="12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4"/>
      <c r="AE202" s="14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4" x14ac:dyDescent="0.25">
      <c r="A203" s="11"/>
      <c r="B203" s="11"/>
      <c r="C203" s="11"/>
      <c r="D203" s="12"/>
      <c r="E203" s="11"/>
      <c r="F203" s="13"/>
      <c r="G203" s="11"/>
      <c r="H203" s="11"/>
      <c r="I203" s="11"/>
      <c r="J203" s="11"/>
      <c r="K203" s="11"/>
      <c r="L203" s="12"/>
      <c r="M203" s="12"/>
      <c r="N203" s="11"/>
      <c r="O203" s="12"/>
      <c r="P203" s="13"/>
      <c r="Q203" s="13"/>
      <c r="R203" s="11"/>
      <c r="S203" s="12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4"/>
      <c r="AE203" s="14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4" x14ac:dyDescent="0.25">
      <c r="A204" s="11"/>
      <c r="B204" s="11"/>
      <c r="C204" s="11"/>
      <c r="D204" s="12"/>
      <c r="E204" s="11"/>
      <c r="F204" s="13"/>
      <c r="G204" s="11"/>
      <c r="H204" s="11"/>
      <c r="I204" s="11"/>
      <c r="J204" s="11"/>
      <c r="K204" s="11"/>
      <c r="L204" s="12"/>
      <c r="M204" s="12"/>
      <c r="N204" s="11"/>
      <c r="O204" s="12"/>
      <c r="P204" s="13"/>
      <c r="Q204" s="13"/>
      <c r="R204" s="11"/>
      <c r="S204" s="12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4"/>
      <c r="AE204" s="14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4" x14ac:dyDescent="0.25">
      <c r="A205" s="11"/>
      <c r="B205" s="11"/>
      <c r="C205" s="11"/>
      <c r="D205" s="12"/>
      <c r="E205" s="11"/>
      <c r="F205" s="13"/>
      <c r="G205" s="11"/>
      <c r="H205" s="11"/>
      <c r="I205" s="11"/>
      <c r="J205" s="11"/>
      <c r="K205" s="11"/>
      <c r="L205" s="12"/>
      <c r="M205" s="12"/>
      <c r="N205" s="11"/>
      <c r="O205" s="12"/>
      <c r="P205" s="13"/>
      <c r="Q205" s="13"/>
      <c r="R205" s="11"/>
      <c r="S205" s="12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4"/>
      <c r="AE205" s="14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4" x14ac:dyDescent="0.25">
      <c r="A206" s="11"/>
      <c r="B206" s="11"/>
      <c r="C206" s="11"/>
      <c r="D206" s="12"/>
      <c r="E206" s="11"/>
      <c r="F206" s="13"/>
      <c r="G206" s="11"/>
      <c r="H206" s="11"/>
      <c r="I206" s="11"/>
      <c r="J206" s="11"/>
      <c r="K206" s="11"/>
      <c r="L206" s="12"/>
      <c r="M206" s="12"/>
      <c r="N206" s="11"/>
      <c r="O206" s="12"/>
      <c r="P206" s="13"/>
      <c r="Q206" s="13"/>
      <c r="R206" s="11"/>
      <c r="S206" s="12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4"/>
      <c r="AE206" s="14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R206" s="16"/>
    </row>
    <row r="207" spans="1:44" x14ac:dyDescent="0.25">
      <c r="A207" s="11"/>
      <c r="B207" s="11"/>
      <c r="C207" s="11"/>
      <c r="D207" s="12"/>
      <c r="E207" s="11"/>
      <c r="F207" s="13"/>
      <c r="G207" s="11"/>
      <c r="H207" s="11"/>
      <c r="I207" s="11"/>
      <c r="J207" s="11"/>
      <c r="K207" s="11"/>
      <c r="L207" s="12"/>
      <c r="M207" s="12"/>
      <c r="N207" s="11"/>
      <c r="O207" s="12"/>
      <c r="P207" s="13"/>
      <c r="Q207" s="13"/>
      <c r="R207" s="11"/>
      <c r="S207" s="12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4"/>
      <c r="AE207" s="14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R207" s="16"/>
    </row>
    <row r="208" spans="1:44" x14ac:dyDescent="0.25">
      <c r="A208" s="11"/>
      <c r="B208" s="11"/>
      <c r="C208" s="11"/>
      <c r="D208" s="12"/>
      <c r="E208" s="11"/>
      <c r="F208" s="13"/>
      <c r="G208" s="11"/>
      <c r="H208" s="11"/>
      <c r="I208" s="11"/>
      <c r="J208" s="11"/>
      <c r="K208" s="11"/>
      <c r="L208" s="12"/>
      <c r="M208" s="12"/>
      <c r="N208" s="11"/>
      <c r="O208" s="12"/>
      <c r="P208" s="13"/>
      <c r="Q208" s="13"/>
      <c r="R208" s="11"/>
      <c r="S208" s="12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4"/>
      <c r="AE208" s="14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4" x14ac:dyDescent="0.25">
      <c r="A209" s="11"/>
      <c r="B209" s="11"/>
      <c r="C209" s="11"/>
      <c r="D209" s="12"/>
      <c r="E209" s="11"/>
      <c r="F209" s="13"/>
      <c r="G209" s="11"/>
      <c r="H209" s="11"/>
      <c r="I209" s="11"/>
      <c r="J209" s="11"/>
      <c r="K209" s="11"/>
      <c r="L209" s="12"/>
      <c r="M209" s="12"/>
      <c r="N209" s="11"/>
      <c r="O209" s="12"/>
      <c r="P209" s="13"/>
      <c r="Q209" s="13"/>
      <c r="R209" s="11"/>
      <c r="S209" s="12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4"/>
      <c r="AE209" s="14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4" x14ac:dyDescent="0.25">
      <c r="A210" s="11"/>
      <c r="B210" s="11"/>
      <c r="C210" s="11"/>
      <c r="D210" s="12"/>
      <c r="E210" s="11"/>
      <c r="F210" s="13"/>
      <c r="G210" s="11"/>
      <c r="H210" s="11"/>
      <c r="I210" s="11"/>
      <c r="J210" s="11"/>
      <c r="K210" s="11"/>
      <c r="L210" s="12"/>
      <c r="M210" s="12"/>
      <c r="N210" s="11"/>
      <c r="O210" s="12"/>
      <c r="P210" s="13"/>
      <c r="Q210" s="13"/>
      <c r="R210" s="11"/>
      <c r="S210" s="12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4"/>
      <c r="AE210" s="14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4" x14ac:dyDescent="0.25">
      <c r="A211" s="11"/>
      <c r="B211" s="11"/>
      <c r="C211" s="11"/>
      <c r="D211" s="12"/>
      <c r="E211" s="11"/>
      <c r="F211" s="13"/>
      <c r="G211" s="11"/>
      <c r="H211" s="11"/>
      <c r="I211" s="11"/>
      <c r="J211" s="11"/>
      <c r="K211" s="11"/>
      <c r="L211" s="12"/>
      <c r="M211" s="12"/>
      <c r="N211" s="11"/>
      <c r="O211" s="12"/>
      <c r="P211" s="13"/>
      <c r="Q211" s="13"/>
      <c r="R211" s="11"/>
      <c r="S211" s="12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4"/>
      <c r="AE211" s="14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4" x14ac:dyDescent="0.25">
      <c r="A212" s="11"/>
      <c r="B212" s="11"/>
      <c r="C212" s="11"/>
      <c r="D212" s="12"/>
      <c r="E212" s="11"/>
      <c r="F212" s="13"/>
      <c r="G212" s="11"/>
      <c r="H212" s="11"/>
      <c r="I212" s="11"/>
      <c r="J212" s="11"/>
      <c r="K212" s="11"/>
      <c r="L212" s="12"/>
      <c r="M212" s="12"/>
      <c r="N212" s="11"/>
      <c r="O212" s="12"/>
      <c r="P212" s="13"/>
      <c r="Q212" s="13"/>
      <c r="R212" s="11"/>
      <c r="S212" s="12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4"/>
      <c r="AE212" s="14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4" x14ac:dyDescent="0.25">
      <c r="A213" s="11"/>
      <c r="B213" s="11"/>
      <c r="C213" s="11"/>
      <c r="D213" s="12"/>
      <c r="E213" s="11"/>
      <c r="F213" s="13"/>
      <c r="G213" s="11"/>
      <c r="H213" s="11"/>
      <c r="I213" s="11"/>
      <c r="J213" s="11"/>
      <c r="K213" s="11"/>
      <c r="L213" s="12"/>
      <c r="M213" s="12"/>
      <c r="N213" s="11"/>
      <c r="O213" s="12"/>
      <c r="P213" s="13"/>
      <c r="Q213" s="13"/>
      <c r="R213" s="11"/>
      <c r="S213" s="12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4"/>
      <c r="AE213" s="14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4" x14ac:dyDescent="0.25">
      <c r="A214" s="11"/>
      <c r="B214" s="11"/>
      <c r="C214" s="11"/>
      <c r="D214" s="12"/>
      <c r="E214" s="11"/>
      <c r="F214" s="13"/>
      <c r="G214" s="11"/>
      <c r="H214" s="11"/>
      <c r="I214" s="11"/>
      <c r="J214" s="11"/>
      <c r="K214" s="11"/>
      <c r="L214" s="12"/>
      <c r="M214" s="12"/>
      <c r="N214" s="11"/>
      <c r="O214" s="12"/>
      <c r="P214" s="13"/>
      <c r="Q214" s="13"/>
      <c r="R214" s="11"/>
      <c r="S214" s="12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4"/>
      <c r="AE214" s="14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4" x14ac:dyDescent="0.25">
      <c r="A215" s="11"/>
      <c r="B215" s="11"/>
      <c r="C215" s="11"/>
      <c r="D215" s="12"/>
      <c r="E215" s="11"/>
      <c r="F215" s="13"/>
      <c r="G215" s="11"/>
      <c r="H215" s="11"/>
      <c r="I215" s="11"/>
      <c r="J215" s="11"/>
      <c r="K215" s="11"/>
      <c r="L215" s="12"/>
      <c r="M215" s="12"/>
      <c r="N215" s="11"/>
      <c r="O215" s="12"/>
      <c r="P215" s="13"/>
      <c r="Q215" s="13"/>
      <c r="R215" s="11"/>
      <c r="S215" s="12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4"/>
      <c r="AE215" s="14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4" x14ac:dyDescent="0.25">
      <c r="A216" s="11"/>
      <c r="B216" s="11"/>
      <c r="C216" s="11"/>
      <c r="D216" s="12"/>
      <c r="E216" s="11"/>
      <c r="F216" s="13"/>
      <c r="G216" s="11"/>
      <c r="H216" s="11"/>
      <c r="I216" s="11"/>
      <c r="J216" s="11"/>
      <c r="K216" s="11"/>
      <c r="L216" s="12"/>
      <c r="M216" s="12"/>
      <c r="N216" s="11"/>
      <c r="O216" s="12"/>
      <c r="P216" s="13"/>
      <c r="Q216" s="13"/>
      <c r="R216" s="11"/>
      <c r="S216" s="12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4"/>
      <c r="AE216" s="14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4" x14ac:dyDescent="0.25">
      <c r="A217" s="11"/>
      <c r="B217" s="11"/>
      <c r="C217" s="11"/>
      <c r="D217" s="12"/>
      <c r="E217" s="11"/>
      <c r="F217" s="13"/>
      <c r="G217" s="11"/>
      <c r="H217" s="11"/>
      <c r="I217" s="11"/>
      <c r="J217" s="11"/>
      <c r="K217" s="11"/>
      <c r="L217" s="12"/>
      <c r="M217" s="12"/>
      <c r="N217" s="11"/>
      <c r="O217" s="12"/>
      <c r="P217" s="13"/>
      <c r="Q217" s="13"/>
      <c r="R217" s="11"/>
      <c r="S217" s="12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4"/>
      <c r="AE217" s="14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R217" s="16"/>
    </row>
    <row r="218" spans="1:44" x14ac:dyDescent="0.25">
      <c r="A218" s="11"/>
      <c r="B218" s="11"/>
      <c r="C218" s="11"/>
      <c r="D218" s="12"/>
      <c r="E218" s="11"/>
      <c r="F218" s="13"/>
      <c r="G218" s="11"/>
      <c r="H218" s="11"/>
      <c r="I218" s="11"/>
      <c r="J218" s="11"/>
      <c r="K218" s="11"/>
      <c r="L218" s="12"/>
      <c r="M218" s="12"/>
      <c r="N218" s="11"/>
      <c r="O218" s="12"/>
      <c r="P218" s="13"/>
      <c r="Q218" s="13"/>
      <c r="R218" s="11"/>
      <c r="S218" s="12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4"/>
      <c r="AE218" s="14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R218" s="16"/>
    </row>
    <row r="219" spans="1:44" x14ac:dyDescent="0.25">
      <c r="A219" s="11"/>
      <c r="B219" s="11"/>
      <c r="C219" s="11"/>
      <c r="D219" s="12"/>
      <c r="E219" s="11"/>
      <c r="F219" s="13"/>
      <c r="G219" s="11"/>
      <c r="H219" s="11"/>
      <c r="I219" s="11"/>
      <c r="J219" s="11"/>
      <c r="K219" s="11"/>
      <c r="L219" s="12"/>
      <c r="M219" s="12"/>
      <c r="N219" s="11"/>
      <c r="O219" s="12"/>
      <c r="P219" s="13"/>
      <c r="Q219" s="13"/>
      <c r="R219" s="11"/>
      <c r="S219" s="12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4"/>
      <c r="AE219" s="14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R219" s="16"/>
    </row>
    <row r="220" spans="1:44" x14ac:dyDescent="0.25">
      <c r="A220" s="11"/>
      <c r="B220" s="11"/>
      <c r="C220" s="11"/>
      <c r="D220" s="12"/>
      <c r="E220" s="11"/>
      <c r="F220" s="13"/>
      <c r="G220" s="11"/>
      <c r="H220" s="11"/>
      <c r="I220" s="11"/>
      <c r="J220" s="11"/>
      <c r="K220" s="11"/>
      <c r="L220" s="12"/>
      <c r="M220" s="12"/>
      <c r="N220" s="11"/>
      <c r="O220" s="12"/>
      <c r="P220" s="13"/>
      <c r="Q220" s="13"/>
      <c r="R220" s="11"/>
      <c r="S220" s="12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4"/>
      <c r="AE220" s="14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R220" s="16"/>
    </row>
    <row r="221" spans="1:44" x14ac:dyDescent="0.25">
      <c r="A221" s="11"/>
      <c r="B221" s="11"/>
      <c r="C221" s="11"/>
      <c r="D221" s="12"/>
      <c r="E221" s="11"/>
      <c r="F221" s="13"/>
      <c r="G221" s="11"/>
      <c r="H221" s="11"/>
      <c r="I221" s="11"/>
      <c r="J221" s="11"/>
      <c r="K221" s="11"/>
      <c r="L221" s="12"/>
      <c r="M221" s="12"/>
      <c r="N221" s="11"/>
      <c r="O221" s="12"/>
      <c r="P221" s="13"/>
      <c r="Q221" s="13"/>
      <c r="R221" s="11"/>
      <c r="S221" s="12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4"/>
      <c r="AE221" s="14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4" x14ac:dyDescent="0.25">
      <c r="A222" s="11"/>
      <c r="B222" s="11"/>
      <c r="C222" s="11"/>
      <c r="D222" s="12"/>
      <c r="E222" s="11"/>
      <c r="F222" s="13"/>
      <c r="G222" s="11"/>
      <c r="H222" s="11"/>
      <c r="I222" s="11"/>
      <c r="J222" s="11"/>
      <c r="K222" s="11"/>
      <c r="L222" s="12"/>
      <c r="M222" s="12"/>
      <c r="N222" s="11"/>
      <c r="O222" s="12"/>
      <c r="P222" s="13"/>
      <c r="Q222" s="13"/>
      <c r="R222" s="11"/>
      <c r="S222" s="12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4"/>
      <c r="AE222" s="14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R222" s="16"/>
    </row>
    <row r="223" spans="1:44" x14ac:dyDescent="0.25">
      <c r="A223" s="11"/>
      <c r="B223" s="11"/>
      <c r="C223" s="11"/>
      <c r="D223" s="12"/>
      <c r="E223" s="11"/>
      <c r="F223" s="13"/>
      <c r="G223" s="11"/>
      <c r="H223" s="11"/>
      <c r="I223" s="11"/>
      <c r="J223" s="11"/>
      <c r="K223" s="11"/>
      <c r="L223" s="12"/>
      <c r="M223" s="12"/>
      <c r="N223" s="11"/>
      <c r="O223" s="12"/>
      <c r="P223" s="13"/>
      <c r="Q223" s="13"/>
      <c r="R223" s="11"/>
      <c r="S223" s="12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4"/>
      <c r="AE223" s="14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4" x14ac:dyDescent="0.25">
      <c r="A224" s="11"/>
      <c r="B224" s="11"/>
      <c r="C224" s="11"/>
      <c r="D224" s="12"/>
      <c r="E224" s="11"/>
      <c r="F224" s="13"/>
      <c r="G224" s="11"/>
      <c r="H224" s="11"/>
      <c r="I224" s="11"/>
      <c r="J224" s="11"/>
      <c r="K224" s="11"/>
      <c r="L224" s="12"/>
      <c r="M224" s="12"/>
      <c r="N224" s="11"/>
      <c r="O224" s="12"/>
      <c r="P224" s="13"/>
      <c r="Q224" s="13"/>
      <c r="R224" s="11"/>
      <c r="S224" s="12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4"/>
      <c r="AE224" s="14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4" x14ac:dyDescent="0.25">
      <c r="A225" s="11"/>
      <c r="B225" s="11"/>
      <c r="C225" s="11"/>
      <c r="D225" s="12"/>
      <c r="E225" s="11"/>
      <c r="F225" s="13"/>
      <c r="G225" s="11"/>
      <c r="H225" s="11"/>
      <c r="I225" s="11"/>
      <c r="J225" s="11"/>
      <c r="K225" s="11"/>
      <c r="L225" s="12"/>
      <c r="M225" s="12"/>
      <c r="N225" s="11"/>
      <c r="O225" s="12"/>
      <c r="P225" s="13"/>
      <c r="Q225" s="13"/>
      <c r="R225" s="11"/>
      <c r="S225" s="12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4"/>
      <c r="AE225" s="14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4" x14ac:dyDescent="0.25">
      <c r="A226" s="11"/>
      <c r="B226" s="11"/>
      <c r="C226" s="11"/>
      <c r="D226" s="12"/>
      <c r="E226" s="11"/>
      <c r="F226" s="13"/>
      <c r="G226" s="11"/>
      <c r="H226" s="11"/>
      <c r="I226" s="11"/>
      <c r="J226" s="11"/>
      <c r="K226" s="11"/>
      <c r="L226" s="12"/>
      <c r="M226" s="12"/>
      <c r="N226" s="11"/>
      <c r="O226" s="12"/>
      <c r="P226" s="13"/>
      <c r="Q226" s="13"/>
      <c r="R226" s="11"/>
      <c r="S226" s="12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4"/>
      <c r="AE226" s="14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4" x14ac:dyDescent="0.25">
      <c r="A227" s="11"/>
      <c r="B227" s="11"/>
      <c r="C227" s="11"/>
      <c r="D227" s="12"/>
      <c r="E227" s="11"/>
      <c r="F227" s="13"/>
      <c r="G227" s="11"/>
      <c r="H227" s="11"/>
      <c r="I227" s="11"/>
      <c r="J227" s="11"/>
      <c r="K227" s="11"/>
      <c r="L227" s="12"/>
      <c r="M227" s="12"/>
      <c r="N227" s="11"/>
      <c r="O227" s="12"/>
      <c r="P227" s="13"/>
      <c r="Q227" s="13"/>
      <c r="R227" s="11"/>
      <c r="S227" s="12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4"/>
      <c r="AE227" s="14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1:44" x14ac:dyDescent="0.25">
      <c r="A228" s="11"/>
      <c r="B228" s="11"/>
      <c r="C228" s="11"/>
      <c r="D228" s="12"/>
      <c r="E228" s="11"/>
      <c r="F228" s="13"/>
      <c r="G228" s="11"/>
      <c r="H228" s="11"/>
      <c r="I228" s="11"/>
      <c r="J228" s="11"/>
      <c r="K228" s="11"/>
      <c r="L228" s="12"/>
      <c r="M228" s="12"/>
      <c r="N228" s="11"/>
      <c r="O228" s="12"/>
      <c r="P228" s="13"/>
      <c r="Q228" s="13"/>
      <c r="R228" s="11"/>
      <c r="S228" s="12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4"/>
      <c r="AE228" s="14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R228" s="16"/>
    </row>
    <row r="229" spans="1:44" x14ac:dyDescent="0.25">
      <c r="A229" s="11"/>
      <c r="B229" s="11"/>
      <c r="C229" s="11"/>
      <c r="D229" s="12"/>
      <c r="E229" s="11"/>
      <c r="F229" s="13"/>
      <c r="G229" s="11"/>
      <c r="H229" s="11"/>
      <c r="I229" s="11"/>
      <c r="J229" s="11"/>
      <c r="K229" s="11"/>
      <c r="L229" s="12"/>
      <c r="M229" s="12"/>
      <c r="N229" s="11"/>
      <c r="O229" s="12"/>
      <c r="P229" s="13"/>
      <c r="Q229" s="13"/>
      <c r="R229" s="11"/>
      <c r="S229" s="12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4"/>
      <c r="AE229" s="14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R229" s="16"/>
    </row>
    <row r="230" spans="1:44" x14ac:dyDescent="0.25">
      <c r="A230" s="11"/>
      <c r="B230" s="11"/>
      <c r="C230" s="11"/>
      <c r="D230" s="12"/>
      <c r="E230" s="11"/>
      <c r="F230" s="13"/>
      <c r="G230" s="11"/>
      <c r="H230" s="11"/>
      <c r="I230" s="11"/>
      <c r="J230" s="11"/>
      <c r="K230" s="11"/>
      <c r="L230" s="12"/>
      <c r="M230" s="12"/>
      <c r="N230" s="11"/>
      <c r="O230" s="12"/>
      <c r="P230" s="13"/>
      <c r="Q230" s="13"/>
      <c r="R230" s="11"/>
      <c r="S230" s="12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4"/>
      <c r="AE230" s="14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1:44" x14ac:dyDescent="0.25">
      <c r="A231" s="11"/>
      <c r="B231" s="11"/>
      <c r="C231" s="11"/>
      <c r="D231" s="12"/>
      <c r="E231" s="11"/>
      <c r="F231" s="13"/>
      <c r="G231" s="11"/>
      <c r="H231" s="11"/>
      <c r="I231" s="11"/>
      <c r="J231" s="11"/>
      <c r="K231" s="11"/>
      <c r="L231" s="12"/>
      <c r="M231" s="12"/>
      <c r="N231" s="11"/>
      <c r="O231" s="12"/>
      <c r="P231" s="13"/>
      <c r="Q231" s="13"/>
      <c r="R231" s="11"/>
      <c r="S231" s="12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4"/>
      <c r="AE231" s="14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1:44" x14ac:dyDescent="0.25">
      <c r="A232" s="11"/>
      <c r="B232" s="11"/>
      <c r="C232" s="11"/>
      <c r="D232" s="12"/>
      <c r="E232" s="11"/>
      <c r="F232" s="13"/>
      <c r="G232" s="11"/>
      <c r="H232" s="11"/>
      <c r="I232" s="11"/>
      <c r="J232" s="11"/>
      <c r="K232" s="11"/>
      <c r="L232" s="12"/>
      <c r="M232" s="12"/>
      <c r="N232" s="11"/>
      <c r="O232" s="12"/>
      <c r="P232" s="13"/>
      <c r="Q232" s="13"/>
      <c r="R232" s="11"/>
      <c r="S232" s="12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4"/>
      <c r="AE232" s="14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1:44" x14ac:dyDescent="0.25">
      <c r="A233" s="11"/>
      <c r="B233" s="11"/>
      <c r="C233" s="11"/>
      <c r="D233" s="12"/>
      <c r="E233" s="11"/>
      <c r="F233" s="13"/>
      <c r="G233" s="11"/>
      <c r="H233" s="11"/>
      <c r="I233" s="11"/>
      <c r="J233" s="11"/>
      <c r="K233" s="11"/>
      <c r="L233" s="12"/>
      <c r="M233" s="12"/>
      <c r="N233" s="11"/>
      <c r="O233" s="12"/>
      <c r="P233" s="13"/>
      <c r="Q233" s="13"/>
      <c r="R233" s="11"/>
      <c r="S233" s="11"/>
      <c r="T233" s="12"/>
      <c r="U233" s="11"/>
      <c r="V233" s="11"/>
      <c r="W233" s="11"/>
      <c r="X233" s="11"/>
      <c r="Y233" s="12"/>
      <c r="Z233" s="12"/>
      <c r="AA233" s="12"/>
      <c r="AB233" s="12"/>
      <c r="AC233" s="12"/>
      <c r="AD233" s="12"/>
      <c r="AE233" s="12"/>
      <c r="AF233" s="14"/>
      <c r="AG233" s="14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spans="1:44" x14ac:dyDescent="0.25">
      <c r="AA234" s="17"/>
      <c r="AF234" s="18"/>
      <c r="AG234" s="18"/>
      <c r="AJ234" s="17"/>
    </row>
    <row r="235" spans="1:44" x14ac:dyDescent="0.25">
      <c r="AA235" s="17"/>
      <c r="AF235" s="18"/>
      <c r="AG235" s="18"/>
      <c r="AJ235" s="17"/>
    </row>
    <row r="236" spans="1:44" x14ac:dyDescent="0.25">
      <c r="AA236" s="17"/>
      <c r="AF236" s="18"/>
      <c r="AG236" s="18"/>
      <c r="AJ236" s="17"/>
    </row>
    <row r="237" spans="1:44" x14ac:dyDescent="0.25">
      <c r="AA237" s="17"/>
      <c r="AF237" s="18"/>
      <c r="AG237" s="18"/>
      <c r="AJ237" s="17"/>
    </row>
    <row r="238" spans="1:44" x14ac:dyDescent="0.25">
      <c r="AA238" s="17"/>
      <c r="AF238" s="18"/>
      <c r="AG238" s="18"/>
      <c r="AJ238" s="17"/>
    </row>
    <row r="239" spans="1:44" x14ac:dyDescent="0.25">
      <c r="AA239" s="17"/>
      <c r="AF239" s="18"/>
      <c r="AG239" s="18"/>
      <c r="AJ239" s="17"/>
    </row>
    <row r="240" spans="1:44" x14ac:dyDescent="0.25">
      <c r="AA240" s="17"/>
      <c r="AF240" s="18"/>
      <c r="AG240" s="18"/>
      <c r="AJ240" s="17"/>
    </row>
    <row r="241" spans="27:36" x14ac:dyDescent="0.25">
      <c r="AA241" s="17"/>
      <c r="AF241" s="18"/>
      <c r="AG241" s="18"/>
      <c r="AJ241" s="17"/>
    </row>
    <row r="242" spans="27:36" x14ac:dyDescent="0.25">
      <c r="AA242" s="17"/>
      <c r="AF242" s="18"/>
      <c r="AG242" s="18"/>
      <c r="AJ242" s="17"/>
    </row>
    <row r="243" spans="27:36" x14ac:dyDescent="0.25">
      <c r="AA243" s="17"/>
      <c r="AF243" s="18"/>
      <c r="AG243" s="18"/>
      <c r="AJ243" s="17"/>
    </row>
    <row r="244" spans="27:36" x14ac:dyDescent="0.25">
      <c r="AF244" s="18"/>
      <c r="AG244" s="18"/>
    </row>
    <row r="245" spans="27:36" x14ac:dyDescent="0.25">
      <c r="AA245" s="17"/>
      <c r="AF245" s="18"/>
      <c r="AG245" s="18"/>
    </row>
    <row r="246" spans="27:36" x14ac:dyDescent="0.25">
      <c r="AA246" s="17"/>
      <c r="AF246" s="18"/>
      <c r="AG246" s="18"/>
      <c r="AJ246" s="17"/>
    </row>
    <row r="247" spans="27:36" x14ac:dyDescent="0.25">
      <c r="AA247" s="17"/>
      <c r="AF247" s="18"/>
      <c r="AG247" s="18"/>
      <c r="AJ247" s="17"/>
    </row>
    <row r="248" spans="27:36" x14ac:dyDescent="0.25">
      <c r="AA248" s="17"/>
      <c r="AF248" s="18"/>
      <c r="AG248" s="18"/>
    </row>
    <row r="249" spans="27:36" x14ac:dyDescent="0.25">
      <c r="AA249" s="17"/>
      <c r="AF249" s="18"/>
      <c r="AG249" s="18"/>
      <c r="AJ249" s="17"/>
    </row>
    <row r="250" spans="27:36" x14ac:dyDescent="0.25">
      <c r="AA250" s="17"/>
      <c r="AF250" s="18"/>
      <c r="AG250" s="18"/>
      <c r="AJ250" s="17"/>
    </row>
    <row r="251" spans="27:36" x14ac:dyDescent="0.25">
      <c r="AA251" s="17"/>
      <c r="AF251" s="18"/>
      <c r="AG251" s="18"/>
    </row>
    <row r="252" spans="27:36" x14ac:dyDescent="0.25">
      <c r="AF252" s="18"/>
      <c r="AG252" s="18"/>
    </row>
    <row r="253" spans="27:36" x14ac:dyDescent="0.25">
      <c r="AA253" s="17"/>
      <c r="AF253" s="18"/>
      <c r="AG253" s="18"/>
    </row>
    <row r="254" spans="27:36" x14ac:dyDescent="0.25">
      <c r="AA254" s="17"/>
      <c r="AF254" s="18"/>
      <c r="AG254" s="18"/>
    </row>
    <row r="255" spans="27:36" x14ac:dyDescent="0.25">
      <c r="AF255" s="18"/>
      <c r="AG255" s="18"/>
    </row>
    <row r="256" spans="27:36" x14ac:dyDescent="0.25">
      <c r="AF256" s="18"/>
      <c r="AG256" s="18"/>
    </row>
    <row r="257" spans="12:38" x14ac:dyDescent="0.25">
      <c r="AA257" s="17"/>
      <c r="AF257" s="18"/>
      <c r="AG257" s="18"/>
    </row>
    <row r="258" spans="12:38" x14ac:dyDescent="0.25">
      <c r="AA258" s="17"/>
      <c r="AF258" s="18"/>
      <c r="AG258" s="18"/>
    </row>
    <row r="259" spans="12:38" x14ac:dyDescent="0.25">
      <c r="AA259" s="17"/>
      <c r="AF259" s="18"/>
      <c r="AG259" s="18"/>
    </row>
    <row r="260" spans="12:38" x14ac:dyDescent="0.25">
      <c r="AF260" s="18"/>
      <c r="AG260" s="18"/>
    </row>
    <row r="261" spans="12:38" x14ac:dyDescent="0.25">
      <c r="AA261" s="17"/>
      <c r="AF261" s="18"/>
      <c r="AG261" s="18"/>
    </row>
    <row r="262" spans="12:38" x14ac:dyDescent="0.25">
      <c r="L262" s="16"/>
      <c r="AA262" s="17"/>
      <c r="AB262" s="17"/>
      <c r="AC262" s="16"/>
      <c r="AD262" s="16"/>
      <c r="AF262" s="18"/>
      <c r="AG262" s="18"/>
    </row>
    <row r="263" spans="12:38" x14ac:dyDescent="0.25">
      <c r="L263" s="16"/>
      <c r="AA263" s="17"/>
      <c r="AB263" s="17"/>
      <c r="AC263" s="16"/>
      <c r="AD263" s="16"/>
      <c r="AF263" s="18"/>
      <c r="AG263" s="18"/>
    </row>
    <row r="264" spans="12:38" x14ac:dyDescent="0.25">
      <c r="L264" s="16"/>
      <c r="AA264" s="17"/>
      <c r="AC264" s="16"/>
      <c r="AD264" s="16"/>
      <c r="AF264" s="18"/>
      <c r="AG264" s="18"/>
    </row>
    <row r="265" spans="12:38" x14ac:dyDescent="0.25">
      <c r="AA265" s="17"/>
      <c r="AF265" s="18"/>
      <c r="AG265" s="18"/>
      <c r="AJ265" s="17"/>
    </row>
    <row r="266" spans="12:38" x14ac:dyDescent="0.25">
      <c r="AF266" s="18"/>
      <c r="AG266" s="18"/>
    </row>
    <row r="267" spans="12:38" x14ac:dyDescent="0.25">
      <c r="AF267" s="18"/>
      <c r="AG267" s="18"/>
    </row>
    <row r="268" spans="12:38" x14ac:dyDescent="0.25">
      <c r="AA268" s="17"/>
      <c r="AF268" s="18"/>
      <c r="AG268" s="18"/>
    </row>
    <row r="269" spans="12:38" x14ac:dyDescent="0.25">
      <c r="AA269" s="17"/>
      <c r="AF269" s="18"/>
      <c r="AG269" s="18"/>
    </row>
    <row r="270" spans="12:38" x14ac:dyDescent="0.25">
      <c r="AA270" s="17"/>
      <c r="AF270" s="18"/>
      <c r="AG270" s="18"/>
      <c r="AL270" s="17"/>
    </row>
    <row r="271" spans="12:38" x14ac:dyDescent="0.25">
      <c r="AA271" s="17"/>
      <c r="AF271" s="18"/>
      <c r="AG271" s="18"/>
    </row>
    <row r="272" spans="12:38" x14ac:dyDescent="0.25">
      <c r="AA272" s="17"/>
      <c r="AF272" s="18"/>
      <c r="AG272" s="18"/>
    </row>
    <row r="273" spans="27:38" x14ac:dyDescent="0.25">
      <c r="AA273" s="17"/>
      <c r="AB273" s="17"/>
      <c r="AF273" s="18"/>
      <c r="AG273" s="18"/>
      <c r="AJ273" s="17"/>
    </row>
    <row r="274" spans="27:38" x14ac:dyDescent="0.25">
      <c r="AA274" s="17"/>
      <c r="AF274" s="18"/>
      <c r="AG274" s="18"/>
      <c r="AL274" s="17"/>
    </row>
    <row r="275" spans="27:38" x14ac:dyDescent="0.25">
      <c r="AF275" s="18"/>
      <c r="AG275" s="18"/>
    </row>
    <row r="276" spans="27:38" x14ac:dyDescent="0.25">
      <c r="AA276" s="17"/>
      <c r="AF276" s="18"/>
      <c r="AG276" s="18"/>
    </row>
    <row r="277" spans="27:38" x14ac:dyDescent="0.25">
      <c r="AF277" s="18"/>
      <c r="AG277" s="18"/>
    </row>
    <row r="278" spans="27:38" x14ac:dyDescent="0.25">
      <c r="AA278" s="17"/>
      <c r="AF278" s="18"/>
      <c r="AG278" s="18"/>
    </row>
    <row r="279" spans="27:38" x14ac:dyDescent="0.25">
      <c r="AA279" s="17"/>
      <c r="AF279" s="18"/>
      <c r="AG279" s="18"/>
    </row>
    <row r="280" spans="27:38" x14ac:dyDescent="0.25">
      <c r="AA280" s="17"/>
      <c r="AF280" s="18"/>
      <c r="AG280" s="18"/>
    </row>
    <row r="281" spans="27:38" x14ac:dyDescent="0.25">
      <c r="AF281" s="18"/>
      <c r="AG281" s="18"/>
    </row>
    <row r="282" spans="27:38" x14ac:dyDescent="0.25">
      <c r="AF282" s="18"/>
      <c r="AG282" s="18"/>
    </row>
    <row r="283" spans="27:38" x14ac:dyDescent="0.25">
      <c r="AA283" s="17"/>
      <c r="AF283" s="18"/>
      <c r="AG283" s="18"/>
      <c r="AJ283" s="17"/>
    </row>
    <row r="284" spans="27:38" x14ac:dyDescent="0.25">
      <c r="AF284" s="18"/>
      <c r="AG284" s="18"/>
    </row>
    <row r="285" spans="27:38" x14ac:dyDescent="0.25">
      <c r="AF285" s="18"/>
      <c r="AG285" s="18"/>
    </row>
    <row r="286" spans="27:38" x14ac:dyDescent="0.25">
      <c r="AF286" s="18"/>
      <c r="AG286" s="18"/>
    </row>
    <row r="287" spans="27:38" x14ac:dyDescent="0.25">
      <c r="AF287" s="18"/>
      <c r="AG287" s="18"/>
    </row>
    <row r="288" spans="27:38" x14ac:dyDescent="0.25">
      <c r="AF288" s="18"/>
      <c r="AG288" s="18"/>
    </row>
    <row r="289" spans="27:33" x14ac:dyDescent="0.25">
      <c r="AA289" s="17"/>
      <c r="AF289" s="18"/>
      <c r="AG289" s="18"/>
    </row>
    <row r="290" spans="27:33" x14ac:dyDescent="0.25">
      <c r="AF290" s="18"/>
      <c r="AG290" s="18"/>
    </row>
    <row r="291" spans="27:33" x14ac:dyDescent="0.25">
      <c r="AF291" s="18"/>
      <c r="AG291" s="18"/>
    </row>
    <row r="292" spans="27:33" x14ac:dyDescent="0.25">
      <c r="AF292" s="18"/>
      <c r="AG292" s="18"/>
    </row>
    <row r="293" spans="27:33" x14ac:dyDescent="0.25">
      <c r="AF293" s="18"/>
      <c r="AG293" s="18"/>
    </row>
    <row r="294" spans="27:33" x14ac:dyDescent="0.25">
      <c r="AF294" s="18"/>
      <c r="AG294" s="18"/>
    </row>
    <row r="295" spans="27:33" x14ac:dyDescent="0.25">
      <c r="AF295" s="18"/>
      <c r="AG295" s="18"/>
    </row>
    <row r="296" spans="27:33" x14ac:dyDescent="0.25">
      <c r="AF296" s="18"/>
      <c r="AG296" s="18"/>
    </row>
    <row r="297" spans="27:33" x14ac:dyDescent="0.25">
      <c r="AF297" s="18"/>
      <c r="AG297" s="18"/>
    </row>
    <row r="298" spans="27:33" x14ac:dyDescent="0.25">
      <c r="AF298" s="18"/>
      <c r="AG298" s="18"/>
    </row>
    <row r="299" spans="27:33" x14ac:dyDescent="0.25">
      <c r="AF299" s="18"/>
      <c r="AG299" s="18"/>
    </row>
    <row r="300" spans="27:33" x14ac:dyDescent="0.25">
      <c r="AA300" s="17"/>
      <c r="AF300" s="18"/>
      <c r="AG300" s="18"/>
    </row>
    <row r="301" spans="27:33" x14ac:dyDescent="0.25">
      <c r="AA301" s="17"/>
      <c r="AF301" s="18"/>
      <c r="AG301" s="18"/>
    </row>
    <row r="302" spans="27:33" x14ac:dyDescent="0.25">
      <c r="AA302" s="17"/>
      <c r="AF302" s="18"/>
      <c r="AG302" s="18"/>
    </row>
    <row r="303" spans="27:33" x14ac:dyDescent="0.25">
      <c r="AF303" s="18"/>
      <c r="AG303" s="18"/>
    </row>
    <row r="304" spans="27:33" x14ac:dyDescent="0.25">
      <c r="AA304" s="17"/>
      <c r="AF304" s="18"/>
      <c r="AG304" s="18"/>
    </row>
    <row r="305" spans="27:36" x14ac:dyDescent="0.25">
      <c r="AF305" s="18"/>
      <c r="AG305" s="18"/>
    </row>
    <row r="306" spans="27:36" x14ac:dyDescent="0.25">
      <c r="AA306" s="17"/>
      <c r="AF306" s="18"/>
      <c r="AG306" s="18"/>
      <c r="AJ306" s="17"/>
    </row>
    <row r="307" spans="27:36" x14ac:dyDescent="0.25">
      <c r="AF307" s="18"/>
      <c r="AG307" s="18"/>
    </row>
  </sheetData>
  <sortState ref="A2:AR76">
    <sortCondition ref="B2:B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Moad Bouanani</dc:creator>
  <cp:lastModifiedBy>Oussama</cp:lastModifiedBy>
  <dcterms:created xsi:type="dcterms:W3CDTF">2021-07-25T19:16:41Z</dcterms:created>
  <dcterms:modified xsi:type="dcterms:W3CDTF">2022-08-15T21:39:35Z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1033	14348</vt:lpwstr>
  </property>
</Properties>
</file>