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"/>
    </mc:Choice>
  </mc:AlternateContent>
  <bookViews>
    <workbookView xWindow="0" yWindow="0" windowWidth="21570" windowHeight="8925"/>
  </bookViews>
  <sheets>
    <sheet name="Dados" sheetId="1" r:id="rId1"/>
    <sheet name="Gráficos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5" i="1" l="1"/>
  <c r="I45" i="1"/>
  <c r="H45" i="1"/>
  <c r="G45" i="1"/>
  <c r="F45" i="1"/>
  <c r="G19" i="1"/>
  <c r="E45" i="1"/>
  <c r="D45" i="1"/>
  <c r="C45" i="1"/>
  <c r="F19" i="1"/>
  <c r="B45" i="1"/>
  <c r="C38" i="1"/>
  <c r="C39" i="1"/>
  <c r="C40" i="1"/>
  <c r="C37" i="1"/>
  <c r="C35" i="1"/>
  <c r="C34" i="1"/>
  <c r="C33" i="1"/>
  <c r="C32" i="1"/>
  <c r="C30" i="1"/>
  <c r="C29" i="1"/>
  <c r="C28" i="1"/>
  <c r="C27" i="1"/>
  <c r="C26" i="1"/>
  <c r="C25" i="1"/>
  <c r="C23" i="1"/>
  <c r="B19" i="1"/>
  <c r="C22" i="1"/>
  <c r="X19" i="1"/>
  <c r="W19" i="1"/>
  <c r="V19" i="1"/>
  <c r="U19" i="1"/>
  <c r="T19" i="1"/>
  <c r="S19" i="1"/>
  <c r="R19" i="1"/>
  <c r="Q19" i="1"/>
  <c r="P19" i="1"/>
  <c r="O19" i="1"/>
  <c r="N19" i="1"/>
  <c r="M19" i="1"/>
  <c r="K19" i="1"/>
  <c r="J19" i="1"/>
  <c r="H19" i="1"/>
  <c r="L19" i="1"/>
  <c r="I19" i="1"/>
</calcChain>
</file>

<file path=xl/sharedStrings.xml><?xml version="1.0" encoding="utf-8"?>
<sst xmlns="http://schemas.openxmlformats.org/spreadsheetml/2006/main" count="69" uniqueCount="32">
  <si>
    <t>Género</t>
  </si>
  <si>
    <t>Idade</t>
  </si>
  <si>
    <t>Frequência com que visita pizzarias</t>
  </si>
  <si>
    <r>
      <t xml:space="preserve">Frequência com que usa </t>
    </r>
    <r>
      <rPr>
        <i/>
        <sz val="11"/>
        <color theme="1"/>
        <rFont val="Calibri"/>
        <family val="2"/>
        <scheme val="minor"/>
      </rPr>
      <t>Touchscreens</t>
    </r>
  </si>
  <si>
    <t>Tarefa 1</t>
  </si>
  <si>
    <t>Tarefa 2</t>
  </si>
  <si>
    <t>Tempo</t>
  </si>
  <si>
    <t>Cliques</t>
  </si>
  <si>
    <t>Número de erros</t>
  </si>
  <si>
    <t>Tarefa 3</t>
  </si>
  <si>
    <t>Masculino</t>
  </si>
  <si>
    <t>Feminino</t>
  </si>
  <si>
    <t>&lt; 1</t>
  </si>
  <si>
    <t>1 a 4</t>
  </si>
  <si>
    <t>Diariamente</t>
  </si>
  <si>
    <t>NULL</t>
  </si>
  <si>
    <t>+++</t>
  </si>
  <si>
    <t>System Usability Scale</t>
  </si>
  <si>
    <t>Média</t>
  </si>
  <si>
    <t>Desvio Padrão</t>
  </si>
  <si>
    <t xml:space="preserve">5 a 8 </t>
  </si>
  <si>
    <t>&gt; 8</t>
  </si>
  <si>
    <t>Semanalmente</t>
  </si>
  <si>
    <t>Mensalmente</t>
  </si>
  <si>
    <t>Nunca</t>
  </si>
  <si>
    <t>Frequência com que usa Touchscreens</t>
  </si>
  <si>
    <t>&lt; 18</t>
  </si>
  <si>
    <t>26 - 33</t>
  </si>
  <si>
    <t>18 - 25</t>
  </si>
  <si>
    <t>34 - 44</t>
  </si>
  <si>
    <t>45 - 65</t>
  </si>
  <si>
    <t>&gt; 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</si>
</sst>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/>
    </xf>
    <xf numFmtId="47" fontId="0" fillId="0" borderId="1" xfId="0" applyNumberFormat="1" applyBorder="1" applyAlignment="1">
      <alignment horizontal="center" vertical="center"/>
    </xf>
    <xf numFmtId="47" fontId="0" fillId="0" borderId="1" xfId="0" applyNumberFormat="1" applyBorder="1"/>
    <xf numFmtId="47" fontId="0" fillId="0" borderId="0" xfId="0" applyNumberFormat="1" applyBorder="1"/>
    <xf numFmtId="0" fontId="0" fillId="0" borderId="0" xfId="0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/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Border="1"/>
    <xf numFmtId="0" fontId="0" fillId="0" borderId="0" xfId="0" applyNumberFormat="1" applyBorder="1"/>
    <xf numFmtId="47" fontId="0" fillId="0" borderId="0" xfId="0" applyNumberFormat="1" applyAlignment="1">
      <alignment horizontal="center" vertical="center"/>
    </xf>
    <xf numFmtId="47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População:</a:t>
            </a:r>
            <a:r>
              <a:rPr lang="pt-PT" baseline="0"/>
              <a:t> Género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1B5-43AF-8760-EFE7328A148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1B5-43AF-8760-EFE7328A148F}"/>
              </c:ext>
            </c:extLst>
          </c:dPt>
          <c:cat>
            <c:strRef>
              <c:f>Dados!$B$22:$B$23</c:f>
              <c:strCache>
                <c:ptCount val="2"/>
                <c:pt idx="0">
                  <c:v>Masculino</c:v>
                </c:pt>
                <c:pt idx="1">
                  <c:v>Feminino</c:v>
                </c:pt>
              </c:strCache>
            </c:strRef>
          </c:cat>
          <c:val>
            <c:numRef>
              <c:f>Dados!$C$22:$C$23</c:f>
              <c:numCache>
                <c:formatCode>General</c:formatCode>
                <c:ptCount val="2"/>
                <c:pt idx="0">
                  <c:v>3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B5-43AF-8760-EFE7328A1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População:</a:t>
            </a:r>
            <a:r>
              <a:rPr lang="pt-PT" baseline="0"/>
              <a:t> 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1FE-46DF-A01A-CCF733D3BC1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1FE-46DF-A01A-CCF733D3BC1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1FE-46DF-A01A-CCF733D3BC1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1FE-46DF-A01A-CCF733D3BC1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1FE-46DF-A01A-CCF733D3BC1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1FE-46DF-A01A-CCF733D3BC1E}"/>
              </c:ext>
            </c:extLst>
          </c:dPt>
          <c:cat>
            <c:strRef>
              <c:f>Dados!$B$25:$B$30</c:f>
              <c:strCache>
                <c:ptCount val="6"/>
                <c:pt idx="0">
                  <c:v>&lt; 18</c:v>
                </c:pt>
                <c:pt idx="1">
                  <c:v>18 - 25</c:v>
                </c:pt>
                <c:pt idx="2">
                  <c:v>26 - 33</c:v>
                </c:pt>
                <c:pt idx="3">
                  <c:v>34 - 44</c:v>
                </c:pt>
                <c:pt idx="4">
                  <c:v>45 - 65</c:v>
                </c:pt>
                <c:pt idx="5">
                  <c:v>&gt; 65</c:v>
                </c:pt>
              </c:strCache>
            </c:strRef>
          </c:cat>
          <c:val>
            <c:numRef>
              <c:f>Dados!$C$25:$C$30</c:f>
              <c:numCache>
                <c:formatCode>General</c:formatCode>
                <c:ptCount val="6"/>
                <c:pt idx="0">
                  <c:v>4</c:v>
                </c:pt>
                <c:pt idx="1">
                  <c:v>7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1FE-46DF-A01A-CCF733D3B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População:</a:t>
            </a:r>
            <a:r>
              <a:rPr lang="pt-PT" baseline="0"/>
              <a:t> Frequência com que visita pizzarias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CF4-4959-95C4-F70D6CACE90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CF4-4959-95C4-F70D6CACE90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CF4-4959-95C4-F70D6CACE90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CF4-4959-95C4-F70D6CACE902}"/>
              </c:ext>
            </c:extLst>
          </c:dPt>
          <c:cat>
            <c:strRef>
              <c:f>Dados!$B$32:$B$35</c:f>
              <c:strCache>
                <c:ptCount val="4"/>
                <c:pt idx="0">
                  <c:v>&lt; 1</c:v>
                </c:pt>
                <c:pt idx="1">
                  <c:v>1 a 4</c:v>
                </c:pt>
                <c:pt idx="2">
                  <c:v>5 a 8 </c:v>
                </c:pt>
                <c:pt idx="3">
                  <c:v>&gt; 8</c:v>
                </c:pt>
              </c:strCache>
            </c:strRef>
          </c:cat>
          <c:val>
            <c:numRef>
              <c:f>Dados!$C$32:$C$35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F4-4959-95C4-F70D6CACE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População:</a:t>
            </a:r>
            <a:r>
              <a:rPr lang="pt-PT" baseline="0"/>
              <a:t> Frequência com que usa dispositivos </a:t>
            </a:r>
            <a:r>
              <a:rPr lang="pt-PT" i="1" baseline="0"/>
              <a:t>touchscreen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F2-4A44-8A1C-A6E3A9FBA0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F2-4A44-8A1C-A6E3A9FBA0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9F2-4A44-8A1C-A6E3A9FBA0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9F2-4A44-8A1C-A6E3A9FBA0A3}"/>
              </c:ext>
            </c:extLst>
          </c:dPt>
          <c:cat>
            <c:strRef>
              <c:f>Dados!$B$37:$B$40</c:f>
              <c:strCache>
                <c:ptCount val="4"/>
                <c:pt idx="0">
                  <c:v>Diariamente</c:v>
                </c:pt>
                <c:pt idx="1">
                  <c:v>Semanalmente</c:v>
                </c:pt>
                <c:pt idx="2">
                  <c:v>Mensalmente</c:v>
                </c:pt>
                <c:pt idx="3">
                  <c:v>Nunca</c:v>
                </c:pt>
              </c:strCache>
            </c:strRef>
          </c:cat>
          <c:val>
            <c:numRef>
              <c:f>Dados!$C$37:$C$40</c:f>
              <c:numCache>
                <c:formatCode>General</c:formatCode>
                <c:ptCount val="4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F2-4A44-8A1C-A6E3A9FBA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Testes: Cliques por tarefa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Valor de Referência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Dados!$E$43:$G$43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Dados!$E$44:$G$44</c:f>
              <c:numCache>
                <c:formatCode>0.00</c:formatCode>
                <c:ptCount val="3"/>
                <c:pt idx="0">
                  <c:v>15</c:v>
                </c:pt>
                <c:pt idx="1">
                  <c:v>44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3-42FB-85C4-815600FADCD9}"/>
            </c:ext>
          </c:extLst>
        </c:ser>
        <c:ser>
          <c:idx val="1"/>
          <c:order val="1"/>
          <c:tx>
            <c:v>Valor experimental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Dados!$E$43:$G$43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Dados!$E$45:$G$45</c:f>
              <c:numCache>
                <c:formatCode>0.00</c:formatCode>
                <c:ptCount val="3"/>
                <c:pt idx="0">
                  <c:v>28.8</c:v>
                </c:pt>
                <c:pt idx="1">
                  <c:v>15</c:v>
                </c:pt>
                <c:pt idx="2">
                  <c:v>14.6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A3-42FB-85C4-815600FAD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54327951"/>
        <c:axId val="1987087775"/>
      </c:barChart>
      <c:catAx>
        <c:axId val="175432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87087775"/>
        <c:crosses val="autoZero"/>
        <c:auto val="1"/>
        <c:lblAlgn val="ctr"/>
        <c:lblOffset val="100"/>
        <c:noMultiLvlLbl val="0"/>
      </c:catAx>
      <c:valAx>
        <c:axId val="198708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5432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Testes: Erros cometidos por tarefa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Valor de Referência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Dados!$H$43:$J$43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Dados!$H$44:$J$44</c:f>
              <c:numCache>
                <c:formatCode>0.00</c:formatCode>
                <c:ptCount val="3"/>
                <c:pt idx="0">
                  <c:v>8.2175925925925917E-4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2-4638-B259-74A190A3F51E}"/>
            </c:ext>
          </c:extLst>
        </c:ser>
        <c:ser>
          <c:idx val="1"/>
          <c:order val="1"/>
          <c:tx>
            <c:v>Valor Experimental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Dados!$H$43:$J$43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Dados!$H$45:$J$45</c:f>
              <c:numCache>
                <c:formatCode>0.00</c:formatCode>
                <c:ptCount val="3"/>
                <c:pt idx="0">
                  <c:v>1.8</c:v>
                </c:pt>
                <c:pt idx="1">
                  <c:v>0.6</c:v>
                </c:pt>
                <c:pt idx="2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D2-4638-B259-74A190A3F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24171231"/>
        <c:axId val="1978804799"/>
      </c:barChart>
      <c:catAx>
        <c:axId val="202417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8804799"/>
        <c:crosses val="autoZero"/>
        <c:auto val="1"/>
        <c:lblAlgn val="ctr"/>
        <c:lblOffset val="100"/>
        <c:noMultiLvlLbl val="0"/>
      </c:catAx>
      <c:valAx>
        <c:axId val="197880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2417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Testes: Tempo por tarefa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Valor de Referência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Dados!$B$43:$D$43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Dados!$B$44:$D$44</c:f>
              <c:numCache>
                <c:formatCode>mm:ss.0</c:formatCode>
                <c:ptCount val="3"/>
                <c:pt idx="0">
                  <c:v>3.414351851851852E-3</c:v>
                </c:pt>
                <c:pt idx="1">
                  <c:v>2.0833333333333333E-3</c:v>
                </c:pt>
                <c:pt idx="2">
                  <c:v>8.2175925925925917E-4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A-45D7-ADE6-BA9EA7E86BEB}"/>
            </c:ext>
          </c:extLst>
        </c:ser>
        <c:ser>
          <c:idx val="1"/>
          <c:order val="1"/>
          <c:tx>
            <c:v>Valor experimental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Dados!$B$43:$D$43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Dados!$B$45:$D$45</c:f>
              <c:numCache>
                <c:formatCode>mm:ss.0</c:formatCode>
                <c:ptCount val="3"/>
                <c:pt idx="0">
                  <c:v>1.5902777777777777E-3</c:v>
                </c:pt>
                <c:pt idx="1">
                  <c:v>8.9953703703703691E-4</c:v>
                </c:pt>
                <c:pt idx="2">
                  <c:v>6.4438657407407413E-4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3A-45D7-ADE6-BA9EA7E86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54327951"/>
        <c:axId val="1987087775"/>
      </c:barChart>
      <c:catAx>
        <c:axId val="175432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87087775"/>
        <c:crosses val="autoZero"/>
        <c:auto val="1"/>
        <c:lblAlgn val="ctr"/>
        <c:lblOffset val="100"/>
        <c:noMultiLvlLbl val="0"/>
      </c:catAx>
      <c:valAx>
        <c:axId val="198708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5432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0</xdr:rowOff>
    </xdr:from>
    <xdr:to>
      <xdr:col>7</xdr:col>
      <xdr:colOff>71850</xdr:colOff>
      <xdr:row>14</xdr:row>
      <xdr:rowOff>43500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8E75D3-3548-42E1-8020-772160DCC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1</xdr:row>
      <xdr:rowOff>9525</xdr:rowOff>
    </xdr:from>
    <xdr:to>
      <xdr:col>14</xdr:col>
      <xdr:colOff>157575</xdr:colOff>
      <xdr:row>14</xdr:row>
      <xdr:rowOff>53025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E1AABEB-8B9F-4861-9A1C-D3E04D360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180975</xdr:colOff>
      <xdr:row>1</xdr:row>
      <xdr:rowOff>0</xdr:rowOff>
    </xdr:from>
    <xdr:to>
      <xdr:col>21</xdr:col>
      <xdr:colOff>233775</xdr:colOff>
      <xdr:row>14</xdr:row>
      <xdr:rowOff>43500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74EE22B-E859-421B-97C1-FEA4FA1CB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276225</xdr:colOff>
      <xdr:row>1</xdr:row>
      <xdr:rowOff>9525</xdr:rowOff>
    </xdr:from>
    <xdr:to>
      <xdr:col>28</xdr:col>
      <xdr:colOff>329025</xdr:colOff>
      <xdr:row>14</xdr:row>
      <xdr:rowOff>53025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562F382-7453-4E90-94C3-47DF08C4A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114300</xdr:colOff>
      <xdr:row>17</xdr:row>
      <xdr:rowOff>9525</xdr:rowOff>
    </xdr:from>
    <xdr:to>
      <xdr:col>14</xdr:col>
      <xdr:colOff>167100</xdr:colOff>
      <xdr:row>30</xdr:row>
      <xdr:rowOff>53025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444BA14-CBDA-432D-BB67-CAD4BF90D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209550</xdr:colOff>
      <xdr:row>17</xdr:row>
      <xdr:rowOff>19050</xdr:rowOff>
    </xdr:from>
    <xdr:to>
      <xdr:col>21</xdr:col>
      <xdr:colOff>262350</xdr:colOff>
      <xdr:row>30</xdr:row>
      <xdr:rowOff>62550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E098122-DC88-4785-AA83-23E654F37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28575</xdr:colOff>
      <xdr:row>17</xdr:row>
      <xdr:rowOff>0</xdr:rowOff>
    </xdr:from>
    <xdr:to>
      <xdr:col>7</xdr:col>
      <xdr:colOff>81375</xdr:colOff>
      <xdr:row>30</xdr:row>
      <xdr:rowOff>43500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F8C8C53-292F-4C3C-ABD7-E902A148A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abSelected="1" workbookViewId="0">
      <selection activeCell="Y3" sqref="Y3"/>
    </sheetView>
  </sheetViews>
  <sheetFormatPr defaultRowHeight="15" x14ac:dyDescent="0.25"/>
  <cols>
    <col min="1" max="1" width="13.7109375" bestFit="1" customWidth="1"/>
    <col min="2" max="2" width="14.5703125" bestFit="1" customWidth="1"/>
    <col min="3" max="3" width="7.85546875" customWidth="1"/>
    <col min="4" max="4" width="13.85546875" bestFit="1" customWidth="1"/>
    <col min="5" max="5" width="13.140625" style="7" bestFit="1" customWidth="1"/>
    <col min="6" max="6" width="8.42578125" style="18" customWidth="1"/>
    <col min="7" max="7" width="9.5703125" style="7" customWidth="1"/>
    <col min="8" max="8" width="11" style="7" bestFit="1" customWidth="1"/>
    <col min="9" max="9" width="10" style="7" bestFit="1" customWidth="1"/>
    <col min="10" max="10" width="9.42578125" style="7" customWidth="1"/>
    <col min="11" max="11" width="14.5703125" style="7" bestFit="1" customWidth="1"/>
    <col min="12" max="12" width="7.140625" style="7" bestFit="1" customWidth="1"/>
    <col min="13" max="13" width="7.5703125" style="7" bestFit="1" customWidth="1"/>
    <col min="14" max="14" width="8.28515625" style="7" bestFit="1" customWidth="1"/>
    <col min="15" max="15" width="3" style="7" customWidth="1"/>
    <col min="16" max="24" width="3" customWidth="1"/>
  </cols>
  <sheetData>
    <row r="1" spans="1:24" x14ac:dyDescent="0.25">
      <c r="F1" s="21"/>
    </row>
    <row r="2" spans="1:24" x14ac:dyDescent="0.25">
      <c r="F2" s="26" t="s">
        <v>4</v>
      </c>
      <c r="G2" s="27"/>
      <c r="H2" s="27"/>
      <c r="I2" s="26" t="s">
        <v>5</v>
      </c>
      <c r="J2" s="27"/>
      <c r="K2" s="27"/>
      <c r="L2" s="26" t="s">
        <v>9</v>
      </c>
      <c r="M2" s="27"/>
      <c r="N2" s="28"/>
      <c r="O2" s="29" t="s">
        <v>17</v>
      </c>
      <c r="P2" s="30"/>
      <c r="Q2" s="30"/>
      <c r="R2" s="30"/>
      <c r="S2" s="30"/>
      <c r="T2" s="30"/>
      <c r="U2" s="30"/>
      <c r="V2" s="30"/>
      <c r="W2" s="30"/>
      <c r="X2" s="30"/>
    </row>
    <row r="3" spans="1:24" ht="45" x14ac:dyDescent="0.25">
      <c r="B3" s="1" t="s">
        <v>0</v>
      </c>
      <c r="C3" s="1" t="s">
        <v>1</v>
      </c>
      <c r="D3" s="2" t="s">
        <v>2</v>
      </c>
      <c r="E3" s="9" t="s">
        <v>3</v>
      </c>
      <c r="F3" s="3" t="s">
        <v>6</v>
      </c>
      <c r="G3" s="9" t="s">
        <v>7</v>
      </c>
      <c r="H3" s="9" t="s">
        <v>8</v>
      </c>
      <c r="I3" s="4" t="s">
        <v>6</v>
      </c>
      <c r="J3" s="9" t="s">
        <v>7</v>
      </c>
      <c r="K3" s="9" t="s">
        <v>8</v>
      </c>
      <c r="L3" s="4" t="s">
        <v>6</v>
      </c>
      <c r="M3" s="9" t="s">
        <v>7</v>
      </c>
      <c r="N3" s="9" t="s">
        <v>8</v>
      </c>
      <c r="O3" s="6">
        <v>1</v>
      </c>
      <c r="P3" s="1">
        <v>2</v>
      </c>
      <c r="Q3" s="1">
        <v>3</v>
      </c>
      <c r="R3" s="1">
        <v>4</v>
      </c>
      <c r="S3" s="1">
        <v>5</v>
      </c>
      <c r="T3" s="1">
        <v>6</v>
      </c>
      <c r="U3" s="1">
        <v>7</v>
      </c>
      <c r="V3" s="1">
        <v>8</v>
      </c>
      <c r="W3" s="1">
        <v>9</v>
      </c>
      <c r="X3" s="1">
        <v>10</v>
      </c>
    </row>
    <row r="4" spans="1:24" s="1" customFormat="1" x14ac:dyDescent="0.25">
      <c r="A4" s="1">
        <v>1</v>
      </c>
      <c r="B4" s="1">
        <v>0</v>
      </c>
      <c r="C4" s="1">
        <v>2</v>
      </c>
      <c r="D4" s="15">
        <v>1</v>
      </c>
      <c r="E4" s="19">
        <v>1</v>
      </c>
      <c r="F4" s="11">
        <v>1.2847222222222223E-3</v>
      </c>
      <c r="G4" s="8">
        <v>17</v>
      </c>
      <c r="H4" s="8">
        <v>1</v>
      </c>
      <c r="I4" s="11">
        <v>9.6064814814814808E-4</v>
      </c>
      <c r="J4" s="8">
        <v>15</v>
      </c>
      <c r="K4" s="8">
        <v>2</v>
      </c>
      <c r="L4" s="11">
        <v>7.8703703703703705E-4</v>
      </c>
      <c r="M4" s="8">
        <v>11</v>
      </c>
      <c r="N4" s="10" t="s">
        <v>16</v>
      </c>
      <c r="O4" s="6">
        <v>4</v>
      </c>
      <c r="P4" s="1">
        <v>2</v>
      </c>
      <c r="Q4" s="1">
        <v>3</v>
      </c>
      <c r="R4" s="1">
        <v>1</v>
      </c>
      <c r="S4" s="1">
        <v>3</v>
      </c>
      <c r="T4" s="1">
        <v>1</v>
      </c>
      <c r="U4" s="1">
        <v>4</v>
      </c>
      <c r="V4" s="1">
        <v>1</v>
      </c>
      <c r="W4" s="1">
        <v>3</v>
      </c>
      <c r="X4" s="1">
        <v>1</v>
      </c>
    </row>
    <row r="5" spans="1:24" s="1" customFormat="1" x14ac:dyDescent="0.25">
      <c r="A5" s="1">
        <v>2</v>
      </c>
      <c r="B5" s="1">
        <v>0</v>
      </c>
      <c r="C5" s="1">
        <v>2</v>
      </c>
      <c r="D5" s="15">
        <v>2</v>
      </c>
      <c r="E5" s="19">
        <v>1</v>
      </c>
      <c r="F5" s="11">
        <v>1.4247685185185186E-3</v>
      </c>
      <c r="G5" s="8">
        <v>32</v>
      </c>
      <c r="H5" s="8">
        <v>2</v>
      </c>
      <c r="I5" s="11">
        <v>1.0196759259259258E-3</v>
      </c>
      <c r="J5" s="8">
        <v>14</v>
      </c>
      <c r="K5" s="8">
        <v>1</v>
      </c>
      <c r="L5" s="11" t="s">
        <v>15</v>
      </c>
      <c r="M5" s="8">
        <v>13</v>
      </c>
      <c r="N5" s="8">
        <v>4</v>
      </c>
      <c r="O5" s="6">
        <v>5</v>
      </c>
      <c r="P5" s="1">
        <v>2</v>
      </c>
      <c r="Q5" s="1">
        <v>4</v>
      </c>
      <c r="R5" s="1">
        <v>1</v>
      </c>
      <c r="S5" s="1">
        <v>4</v>
      </c>
      <c r="T5" s="1">
        <v>1</v>
      </c>
      <c r="U5" s="1">
        <v>3</v>
      </c>
      <c r="V5" s="1">
        <v>3</v>
      </c>
      <c r="W5" s="1">
        <v>4</v>
      </c>
      <c r="X5" s="1">
        <v>1</v>
      </c>
    </row>
    <row r="6" spans="1:24" s="1" customFormat="1" x14ac:dyDescent="0.25">
      <c r="A6" s="1">
        <v>3</v>
      </c>
      <c r="B6" s="1">
        <v>0</v>
      </c>
      <c r="C6" s="1">
        <v>2</v>
      </c>
      <c r="D6" s="15">
        <v>1</v>
      </c>
      <c r="E6" s="19">
        <v>1</v>
      </c>
      <c r="F6" s="11">
        <v>2.2523148148148146E-3</v>
      </c>
      <c r="G6" s="8">
        <v>31</v>
      </c>
      <c r="H6" s="8">
        <v>2</v>
      </c>
      <c r="I6" s="11">
        <v>1.0682870370370371E-3</v>
      </c>
      <c r="J6" s="8">
        <v>17</v>
      </c>
      <c r="K6" s="8">
        <v>0</v>
      </c>
      <c r="L6" s="11">
        <v>7.8703703703703705E-4</v>
      </c>
      <c r="M6" s="8">
        <v>22</v>
      </c>
      <c r="N6" s="8">
        <v>2</v>
      </c>
      <c r="O6" s="6">
        <v>4</v>
      </c>
      <c r="P6" s="1">
        <v>2</v>
      </c>
      <c r="Q6" s="1">
        <v>5</v>
      </c>
      <c r="R6" s="1">
        <v>3</v>
      </c>
      <c r="S6" s="1">
        <v>3</v>
      </c>
      <c r="T6" s="1">
        <v>3</v>
      </c>
      <c r="U6" s="1">
        <v>5</v>
      </c>
      <c r="V6" s="1">
        <v>2</v>
      </c>
      <c r="W6" s="1">
        <v>3</v>
      </c>
      <c r="X6" s="1">
        <v>1</v>
      </c>
    </row>
    <row r="7" spans="1:24" s="1" customFormat="1" x14ac:dyDescent="0.25">
      <c r="A7" s="1">
        <v>4</v>
      </c>
      <c r="B7" s="1">
        <v>1</v>
      </c>
      <c r="C7" s="1">
        <v>2</v>
      </c>
      <c r="D7" s="15">
        <v>2</v>
      </c>
      <c r="E7" s="19">
        <v>1</v>
      </c>
      <c r="F7" s="11">
        <v>1.5046296296296294E-3</v>
      </c>
      <c r="G7" s="8">
        <v>36</v>
      </c>
      <c r="H7" s="8">
        <v>3</v>
      </c>
      <c r="I7" s="11">
        <v>8.7268518518518511E-4</v>
      </c>
      <c r="J7" s="8">
        <v>15</v>
      </c>
      <c r="K7" s="8">
        <v>0</v>
      </c>
      <c r="L7" s="11">
        <v>5.8912037037037038E-4</v>
      </c>
      <c r="M7" s="8">
        <v>17</v>
      </c>
      <c r="N7" s="8">
        <v>1</v>
      </c>
      <c r="O7" s="6">
        <v>5</v>
      </c>
      <c r="P7" s="1">
        <v>1</v>
      </c>
      <c r="Q7" s="1">
        <v>5</v>
      </c>
      <c r="R7" s="1">
        <v>1</v>
      </c>
      <c r="S7" s="1">
        <v>5</v>
      </c>
      <c r="T7" s="1">
        <v>1</v>
      </c>
      <c r="U7" s="1">
        <v>5</v>
      </c>
      <c r="V7" s="1">
        <v>1</v>
      </c>
      <c r="W7" s="1">
        <v>5</v>
      </c>
      <c r="X7" s="1">
        <v>1</v>
      </c>
    </row>
    <row r="8" spans="1:24" s="1" customFormat="1" x14ac:dyDescent="0.25">
      <c r="A8" s="1">
        <v>5</v>
      </c>
      <c r="B8" s="1">
        <v>1</v>
      </c>
      <c r="C8" s="1">
        <v>2</v>
      </c>
      <c r="D8" s="15">
        <v>2</v>
      </c>
      <c r="E8" s="19">
        <v>1</v>
      </c>
      <c r="F8" s="11">
        <v>1.4849537037037036E-3</v>
      </c>
      <c r="G8" s="8">
        <v>28</v>
      </c>
      <c r="H8" s="8">
        <v>1</v>
      </c>
      <c r="I8" s="11">
        <v>5.7638888888888887E-4</v>
      </c>
      <c r="J8" s="8">
        <v>14</v>
      </c>
      <c r="K8" s="8">
        <v>0</v>
      </c>
      <c r="L8" s="11">
        <v>4.1435185185185178E-4</v>
      </c>
      <c r="M8" s="8">
        <v>10</v>
      </c>
      <c r="N8" s="8">
        <v>0</v>
      </c>
      <c r="O8" s="6">
        <v>4</v>
      </c>
      <c r="P8" s="1">
        <v>2</v>
      </c>
      <c r="Q8" s="1">
        <v>4</v>
      </c>
      <c r="R8" s="1">
        <v>1</v>
      </c>
      <c r="S8" s="1">
        <v>5</v>
      </c>
      <c r="T8" s="1">
        <v>1</v>
      </c>
      <c r="U8" s="1">
        <v>4</v>
      </c>
      <c r="V8" s="1">
        <v>3</v>
      </c>
      <c r="W8" s="1">
        <v>5</v>
      </c>
      <c r="X8" s="1">
        <v>1</v>
      </c>
    </row>
    <row r="9" spans="1:24" x14ac:dyDescent="0.25">
      <c r="A9" s="1">
        <v>6</v>
      </c>
      <c r="B9" s="1">
        <v>1</v>
      </c>
      <c r="C9" s="1">
        <v>2</v>
      </c>
      <c r="D9" s="16"/>
      <c r="E9" s="20"/>
      <c r="F9" s="12"/>
      <c r="G9" s="8"/>
      <c r="H9" s="8"/>
      <c r="I9" s="11"/>
      <c r="J9" s="8"/>
      <c r="K9" s="8"/>
      <c r="L9" s="11"/>
      <c r="M9" s="8"/>
      <c r="N9" s="10"/>
      <c r="O9" s="5"/>
    </row>
    <row r="10" spans="1:24" x14ac:dyDescent="0.25">
      <c r="A10" s="1">
        <v>7</v>
      </c>
      <c r="B10" s="1">
        <v>1</v>
      </c>
      <c r="C10" s="1">
        <v>1</v>
      </c>
      <c r="D10" s="16"/>
      <c r="E10" s="20"/>
      <c r="F10" s="11"/>
      <c r="G10" s="8"/>
      <c r="H10" s="8"/>
      <c r="I10" s="11"/>
      <c r="J10" s="8"/>
      <c r="K10" s="8"/>
      <c r="L10" s="11"/>
      <c r="M10" s="8"/>
      <c r="N10" s="10"/>
      <c r="O10" s="5"/>
    </row>
    <row r="11" spans="1:24" x14ac:dyDescent="0.25">
      <c r="A11" s="1">
        <v>8</v>
      </c>
      <c r="B11" s="1">
        <v>1</v>
      </c>
      <c r="C11" s="1">
        <v>1</v>
      </c>
      <c r="D11" s="16"/>
      <c r="E11" s="20"/>
      <c r="F11" s="11"/>
      <c r="G11" s="8"/>
      <c r="H11" s="8"/>
      <c r="I11" s="11"/>
      <c r="J11" s="8"/>
      <c r="K11" s="8"/>
      <c r="L11" s="11"/>
      <c r="M11" s="8"/>
      <c r="N11" s="8"/>
      <c r="O11" s="5"/>
    </row>
    <row r="12" spans="1:24" x14ac:dyDescent="0.25">
      <c r="A12" s="1">
        <v>9</v>
      </c>
      <c r="B12" s="1">
        <v>1</v>
      </c>
      <c r="C12" s="1">
        <v>1</v>
      </c>
      <c r="D12" s="16"/>
      <c r="E12" s="20"/>
      <c r="F12" s="11"/>
      <c r="G12" s="8"/>
      <c r="H12" s="8"/>
      <c r="I12" s="11"/>
      <c r="J12" s="8"/>
      <c r="K12" s="8"/>
      <c r="L12" s="11"/>
      <c r="M12" s="8"/>
      <c r="N12" s="8"/>
      <c r="O12" s="5"/>
    </row>
    <row r="13" spans="1:24" x14ac:dyDescent="0.25">
      <c r="A13" s="1">
        <v>10</v>
      </c>
      <c r="B13" s="1">
        <v>1</v>
      </c>
      <c r="C13" s="1">
        <v>3</v>
      </c>
      <c r="D13" s="16"/>
      <c r="E13" s="20"/>
      <c r="F13" s="11"/>
      <c r="G13" s="8"/>
      <c r="H13" s="8"/>
      <c r="I13" s="11"/>
      <c r="J13" s="8"/>
      <c r="K13" s="8"/>
      <c r="L13" s="11"/>
      <c r="M13" s="8"/>
      <c r="N13" s="8"/>
      <c r="O13" s="5"/>
    </row>
    <row r="14" spans="1:24" x14ac:dyDescent="0.25">
      <c r="A14" s="1">
        <v>11</v>
      </c>
      <c r="B14" s="1">
        <v>1</v>
      </c>
      <c r="C14" s="1">
        <v>3</v>
      </c>
      <c r="D14" s="16"/>
      <c r="E14" s="20"/>
      <c r="F14" s="11"/>
      <c r="G14" s="8"/>
      <c r="H14" s="8"/>
      <c r="I14" s="11"/>
      <c r="J14" s="8"/>
      <c r="K14" s="8"/>
      <c r="L14" s="11"/>
      <c r="M14" s="8"/>
      <c r="N14" s="8"/>
      <c r="O14" s="5"/>
    </row>
    <row r="15" spans="1:24" x14ac:dyDescent="0.25">
      <c r="A15" s="1">
        <v>12</v>
      </c>
      <c r="B15" s="1">
        <v>1</v>
      </c>
      <c r="C15" s="1">
        <v>2</v>
      </c>
      <c r="D15" s="16"/>
      <c r="E15" s="20"/>
      <c r="F15" s="11"/>
      <c r="G15" s="8"/>
      <c r="H15" s="8"/>
      <c r="I15" s="11"/>
      <c r="J15" s="8"/>
      <c r="K15" s="8"/>
      <c r="L15" s="11"/>
      <c r="M15" s="8"/>
      <c r="N15" s="8"/>
      <c r="O15" s="5"/>
    </row>
    <row r="16" spans="1:24" x14ac:dyDescent="0.25">
      <c r="A16" s="1">
        <v>13</v>
      </c>
      <c r="B16" s="1">
        <v>1</v>
      </c>
      <c r="C16" s="1">
        <v>3</v>
      </c>
      <c r="D16" s="16"/>
      <c r="E16" s="20"/>
      <c r="F16" s="11"/>
      <c r="G16" s="8"/>
      <c r="H16" s="8"/>
      <c r="I16" s="11"/>
      <c r="J16" s="8"/>
      <c r="K16" s="8"/>
      <c r="L16" s="11"/>
      <c r="M16" s="8"/>
      <c r="N16" s="8"/>
      <c r="O16" s="5"/>
    </row>
    <row r="17" spans="1:24" x14ac:dyDescent="0.25">
      <c r="A17" s="1">
        <v>14</v>
      </c>
      <c r="B17" s="1">
        <v>1</v>
      </c>
      <c r="C17" s="1">
        <v>3</v>
      </c>
      <c r="D17" s="16"/>
      <c r="E17" s="20"/>
      <c r="F17" s="11"/>
      <c r="G17" s="8"/>
      <c r="H17" s="8"/>
      <c r="I17" s="11"/>
      <c r="J17" s="8"/>
      <c r="K17" s="8"/>
      <c r="L17" s="11"/>
      <c r="M17" s="8"/>
      <c r="N17" s="8"/>
      <c r="O17" s="5"/>
    </row>
    <row r="18" spans="1:24" x14ac:dyDescent="0.25">
      <c r="A18" s="1">
        <v>15</v>
      </c>
      <c r="B18" s="1">
        <v>1</v>
      </c>
      <c r="C18" s="1">
        <v>1</v>
      </c>
      <c r="D18" s="16"/>
      <c r="E18" s="20"/>
      <c r="F18" s="11"/>
      <c r="G18" s="8"/>
      <c r="H18" s="8"/>
      <c r="I18" s="11"/>
      <c r="J18" s="8"/>
      <c r="K18" s="8"/>
      <c r="L18" s="11"/>
      <c r="M18" s="8"/>
      <c r="N18" s="8"/>
      <c r="O18" s="5"/>
    </row>
    <row r="19" spans="1:24" x14ac:dyDescent="0.25">
      <c r="A19" t="s">
        <v>18</v>
      </c>
      <c r="B19">
        <f>AVERAGE(B4:B18)</f>
        <v>0.8</v>
      </c>
      <c r="F19" s="13">
        <f t="shared" ref="F19:O19" si="0">AVERAGE(F4:F18)</f>
        <v>1.5902777777777777E-3</v>
      </c>
      <c r="G19" s="7">
        <f t="shared" si="0"/>
        <v>28.8</v>
      </c>
      <c r="H19" s="7">
        <f t="shared" si="0"/>
        <v>1.8</v>
      </c>
      <c r="I19" s="13">
        <f t="shared" si="0"/>
        <v>8.9953703703703691E-4</v>
      </c>
      <c r="J19" s="7">
        <f t="shared" si="0"/>
        <v>15</v>
      </c>
      <c r="K19" s="7">
        <f t="shared" si="0"/>
        <v>0.6</v>
      </c>
      <c r="L19" s="13">
        <f t="shared" si="0"/>
        <v>6.4438657407407413E-4</v>
      </c>
      <c r="M19" s="7">
        <f t="shared" si="0"/>
        <v>14.6</v>
      </c>
      <c r="N19" s="7">
        <f t="shared" si="0"/>
        <v>1.75</v>
      </c>
      <c r="O19" s="7">
        <f t="shared" si="0"/>
        <v>4.4000000000000004</v>
      </c>
      <c r="P19" s="7">
        <f t="shared" ref="P19:X19" si="1">AVERAGE(P4:P18)</f>
        <v>1.8</v>
      </c>
      <c r="Q19" s="7">
        <f t="shared" si="1"/>
        <v>4.2</v>
      </c>
      <c r="R19" s="7">
        <f t="shared" si="1"/>
        <v>1.4</v>
      </c>
      <c r="S19" s="7">
        <f t="shared" si="1"/>
        <v>4</v>
      </c>
      <c r="T19" s="7">
        <f t="shared" si="1"/>
        <v>1.4</v>
      </c>
      <c r="U19" s="7">
        <f t="shared" si="1"/>
        <v>4.2</v>
      </c>
      <c r="V19" s="7">
        <f t="shared" si="1"/>
        <v>2</v>
      </c>
      <c r="W19" s="7">
        <f t="shared" si="1"/>
        <v>4</v>
      </c>
      <c r="X19" s="7">
        <f t="shared" si="1"/>
        <v>1</v>
      </c>
    </row>
    <row r="20" spans="1:24" x14ac:dyDescent="0.25">
      <c r="A20" t="s">
        <v>19</v>
      </c>
      <c r="E20" s="18"/>
    </row>
    <row r="21" spans="1:24" x14ac:dyDescent="0.25">
      <c r="E21" s="18"/>
    </row>
    <row r="22" spans="1:24" x14ac:dyDescent="0.25">
      <c r="B22" t="s">
        <v>10</v>
      </c>
      <c r="C22">
        <f>COUNTIF(B4:B18,0)</f>
        <v>3</v>
      </c>
      <c r="E22" s="32" t="s">
        <v>0</v>
      </c>
      <c r="F22" s="32"/>
      <c r="G22" s="25" t="s">
        <v>1</v>
      </c>
      <c r="H22" s="25"/>
      <c r="I22" s="31" t="s">
        <v>2</v>
      </c>
      <c r="J22" s="31"/>
      <c r="K22" s="31" t="s">
        <v>25</v>
      </c>
      <c r="L22" s="31"/>
    </row>
    <row r="23" spans="1:24" x14ac:dyDescent="0.25">
      <c r="B23" t="s">
        <v>11</v>
      </c>
      <c r="C23">
        <f>COUNTIF(B4:B18,1)</f>
        <v>12</v>
      </c>
      <c r="E23" s="17" t="s">
        <v>10</v>
      </c>
      <c r="F23" s="19">
        <v>0</v>
      </c>
      <c r="G23" s="8" t="s">
        <v>26</v>
      </c>
      <c r="H23" s="8">
        <v>1</v>
      </c>
      <c r="I23" s="1" t="s">
        <v>12</v>
      </c>
      <c r="J23" s="8">
        <v>1</v>
      </c>
      <c r="K23" s="8" t="s">
        <v>14</v>
      </c>
      <c r="L23" s="8">
        <v>1</v>
      </c>
    </row>
    <row r="24" spans="1:24" x14ac:dyDescent="0.25">
      <c r="E24" s="8" t="s">
        <v>11</v>
      </c>
      <c r="F24" s="19">
        <v>1</v>
      </c>
      <c r="G24" s="8" t="s">
        <v>28</v>
      </c>
      <c r="H24" s="8">
        <v>2</v>
      </c>
      <c r="I24" s="1" t="s">
        <v>13</v>
      </c>
      <c r="J24" s="8">
        <v>2</v>
      </c>
      <c r="K24" s="8" t="s">
        <v>22</v>
      </c>
      <c r="L24" s="8">
        <v>2</v>
      </c>
    </row>
    <row r="25" spans="1:24" x14ac:dyDescent="0.25">
      <c r="B25" s="8" t="s">
        <v>26</v>
      </c>
      <c r="C25">
        <f>COUNTIF(C4:C18,1)</f>
        <v>4</v>
      </c>
      <c r="E25" s="8"/>
      <c r="F25" s="17"/>
      <c r="G25" s="8" t="s">
        <v>27</v>
      </c>
      <c r="H25" s="8">
        <v>3</v>
      </c>
      <c r="I25" s="1" t="s">
        <v>20</v>
      </c>
      <c r="J25" s="8">
        <v>3</v>
      </c>
      <c r="K25" s="8" t="s">
        <v>23</v>
      </c>
      <c r="L25" s="8">
        <v>3</v>
      </c>
    </row>
    <row r="26" spans="1:24" x14ac:dyDescent="0.25">
      <c r="B26" s="8" t="s">
        <v>28</v>
      </c>
      <c r="C26">
        <f>COUNTIF(C4:C18,2)</f>
        <v>7</v>
      </c>
      <c r="E26" s="8"/>
      <c r="F26" s="17"/>
      <c r="G26" s="14" t="s">
        <v>29</v>
      </c>
      <c r="H26" s="14">
        <v>4</v>
      </c>
      <c r="I26" s="1" t="s">
        <v>21</v>
      </c>
      <c r="J26" s="14">
        <v>4</v>
      </c>
      <c r="K26" s="14" t="s">
        <v>24</v>
      </c>
      <c r="L26" s="14">
        <v>4</v>
      </c>
    </row>
    <row r="27" spans="1:24" x14ac:dyDescent="0.25">
      <c r="B27" s="8" t="s">
        <v>27</v>
      </c>
      <c r="C27">
        <f>COUNTIF(C4:C18,3)</f>
        <v>4</v>
      </c>
      <c r="E27" s="8"/>
      <c r="F27" s="17"/>
      <c r="G27" s="14" t="s">
        <v>30</v>
      </c>
      <c r="H27" s="14">
        <v>5</v>
      </c>
      <c r="I27" s="8"/>
      <c r="J27" s="8"/>
      <c r="K27" s="8"/>
      <c r="L27" s="8"/>
    </row>
    <row r="28" spans="1:24" x14ac:dyDescent="0.25">
      <c r="B28" s="14" t="s">
        <v>29</v>
      </c>
      <c r="C28">
        <f>COUNTIF(C4:C18,4)</f>
        <v>0</v>
      </c>
      <c r="E28" s="8"/>
      <c r="F28" s="17"/>
      <c r="G28" s="14" t="s">
        <v>31</v>
      </c>
      <c r="H28" s="14">
        <v>6</v>
      </c>
      <c r="I28" s="8"/>
      <c r="J28" s="8"/>
      <c r="K28" s="8"/>
      <c r="L28" s="8"/>
    </row>
    <row r="29" spans="1:24" x14ac:dyDescent="0.25">
      <c r="B29" s="14" t="s">
        <v>30</v>
      </c>
      <c r="C29">
        <f>COUNTIF(C4:C18,5)</f>
        <v>0</v>
      </c>
      <c r="E29" s="18"/>
    </row>
    <row r="30" spans="1:24" x14ac:dyDescent="0.25">
      <c r="B30" s="14" t="s">
        <v>31</v>
      </c>
      <c r="C30">
        <f>COUNTIF(C4:C18,6)</f>
        <v>0</v>
      </c>
      <c r="E30" s="18"/>
    </row>
    <row r="31" spans="1:24" x14ac:dyDescent="0.25">
      <c r="E31" s="18"/>
    </row>
    <row r="32" spans="1:24" x14ac:dyDescent="0.25">
      <c r="B32" s="1" t="s">
        <v>12</v>
      </c>
      <c r="C32">
        <f>COUNTIF(D4:D18,1)</f>
        <v>2</v>
      </c>
      <c r="E32" s="18"/>
    </row>
    <row r="33" spans="2:10" x14ac:dyDescent="0.25">
      <c r="B33" s="1" t="s">
        <v>13</v>
      </c>
      <c r="C33">
        <f>COUNTIF(D4:D18,2)</f>
        <v>3</v>
      </c>
    </row>
    <row r="34" spans="2:10" x14ac:dyDescent="0.25">
      <c r="B34" s="1" t="s">
        <v>20</v>
      </c>
      <c r="C34">
        <f>COUNTIF(D4:D18,3)</f>
        <v>0</v>
      </c>
    </row>
    <row r="35" spans="2:10" x14ac:dyDescent="0.25">
      <c r="B35" s="1" t="s">
        <v>21</v>
      </c>
      <c r="C35">
        <f>COUNTIF(D4:D18,4)</f>
        <v>0</v>
      </c>
    </row>
    <row r="37" spans="2:10" x14ac:dyDescent="0.25">
      <c r="B37" s="8" t="s">
        <v>14</v>
      </c>
      <c r="C37">
        <f>COUNTIF(E4:E18,1)</f>
        <v>5</v>
      </c>
    </row>
    <row r="38" spans="2:10" x14ac:dyDescent="0.25">
      <c r="B38" s="8" t="s">
        <v>22</v>
      </c>
      <c r="C38">
        <f>COUNTIF(E4:E18,2)</f>
        <v>0</v>
      </c>
    </row>
    <row r="39" spans="2:10" x14ac:dyDescent="0.25">
      <c r="B39" s="8" t="s">
        <v>23</v>
      </c>
      <c r="C39">
        <f>COUNTIF(E4:E18,3)</f>
        <v>0</v>
      </c>
    </row>
    <row r="40" spans="2:10" x14ac:dyDescent="0.25">
      <c r="B40" s="14" t="s">
        <v>24</v>
      </c>
      <c r="C40">
        <f>COUNTIF(E4:E18,4)</f>
        <v>0</v>
      </c>
    </row>
    <row r="42" spans="2:10" x14ac:dyDescent="0.25">
      <c r="B42" s="24" t="s">
        <v>6</v>
      </c>
      <c r="C42" s="25"/>
      <c r="D42" s="25"/>
      <c r="E42" s="24" t="s">
        <v>7</v>
      </c>
      <c r="F42" s="25"/>
      <c r="G42" s="25"/>
      <c r="H42" s="24" t="s">
        <v>8</v>
      </c>
      <c r="I42" s="25"/>
      <c r="J42" s="25"/>
    </row>
    <row r="43" spans="2:10" ht="61.5" customHeight="1" x14ac:dyDescent="0.25">
      <c r="B43" s="3" t="s">
        <v>4</v>
      </c>
      <c r="C43" s="9" t="s">
        <v>5</v>
      </c>
      <c r="D43" s="9" t="s">
        <v>9</v>
      </c>
      <c r="E43" s="3" t="s">
        <v>4</v>
      </c>
      <c r="F43" s="9" t="s">
        <v>5</v>
      </c>
      <c r="G43" s="9" t="s">
        <v>9</v>
      </c>
      <c r="H43" s="3" t="s">
        <v>4</v>
      </c>
      <c r="I43" s="9" t="s">
        <v>5</v>
      </c>
      <c r="J43" s="9" t="s">
        <v>9</v>
      </c>
    </row>
    <row r="44" spans="2:10" x14ac:dyDescent="0.25">
      <c r="B44" s="22">
        <v>3.414351851851852E-3</v>
      </c>
      <c r="C44" s="23">
        <v>2.0833333333333333E-3</v>
      </c>
      <c r="D44" s="23">
        <v>8.2175925925925917E-4</v>
      </c>
      <c r="E44" s="17">
        <v>15</v>
      </c>
      <c r="F44" s="17">
        <v>44</v>
      </c>
      <c r="G44" s="17">
        <v>2</v>
      </c>
      <c r="H44" s="17">
        <v>8.2175925925925917E-4</v>
      </c>
      <c r="I44" s="17">
        <v>4</v>
      </c>
      <c r="J44" s="17">
        <v>4</v>
      </c>
    </row>
    <row r="45" spans="2:10" x14ac:dyDescent="0.25">
      <c r="B45" s="22">
        <f>F19</f>
        <v>1.5902777777777777E-3</v>
      </c>
      <c r="C45" s="23">
        <f>I19</f>
        <v>8.9953703703703691E-4</v>
      </c>
      <c r="D45" s="23">
        <f>L19</f>
        <v>6.4438657407407413E-4</v>
      </c>
      <c r="E45" s="17">
        <f>G19</f>
        <v>28.8</v>
      </c>
      <c r="F45" s="17">
        <f>J19</f>
        <v>15</v>
      </c>
      <c r="G45" s="17">
        <f>M19</f>
        <v>14.6</v>
      </c>
      <c r="H45" s="17">
        <f>H19</f>
        <v>1.8</v>
      </c>
      <c r="I45" s="17">
        <f>K19</f>
        <v>0.6</v>
      </c>
      <c r="J45" s="17">
        <f>N19</f>
        <v>1.75</v>
      </c>
    </row>
  </sheetData>
  <mergeCells count="11">
    <mergeCell ref="L2:N2"/>
    <mergeCell ref="O2:X2"/>
    <mergeCell ref="I22:J22"/>
    <mergeCell ref="E22:F22"/>
    <mergeCell ref="K22:L22"/>
    <mergeCell ref="G22:H22"/>
    <mergeCell ref="B42:D42"/>
    <mergeCell ref="E42:G42"/>
    <mergeCell ref="H42:J42"/>
    <mergeCell ref="F2:H2"/>
    <mergeCell ref="I2:K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4" sqref="G3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Dados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Ribeiro</dc:creator>
  <cp:lastModifiedBy>Rafael Ribeiro</cp:lastModifiedBy>
  <dcterms:created xsi:type="dcterms:W3CDTF">2017-05-26T13:32:59Z</dcterms:created>
  <dcterms:modified xsi:type="dcterms:W3CDTF">2017-05-26T16:06:49Z</dcterms:modified>
</cp:coreProperties>
</file>