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清大\課程\實驗物理\"/>
    </mc:Choice>
  </mc:AlternateContent>
  <xr:revisionPtr revIDLastSave="0" documentId="13_ncr:1_{F340E65B-25E8-4BA3-B10B-244FC9A21A87}" xr6:coauthVersionLast="36" xr6:coauthVersionMax="36" xr10:uidLastSave="{00000000-0000-0000-0000-000000000000}"/>
  <bookViews>
    <workbookView xWindow="0" yWindow="0" windowWidth="24042" windowHeight="9592" xr2:uid="{B2CB212B-26D3-4BB6-9979-E9B93C4F0E5E}"/>
  </bookViews>
  <sheets>
    <sheet name="工作表1" sheetId="1" r:id="rId1"/>
    <sheet name="工作表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3" i="2"/>
  <c r="F4" i="2"/>
  <c r="F5" i="2"/>
  <c r="F6" i="2"/>
  <c r="F7" i="2"/>
  <c r="F8" i="2"/>
  <c r="F3" i="2"/>
  <c r="E4" i="2"/>
  <c r="E5" i="2"/>
  <c r="E6" i="2"/>
  <c r="E7" i="2"/>
  <c r="E8" i="2"/>
  <c r="E3" i="2"/>
  <c r="J1" i="1" l="1"/>
  <c r="J9" i="1"/>
  <c r="G10" i="1"/>
  <c r="G2" i="1"/>
  <c r="J6" i="1"/>
  <c r="E2" i="1"/>
  <c r="C2" i="1"/>
  <c r="J14" i="1"/>
  <c r="E10" i="1"/>
  <c r="E11" i="1" s="1"/>
  <c r="E13" i="1" s="1"/>
  <c r="C10" i="1"/>
  <c r="C3" i="1" l="1"/>
  <c r="C5" i="1" s="1"/>
  <c r="G11" i="1"/>
  <c r="G13" i="1" s="1"/>
  <c r="C11" i="1"/>
  <c r="C13" i="1" s="1"/>
  <c r="J15" i="1" s="1"/>
  <c r="K16" i="1" s="1"/>
  <c r="G3" i="1"/>
  <c r="E3" i="1"/>
  <c r="E5" i="1" s="1"/>
  <c r="G5" i="1" l="1"/>
  <c r="J5" i="1" s="1"/>
  <c r="K6" i="1" s="1"/>
  <c r="J13" i="1"/>
  <c r="K14" i="1" s="1"/>
  <c r="J7" i="1" l="1"/>
  <c r="K8" i="1" s="1"/>
</calcChain>
</file>

<file path=xl/sharedStrings.xml><?xml version="1.0" encoding="utf-8"?>
<sst xmlns="http://schemas.openxmlformats.org/spreadsheetml/2006/main" count="58" uniqueCount="22">
  <si>
    <t>ε</t>
    <phoneticPr fontId="2" type="noConversion"/>
  </si>
  <si>
    <t>ω</t>
    <phoneticPr fontId="2" type="noConversion"/>
  </si>
  <si>
    <t>1/s</t>
    <phoneticPr fontId="2" type="noConversion"/>
  </si>
  <si>
    <t>N</t>
    <phoneticPr fontId="2" type="noConversion"/>
  </si>
  <si>
    <t>R</t>
    <phoneticPr fontId="2" type="noConversion"/>
  </si>
  <si>
    <t>m</t>
    <phoneticPr fontId="2" type="noConversion"/>
  </si>
  <si>
    <t>V</t>
    <phoneticPr fontId="2" type="noConversion"/>
  </si>
  <si>
    <t>放大倍率</t>
    <phoneticPr fontId="2" type="noConversion"/>
  </si>
  <si>
    <t>B</t>
    <phoneticPr fontId="2" type="noConversion"/>
  </si>
  <si>
    <t>測量</t>
    <phoneticPr fontId="2" type="noConversion"/>
  </si>
  <si>
    <t>理論</t>
    <phoneticPr fontId="2" type="noConversion"/>
  </si>
  <si>
    <t>Ψ</t>
  </si>
  <si>
    <t>大線圈</t>
    <phoneticPr fontId="2" type="noConversion"/>
  </si>
  <si>
    <t>小線圈</t>
    <phoneticPr fontId="2" type="noConversion"/>
  </si>
  <si>
    <t>ε修正</t>
    <phoneticPr fontId="2" type="noConversion"/>
  </si>
  <si>
    <t>理論放大倍率</t>
    <phoneticPr fontId="2" type="noConversion"/>
  </si>
  <si>
    <t>input（mv）</t>
    <phoneticPr fontId="2" type="noConversion"/>
  </si>
  <si>
    <t>output(mv)</t>
    <phoneticPr fontId="2" type="noConversion"/>
  </si>
  <si>
    <t>實際放大倍率</t>
    <phoneticPr fontId="2" type="noConversion"/>
  </si>
  <si>
    <t>10^k</t>
    <phoneticPr fontId="2" type="noConversion"/>
  </si>
  <si>
    <t>倍率</t>
    <phoneticPr fontId="2" type="noConversion"/>
  </si>
  <si>
    <t>誤差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</si>
</sst>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81" formatCode="0.0000"/>
    <numFmt numFmtId="183" formatCode="0.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83" fontId="0" fillId="0" borderId="4" xfId="0" applyNumberFormat="1" applyBorder="1">
      <alignment vertical="center"/>
    </xf>
    <xf numFmtId="1" fontId="0" fillId="0" borderId="4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81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83" fontId="0" fillId="0" borderId="15" xfId="0" applyNumberFormat="1" applyBorder="1">
      <alignment vertical="center"/>
    </xf>
    <xf numFmtId="181" fontId="0" fillId="0" borderId="16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11" fontId="0" fillId="2" borderId="4" xfId="0" applyNumberFormat="1" applyFill="1" applyBorder="1">
      <alignment vertical="center"/>
    </xf>
    <xf numFmtId="176" fontId="0" fillId="3" borderId="4" xfId="0" applyNumberFormat="1" applyFill="1" applyBorder="1">
      <alignment vertical="center"/>
    </xf>
    <xf numFmtId="0" fontId="0" fillId="0" borderId="19" xfId="0" applyBorder="1">
      <alignment vertical="center"/>
    </xf>
    <xf numFmtId="1" fontId="0" fillId="0" borderId="6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10" fontId="0" fillId="4" borderId="9" xfId="1" applyNumberFormat="1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>
      <alignment vertical="center"/>
    </xf>
    <xf numFmtId="10" fontId="0" fillId="4" borderId="17" xfId="1" applyNumberFormat="1" applyFont="1" applyFill="1" applyBorder="1">
      <alignment vertical="center"/>
    </xf>
    <xf numFmtId="0" fontId="0" fillId="0" borderId="6" xfId="0" applyBorder="1">
      <alignment vertical="center"/>
    </xf>
    <xf numFmtId="11" fontId="0" fillId="3" borderId="6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0" borderId="20" xfId="0" applyBorder="1" applyAlignment="1">
      <alignment horizontal="center" vertical="center"/>
    </xf>
    <xf numFmtId="11" fontId="0" fillId="0" borderId="4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5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2" borderId="18" xfId="0" applyFill="1" applyBorder="1">
      <alignment vertical="center"/>
    </xf>
    <xf numFmtId="10" fontId="0" fillId="4" borderId="26" xfId="1" applyNumberFormat="1" applyFont="1" applyFill="1" applyBorder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CD47-CE1F-4753-B9E5-EC62D4DA92DA}">
  <dimension ref="A1:K17"/>
  <sheetViews>
    <sheetView tabSelected="1" zoomScale="145" zoomScaleNormal="145" workbookViewId="0">
      <selection activeCell="L8" sqref="L8"/>
    </sheetView>
  </sheetViews>
  <sheetFormatPr defaultRowHeight="16.3" x14ac:dyDescent="0.3"/>
  <cols>
    <col min="3" max="3" width="8.5546875" customWidth="1"/>
    <col min="4" max="4" width="5.21875" customWidth="1"/>
    <col min="5" max="5" width="8.5546875" customWidth="1"/>
    <col min="7" max="7" width="8.5546875" customWidth="1"/>
    <col min="8" max="8" width="6" customWidth="1"/>
    <col min="10" max="10" width="10" customWidth="1"/>
    <col min="11" max="11" width="9.33203125" bestFit="1" customWidth="1"/>
  </cols>
  <sheetData>
    <row r="1" spans="1:11" x14ac:dyDescent="0.3">
      <c r="A1" s="39" t="s">
        <v>12</v>
      </c>
      <c r="B1" s="2"/>
      <c r="C1" s="5"/>
      <c r="D1" s="5"/>
      <c r="E1" s="5"/>
      <c r="F1" s="5"/>
      <c r="G1" s="5"/>
      <c r="H1" s="27"/>
      <c r="I1" s="43" t="s">
        <v>7</v>
      </c>
      <c r="J1" s="28">
        <f>7190/6.4</f>
        <v>1123.4375</v>
      </c>
      <c r="K1" s="36"/>
    </row>
    <row r="2" spans="1:11" x14ac:dyDescent="0.3">
      <c r="A2" s="40"/>
      <c r="B2" s="2" t="s">
        <v>0</v>
      </c>
      <c r="C2" s="5">
        <f>180/1000</f>
        <v>0.18</v>
      </c>
      <c r="D2" s="5" t="s">
        <v>6</v>
      </c>
      <c r="E2" s="5">
        <f>180/1000</f>
        <v>0.18</v>
      </c>
      <c r="F2" s="5" t="s">
        <v>6</v>
      </c>
      <c r="G2" s="5">
        <f>170/1000</f>
        <v>0.17</v>
      </c>
      <c r="H2" s="27" t="s">
        <v>6</v>
      </c>
      <c r="I2" s="11" t="s">
        <v>4</v>
      </c>
      <c r="J2" s="5">
        <v>0.2</v>
      </c>
      <c r="K2" s="12" t="s">
        <v>5</v>
      </c>
    </row>
    <row r="3" spans="1:11" ht="16.899999999999999" thickBot="1" x14ac:dyDescent="0.35">
      <c r="A3" s="40"/>
      <c r="B3" s="2" t="s">
        <v>14</v>
      </c>
      <c r="C3" s="38">
        <f>C2/$J$1</f>
        <v>1.6022253129346315E-4</v>
      </c>
      <c r="D3" s="5" t="s">
        <v>6</v>
      </c>
      <c r="E3" s="38">
        <f>E2/$J$1</f>
        <v>1.6022253129346315E-4</v>
      </c>
      <c r="F3" s="5" t="s">
        <v>6</v>
      </c>
      <c r="G3" s="38">
        <f>G2/$J$1</f>
        <v>1.5132127955493744E-4</v>
      </c>
      <c r="H3" s="27" t="s">
        <v>6</v>
      </c>
      <c r="I3" s="14" t="s">
        <v>3</v>
      </c>
      <c r="J3" s="15">
        <v>10</v>
      </c>
      <c r="K3" s="23"/>
    </row>
    <row r="4" spans="1:11" ht="16.899999999999999" thickBot="1" x14ac:dyDescent="0.35">
      <c r="A4" s="40"/>
      <c r="B4" s="2" t="s">
        <v>1</v>
      </c>
      <c r="C4" s="5">
        <v>3.65</v>
      </c>
      <c r="D4" s="5" t="s">
        <v>2</v>
      </c>
      <c r="E4" s="5">
        <v>3.55</v>
      </c>
      <c r="F4" s="5" t="s">
        <v>2</v>
      </c>
      <c r="G4" s="5">
        <v>3.53</v>
      </c>
      <c r="H4" s="24" t="s">
        <v>2</v>
      </c>
      <c r="I4" s="42"/>
      <c r="J4" s="42"/>
      <c r="K4" s="42"/>
    </row>
    <row r="5" spans="1:11" x14ac:dyDescent="0.3">
      <c r="A5" s="40"/>
      <c r="B5" s="2"/>
      <c r="C5" s="5">
        <f>(C3/C4)^2</f>
        <v>1.9269100794959487E-9</v>
      </c>
      <c r="D5" s="5"/>
      <c r="E5" s="5">
        <f>(E3/E4)^2</f>
        <v>2.0369973841765348E-9</v>
      </c>
      <c r="F5" s="5"/>
      <c r="G5" s="27">
        <f>(G3/G4)^2</f>
        <v>1.8375983794223154E-9</v>
      </c>
      <c r="H5" s="8" t="s">
        <v>8</v>
      </c>
      <c r="I5" s="34" t="s">
        <v>9</v>
      </c>
      <c r="J5" s="35">
        <f>((C5+E5+G5)/(2*J3^2*PI()^2*J2^4))^0.5</f>
        <v>4.2859342583119476E-5</v>
      </c>
      <c r="K5" s="36" t="s">
        <v>21</v>
      </c>
    </row>
    <row r="6" spans="1:11" x14ac:dyDescent="0.3">
      <c r="A6" s="40"/>
      <c r="B6" s="2"/>
      <c r="C6" s="5"/>
      <c r="D6" s="5"/>
      <c r="E6" s="5"/>
      <c r="F6" s="5"/>
      <c r="G6" s="27"/>
      <c r="H6" s="29"/>
      <c r="I6" s="5" t="s">
        <v>10</v>
      </c>
      <c r="J6" s="25">
        <f>45446*10^-9</f>
        <v>4.5446000000000005E-5</v>
      </c>
      <c r="K6" s="30">
        <f>(J5-J6)/J6</f>
        <v>-5.6917163598128075E-2</v>
      </c>
    </row>
    <row r="7" spans="1:11" x14ac:dyDescent="0.3">
      <c r="A7" s="40"/>
      <c r="B7" s="2"/>
      <c r="C7" s="5"/>
      <c r="D7" s="5"/>
      <c r="E7" s="5"/>
      <c r="F7" s="5"/>
      <c r="G7" s="27"/>
      <c r="H7" s="29" t="s">
        <v>11</v>
      </c>
      <c r="I7" s="5" t="s">
        <v>9</v>
      </c>
      <c r="J7" s="26">
        <f>DEGREES(ASIN(((C5+E5-G5)/(C5+E5+G5))^0.5))</f>
        <v>37.257672582181939</v>
      </c>
      <c r="K7" s="12" t="s">
        <v>21</v>
      </c>
    </row>
    <row r="8" spans="1:11" ht="16.899999999999999" thickBot="1" x14ac:dyDescent="0.35">
      <c r="A8" s="44"/>
      <c r="B8" s="4"/>
      <c r="C8" s="24"/>
      <c r="D8" s="24"/>
      <c r="E8" s="24"/>
      <c r="F8" s="24"/>
      <c r="G8" s="3"/>
      <c r="H8" s="37"/>
      <c r="I8" s="24" t="s">
        <v>10</v>
      </c>
      <c r="J8" s="45">
        <v>37.083300000000001</v>
      </c>
      <c r="K8" s="46">
        <f>(J7-J8)/J8</f>
        <v>4.7021862181072932E-3</v>
      </c>
    </row>
    <row r="9" spans="1:11" x14ac:dyDescent="0.3">
      <c r="A9" s="39" t="s">
        <v>13</v>
      </c>
      <c r="B9" s="2"/>
      <c r="C9" s="5"/>
      <c r="D9" s="5"/>
      <c r="E9" s="5"/>
      <c r="F9" s="5"/>
      <c r="G9" s="5"/>
      <c r="H9" s="27"/>
      <c r="I9" s="43" t="s">
        <v>7</v>
      </c>
      <c r="J9" s="28">
        <f>7190/6.4</f>
        <v>1123.4375</v>
      </c>
      <c r="K9" s="36"/>
    </row>
    <row r="10" spans="1:11" x14ac:dyDescent="0.3">
      <c r="A10" s="40"/>
      <c r="B10" s="2" t="s">
        <v>0</v>
      </c>
      <c r="C10" s="5">
        <f>180/1000</f>
        <v>0.18</v>
      </c>
      <c r="D10" s="5" t="s">
        <v>6</v>
      </c>
      <c r="E10" s="5">
        <f>180/1000</f>
        <v>0.18</v>
      </c>
      <c r="F10" s="5" t="s">
        <v>6</v>
      </c>
      <c r="G10" s="5">
        <f>160/1000</f>
        <v>0.16</v>
      </c>
      <c r="H10" s="27" t="s">
        <v>6</v>
      </c>
      <c r="I10" s="11" t="s">
        <v>4</v>
      </c>
      <c r="J10" s="5">
        <v>0.1</v>
      </c>
      <c r="K10" s="12" t="s">
        <v>5</v>
      </c>
    </row>
    <row r="11" spans="1:11" ht="16.899999999999999" thickBot="1" x14ac:dyDescent="0.35">
      <c r="A11" s="40"/>
      <c r="B11" s="2" t="s">
        <v>14</v>
      </c>
      <c r="C11" s="38">
        <f>C10/$J$9</f>
        <v>1.6022253129346315E-4</v>
      </c>
      <c r="D11" s="5" t="s">
        <v>6</v>
      </c>
      <c r="E11" s="38">
        <f>E10/$J$9</f>
        <v>1.6022253129346315E-4</v>
      </c>
      <c r="F11" s="5" t="s">
        <v>6</v>
      </c>
      <c r="G11" s="38">
        <f>G10/$J$9</f>
        <v>1.424200278164117E-4</v>
      </c>
      <c r="H11" s="27" t="s">
        <v>6</v>
      </c>
      <c r="I11" s="14" t="s">
        <v>3</v>
      </c>
      <c r="J11" s="15">
        <v>10</v>
      </c>
      <c r="K11" s="23"/>
    </row>
    <row r="12" spans="1:11" ht="16.899999999999999" thickBot="1" x14ac:dyDescent="0.35">
      <c r="A12" s="40"/>
      <c r="B12" s="2" t="s">
        <v>1</v>
      </c>
      <c r="C12" s="5">
        <v>13.82</v>
      </c>
      <c r="D12" s="5" t="s">
        <v>2</v>
      </c>
      <c r="E12" s="5">
        <v>12.13</v>
      </c>
      <c r="F12" s="5" t="s">
        <v>2</v>
      </c>
      <c r="G12" s="5">
        <v>12.5</v>
      </c>
      <c r="H12" s="24" t="s">
        <v>2</v>
      </c>
      <c r="I12" s="42"/>
      <c r="J12" s="42"/>
      <c r="K12" s="42"/>
    </row>
    <row r="13" spans="1:11" x14ac:dyDescent="0.3">
      <c r="A13" s="40"/>
      <c r="B13" s="2"/>
      <c r="C13" s="5">
        <f>(C11/C12)^2</f>
        <v>1.3440984842373192E-10</v>
      </c>
      <c r="D13" s="5"/>
      <c r="E13" s="5">
        <f>(E11/E12)^2</f>
        <v>1.7447193419247499E-10</v>
      </c>
      <c r="F13" s="5"/>
      <c r="G13" s="27">
        <f>(G11/G12)^2</f>
        <v>1.2981417166865589E-10</v>
      </c>
      <c r="H13" s="8" t="s">
        <v>8</v>
      </c>
      <c r="I13" s="34" t="s">
        <v>9</v>
      </c>
      <c r="J13" s="35">
        <f>((C13+E13+G13)/(2*J11^2*PI()^2*J10^4))^0.5</f>
        <v>4.7142970497862761E-5</v>
      </c>
      <c r="K13" s="36" t="s">
        <v>21</v>
      </c>
    </row>
    <row r="14" spans="1:11" x14ac:dyDescent="0.3">
      <c r="A14" s="40"/>
      <c r="B14" s="2"/>
      <c r="C14" s="5"/>
      <c r="D14" s="5"/>
      <c r="E14" s="5"/>
      <c r="F14" s="5"/>
      <c r="G14" s="27"/>
      <c r="H14" s="29"/>
      <c r="I14" s="5" t="s">
        <v>10</v>
      </c>
      <c r="J14" s="25">
        <f>45446*10^-9</f>
        <v>4.5446000000000005E-5</v>
      </c>
      <c r="K14" s="30">
        <f>(J13-J14)/J14</f>
        <v>3.7340370942717867E-2</v>
      </c>
    </row>
    <row r="15" spans="1:11" x14ac:dyDescent="0.3">
      <c r="A15" s="40"/>
      <c r="B15" s="2"/>
      <c r="C15" s="5"/>
      <c r="D15" s="5"/>
      <c r="E15" s="5"/>
      <c r="F15" s="5"/>
      <c r="G15" s="27"/>
      <c r="H15" s="29" t="s">
        <v>11</v>
      </c>
      <c r="I15" s="5" t="s">
        <v>9</v>
      </c>
      <c r="J15" s="26">
        <f>DEGREES(ASIN(((C13+E13-G13)/(C13+E13+G13))^0.5))</f>
        <v>39.709166637570782</v>
      </c>
      <c r="K15" s="12" t="s">
        <v>21</v>
      </c>
    </row>
    <row r="16" spans="1:11" ht="16.899999999999999" thickBot="1" x14ac:dyDescent="0.35">
      <c r="A16" s="41"/>
      <c r="B16" s="2"/>
      <c r="C16" s="5"/>
      <c r="D16" s="5"/>
      <c r="E16" s="5"/>
      <c r="F16" s="5"/>
      <c r="G16" s="27"/>
      <c r="H16" s="31"/>
      <c r="I16" s="15" t="s">
        <v>10</v>
      </c>
      <c r="J16" s="32">
        <v>37.083300000000001</v>
      </c>
      <c r="K16" s="33">
        <f>(J15-J16)/J16</f>
        <v>7.0809950505234975E-2</v>
      </c>
    </row>
    <row r="17" spans="11:11" x14ac:dyDescent="0.3">
      <c r="K17" s="1"/>
    </row>
  </sheetData>
  <mergeCells count="6">
    <mergeCell ref="H5:H6"/>
    <mergeCell ref="H13:H14"/>
    <mergeCell ref="H7:H8"/>
    <mergeCell ref="H15:H16"/>
    <mergeCell ref="A1:A8"/>
    <mergeCell ref="A9:A16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6E87-ED68-4C34-A465-9CCFC91E2988}">
  <dimension ref="A1:F9"/>
  <sheetViews>
    <sheetView workbookViewId="0">
      <selection activeCell="E17" sqref="E17"/>
    </sheetView>
  </sheetViews>
  <sheetFormatPr defaultRowHeight="16.3" x14ac:dyDescent="0.3"/>
  <cols>
    <col min="1" max="1" width="11.21875" customWidth="1"/>
    <col min="2" max="2" width="13.6640625" customWidth="1"/>
    <col min="3" max="5" width="14.88671875" customWidth="1"/>
  </cols>
  <sheetData>
    <row r="1" spans="1:6" x14ac:dyDescent="0.3">
      <c r="A1" s="8" t="s">
        <v>15</v>
      </c>
      <c r="B1" s="9"/>
      <c r="C1" s="9" t="s">
        <v>16</v>
      </c>
      <c r="D1" s="9" t="s">
        <v>17</v>
      </c>
      <c r="E1" s="9" t="s">
        <v>18</v>
      </c>
      <c r="F1" s="10"/>
    </row>
    <row r="2" spans="1:6" ht="16.899999999999999" thickBot="1" x14ac:dyDescent="0.35">
      <c r="A2" s="14" t="s">
        <v>20</v>
      </c>
      <c r="B2" s="15" t="s">
        <v>19</v>
      </c>
      <c r="C2" s="22"/>
      <c r="D2" s="22"/>
      <c r="E2" s="15" t="s">
        <v>20</v>
      </c>
      <c r="F2" s="23" t="s">
        <v>19</v>
      </c>
    </row>
    <row r="3" spans="1:6" x14ac:dyDescent="0.3">
      <c r="A3" s="18">
        <v>1</v>
      </c>
      <c r="B3" s="19">
        <f>LOG(A3)</f>
        <v>0</v>
      </c>
      <c r="C3" s="19">
        <v>34</v>
      </c>
      <c r="D3" s="19">
        <v>46</v>
      </c>
      <c r="E3" s="20">
        <f>D3/C3</f>
        <v>1.3529411764705883</v>
      </c>
      <c r="F3" s="21">
        <f>LOG(E3)</f>
        <v>0.13127891463931898</v>
      </c>
    </row>
    <row r="4" spans="1:6" x14ac:dyDescent="0.3">
      <c r="A4" s="11">
        <v>10</v>
      </c>
      <c r="B4" s="5">
        <f t="shared" ref="B4:B9" si="0">LOG(A4)</f>
        <v>1</v>
      </c>
      <c r="C4" s="5">
        <v>4.4000000000000004</v>
      </c>
      <c r="D4" s="5">
        <v>408</v>
      </c>
      <c r="E4" s="7">
        <f t="shared" ref="E4:E8" si="1">D4/C4</f>
        <v>92.72727272727272</v>
      </c>
      <c r="F4" s="13">
        <f t="shared" ref="F4:F8" si="2">LOG(E4)</f>
        <v>1.9672074866036924</v>
      </c>
    </row>
    <row r="5" spans="1:6" x14ac:dyDescent="0.3">
      <c r="A5" s="11">
        <v>100</v>
      </c>
      <c r="B5" s="5">
        <f t="shared" si="0"/>
        <v>2</v>
      </c>
      <c r="C5" s="5">
        <v>8</v>
      </c>
      <c r="D5" s="5">
        <v>792</v>
      </c>
      <c r="E5" s="6">
        <f t="shared" si="1"/>
        <v>99</v>
      </c>
      <c r="F5" s="13">
        <f t="shared" si="2"/>
        <v>1.9956351945975499</v>
      </c>
    </row>
    <row r="6" spans="1:6" x14ac:dyDescent="0.3">
      <c r="A6" s="11">
        <v>1000</v>
      </c>
      <c r="B6" s="5">
        <f t="shared" si="0"/>
        <v>3</v>
      </c>
      <c r="C6" s="5">
        <v>2.16</v>
      </c>
      <c r="D6" s="5">
        <v>1890</v>
      </c>
      <c r="E6" s="6">
        <f t="shared" si="1"/>
        <v>874.99999999999989</v>
      </c>
      <c r="F6" s="13">
        <f t="shared" si="2"/>
        <v>2.9420080530223132</v>
      </c>
    </row>
    <row r="7" spans="1:6" x14ac:dyDescent="0.3">
      <c r="A7" s="11">
        <v>1000</v>
      </c>
      <c r="B7" s="5">
        <f t="shared" si="0"/>
        <v>3</v>
      </c>
      <c r="C7" s="5">
        <v>8</v>
      </c>
      <c r="D7" s="5">
        <v>7150</v>
      </c>
      <c r="E7" s="6">
        <f t="shared" si="1"/>
        <v>893.75</v>
      </c>
      <c r="F7" s="13">
        <f t="shared" si="2"/>
        <v>2.9512160548091368</v>
      </c>
    </row>
    <row r="8" spans="1:6" x14ac:dyDescent="0.3">
      <c r="A8" s="11">
        <v>1000</v>
      </c>
      <c r="B8" s="5">
        <f t="shared" si="0"/>
        <v>3</v>
      </c>
      <c r="C8" s="5">
        <v>6.4</v>
      </c>
      <c r="D8" s="5">
        <v>7190</v>
      </c>
      <c r="E8" s="6">
        <f t="shared" si="1"/>
        <v>1123.4375</v>
      </c>
      <c r="F8" s="13">
        <f t="shared" si="2"/>
        <v>3.0505489163989954</v>
      </c>
    </row>
    <row r="9" spans="1:6" ht="16.899999999999999" thickBot="1" x14ac:dyDescent="0.35">
      <c r="A9" s="14">
        <v>100000</v>
      </c>
      <c r="B9" s="15">
        <f t="shared" si="0"/>
        <v>5</v>
      </c>
      <c r="C9" s="16"/>
      <c r="D9" s="16"/>
      <c r="E9" s="16"/>
      <c r="F9" s="17"/>
    </row>
  </sheetData>
  <mergeCells count="5">
    <mergeCell ref="C1:C2"/>
    <mergeCell ref="D1:D2"/>
    <mergeCell ref="A1:B1"/>
    <mergeCell ref="E1:F1"/>
    <mergeCell ref="C9:F9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劉弘祥</dc:creator>
  <cp:lastModifiedBy>劉弘祥</cp:lastModifiedBy>
  <dcterms:created xsi:type="dcterms:W3CDTF">2018-09-21T08:30:41Z</dcterms:created>
  <dcterms:modified xsi:type="dcterms:W3CDTF">2018-10-05T00:43:53Z</dcterms:modified>
</cp:coreProperties>
</file>