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 1403\New folder\42\code\"/>
    </mc:Choice>
  </mc:AlternateContent>
  <xr:revisionPtr revIDLastSave="0" documentId="13_ncr:1_{202E677F-923C-433B-90AC-EA8AF443B8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adule" sheetId="3" r:id="rId1"/>
    <sheet name="cycle" sheetId="20" r:id="rId2"/>
    <sheet name="c1" sheetId="25" r:id="rId3"/>
    <sheet name="s1" sheetId="24" r:id="rId4"/>
    <sheet name="VNK" sheetId="6" r:id="rId5"/>
    <sheet name="KRJ" sheetId="7" r:id="rId6"/>
    <sheet name="IKA" sheetId="8" r:id="rId7"/>
    <sheet name="THR" sheetId="9" r:id="rId8"/>
    <sheet name="PSD" sheetId="10" r:id="rId9"/>
    <sheet name="TJR" sheetId="11" r:id="rId10"/>
    <sheet name="SDQ" sheetId="12" r:id="rId11"/>
  </sheets>
  <definedNames>
    <definedName name="_xlnm._FilterDatabase" localSheetId="2" hidden="1">'c1'!$A$1:$C$43</definedName>
    <definedName name="_xlnm._FilterDatabase" localSheetId="1" hidden="1">cycle!$A$1:$AE$43</definedName>
    <definedName name="_xlnm._FilterDatabase" localSheetId="6" hidden="1">IKA!$B$1:$AG$13</definedName>
    <definedName name="_xlnm._FilterDatabase" localSheetId="5" hidden="1">KRJ!$A$1:$AG$13</definedName>
    <definedName name="_xlnm._FilterDatabase" localSheetId="8" hidden="1">PSD!$B$1:$AG$13</definedName>
    <definedName name="_xlnm._FilterDatabase" localSheetId="0" hidden="1">schadule!$V$1:$X$43</definedName>
    <definedName name="_xlnm._FilterDatabase" localSheetId="10" hidden="1">SDQ!$B$1:$AG$13</definedName>
    <definedName name="_xlnm._FilterDatabase" localSheetId="7" hidden="1">THR!$B$1:$AG$13</definedName>
    <definedName name="_xlnm._FilterDatabase" localSheetId="9" hidden="1">TJR!$B$1:$AG$13</definedName>
    <definedName name="_xlnm._FilterDatabase" localSheetId="4" hidden="1">VNK!$B$1:$AG$13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0" l="1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2" i="20"/>
  <c r="V3" i="20"/>
  <c r="V8" i="20"/>
  <c r="V9" i="20"/>
  <c r="V10" i="20"/>
  <c r="V11" i="20"/>
  <c r="V13" i="20"/>
  <c r="V14" i="20"/>
  <c r="V15" i="20"/>
  <c r="V17" i="20"/>
  <c r="V19" i="20"/>
  <c r="V23" i="20"/>
  <c r="V2" i="20"/>
  <c r="AA43" i="20"/>
  <c r="Y43" i="20"/>
  <c r="P43" i="20"/>
  <c r="U43" i="20" s="1"/>
  <c r="N43" i="20"/>
  <c r="T43" i="20" s="1"/>
  <c r="G43" i="20"/>
  <c r="I43" i="20" s="1"/>
  <c r="E43" i="20"/>
  <c r="AA42" i="20"/>
  <c r="Y42" i="20"/>
  <c r="P42" i="20"/>
  <c r="U42" i="20" s="1"/>
  <c r="N42" i="20"/>
  <c r="T42" i="20" s="1"/>
  <c r="G42" i="20"/>
  <c r="I42" i="20" s="1"/>
  <c r="E42" i="20"/>
  <c r="AA41" i="20"/>
  <c r="Y41" i="20"/>
  <c r="P41" i="20"/>
  <c r="U41" i="20" s="1"/>
  <c r="N41" i="20"/>
  <c r="T41" i="20" s="1"/>
  <c r="G41" i="20"/>
  <c r="I41" i="20" s="1"/>
  <c r="E41" i="20"/>
  <c r="AA40" i="20"/>
  <c r="Y40" i="20"/>
  <c r="P40" i="20"/>
  <c r="U40" i="20" s="1"/>
  <c r="N40" i="20"/>
  <c r="T40" i="20" s="1"/>
  <c r="G40" i="20"/>
  <c r="I40" i="20" s="1"/>
  <c r="E40" i="20"/>
  <c r="AA39" i="20"/>
  <c r="Y39" i="20"/>
  <c r="P39" i="20"/>
  <c r="U39" i="20" s="1"/>
  <c r="N39" i="20"/>
  <c r="T39" i="20" s="1"/>
  <c r="G39" i="20"/>
  <c r="I39" i="20" s="1"/>
  <c r="E39" i="20"/>
  <c r="AA38" i="20"/>
  <c r="Y38" i="20"/>
  <c r="P38" i="20"/>
  <c r="U38" i="20" s="1"/>
  <c r="N38" i="20"/>
  <c r="T38" i="20" s="1"/>
  <c r="G38" i="20"/>
  <c r="I38" i="20" s="1"/>
  <c r="E38" i="20"/>
  <c r="AA37" i="20"/>
  <c r="Y37" i="20"/>
  <c r="P37" i="20"/>
  <c r="U37" i="20" s="1"/>
  <c r="N37" i="20"/>
  <c r="T37" i="20" s="1"/>
  <c r="G37" i="20"/>
  <c r="I37" i="20" s="1"/>
  <c r="E37" i="20"/>
  <c r="AA36" i="20"/>
  <c r="Y36" i="20"/>
  <c r="P36" i="20"/>
  <c r="U36" i="20" s="1"/>
  <c r="N36" i="20"/>
  <c r="T36" i="20" s="1"/>
  <c r="G36" i="20"/>
  <c r="I36" i="20" s="1"/>
  <c r="E36" i="20"/>
  <c r="AA35" i="20"/>
  <c r="Y35" i="20"/>
  <c r="P35" i="20"/>
  <c r="U35" i="20" s="1"/>
  <c r="N35" i="20"/>
  <c r="T35" i="20" s="1"/>
  <c r="G35" i="20"/>
  <c r="I35" i="20" s="1"/>
  <c r="E35" i="20"/>
  <c r="AA34" i="20"/>
  <c r="Y34" i="20"/>
  <c r="P34" i="20"/>
  <c r="U34" i="20" s="1"/>
  <c r="N34" i="20"/>
  <c r="T34" i="20" s="1"/>
  <c r="G34" i="20"/>
  <c r="I34" i="20" s="1"/>
  <c r="E34" i="20"/>
  <c r="AA33" i="20"/>
  <c r="Y33" i="20"/>
  <c r="P33" i="20"/>
  <c r="U33" i="20" s="1"/>
  <c r="N33" i="20"/>
  <c r="T33" i="20" s="1"/>
  <c r="G33" i="20"/>
  <c r="I33" i="20" s="1"/>
  <c r="E33" i="20"/>
  <c r="AA32" i="20"/>
  <c r="Y32" i="20"/>
  <c r="P32" i="20"/>
  <c r="U32" i="20" s="1"/>
  <c r="N32" i="20"/>
  <c r="T32" i="20" s="1"/>
  <c r="G32" i="20"/>
  <c r="I32" i="20" s="1"/>
  <c r="E32" i="20"/>
  <c r="AA31" i="20"/>
  <c r="Y31" i="20"/>
  <c r="P31" i="20"/>
  <c r="U31" i="20" s="1"/>
  <c r="N31" i="20"/>
  <c r="T31" i="20" s="1"/>
  <c r="G31" i="20"/>
  <c r="I31" i="20" s="1"/>
  <c r="E31" i="20"/>
  <c r="AA30" i="20"/>
  <c r="Y30" i="20"/>
  <c r="P30" i="20"/>
  <c r="U30" i="20" s="1"/>
  <c r="N30" i="20"/>
  <c r="T30" i="20" s="1"/>
  <c r="G30" i="20"/>
  <c r="I30" i="20" s="1"/>
  <c r="E30" i="20"/>
  <c r="AA29" i="20"/>
  <c r="Y29" i="20"/>
  <c r="P29" i="20"/>
  <c r="U29" i="20" s="1"/>
  <c r="N29" i="20"/>
  <c r="T29" i="20" s="1"/>
  <c r="G29" i="20"/>
  <c r="I29" i="20" s="1"/>
  <c r="E29" i="20"/>
  <c r="AA28" i="20"/>
  <c r="Y28" i="20"/>
  <c r="P28" i="20"/>
  <c r="U28" i="20" s="1"/>
  <c r="N28" i="20"/>
  <c r="T28" i="20" s="1"/>
  <c r="G28" i="20"/>
  <c r="I28" i="20" s="1"/>
  <c r="E28" i="20"/>
  <c r="AA27" i="20"/>
  <c r="Y27" i="20"/>
  <c r="P27" i="20"/>
  <c r="U27" i="20" s="1"/>
  <c r="N27" i="20"/>
  <c r="T27" i="20" s="1"/>
  <c r="G27" i="20"/>
  <c r="I27" i="20" s="1"/>
  <c r="E27" i="20"/>
  <c r="AA26" i="20"/>
  <c r="Y26" i="20"/>
  <c r="P26" i="20"/>
  <c r="U26" i="20" s="1"/>
  <c r="N26" i="20"/>
  <c r="T26" i="20" s="1"/>
  <c r="G26" i="20"/>
  <c r="I26" i="20" s="1"/>
  <c r="E26" i="20"/>
  <c r="AA25" i="20"/>
  <c r="Y25" i="20"/>
  <c r="P25" i="20"/>
  <c r="U25" i="20" s="1"/>
  <c r="N25" i="20"/>
  <c r="T25" i="20" s="1"/>
  <c r="G25" i="20"/>
  <c r="I25" i="20" s="1"/>
  <c r="E25" i="20"/>
  <c r="AA24" i="20"/>
  <c r="Y24" i="20"/>
  <c r="P24" i="20"/>
  <c r="U24" i="20" s="1"/>
  <c r="N24" i="20"/>
  <c r="T24" i="20" s="1"/>
  <c r="G24" i="20"/>
  <c r="I24" i="20" s="1"/>
  <c r="E24" i="20"/>
  <c r="AA23" i="20"/>
  <c r="Y23" i="20"/>
  <c r="P23" i="20"/>
  <c r="U23" i="20" s="1"/>
  <c r="N23" i="20"/>
  <c r="T23" i="20" s="1"/>
  <c r="G23" i="20"/>
  <c r="I23" i="20" s="1"/>
  <c r="E23" i="20"/>
  <c r="AA22" i="20"/>
  <c r="Y22" i="20"/>
  <c r="P22" i="20"/>
  <c r="U22" i="20" s="1"/>
  <c r="N22" i="20"/>
  <c r="T22" i="20" s="1"/>
  <c r="G22" i="20"/>
  <c r="I22" i="20" s="1"/>
  <c r="E22" i="20"/>
  <c r="AA21" i="20"/>
  <c r="Y21" i="20"/>
  <c r="P21" i="20"/>
  <c r="U21" i="20" s="1"/>
  <c r="N21" i="20"/>
  <c r="T21" i="20" s="1"/>
  <c r="G21" i="20"/>
  <c r="I21" i="20" s="1"/>
  <c r="E21" i="20"/>
  <c r="AA20" i="20"/>
  <c r="Y20" i="20"/>
  <c r="P20" i="20"/>
  <c r="U20" i="20" s="1"/>
  <c r="N20" i="20"/>
  <c r="T20" i="20" s="1"/>
  <c r="G20" i="20"/>
  <c r="I20" i="20" s="1"/>
  <c r="E20" i="20"/>
  <c r="AA19" i="20"/>
  <c r="Y19" i="20"/>
  <c r="P19" i="20"/>
  <c r="U19" i="20" s="1"/>
  <c r="N19" i="20"/>
  <c r="T19" i="20" s="1"/>
  <c r="G19" i="20"/>
  <c r="I19" i="20" s="1"/>
  <c r="E19" i="20"/>
  <c r="AA18" i="20"/>
  <c r="Y18" i="20"/>
  <c r="P18" i="20"/>
  <c r="U18" i="20" s="1"/>
  <c r="N18" i="20"/>
  <c r="T18" i="20" s="1"/>
  <c r="G18" i="20"/>
  <c r="I18" i="20" s="1"/>
  <c r="E18" i="20"/>
  <c r="AA17" i="20"/>
  <c r="Y17" i="20"/>
  <c r="P17" i="20"/>
  <c r="U17" i="20" s="1"/>
  <c r="N17" i="20"/>
  <c r="T17" i="20" s="1"/>
  <c r="G17" i="20"/>
  <c r="I17" i="20" s="1"/>
  <c r="E17" i="20"/>
  <c r="AA16" i="20"/>
  <c r="Y16" i="20"/>
  <c r="P16" i="20"/>
  <c r="U16" i="20" s="1"/>
  <c r="N16" i="20"/>
  <c r="T16" i="20" s="1"/>
  <c r="G16" i="20"/>
  <c r="I16" i="20" s="1"/>
  <c r="E16" i="20"/>
  <c r="AA15" i="20"/>
  <c r="Y15" i="20"/>
  <c r="P15" i="20"/>
  <c r="U15" i="20" s="1"/>
  <c r="N15" i="20"/>
  <c r="T15" i="20" s="1"/>
  <c r="G15" i="20"/>
  <c r="I15" i="20" s="1"/>
  <c r="E15" i="20"/>
  <c r="AA14" i="20"/>
  <c r="Y14" i="20"/>
  <c r="P14" i="20"/>
  <c r="U14" i="20" s="1"/>
  <c r="N14" i="20"/>
  <c r="T14" i="20" s="1"/>
  <c r="G14" i="20"/>
  <c r="I14" i="20" s="1"/>
  <c r="E14" i="20"/>
  <c r="AA13" i="20"/>
  <c r="Y13" i="20"/>
  <c r="P13" i="20"/>
  <c r="U13" i="20" s="1"/>
  <c r="N13" i="20"/>
  <c r="T13" i="20" s="1"/>
  <c r="G13" i="20"/>
  <c r="I13" i="20" s="1"/>
  <c r="E13" i="20"/>
  <c r="AA12" i="20"/>
  <c r="Y12" i="20"/>
  <c r="P12" i="20"/>
  <c r="U12" i="20" s="1"/>
  <c r="N12" i="20"/>
  <c r="T12" i="20" s="1"/>
  <c r="G12" i="20"/>
  <c r="I12" i="20" s="1"/>
  <c r="E12" i="20"/>
  <c r="AA11" i="20"/>
  <c r="Y11" i="20"/>
  <c r="P11" i="20"/>
  <c r="U11" i="20" s="1"/>
  <c r="N11" i="20"/>
  <c r="T11" i="20" s="1"/>
  <c r="G11" i="20"/>
  <c r="I11" i="20" s="1"/>
  <c r="E11" i="20"/>
  <c r="AA10" i="20"/>
  <c r="Y10" i="20"/>
  <c r="P10" i="20"/>
  <c r="U10" i="20" s="1"/>
  <c r="N10" i="20"/>
  <c r="T10" i="20" s="1"/>
  <c r="G10" i="20"/>
  <c r="I10" i="20" s="1"/>
  <c r="E10" i="20"/>
  <c r="AA9" i="20"/>
  <c r="Y9" i="20"/>
  <c r="P9" i="20"/>
  <c r="U9" i="20" s="1"/>
  <c r="N9" i="20"/>
  <c r="T9" i="20" s="1"/>
  <c r="G9" i="20"/>
  <c r="I9" i="20" s="1"/>
  <c r="E9" i="20"/>
  <c r="AA8" i="20"/>
  <c r="Y8" i="20"/>
  <c r="P8" i="20"/>
  <c r="U8" i="20" s="1"/>
  <c r="N8" i="20"/>
  <c r="T8" i="20" s="1"/>
  <c r="G8" i="20"/>
  <c r="I8" i="20" s="1"/>
  <c r="E8" i="20"/>
  <c r="AA7" i="20"/>
  <c r="Y7" i="20"/>
  <c r="P7" i="20"/>
  <c r="U7" i="20" s="1"/>
  <c r="N7" i="20"/>
  <c r="T7" i="20" s="1"/>
  <c r="G7" i="20"/>
  <c r="I7" i="20" s="1"/>
  <c r="E7" i="20"/>
  <c r="AA6" i="20"/>
  <c r="Y6" i="20"/>
  <c r="P6" i="20"/>
  <c r="U6" i="20" s="1"/>
  <c r="N6" i="20"/>
  <c r="T6" i="20" s="1"/>
  <c r="G6" i="20"/>
  <c r="I6" i="20" s="1"/>
  <c r="E6" i="20"/>
  <c r="AA5" i="20"/>
  <c r="Y5" i="20"/>
  <c r="P5" i="20"/>
  <c r="U5" i="20" s="1"/>
  <c r="N5" i="20"/>
  <c r="T5" i="20" s="1"/>
  <c r="G5" i="20"/>
  <c r="I5" i="20" s="1"/>
  <c r="E5" i="20"/>
  <c r="AA4" i="20"/>
  <c r="Y4" i="20"/>
  <c r="P4" i="20"/>
  <c r="U4" i="20" s="1"/>
  <c r="N4" i="20"/>
  <c r="T4" i="20" s="1"/>
  <c r="G4" i="20"/>
  <c r="I4" i="20" s="1"/>
  <c r="E4" i="20"/>
  <c r="AA3" i="20"/>
  <c r="Y3" i="20"/>
  <c r="P3" i="20"/>
  <c r="U3" i="20" s="1"/>
  <c r="N3" i="20"/>
  <c r="T3" i="20" s="1"/>
  <c r="G3" i="20"/>
  <c r="I3" i="20" s="1"/>
  <c r="E3" i="20"/>
  <c r="AA2" i="20"/>
  <c r="Y2" i="20"/>
  <c r="P2" i="20"/>
  <c r="U2" i="20" s="1"/>
  <c r="N2" i="20"/>
  <c r="T2" i="20" s="1"/>
  <c r="G2" i="20"/>
  <c r="I2" i="20" s="1"/>
  <c r="E2" i="20"/>
  <c r="AB9" i="20" l="1"/>
  <c r="AD9" i="20" s="1"/>
  <c r="AB29" i="20"/>
  <c r="AD29" i="20" s="1"/>
  <c r="AB4" i="20"/>
  <c r="AD4" i="20" s="1"/>
  <c r="AB14" i="20"/>
  <c r="AD14" i="20" s="1"/>
  <c r="AB16" i="20"/>
  <c r="AD16" i="20" s="1"/>
  <c r="AC2" i="20"/>
  <c r="AE2" i="20" s="1"/>
  <c r="AC6" i="20"/>
  <c r="AE6" i="20" s="1"/>
  <c r="AC8" i="20"/>
  <c r="AE8" i="20" s="1"/>
  <c r="AB18" i="20"/>
  <c r="AD18" i="20" s="1"/>
  <c r="AB22" i="20"/>
  <c r="AD22" i="20" s="1"/>
  <c r="AB24" i="20"/>
  <c r="AD24" i="20" s="1"/>
  <c r="AB26" i="20"/>
  <c r="AD26" i="20" s="1"/>
  <c r="AB32" i="20"/>
  <c r="AD32" i="20" s="1"/>
  <c r="AB34" i="20"/>
  <c r="AD34" i="20" s="1"/>
  <c r="AB36" i="20"/>
  <c r="AD36" i="20" s="1"/>
  <c r="AB42" i="20"/>
  <c r="AD42" i="20" s="1"/>
  <c r="AC18" i="20"/>
  <c r="AE18" i="20" s="1"/>
  <c r="AC22" i="20"/>
  <c r="AE22" i="20" s="1"/>
  <c r="AC24" i="20"/>
  <c r="AE24" i="20" s="1"/>
  <c r="AB11" i="20"/>
  <c r="AD11" i="20" s="1"/>
  <c r="AB15" i="20"/>
  <c r="AD15" i="20" s="1"/>
  <c r="AB25" i="20"/>
  <c r="AD25" i="20" s="1"/>
  <c r="AB31" i="20"/>
  <c r="AD31" i="20" s="1"/>
  <c r="AB41" i="20"/>
  <c r="AD41" i="20" s="1"/>
  <c r="AC39" i="20"/>
  <c r="AE39" i="20" s="1"/>
  <c r="AB10" i="20"/>
  <c r="AD10" i="20" s="1"/>
  <c r="AB30" i="20"/>
  <c r="AD30" i="20" s="1"/>
  <c r="AB28" i="20"/>
  <c r="AD28" i="20" s="1"/>
  <c r="AB3" i="20"/>
  <c r="AD3" i="20" s="1"/>
  <c r="AB5" i="20"/>
  <c r="AD5" i="20" s="1"/>
  <c r="AB7" i="20"/>
  <c r="AD7" i="20" s="1"/>
  <c r="AB13" i="20"/>
  <c r="AD13" i="20" s="1"/>
  <c r="AC34" i="20"/>
  <c r="AE34" i="20" s="1"/>
  <c r="AB38" i="20"/>
  <c r="AD38" i="20" s="1"/>
  <c r="AB40" i="20"/>
  <c r="AD40" i="20" s="1"/>
  <c r="AC3" i="20"/>
  <c r="AE3" i="20" s="1"/>
  <c r="AC38" i="20"/>
  <c r="AE38" i="20" s="1"/>
  <c r="AC40" i="20"/>
  <c r="AE40" i="20" s="1"/>
  <c r="AB17" i="20"/>
  <c r="AD17" i="20" s="1"/>
  <c r="AB19" i="20"/>
  <c r="AD19" i="20" s="1"/>
  <c r="AB21" i="20"/>
  <c r="AD21" i="20" s="1"/>
  <c r="AB23" i="20"/>
  <c r="AD23" i="20" s="1"/>
  <c r="AC9" i="20"/>
  <c r="AE9" i="20" s="1"/>
  <c r="AC19" i="20"/>
  <c r="AE19" i="20" s="1"/>
  <c r="AC23" i="20"/>
  <c r="AE23" i="20" s="1"/>
  <c r="AC25" i="20"/>
  <c r="AE25" i="20" s="1"/>
  <c r="AC13" i="20"/>
  <c r="AE13" i="20" s="1"/>
  <c r="AB27" i="20"/>
  <c r="AD27" i="20" s="1"/>
  <c r="AC7" i="20"/>
  <c r="AE7" i="20" s="1"/>
  <c r="AC29" i="20"/>
  <c r="AE29" i="20" s="1"/>
  <c r="AB33" i="20"/>
  <c r="AD33" i="20" s="1"/>
  <c r="AB35" i="20"/>
  <c r="AD35" i="20" s="1"/>
  <c r="AB2" i="20"/>
  <c r="AD2" i="20" s="1"/>
  <c r="AB6" i="20"/>
  <c r="AD6" i="20" s="1"/>
  <c r="AB8" i="20"/>
  <c r="AD8" i="20" s="1"/>
  <c r="AC35" i="20"/>
  <c r="AE35" i="20" s="1"/>
  <c r="AB37" i="20"/>
  <c r="AD37" i="20" s="1"/>
  <c r="AB39" i="20"/>
  <c r="AD39" i="20" s="1"/>
  <c r="AB12" i="20"/>
  <c r="AD12" i="20" s="1"/>
  <c r="AB20" i="20"/>
  <c r="AD20" i="20" s="1"/>
  <c r="AB43" i="20"/>
  <c r="AD43" i="20" s="1"/>
  <c r="AC15" i="20"/>
  <c r="AE15" i="20" s="1"/>
  <c r="AC31" i="20"/>
  <c r="AE31" i="20" s="1"/>
  <c r="AC17" i="20"/>
  <c r="AE17" i="20" s="1"/>
  <c r="AC33" i="20"/>
  <c r="AE33" i="20" s="1"/>
  <c r="AC10" i="20"/>
  <c r="AE10" i="20" s="1"/>
  <c r="AC26" i="20"/>
  <c r="AE26" i="20" s="1"/>
  <c r="AC42" i="20"/>
  <c r="AE42" i="20" s="1"/>
  <c r="AC12" i="20"/>
  <c r="AE12" i="20" s="1"/>
  <c r="AC28" i="20"/>
  <c r="AE28" i="20" s="1"/>
  <c r="AC5" i="20"/>
  <c r="AE5" i="20" s="1"/>
  <c r="AC21" i="20"/>
  <c r="AE21" i="20" s="1"/>
  <c r="AC37" i="20"/>
  <c r="AE37" i="20" s="1"/>
  <c r="AC14" i="20"/>
  <c r="AE14" i="20" s="1"/>
  <c r="AC30" i="20"/>
  <c r="AE30" i="20" s="1"/>
  <c r="AC16" i="20"/>
  <c r="AE16" i="20" s="1"/>
  <c r="AC32" i="20"/>
  <c r="AE32" i="20" s="1"/>
  <c r="AC41" i="20"/>
  <c r="AE41" i="20" s="1"/>
  <c r="AC11" i="20"/>
  <c r="AE11" i="20" s="1"/>
  <c r="AC27" i="20"/>
  <c r="AE27" i="20" s="1"/>
  <c r="AC43" i="20"/>
  <c r="AE43" i="20" s="1"/>
  <c r="AC4" i="20"/>
  <c r="AE4" i="20" s="1"/>
  <c r="AC20" i="20"/>
  <c r="AE20" i="20" s="1"/>
  <c r="AC36" i="20"/>
  <c r="AE36" i="20" s="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</calcChain>
</file>

<file path=xl/sharedStrings.xml><?xml version="1.0" encoding="utf-8"?>
<sst xmlns="http://schemas.openxmlformats.org/spreadsheetml/2006/main" count="980" uniqueCount="147">
  <si>
    <t>FlightNum</t>
  </si>
  <si>
    <t>origin</t>
  </si>
  <si>
    <t>destination</t>
  </si>
  <si>
    <t>departure</t>
  </si>
  <si>
    <t>arrival</t>
  </si>
  <si>
    <t>distance</t>
  </si>
  <si>
    <t>speed</t>
  </si>
  <si>
    <t>design speed</t>
  </si>
  <si>
    <t>total time</t>
  </si>
  <si>
    <t>demand</t>
  </si>
  <si>
    <t>SEAT S4</t>
  </si>
  <si>
    <t>SEAT S2</t>
  </si>
  <si>
    <t>OperatingCost S4</t>
  </si>
  <si>
    <t>OperatingCost S2</t>
  </si>
  <si>
    <t>Expected passenger spill for S4</t>
  </si>
  <si>
    <t>Expected passenger spill for S2</t>
  </si>
  <si>
    <t>Cost per Available Seat Mile S4</t>
  </si>
  <si>
    <t>Cost per Available Seat Mile S2</t>
  </si>
  <si>
    <t>Revenue per available seat mile S4</t>
  </si>
  <si>
    <t>Revenue per available seat mile S2</t>
  </si>
  <si>
    <t>Revenue per available seat km S4</t>
  </si>
  <si>
    <t>Revenue per available seat km S2</t>
  </si>
  <si>
    <t>Cost per Available Seat km S4</t>
  </si>
  <si>
    <t>Cost per Available Seat km S2</t>
  </si>
  <si>
    <t>ExpectedSpillCosts S4</t>
  </si>
  <si>
    <t>ExpectedSpillCosts S2</t>
  </si>
  <si>
    <t>TotalCost S4</t>
  </si>
  <si>
    <t>TotalCost 2S</t>
  </si>
  <si>
    <t>VNK</t>
  </si>
  <si>
    <t>THR</t>
  </si>
  <si>
    <t>IKA</t>
  </si>
  <si>
    <t>KRJ</t>
  </si>
  <si>
    <t>PSD</t>
  </si>
  <si>
    <t>TJR</t>
  </si>
  <si>
    <t>SDQ</t>
  </si>
  <si>
    <t>time</t>
  </si>
  <si>
    <t>flight duration min</t>
  </si>
  <si>
    <t>duration</t>
  </si>
  <si>
    <t>S4</t>
  </si>
  <si>
    <t>0 to 5</t>
  </si>
  <si>
    <t>5 to 10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</si>
  <si>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</si>
  <si>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</si>
  <si>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</si>
  <si>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</si>
  <si>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</si>
  <si>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</si>
  <si>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</si>
  <si>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</si>
  <si>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to 55</t>
  </si>
  <si>
    <t>55 to 60</t>
  </si>
  <si>
    <t>dep</t>
  </si>
  <si>
    <t>ok</t>
  </si>
  <si>
    <t>arr</t>
  </si>
  <si>
    <t>krj</t>
  </si>
  <si>
    <t>thr</t>
  </si>
  <si>
    <t>ika</t>
  </si>
  <si>
    <t>sdq</t>
  </si>
  <si>
    <t>psd</t>
  </si>
  <si>
    <t>tjr</t>
  </si>
  <si>
    <t>vnk</t>
  </si>
  <si>
    <t>dep/arr</t>
  </si>
  <si>
    <t>ik1</t>
  </si>
  <si>
    <t>ik2</t>
  </si>
  <si>
    <t>ik3</t>
  </si>
  <si>
    <t>ik4</t>
  </si>
  <si>
    <t>ik5</t>
  </si>
  <si>
    <t>ik6</t>
  </si>
  <si>
    <t>ik7</t>
  </si>
  <si>
    <t>ik8</t>
  </si>
  <si>
    <t>ik9</t>
  </si>
  <si>
    <t>ik10</t>
  </si>
  <si>
    <t>ik11</t>
  </si>
  <si>
    <t>ik12</t>
  </si>
  <si>
    <t>th1</t>
  </si>
  <si>
    <t>tj2</t>
  </si>
  <si>
    <t>kr1</t>
  </si>
  <si>
    <t>th2</t>
  </si>
  <si>
    <t>vn3</t>
  </si>
  <si>
    <t>sd2</t>
  </si>
  <si>
    <t>ps2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</si>
  <si>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</si>
  <si>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</si>
  <si>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</si>
  <si>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</si>
  <si>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</si>
  <si>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</si>
  <si>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</si>
  <si>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</si>
  <si>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</si>
  <si>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</si>
  <si>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kr2</t>
  </si>
  <si>
    <t>kr3</t>
  </si>
  <si>
    <t>kr4</t>
  </si>
  <si>
    <t>kr5</t>
  </si>
  <si>
    <t>kr6</t>
  </si>
  <si>
    <t>kr7</t>
  </si>
  <si>
    <t>kr8</t>
  </si>
  <si>
    <t>kr9</t>
  </si>
  <si>
    <t>kr10</t>
  </si>
  <si>
    <t>kr11</t>
  </si>
  <si>
    <t>kr12</t>
  </si>
  <si>
    <t>vn1</t>
  </si>
  <si>
    <t>vn2</t>
  </si>
  <si>
    <t>vn4</t>
  </si>
  <si>
    <t>vn5</t>
  </si>
  <si>
    <t>vn6</t>
  </si>
  <si>
    <t>vn7</t>
  </si>
  <si>
    <t>vn8</t>
  </si>
  <si>
    <t>vn9</t>
  </si>
  <si>
    <t>vn10</t>
  </si>
  <si>
    <t>vn11</t>
  </si>
  <si>
    <t>vn12</t>
  </si>
  <si>
    <t>ps1</t>
  </si>
  <si>
    <t>tj1</t>
  </si>
  <si>
    <t>sd1</t>
  </si>
  <si>
    <t>ps4</t>
  </si>
  <si>
    <t>ps3</t>
  </si>
  <si>
    <t>ps5</t>
  </si>
  <si>
    <t>ps6</t>
  </si>
  <si>
    <t>ps7</t>
  </si>
  <si>
    <t>ps8</t>
  </si>
  <si>
    <t>ps9</t>
  </si>
  <si>
    <t>ps10</t>
  </si>
  <si>
    <t>ps11</t>
  </si>
  <si>
    <t>ps12</t>
  </si>
  <si>
    <t>tj4</t>
  </si>
  <si>
    <t>tj3</t>
  </si>
  <si>
    <t>tj5</t>
  </si>
  <si>
    <t>tj6</t>
  </si>
  <si>
    <t>tj7</t>
  </si>
  <si>
    <t>tj8</t>
  </si>
  <si>
    <t>tj9</t>
  </si>
  <si>
    <t>tj10</t>
  </si>
  <si>
    <t>tj11</t>
  </si>
  <si>
    <t>tj12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</si>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</sst>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/>
    <xf numFmtId="2" fontId="0" fillId="6" borderId="0" xfId="0" applyNumberFormat="1" applyFill="1"/>
    <xf numFmtId="166" fontId="0" fillId="0" borderId="0" xfId="0" applyNumberFormat="1"/>
    <xf numFmtId="166" fontId="3" fillId="0" borderId="0" xfId="0" applyNumberFormat="1" applyFont="1"/>
    <xf numFmtId="0" fontId="4" fillId="6" borderId="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380C-84C8-4945-8BBF-1B3B4CE0AF3E}">
  <dimension ref="A1:Y57"/>
  <sheetViews>
    <sheetView tabSelected="1" topLeftCell="A16" zoomScale="90" zoomScaleNormal="90" workbookViewId="0">
      <selection activeCell="J43" sqref="J43"/>
    </sheetView>
  </sheetViews>
  <sheetFormatPr defaultRowHeight="14.4" x14ac:dyDescent="0.3"/>
  <cols>
    <col min="14" max="14" width="9" bestFit="1" customWidth="1"/>
    <col min="22" max="22" width="10.21875" customWidth="1"/>
  </cols>
  <sheetData>
    <row r="1" spans="1:25" x14ac:dyDescent="0.3">
      <c r="W1" t="s">
        <v>53</v>
      </c>
      <c r="X1" t="s">
        <v>51</v>
      </c>
    </row>
    <row r="2" spans="1:25" ht="15" thickBot="1" x14ac:dyDescent="0.35">
      <c r="U2">
        <v>3</v>
      </c>
      <c r="V2">
        <v>1</v>
      </c>
      <c r="W2" t="s">
        <v>55</v>
      </c>
      <c r="X2" t="s">
        <v>54</v>
      </c>
      <c r="Y2" t="s">
        <v>52</v>
      </c>
    </row>
    <row r="3" spans="1:25" x14ac:dyDescent="0.3">
      <c r="A3" s="11">
        <v>40</v>
      </c>
      <c r="B3" s="12">
        <v>42</v>
      </c>
      <c r="C3" s="12">
        <v>36</v>
      </c>
      <c r="D3" s="12">
        <v>21</v>
      </c>
      <c r="E3" s="12">
        <v>30</v>
      </c>
      <c r="F3" s="12"/>
      <c r="G3" s="12">
        <v>22</v>
      </c>
      <c r="H3" s="12"/>
      <c r="I3" s="12"/>
      <c r="J3" s="12"/>
      <c r="K3" s="12"/>
      <c r="L3" s="12"/>
      <c r="M3" s="13"/>
      <c r="N3" s="14" t="s">
        <v>3</v>
      </c>
      <c r="U3">
        <v>2</v>
      </c>
      <c r="V3">
        <v>2</v>
      </c>
      <c r="W3" t="s">
        <v>54</v>
      </c>
      <c r="X3" t="s">
        <v>56</v>
      </c>
      <c r="Y3" t="s">
        <v>52</v>
      </c>
    </row>
    <row r="4" spans="1:25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44</v>
      </c>
      <c r="G4" s="15" t="s">
        <v>45</v>
      </c>
      <c r="H4" s="15" t="s">
        <v>46</v>
      </c>
      <c r="I4" s="15" t="s">
        <v>47</v>
      </c>
      <c r="J4" s="15" t="s">
        <v>48</v>
      </c>
      <c r="K4" s="15" t="s">
        <v>49</v>
      </c>
      <c r="L4" s="15" t="s">
        <v>50</v>
      </c>
      <c r="M4" s="16"/>
      <c r="N4" s="17" t="s">
        <v>35</v>
      </c>
      <c r="P4" t="s">
        <v>28</v>
      </c>
      <c r="U4">
        <v>1</v>
      </c>
      <c r="V4">
        <v>3</v>
      </c>
      <c r="W4" t="s">
        <v>57</v>
      </c>
      <c r="X4" t="s">
        <v>54</v>
      </c>
      <c r="Y4" t="s">
        <v>52</v>
      </c>
    </row>
    <row r="5" spans="1:25" ht="15" thickBot="1" x14ac:dyDescent="0.35">
      <c r="A5" s="18"/>
      <c r="B5" s="19"/>
      <c r="C5" s="19">
        <v>35</v>
      </c>
      <c r="D5" s="19">
        <v>39</v>
      </c>
      <c r="E5" s="19"/>
      <c r="F5" s="19">
        <v>6</v>
      </c>
      <c r="G5" s="19">
        <v>29</v>
      </c>
      <c r="H5" s="19">
        <v>41</v>
      </c>
      <c r="I5" s="19"/>
      <c r="J5" s="19"/>
      <c r="K5" s="19">
        <v>10</v>
      </c>
      <c r="L5" s="19"/>
      <c r="M5" s="20"/>
      <c r="N5" s="21" t="s">
        <v>4</v>
      </c>
      <c r="U5">
        <v>1</v>
      </c>
      <c r="V5">
        <v>4</v>
      </c>
      <c r="W5" t="s">
        <v>58</v>
      </c>
      <c r="X5" t="s">
        <v>54</v>
      </c>
      <c r="Y5" t="s">
        <v>52</v>
      </c>
    </row>
    <row r="6" spans="1:25" ht="15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5"/>
      <c r="U6">
        <v>1</v>
      </c>
      <c r="V6">
        <v>5</v>
      </c>
      <c r="W6" t="s">
        <v>59</v>
      </c>
      <c r="X6" t="s">
        <v>54</v>
      </c>
      <c r="Y6" t="s">
        <v>52</v>
      </c>
    </row>
    <row r="7" spans="1:25" x14ac:dyDescent="0.3">
      <c r="A7" s="11">
        <v>46</v>
      </c>
      <c r="B7" s="12">
        <v>1</v>
      </c>
      <c r="C7" s="12">
        <v>6</v>
      </c>
      <c r="D7" s="12">
        <v>43</v>
      </c>
      <c r="E7" s="12">
        <v>5</v>
      </c>
      <c r="F7" s="12">
        <v>12</v>
      </c>
      <c r="G7" s="12">
        <v>44</v>
      </c>
      <c r="H7" s="12">
        <v>4</v>
      </c>
      <c r="I7" s="12">
        <v>3</v>
      </c>
      <c r="J7" s="12"/>
      <c r="K7" s="12"/>
      <c r="L7" s="30"/>
      <c r="M7" s="13"/>
      <c r="N7" s="14" t="s">
        <v>3</v>
      </c>
      <c r="U7">
        <v>1</v>
      </c>
      <c r="V7">
        <v>6</v>
      </c>
      <c r="W7" t="s">
        <v>60</v>
      </c>
      <c r="X7" t="s">
        <v>54</v>
      </c>
      <c r="Y7" t="s">
        <v>52</v>
      </c>
    </row>
    <row r="8" spans="1:25" x14ac:dyDescent="0.3">
      <c r="A8" s="15" t="s">
        <v>39</v>
      </c>
      <c r="B8" s="15" t="s">
        <v>40</v>
      </c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  <c r="L8" s="15" t="s">
        <v>50</v>
      </c>
      <c r="M8" s="16"/>
      <c r="N8" s="17" t="s">
        <v>35</v>
      </c>
      <c r="P8" t="s">
        <v>31</v>
      </c>
      <c r="Q8" t="s">
        <v>51</v>
      </c>
      <c r="R8" t="s">
        <v>52</v>
      </c>
      <c r="U8">
        <v>1</v>
      </c>
      <c r="V8">
        <v>7</v>
      </c>
      <c r="W8" t="s">
        <v>58</v>
      </c>
      <c r="X8" t="s">
        <v>56</v>
      </c>
      <c r="Y8" t="s">
        <v>52</v>
      </c>
    </row>
    <row r="9" spans="1:25" ht="15" thickBot="1" x14ac:dyDescent="0.35">
      <c r="A9" s="18"/>
      <c r="B9" s="19">
        <v>15</v>
      </c>
      <c r="C9" s="19"/>
      <c r="D9" s="19">
        <v>13</v>
      </c>
      <c r="E9" s="19">
        <v>19</v>
      </c>
      <c r="F9" s="19">
        <v>2</v>
      </c>
      <c r="G9" s="19">
        <v>47</v>
      </c>
      <c r="H9" s="19">
        <v>21</v>
      </c>
      <c r="I9" s="19">
        <v>17</v>
      </c>
      <c r="J9" s="19">
        <v>48</v>
      </c>
      <c r="K9" s="19">
        <v>15</v>
      </c>
      <c r="L9" s="19">
        <v>45</v>
      </c>
      <c r="M9" s="20"/>
      <c r="N9" s="21" t="s">
        <v>4</v>
      </c>
      <c r="Q9" t="s">
        <v>53</v>
      </c>
      <c r="R9" s="3"/>
      <c r="U9">
        <v>1</v>
      </c>
      <c r="V9">
        <v>8</v>
      </c>
      <c r="W9" t="s">
        <v>59</v>
      </c>
      <c r="X9" t="s">
        <v>56</v>
      </c>
      <c r="Y9" t="s">
        <v>52</v>
      </c>
    </row>
    <row r="10" spans="1:25" ht="15" x14ac:dyDescent="0.3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4"/>
      <c r="N10" s="25"/>
      <c r="R10" s="3"/>
      <c r="U10">
        <v>1</v>
      </c>
      <c r="V10">
        <v>9</v>
      </c>
      <c r="W10" t="s">
        <v>55</v>
      </c>
      <c r="X10" t="s">
        <v>56</v>
      </c>
      <c r="Y10" t="s">
        <v>52</v>
      </c>
    </row>
    <row r="11" spans="1:25" x14ac:dyDescent="0.3">
      <c r="A11" s="11">
        <v>2</v>
      </c>
      <c r="B11" s="12">
        <v>7</v>
      </c>
      <c r="C11" s="12">
        <v>8</v>
      </c>
      <c r="D11" s="12"/>
      <c r="E11" s="12">
        <v>45</v>
      </c>
      <c r="F11" s="12">
        <v>10</v>
      </c>
      <c r="G11" s="12">
        <v>11</v>
      </c>
      <c r="H11" s="12">
        <v>9</v>
      </c>
      <c r="I11" s="12"/>
      <c r="J11" s="12"/>
      <c r="K11" s="12"/>
      <c r="L11" s="12"/>
      <c r="M11" s="13"/>
      <c r="N11" s="14" t="s">
        <v>3</v>
      </c>
      <c r="U11">
        <v>1</v>
      </c>
      <c r="V11">
        <v>10</v>
      </c>
      <c r="W11" t="s">
        <v>60</v>
      </c>
      <c r="X11" t="s">
        <v>56</v>
      </c>
      <c r="Y11" t="s">
        <v>52</v>
      </c>
    </row>
    <row r="12" spans="1:25" x14ac:dyDescent="0.3">
      <c r="A12" s="15" t="s">
        <v>39</v>
      </c>
      <c r="B12" s="15" t="s">
        <v>40</v>
      </c>
      <c r="C12" s="15" t="s">
        <v>41</v>
      </c>
      <c r="D12" s="15" t="s">
        <v>42</v>
      </c>
      <c r="E12" s="15" t="s">
        <v>43</v>
      </c>
      <c r="F12" s="15" t="s">
        <v>44</v>
      </c>
      <c r="G12" s="15" t="s">
        <v>45</v>
      </c>
      <c r="H12" s="15" t="s">
        <v>46</v>
      </c>
      <c r="I12" s="15" t="s">
        <v>47</v>
      </c>
      <c r="J12" s="15" t="s">
        <v>48</v>
      </c>
      <c r="K12" s="15" t="s">
        <v>49</v>
      </c>
      <c r="L12" s="15" t="s">
        <v>50</v>
      </c>
      <c r="M12" s="16"/>
      <c r="N12" s="17" t="s">
        <v>35</v>
      </c>
      <c r="P12" t="s">
        <v>30</v>
      </c>
      <c r="U12">
        <v>1</v>
      </c>
      <c r="V12">
        <v>11</v>
      </c>
      <c r="W12" t="s">
        <v>57</v>
      </c>
      <c r="X12" t="s">
        <v>56</v>
      </c>
      <c r="Y12" t="s">
        <v>52</v>
      </c>
    </row>
    <row r="13" spans="1:25" ht="15" thickBot="1" x14ac:dyDescent="0.35">
      <c r="A13" s="18"/>
      <c r="B13" s="19"/>
      <c r="C13" s="19"/>
      <c r="D13" s="19"/>
      <c r="E13" s="19">
        <v>46</v>
      </c>
      <c r="F13" s="19">
        <v>14</v>
      </c>
      <c r="G13" s="19">
        <v>20</v>
      </c>
      <c r="H13" s="19"/>
      <c r="I13" s="19">
        <v>18</v>
      </c>
      <c r="J13" s="19">
        <v>12</v>
      </c>
      <c r="K13" s="19">
        <v>22</v>
      </c>
      <c r="L13" s="19">
        <v>16</v>
      </c>
      <c r="M13" s="20"/>
      <c r="N13" s="21" t="s">
        <v>4</v>
      </c>
      <c r="U13">
        <v>2</v>
      </c>
      <c r="V13">
        <v>12</v>
      </c>
      <c r="W13" t="s">
        <v>56</v>
      </c>
      <c r="X13" t="s">
        <v>54</v>
      </c>
      <c r="Y13" t="s">
        <v>52</v>
      </c>
    </row>
    <row r="14" spans="1:25" ht="15" x14ac:dyDescent="0.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25"/>
      <c r="U14">
        <v>3</v>
      </c>
      <c r="V14">
        <v>13</v>
      </c>
      <c r="W14" t="s">
        <v>54</v>
      </c>
      <c r="X14" t="s">
        <v>55</v>
      </c>
      <c r="Y14" t="s">
        <v>52</v>
      </c>
    </row>
    <row r="15" spans="1:25" x14ac:dyDescent="0.3">
      <c r="A15" s="11">
        <v>13</v>
      </c>
      <c r="B15" s="12">
        <v>14</v>
      </c>
      <c r="C15" s="12">
        <v>27</v>
      </c>
      <c r="D15" s="12">
        <v>47</v>
      </c>
      <c r="E15" s="12">
        <v>25</v>
      </c>
      <c r="F15" s="12">
        <v>29</v>
      </c>
      <c r="G15" s="12">
        <v>48</v>
      </c>
      <c r="H15" s="12"/>
      <c r="I15" s="12"/>
      <c r="J15" s="12">
        <v>23</v>
      </c>
      <c r="K15" s="12"/>
      <c r="L15" s="12"/>
      <c r="M15" s="13"/>
      <c r="N15" s="14" t="s">
        <v>3</v>
      </c>
      <c r="U15">
        <v>1</v>
      </c>
      <c r="V15">
        <v>14</v>
      </c>
      <c r="W15" t="s">
        <v>56</v>
      </c>
      <c r="X15" t="s">
        <v>55</v>
      </c>
      <c r="Y15" t="s">
        <v>52</v>
      </c>
    </row>
    <row r="16" spans="1:25" x14ac:dyDescent="0.3">
      <c r="A16" s="15" t="s">
        <v>39</v>
      </c>
      <c r="B16" s="15" t="s">
        <v>40</v>
      </c>
      <c r="C16" s="15" t="s">
        <v>41</v>
      </c>
      <c r="D16" s="15" t="s">
        <v>42</v>
      </c>
      <c r="E16" s="15" t="s">
        <v>43</v>
      </c>
      <c r="F16" s="15" t="s">
        <v>44</v>
      </c>
      <c r="G16" s="15" t="s">
        <v>45</v>
      </c>
      <c r="H16" s="15" t="s">
        <v>46</v>
      </c>
      <c r="I16" s="15" t="s">
        <v>47</v>
      </c>
      <c r="J16" s="15" t="s">
        <v>48</v>
      </c>
      <c r="K16" s="15" t="s">
        <v>49</v>
      </c>
      <c r="L16" s="15" t="s">
        <v>50</v>
      </c>
      <c r="M16" s="16"/>
      <c r="N16" s="17" t="s">
        <v>35</v>
      </c>
      <c r="P16" t="s">
        <v>29</v>
      </c>
      <c r="U16">
        <v>1</v>
      </c>
      <c r="V16">
        <v>15</v>
      </c>
      <c r="W16" t="s">
        <v>54</v>
      </c>
      <c r="X16" t="s">
        <v>58</v>
      </c>
      <c r="Y16" t="s">
        <v>52</v>
      </c>
    </row>
    <row r="17" spans="1:25" ht="15" thickBot="1" x14ac:dyDescent="0.35">
      <c r="A17" s="18"/>
      <c r="B17" s="19">
        <v>24</v>
      </c>
      <c r="C17" s="19">
        <v>26</v>
      </c>
      <c r="D17" s="19"/>
      <c r="E17" s="19">
        <v>1</v>
      </c>
      <c r="F17" s="19">
        <v>30</v>
      </c>
      <c r="G17" s="19">
        <v>43</v>
      </c>
      <c r="H17" s="19"/>
      <c r="I17" s="19">
        <v>28</v>
      </c>
      <c r="J17" s="19">
        <v>44</v>
      </c>
      <c r="K17" s="19"/>
      <c r="L17" s="19">
        <v>9</v>
      </c>
      <c r="M17" s="20"/>
      <c r="N17" s="21" t="s">
        <v>4</v>
      </c>
      <c r="U17">
        <v>1</v>
      </c>
      <c r="V17">
        <v>16</v>
      </c>
      <c r="W17" t="s">
        <v>56</v>
      </c>
      <c r="X17" t="s">
        <v>58</v>
      </c>
      <c r="Y17" t="s">
        <v>52</v>
      </c>
    </row>
    <row r="18" spans="1:25" x14ac:dyDescent="0.3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5"/>
      <c r="U18">
        <v>1</v>
      </c>
      <c r="V18">
        <v>17</v>
      </c>
      <c r="W18" t="s">
        <v>54</v>
      </c>
      <c r="X18" t="s">
        <v>59</v>
      </c>
      <c r="Y18" t="s">
        <v>52</v>
      </c>
    </row>
    <row r="19" spans="1:25" x14ac:dyDescent="0.3">
      <c r="A19" s="11">
        <v>24</v>
      </c>
      <c r="B19" s="12">
        <v>35</v>
      </c>
      <c r="C19" s="12">
        <v>31</v>
      </c>
      <c r="D19" s="12">
        <v>33</v>
      </c>
      <c r="E19" s="12"/>
      <c r="F19" s="12">
        <v>15</v>
      </c>
      <c r="G19" s="12">
        <v>16</v>
      </c>
      <c r="H19" s="12"/>
      <c r="I19" s="12"/>
      <c r="J19" s="12"/>
      <c r="K19" s="12"/>
      <c r="L19" s="12"/>
      <c r="M19" s="13"/>
      <c r="N19" s="14" t="s">
        <v>3</v>
      </c>
      <c r="U19">
        <v>1</v>
      </c>
      <c r="V19">
        <v>18</v>
      </c>
      <c r="W19" t="s">
        <v>56</v>
      </c>
      <c r="X19" t="s">
        <v>59</v>
      </c>
      <c r="Y19" t="s">
        <v>52</v>
      </c>
    </row>
    <row r="20" spans="1:25" x14ac:dyDescent="0.3">
      <c r="A20" s="15" t="s">
        <v>39</v>
      </c>
      <c r="B20" s="15" t="s">
        <v>40</v>
      </c>
      <c r="C20" s="15" t="s">
        <v>41</v>
      </c>
      <c r="D20" s="15" t="s">
        <v>42</v>
      </c>
      <c r="E20" s="15" t="s">
        <v>43</v>
      </c>
      <c r="F20" s="15" t="s">
        <v>44</v>
      </c>
      <c r="G20" s="15" t="s">
        <v>45</v>
      </c>
      <c r="H20" s="15" t="s">
        <v>46</v>
      </c>
      <c r="I20" s="15" t="s">
        <v>47</v>
      </c>
      <c r="J20" s="15" t="s">
        <v>48</v>
      </c>
      <c r="K20" s="15" t="s">
        <v>49</v>
      </c>
      <c r="L20" s="15" t="s">
        <v>50</v>
      </c>
      <c r="M20" s="16"/>
      <c r="N20" s="17" t="s">
        <v>35</v>
      </c>
      <c r="P20" t="s">
        <v>32</v>
      </c>
      <c r="U20">
        <v>1</v>
      </c>
      <c r="V20">
        <v>19</v>
      </c>
      <c r="W20" t="s">
        <v>54</v>
      </c>
      <c r="X20" t="s">
        <v>57</v>
      </c>
      <c r="Y20" t="s">
        <v>52</v>
      </c>
    </row>
    <row r="21" spans="1:25" ht="15" thickBot="1" x14ac:dyDescent="0.35">
      <c r="A21" s="18"/>
      <c r="B21" s="19">
        <v>32</v>
      </c>
      <c r="C21" s="19"/>
      <c r="D21" s="19">
        <v>36</v>
      </c>
      <c r="E21" s="19"/>
      <c r="F21" s="19">
        <v>34</v>
      </c>
      <c r="G21" s="19">
        <v>7</v>
      </c>
      <c r="H21" s="19"/>
      <c r="I21" s="19"/>
      <c r="J21" s="19"/>
      <c r="K21" s="19">
        <v>23</v>
      </c>
      <c r="L21" s="19">
        <v>4</v>
      </c>
      <c r="M21" s="20"/>
      <c r="N21" s="21" t="s">
        <v>4</v>
      </c>
      <c r="U21">
        <v>1</v>
      </c>
      <c r="V21">
        <v>20</v>
      </c>
      <c r="W21" t="s">
        <v>56</v>
      </c>
      <c r="X21" t="s">
        <v>57</v>
      </c>
      <c r="Y21" t="s">
        <v>52</v>
      </c>
    </row>
    <row r="22" spans="1:25" ht="15" thickBot="1" x14ac:dyDescent="0.3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5"/>
      <c r="U22">
        <v>1</v>
      </c>
      <c r="V22">
        <v>21</v>
      </c>
      <c r="W22" t="s">
        <v>54</v>
      </c>
      <c r="X22" t="s">
        <v>60</v>
      </c>
      <c r="Y22" t="s">
        <v>52</v>
      </c>
    </row>
    <row r="23" spans="1:25" x14ac:dyDescent="0.3">
      <c r="A23" s="11">
        <v>32</v>
      </c>
      <c r="B23" s="12">
        <v>26</v>
      </c>
      <c r="C23" s="12">
        <v>39</v>
      </c>
      <c r="D23" s="12">
        <v>18</v>
      </c>
      <c r="E23" s="12">
        <v>17</v>
      </c>
      <c r="F23" s="12"/>
      <c r="G23" s="12">
        <v>38</v>
      </c>
      <c r="H23" s="12"/>
      <c r="I23" s="12"/>
      <c r="J23" s="12"/>
      <c r="K23" s="12"/>
      <c r="L23" s="12"/>
      <c r="M23" s="13"/>
      <c r="N23" s="14" t="s">
        <v>3</v>
      </c>
      <c r="U23">
        <v>1</v>
      </c>
      <c r="V23">
        <v>22</v>
      </c>
      <c r="W23" t="s">
        <v>56</v>
      </c>
      <c r="X23" t="s">
        <v>60</v>
      </c>
      <c r="Y23" t="s">
        <v>52</v>
      </c>
    </row>
    <row r="24" spans="1:25" x14ac:dyDescent="0.3">
      <c r="A24" s="15" t="s">
        <v>39</v>
      </c>
      <c r="B24" s="15" t="s">
        <v>40</v>
      </c>
      <c r="C24" s="15" t="s">
        <v>41</v>
      </c>
      <c r="D24" s="15" t="s">
        <v>42</v>
      </c>
      <c r="E24" s="15" t="s">
        <v>43</v>
      </c>
      <c r="F24" s="15" t="s">
        <v>44</v>
      </c>
      <c r="G24" s="15" t="s">
        <v>45</v>
      </c>
      <c r="H24" s="15" t="s">
        <v>46</v>
      </c>
      <c r="I24" s="15" t="s">
        <v>47</v>
      </c>
      <c r="J24" s="15" t="s">
        <v>48</v>
      </c>
      <c r="K24" s="15" t="s">
        <v>49</v>
      </c>
      <c r="L24" s="15" t="s">
        <v>50</v>
      </c>
      <c r="M24" s="16"/>
      <c r="N24" s="17" t="s">
        <v>35</v>
      </c>
      <c r="P24" t="s">
        <v>33</v>
      </c>
      <c r="V24">
        <v>23</v>
      </c>
      <c r="W24" t="s">
        <v>58</v>
      </c>
      <c r="X24" t="s">
        <v>55</v>
      </c>
      <c r="Y24" t="s">
        <v>52</v>
      </c>
    </row>
    <row r="25" spans="1:25" ht="15" thickBot="1" x14ac:dyDescent="0.35">
      <c r="A25" s="18"/>
      <c r="B25" s="19">
        <v>40</v>
      </c>
      <c r="C25" s="19">
        <v>37</v>
      </c>
      <c r="D25" s="19">
        <v>31</v>
      </c>
      <c r="E25" s="19"/>
      <c r="F25" s="19">
        <v>25</v>
      </c>
      <c r="G25" s="19"/>
      <c r="H25" s="19">
        <v>8</v>
      </c>
      <c r="I25" s="19">
        <v>5</v>
      </c>
      <c r="J25" s="19"/>
      <c r="K25" s="19"/>
      <c r="L25" s="19"/>
      <c r="M25" s="20"/>
      <c r="N25" s="21" t="s">
        <v>4</v>
      </c>
      <c r="V25">
        <v>24</v>
      </c>
      <c r="W25" t="s">
        <v>55</v>
      </c>
      <c r="X25" t="s">
        <v>58</v>
      </c>
      <c r="Y25" t="s">
        <v>52</v>
      </c>
    </row>
    <row r="26" spans="1:25" x14ac:dyDescent="0.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25"/>
      <c r="V26">
        <v>25</v>
      </c>
      <c r="W26" t="s">
        <v>59</v>
      </c>
      <c r="X26" t="s">
        <v>55</v>
      </c>
      <c r="Y26" t="s">
        <v>52</v>
      </c>
    </row>
    <row r="27" spans="1:25" x14ac:dyDescent="0.3">
      <c r="A27" s="11">
        <v>19</v>
      </c>
      <c r="B27" s="12">
        <v>37</v>
      </c>
      <c r="C27" s="12">
        <v>20</v>
      </c>
      <c r="D27" s="12"/>
      <c r="E27" s="12">
        <v>34</v>
      </c>
      <c r="F27" s="12"/>
      <c r="G27" s="12">
        <v>41</v>
      </c>
      <c r="H27" s="12">
        <v>28</v>
      </c>
      <c r="I27" s="12"/>
      <c r="J27" s="12"/>
      <c r="K27" s="12"/>
      <c r="L27" s="12"/>
      <c r="M27" s="13"/>
      <c r="N27" s="14" t="s">
        <v>3</v>
      </c>
      <c r="V27">
        <v>26</v>
      </c>
      <c r="W27" t="s">
        <v>55</v>
      </c>
      <c r="X27" t="s">
        <v>59</v>
      </c>
      <c r="Y27" t="s">
        <v>52</v>
      </c>
    </row>
    <row r="28" spans="1:25" x14ac:dyDescent="0.3">
      <c r="A28" s="15" t="s">
        <v>39</v>
      </c>
      <c r="B28" s="15" t="s">
        <v>40</v>
      </c>
      <c r="C28" s="15" t="s">
        <v>41</v>
      </c>
      <c r="D28" s="15" t="s">
        <v>42</v>
      </c>
      <c r="E28" s="15" t="s">
        <v>43</v>
      </c>
      <c r="F28" s="15" t="s">
        <v>44</v>
      </c>
      <c r="G28" s="15" t="s">
        <v>45</v>
      </c>
      <c r="H28" s="15" t="s">
        <v>46</v>
      </c>
      <c r="I28" s="15" t="s">
        <v>47</v>
      </c>
      <c r="J28" s="15" t="s">
        <v>48</v>
      </c>
      <c r="K28" s="15" t="s">
        <v>49</v>
      </c>
      <c r="L28" s="15" t="s">
        <v>50</v>
      </c>
      <c r="M28" s="16"/>
      <c r="N28" s="17" t="s">
        <v>35</v>
      </c>
      <c r="P28" t="s">
        <v>34</v>
      </c>
      <c r="V28">
        <v>27</v>
      </c>
      <c r="W28" t="s">
        <v>57</v>
      </c>
      <c r="X28" t="s">
        <v>55</v>
      </c>
      <c r="Y28" t="s">
        <v>52</v>
      </c>
    </row>
    <row r="29" spans="1:25" ht="15" thickBot="1" x14ac:dyDescent="0.35">
      <c r="A29" s="18"/>
      <c r="B29" s="19"/>
      <c r="C29" s="19">
        <v>42</v>
      </c>
      <c r="D29" s="19">
        <v>27</v>
      </c>
      <c r="E29" s="19">
        <v>33</v>
      </c>
      <c r="F29" s="19"/>
      <c r="G29" s="19"/>
      <c r="H29" s="19">
        <v>38</v>
      </c>
      <c r="I29" s="19">
        <v>27</v>
      </c>
      <c r="J29" s="19"/>
      <c r="K29" s="19">
        <v>11</v>
      </c>
      <c r="L29" s="19">
        <v>3</v>
      </c>
      <c r="M29" s="20"/>
      <c r="N29" s="21" t="s">
        <v>4</v>
      </c>
      <c r="V29">
        <v>28</v>
      </c>
      <c r="W29" t="s">
        <v>55</v>
      </c>
      <c r="X29" t="s">
        <v>57</v>
      </c>
      <c r="Y29" t="s">
        <v>52</v>
      </c>
    </row>
    <row r="30" spans="1:25" x14ac:dyDescent="0.3">
      <c r="V30">
        <v>29</v>
      </c>
      <c r="W30" t="s">
        <v>60</v>
      </c>
      <c r="X30" t="s">
        <v>55</v>
      </c>
      <c r="Y30" t="s">
        <v>52</v>
      </c>
    </row>
    <row r="31" spans="1:25" x14ac:dyDescent="0.3">
      <c r="V31">
        <v>30</v>
      </c>
      <c r="W31" t="s">
        <v>55</v>
      </c>
      <c r="X31" t="s">
        <v>60</v>
      </c>
      <c r="Y31" t="s">
        <v>52</v>
      </c>
    </row>
    <row r="32" spans="1:25" x14ac:dyDescent="0.3">
      <c r="A32" s="8" t="s">
        <v>35</v>
      </c>
      <c r="B32" t="s">
        <v>31</v>
      </c>
      <c r="C32" t="s">
        <v>30</v>
      </c>
      <c r="D32" t="s">
        <v>29</v>
      </c>
      <c r="E32" t="s">
        <v>32</v>
      </c>
      <c r="F32" t="s">
        <v>33</v>
      </c>
      <c r="G32" t="s">
        <v>34</v>
      </c>
      <c r="H32" t="s">
        <v>28</v>
      </c>
      <c r="Q32" s="4"/>
      <c r="V32">
        <v>31</v>
      </c>
      <c r="W32" t="s">
        <v>59</v>
      </c>
      <c r="X32" t="s">
        <v>58</v>
      </c>
      <c r="Y32" t="s">
        <v>52</v>
      </c>
    </row>
    <row r="33" spans="1:25" x14ac:dyDescent="0.3">
      <c r="A33" t="s">
        <v>31</v>
      </c>
      <c r="B33" s="2">
        <v>0</v>
      </c>
      <c r="C33" s="2">
        <v>0.38520833333333332</v>
      </c>
      <c r="D33" s="2">
        <v>0.29583333333333334</v>
      </c>
      <c r="E33" s="2">
        <v>0.35520833333333329</v>
      </c>
      <c r="F33" s="2">
        <v>0.33333333333333331</v>
      </c>
      <c r="G33" s="2">
        <v>0.2895833333333333</v>
      </c>
      <c r="H33" s="2">
        <v>0.32645833333333329</v>
      </c>
      <c r="K33" s="8" t="s">
        <v>35</v>
      </c>
      <c r="L33" t="s">
        <v>31</v>
      </c>
      <c r="M33" t="s">
        <v>30</v>
      </c>
      <c r="N33" t="s">
        <v>29</v>
      </c>
      <c r="O33" t="s">
        <v>32</v>
      </c>
      <c r="P33" t="s">
        <v>33</v>
      </c>
      <c r="Q33" t="s">
        <v>34</v>
      </c>
      <c r="R33" t="s">
        <v>28</v>
      </c>
      <c r="V33">
        <v>32</v>
      </c>
      <c r="W33" t="s">
        <v>58</v>
      </c>
      <c r="X33" t="s">
        <v>59</v>
      </c>
      <c r="Y33" t="s">
        <v>52</v>
      </c>
    </row>
    <row r="34" spans="1:25" x14ac:dyDescent="0.3">
      <c r="A34" t="s">
        <v>30</v>
      </c>
      <c r="B34" s="2"/>
      <c r="C34" s="2">
        <v>0</v>
      </c>
      <c r="D34" s="2">
        <v>0.31083333333333329</v>
      </c>
      <c r="E34" s="2">
        <v>0.39583333333333331</v>
      </c>
      <c r="F34" s="2">
        <v>0.40833333333333333</v>
      </c>
      <c r="G34" s="2">
        <v>0.33333333333333331</v>
      </c>
      <c r="H34" s="2">
        <v>0.3677083333333333</v>
      </c>
      <c r="K34" t="s">
        <v>31</v>
      </c>
      <c r="L34" s="26">
        <v>0</v>
      </c>
      <c r="M34" s="27">
        <v>25</v>
      </c>
      <c r="N34" s="27">
        <v>17</v>
      </c>
      <c r="O34" s="27">
        <v>22</v>
      </c>
      <c r="P34" s="27">
        <v>20</v>
      </c>
      <c r="Q34" s="27">
        <v>17</v>
      </c>
      <c r="R34" s="27">
        <v>20</v>
      </c>
      <c r="V34">
        <v>33</v>
      </c>
      <c r="W34" t="s">
        <v>57</v>
      </c>
      <c r="X34" t="s">
        <v>58</v>
      </c>
      <c r="Y34" t="s">
        <v>52</v>
      </c>
    </row>
    <row r="35" spans="1:25" x14ac:dyDescent="0.3">
      <c r="A35" t="s">
        <v>29</v>
      </c>
      <c r="B35" s="2"/>
      <c r="C35" s="2"/>
      <c r="D35" s="2">
        <v>0</v>
      </c>
      <c r="E35" s="2">
        <v>0.17520833333333333</v>
      </c>
      <c r="F35" s="2">
        <v>0.17708333333333331</v>
      </c>
      <c r="G35" s="2">
        <v>0.10708333333333334</v>
      </c>
      <c r="H35" s="2">
        <v>0.14333333333333331</v>
      </c>
      <c r="K35" t="s">
        <v>30</v>
      </c>
      <c r="L35" s="27">
        <v>25</v>
      </c>
      <c r="M35" s="26">
        <v>0</v>
      </c>
      <c r="N35" s="27">
        <v>19</v>
      </c>
      <c r="O35" s="27">
        <v>25</v>
      </c>
      <c r="P35" s="27">
        <v>26</v>
      </c>
      <c r="Q35" s="27">
        <v>20</v>
      </c>
      <c r="R35" s="27">
        <v>23</v>
      </c>
      <c r="V35">
        <v>34</v>
      </c>
      <c r="W35" t="s">
        <v>58</v>
      </c>
      <c r="X35" t="s">
        <v>57</v>
      </c>
      <c r="Y35" t="s">
        <v>52</v>
      </c>
    </row>
    <row r="36" spans="1:25" x14ac:dyDescent="0.3">
      <c r="A36" t="s">
        <v>32</v>
      </c>
      <c r="B36" s="2"/>
      <c r="C36" s="2"/>
      <c r="D36" s="2"/>
      <c r="E36" s="2">
        <v>0</v>
      </c>
      <c r="F36" s="2">
        <v>0.11333333333333333</v>
      </c>
      <c r="G36" s="2">
        <v>0.16208333333333333</v>
      </c>
      <c r="H36" s="2">
        <v>0.11645833333333333</v>
      </c>
      <c r="K36" t="s">
        <v>29</v>
      </c>
      <c r="L36" s="27">
        <v>17</v>
      </c>
      <c r="M36" s="27">
        <v>19</v>
      </c>
      <c r="N36" s="26">
        <v>0</v>
      </c>
      <c r="O36" s="27">
        <v>8</v>
      </c>
      <c r="P36" s="27">
        <v>8</v>
      </c>
      <c r="Q36" s="27">
        <v>2</v>
      </c>
      <c r="R36" s="27">
        <v>5</v>
      </c>
      <c r="V36">
        <v>35</v>
      </c>
      <c r="W36" t="s">
        <v>60</v>
      </c>
      <c r="X36" t="s">
        <v>58</v>
      </c>
      <c r="Y36" t="s">
        <v>52</v>
      </c>
    </row>
    <row r="37" spans="1:25" x14ac:dyDescent="0.3">
      <c r="A37" t="s">
        <v>33</v>
      </c>
      <c r="B37" s="2"/>
      <c r="C37" s="2"/>
      <c r="D37" s="2"/>
      <c r="E37" s="2"/>
      <c r="F37" s="2">
        <v>0</v>
      </c>
      <c r="G37" s="2">
        <v>0.15708333333333335</v>
      </c>
      <c r="H37" s="2">
        <v>0.11958333333333332</v>
      </c>
      <c r="K37" t="s">
        <v>32</v>
      </c>
      <c r="L37" s="27">
        <v>22</v>
      </c>
      <c r="M37" s="27">
        <v>25</v>
      </c>
      <c r="N37" s="27">
        <v>8</v>
      </c>
      <c r="O37" s="26">
        <v>0</v>
      </c>
      <c r="P37" s="27">
        <v>3</v>
      </c>
      <c r="Q37" s="27">
        <v>7</v>
      </c>
      <c r="R37" s="27">
        <v>3</v>
      </c>
      <c r="V37">
        <v>36</v>
      </c>
      <c r="W37" t="s">
        <v>58</v>
      </c>
      <c r="X37" t="s">
        <v>60</v>
      </c>
      <c r="Y37" t="s">
        <v>52</v>
      </c>
    </row>
    <row r="38" spans="1:25" x14ac:dyDescent="0.3">
      <c r="A38" t="s">
        <v>34</v>
      </c>
      <c r="B38" s="2"/>
      <c r="C38" s="2"/>
      <c r="D38" s="2"/>
      <c r="E38" s="2"/>
      <c r="F38" s="2"/>
      <c r="G38" s="2">
        <v>0</v>
      </c>
      <c r="H38" s="2">
        <v>0.12864583333333332</v>
      </c>
      <c r="K38" t="s">
        <v>33</v>
      </c>
      <c r="L38" s="27">
        <v>20</v>
      </c>
      <c r="M38" s="27">
        <v>26</v>
      </c>
      <c r="N38" s="27">
        <v>8</v>
      </c>
      <c r="O38" s="27">
        <v>3</v>
      </c>
      <c r="P38" s="26">
        <v>0</v>
      </c>
      <c r="Q38" s="27">
        <v>6</v>
      </c>
      <c r="R38" s="27">
        <v>3</v>
      </c>
      <c r="V38">
        <v>37</v>
      </c>
      <c r="W38" t="s">
        <v>59</v>
      </c>
      <c r="X38" t="s">
        <v>57</v>
      </c>
      <c r="Y38" t="s">
        <v>52</v>
      </c>
    </row>
    <row r="39" spans="1:25" x14ac:dyDescent="0.3">
      <c r="A39" t="s">
        <v>28</v>
      </c>
      <c r="B39" s="2"/>
      <c r="C39" s="2"/>
      <c r="D39" s="2"/>
      <c r="E39" s="2"/>
      <c r="F39" s="2"/>
      <c r="G39" s="2"/>
      <c r="H39" s="2">
        <v>0</v>
      </c>
      <c r="K39" t="s">
        <v>34</v>
      </c>
      <c r="L39" s="27">
        <v>17</v>
      </c>
      <c r="M39" s="27">
        <v>20</v>
      </c>
      <c r="N39" s="27">
        <v>2</v>
      </c>
      <c r="O39" s="27">
        <v>7</v>
      </c>
      <c r="P39" s="27">
        <v>6</v>
      </c>
      <c r="Q39" s="26">
        <v>0</v>
      </c>
      <c r="R39" s="27">
        <v>4</v>
      </c>
      <c r="V39">
        <v>38</v>
      </c>
      <c r="W39" t="s">
        <v>57</v>
      </c>
      <c r="X39" t="s">
        <v>59</v>
      </c>
      <c r="Y39" t="s">
        <v>52</v>
      </c>
    </row>
    <row r="40" spans="1:25" x14ac:dyDescent="0.3">
      <c r="K40" t="s">
        <v>28</v>
      </c>
      <c r="L40" s="27">
        <v>20</v>
      </c>
      <c r="M40" s="27">
        <v>23</v>
      </c>
      <c r="N40" s="27">
        <v>5</v>
      </c>
      <c r="O40" s="27">
        <v>3</v>
      </c>
      <c r="P40" s="27">
        <v>3</v>
      </c>
      <c r="Q40" s="27">
        <v>4</v>
      </c>
      <c r="R40" s="26">
        <v>0</v>
      </c>
      <c r="V40">
        <v>39</v>
      </c>
      <c r="W40" t="s">
        <v>60</v>
      </c>
      <c r="X40" t="s">
        <v>59</v>
      </c>
      <c r="Y40" t="s">
        <v>52</v>
      </c>
    </row>
    <row r="41" spans="1:25" x14ac:dyDescent="0.3">
      <c r="A41" s="31" t="s">
        <v>9</v>
      </c>
      <c r="B41" s="32" t="s">
        <v>31</v>
      </c>
      <c r="C41" s="32" t="s">
        <v>30</v>
      </c>
      <c r="D41" s="32" t="s">
        <v>29</v>
      </c>
      <c r="E41" s="32" t="s">
        <v>32</v>
      </c>
      <c r="F41" s="32" t="s">
        <v>33</v>
      </c>
      <c r="G41" s="32" t="s">
        <v>34</v>
      </c>
      <c r="H41" s="32" t="s">
        <v>28</v>
      </c>
      <c r="V41">
        <v>40</v>
      </c>
      <c r="W41" t="s">
        <v>59</v>
      </c>
      <c r="X41" t="s">
        <v>60</v>
      </c>
      <c r="Y41" t="s">
        <v>52</v>
      </c>
    </row>
    <row r="42" spans="1:25" x14ac:dyDescent="0.3">
      <c r="A42" s="32" t="s">
        <v>31</v>
      </c>
      <c r="B42" s="33">
        <v>0</v>
      </c>
      <c r="C42" s="33">
        <v>6</v>
      </c>
      <c r="D42" s="33">
        <v>10</v>
      </c>
      <c r="E42" s="33">
        <v>2</v>
      </c>
      <c r="F42" s="33">
        <v>2</v>
      </c>
      <c r="G42" s="33">
        <v>2</v>
      </c>
      <c r="H42" s="33">
        <v>2</v>
      </c>
      <c r="V42">
        <v>41</v>
      </c>
      <c r="W42" t="s">
        <v>60</v>
      </c>
      <c r="X42" t="s">
        <v>57</v>
      </c>
      <c r="Y42" t="s">
        <v>52</v>
      </c>
    </row>
    <row r="43" spans="1:25" x14ac:dyDescent="0.3">
      <c r="A43" s="32" t="s">
        <v>30</v>
      </c>
      <c r="B43" s="33">
        <v>6</v>
      </c>
      <c r="C43" s="33">
        <v>0</v>
      </c>
      <c r="D43" s="33">
        <v>4</v>
      </c>
      <c r="E43" s="33">
        <v>4</v>
      </c>
      <c r="F43" s="33">
        <v>4</v>
      </c>
      <c r="G43" s="33">
        <v>2</v>
      </c>
      <c r="H43" s="33">
        <v>4</v>
      </c>
      <c r="V43">
        <v>42</v>
      </c>
      <c r="W43" t="s">
        <v>57</v>
      </c>
      <c r="X43" t="s">
        <v>60</v>
      </c>
      <c r="Y43" t="s">
        <v>52</v>
      </c>
    </row>
    <row r="44" spans="1:25" x14ac:dyDescent="0.3">
      <c r="A44" s="32" t="s">
        <v>29</v>
      </c>
      <c r="B44" s="33">
        <v>10</v>
      </c>
      <c r="C44" s="33">
        <v>4</v>
      </c>
      <c r="D44" s="33">
        <v>0</v>
      </c>
      <c r="E44" s="33">
        <v>2</v>
      </c>
      <c r="F44" s="33">
        <v>2</v>
      </c>
      <c r="G44" s="33">
        <v>2</v>
      </c>
      <c r="H44" s="33">
        <v>2</v>
      </c>
    </row>
    <row r="45" spans="1:25" x14ac:dyDescent="0.3">
      <c r="A45" s="32" t="s">
        <v>32</v>
      </c>
      <c r="B45" s="33">
        <v>2</v>
      </c>
      <c r="C45" s="33">
        <v>4</v>
      </c>
      <c r="D45" s="33">
        <v>2</v>
      </c>
      <c r="E45" s="33">
        <v>0</v>
      </c>
      <c r="F45" s="33">
        <v>1</v>
      </c>
      <c r="G45" s="33">
        <v>1</v>
      </c>
      <c r="H45" s="33">
        <v>1</v>
      </c>
    </row>
    <row r="46" spans="1:25" x14ac:dyDescent="0.3">
      <c r="A46" s="32" t="s">
        <v>33</v>
      </c>
      <c r="B46" s="33">
        <v>2</v>
      </c>
      <c r="C46" s="33">
        <v>4</v>
      </c>
      <c r="D46" s="33">
        <v>2</v>
      </c>
      <c r="E46" s="33">
        <v>1</v>
      </c>
      <c r="F46" s="33">
        <v>0</v>
      </c>
      <c r="G46" s="33">
        <v>1</v>
      </c>
      <c r="H46" s="33">
        <v>1</v>
      </c>
    </row>
    <row r="47" spans="1:25" x14ac:dyDescent="0.3">
      <c r="A47" s="32" t="s">
        <v>34</v>
      </c>
      <c r="B47" s="33">
        <v>2</v>
      </c>
      <c r="C47" s="33">
        <v>2</v>
      </c>
      <c r="D47" s="33">
        <v>2</v>
      </c>
      <c r="E47" s="33">
        <v>1</v>
      </c>
      <c r="F47" s="33">
        <v>1</v>
      </c>
      <c r="G47" s="33">
        <v>0</v>
      </c>
      <c r="H47" s="33">
        <v>1</v>
      </c>
    </row>
    <row r="48" spans="1:25" x14ac:dyDescent="0.3">
      <c r="A48" s="32" t="s">
        <v>28</v>
      </c>
      <c r="B48" s="33">
        <v>2</v>
      </c>
      <c r="C48" s="33">
        <v>4</v>
      </c>
      <c r="D48" s="33">
        <v>2</v>
      </c>
      <c r="E48" s="33">
        <v>1</v>
      </c>
      <c r="F48" s="33">
        <v>1</v>
      </c>
      <c r="G48" s="33">
        <v>1</v>
      </c>
      <c r="H48" s="33">
        <v>0</v>
      </c>
    </row>
    <row r="50" spans="1:8" x14ac:dyDescent="0.3">
      <c r="A50" s="8" t="s">
        <v>5</v>
      </c>
      <c r="B50" t="s">
        <v>31</v>
      </c>
      <c r="C50" t="s">
        <v>30</v>
      </c>
      <c r="D50" t="s">
        <v>29</v>
      </c>
      <c r="E50" t="s">
        <v>32</v>
      </c>
      <c r="F50" t="s">
        <v>33</v>
      </c>
      <c r="G50" t="s">
        <v>34</v>
      </c>
      <c r="H50" t="s">
        <v>28</v>
      </c>
    </row>
    <row r="51" spans="1:8" x14ac:dyDescent="0.3">
      <c r="A51" t="s">
        <v>31</v>
      </c>
      <c r="B51" s="10">
        <v>0</v>
      </c>
      <c r="C51">
        <v>48.3</v>
      </c>
      <c r="D51">
        <v>34</v>
      </c>
      <c r="E51">
        <v>43.5</v>
      </c>
      <c r="F51">
        <v>40</v>
      </c>
      <c r="G51">
        <v>33</v>
      </c>
      <c r="H51" s="9">
        <v>38.9</v>
      </c>
    </row>
    <row r="52" spans="1:8" x14ac:dyDescent="0.3">
      <c r="A52" t="s">
        <v>30</v>
      </c>
      <c r="B52" s="10"/>
      <c r="C52" s="10">
        <v>0</v>
      </c>
      <c r="D52">
        <v>36.4</v>
      </c>
      <c r="E52">
        <v>50</v>
      </c>
      <c r="F52">
        <v>52</v>
      </c>
      <c r="G52">
        <v>40</v>
      </c>
      <c r="H52" s="9">
        <v>45.5</v>
      </c>
    </row>
    <row r="53" spans="1:8" x14ac:dyDescent="0.3">
      <c r="A53" t="s">
        <v>29</v>
      </c>
      <c r="B53" s="10"/>
      <c r="C53" s="10"/>
      <c r="D53" s="10">
        <v>0</v>
      </c>
      <c r="E53">
        <v>14.7</v>
      </c>
      <c r="F53">
        <v>15</v>
      </c>
      <c r="G53">
        <v>3.8</v>
      </c>
      <c r="H53" s="9">
        <v>9.6</v>
      </c>
    </row>
    <row r="54" spans="1:8" x14ac:dyDescent="0.3">
      <c r="A54" t="s">
        <v>32</v>
      </c>
      <c r="B54" s="10"/>
      <c r="C54" s="10"/>
      <c r="D54" s="10"/>
      <c r="E54" s="10">
        <v>0</v>
      </c>
      <c r="F54">
        <v>4.8</v>
      </c>
      <c r="G54">
        <v>12.6</v>
      </c>
      <c r="H54" s="9">
        <v>5.3</v>
      </c>
    </row>
    <row r="55" spans="1:8" x14ac:dyDescent="0.3">
      <c r="A55" t="s">
        <v>33</v>
      </c>
      <c r="B55" s="10"/>
      <c r="C55" s="10"/>
      <c r="D55" s="10"/>
      <c r="E55" s="10"/>
      <c r="F55" s="10">
        <v>0</v>
      </c>
      <c r="G55">
        <v>11.8</v>
      </c>
      <c r="H55" s="9">
        <v>5.8</v>
      </c>
    </row>
    <row r="56" spans="1:8" x14ac:dyDescent="0.3">
      <c r="A56" t="s">
        <v>34</v>
      </c>
      <c r="B56" s="10"/>
      <c r="C56" s="10"/>
      <c r="D56" s="10"/>
      <c r="E56" s="10"/>
      <c r="F56" s="10"/>
      <c r="G56" s="10">
        <v>0</v>
      </c>
      <c r="H56" s="9">
        <v>7.25</v>
      </c>
    </row>
    <row r="57" spans="1:8" x14ac:dyDescent="0.3">
      <c r="A57" t="s">
        <v>28</v>
      </c>
      <c r="B57" s="10"/>
      <c r="C57" s="10"/>
      <c r="D57" s="10"/>
      <c r="E57" s="10"/>
      <c r="F57" s="10"/>
      <c r="G57" s="10"/>
      <c r="H57" s="10">
        <v>0</v>
      </c>
    </row>
  </sheetData>
  <autoFilter ref="V1:X43" xr:uid="{7736380C-84C8-4945-8BBF-1B3B4CE0AF3E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C5D3-AB14-48B1-B228-536B8DA4BB0A}">
  <dimension ref="A1:AG13"/>
  <sheetViews>
    <sheetView workbookViewId="0">
      <selection activeCell="E20" sqref="E20"/>
    </sheetView>
  </sheetViews>
  <sheetFormatPr defaultRowHeight="14.4" x14ac:dyDescent="0.3"/>
  <cols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114</v>
      </c>
      <c r="B2">
        <v>32</v>
      </c>
      <c r="C2" t="s">
        <v>33</v>
      </c>
      <c r="D2" t="s">
        <v>32</v>
      </c>
      <c r="E2" s="28">
        <v>0</v>
      </c>
      <c r="F2" s="28">
        <v>0</v>
      </c>
      <c r="G2" s="28">
        <v>2.0833333333333333E-3</v>
      </c>
      <c r="H2" s="7">
        <v>2.0833333333333333E-3</v>
      </c>
      <c r="I2" s="2">
        <v>2.4E-2</v>
      </c>
      <c r="J2" s="2">
        <v>2.4</v>
      </c>
      <c r="K2" s="6">
        <v>3</v>
      </c>
      <c r="L2">
        <v>4.8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1</v>
      </c>
      <c r="T2">
        <v>4</v>
      </c>
      <c r="U2">
        <v>2</v>
      </c>
      <c r="V2" s="2">
        <v>7.56</v>
      </c>
      <c r="W2">
        <v>4.0199999999999996</v>
      </c>
      <c r="X2">
        <v>0.25</v>
      </c>
      <c r="Y2">
        <v>0.5</v>
      </c>
      <c r="Z2">
        <v>2.97</v>
      </c>
      <c r="AA2">
        <v>1.85625</v>
      </c>
      <c r="AB2">
        <v>2.97</v>
      </c>
      <c r="AC2">
        <v>1.85625</v>
      </c>
      <c r="AD2">
        <v>1.893375</v>
      </c>
      <c r="AE2">
        <v>3.7867500000000001</v>
      </c>
      <c r="AF2">
        <v>9</v>
      </c>
      <c r="AG2">
        <v>8</v>
      </c>
    </row>
    <row r="3" spans="1:33" x14ac:dyDescent="0.3">
      <c r="A3" t="s">
        <v>75</v>
      </c>
      <c r="B3">
        <v>40</v>
      </c>
      <c r="C3" t="s">
        <v>28</v>
      </c>
      <c r="D3" t="s">
        <v>33</v>
      </c>
      <c r="E3" s="28">
        <v>2.0833333333333333E-3</v>
      </c>
      <c r="F3" s="28">
        <v>0</v>
      </c>
      <c r="G3" s="28">
        <v>2.0833333333333333E-3</v>
      </c>
      <c r="H3" s="7">
        <v>2.0833333333333333E-3</v>
      </c>
      <c r="I3" s="2">
        <v>2.8999999999999998E-2</v>
      </c>
      <c r="J3" s="2">
        <v>2.9</v>
      </c>
      <c r="K3" s="6">
        <v>3</v>
      </c>
      <c r="L3">
        <v>5.8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1</v>
      </c>
      <c r="T3">
        <v>4</v>
      </c>
      <c r="U3">
        <v>2</v>
      </c>
      <c r="V3" s="2">
        <v>9.1349999999999998</v>
      </c>
      <c r="W3">
        <v>4.8574999999999999</v>
      </c>
      <c r="X3">
        <v>0.25</v>
      </c>
      <c r="Y3">
        <v>0.5</v>
      </c>
      <c r="Z3">
        <v>2.97</v>
      </c>
      <c r="AA3">
        <v>1.85625</v>
      </c>
      <c r="AB3">
        <v>2.97</v>
      </c>
      <c r="AC3">
        <v>1.85625</v>
      </c>
      <c r="AD3">
        <v>2.2878281249999999</v>
      </c>
      <c r="AE3">
        <v>4.5756562499999998</v>
      </c>
      <c r="AF3">
        <v>11</v>
      </c>
      <c r="AG3">
        <v>9</v>
      </c>
    </row>
    <row r="4" spans="1:33" x14ac:dyDescent="0.3">
      <c r="A4" t="s">
        <v>127</v>
      </c>
      <c r="B4">
        <v>26</v>
      </c>
      <c r="C4" t="s">
        <v>33</v>
      </c>
      <c r="D4" t="s">
        <v>29</v>
      </c>
      <c r="E4" s="28">
        <v>3.472222222222222E-3</v>
      </c>
      <c r="F4" s="28">
        <v>3.472222222222222E-3</v>
      </c>
      <c r="G4" s="28">
        <v>9.0277777777777769E-3</v>
      </c>
      <c r="H4" s="7">
        <v>5.5555555555555558E-3</v>
      </c>
      <c r="I4" s="2">
        <v>7.4999999999999997E-2</v>
      </c>
      <c r="J4" s="2">
        <v>7.5</v>
      </c>
      <c r="K4" s="6">
        <v>8</v>
      </c>
      <c r="L4">
        <v>15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2</v>
      </c>
      <c r="T4">
        <v>4</v>
      </c>
      <c r="U4">
        <v>2</v>
      </c>
      <c r="V4" s="2">
        <v>23.625</v>
      </c>
      <c r="W4">
        <v>12.5625</v>
      </c>
      <c r="X4">
        <v>0.5</v>
      </c>
      <c r="Y4">
        <v>1</v>
      </c>
      <c r="Z4">
        <v>2.97</v>
      </c>
      <c r="AA4">
        <v>1.85625</v>
      </c>
      <c r="AB4">
        <v>2.97</v>
      </c>
      <c r="AC4">
        <v>1.85625</v>
      </c>
      <c r="AD4">
        <v>11.83359375</v>
      </c>
      <c r="AE4">
        <v>23.667187500000001</v>
      </c>
      <c r="AF4">
        <v>35</v>
      </c>
      <c r="AG4">
        <v>36</v>
      </c>
    </row>
    <row r="5" spans="1:33" x14ac:dyDescent="0.3">
      <c r="A5" t="s">
        <v>126</v>
      </c>
      <c r="B5">
        <v>39</v>
      </c>
      <c r="C5" t="s">
        <v>33</v>
      </c>
      <c r="D5" t="s">
        <v>28</v>
      </c>
      <c r="E5" s="28">
        <v>6.9444444444444441E-3</v>
      </c>
      <c r="F5" s="28">
        <v>6.9444444444444441E-3</v>
      </c>
      <c r="G5" s="28">
        <v>9.0277777777777769E-3</v>
      </c>
      <c r="H5" s="7">
        <v>2.0833333333333333E-3</v>
      </c>
      <c r="I5" s="2">
        <v>2.8999999999999998E-2</v>
      </c>
      <c r="J5" s="2">
        <v>2.9</v>
      </c>
      <c r="K5" s="6">
        <v>3</v>
      </c>
      <c r="L5">
        <v>5.8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1</v>
      </c>
      <c r="T5">
        <v>4</v>
      </c>
      <c r="U5">
        <v>2</v>
      </c>
      <c r="V5" s="2">
        <v>9.1349999999999998</v>
      </c>
      <c r="W5">
        <v>4.8574999999999999</v>
      </c>
      <c r="X5">
        <v>0.25</v>
      </c>
      <c r="Y5">
        <v>0.5</v>
      </c>
      <c r="Z5">
        <v>2.97</v>
      </c>
      <c r="AA5">
        <v>1.85625</v>
      </c>
      <c r="AB5">
        <v>2.97</v>
      </c>
      <c r="AC5">
        <v>1.85625</v>
      </c>
      <c r="AD5">
        <v>2.2878281249999999</v>
      </c>
      <c r="AE5">
        <v>4.5756562499999998</v>
      </c>
      <c r="AF5">
        <v>11</v>
      </c>
      <c r="AG5">
        <v>9</v>
      </c>
    </row>
    <row r="6" spans="1:33" x14ac:dyDescent="0.3">
      <c r="A6" t="s">
        <v>128</v>
      </c>
      <c r="B6">
        <v>37</v>
      </c>
      <c r="C6" t="s">
        <v>34</v>
      </c>
      <c r="D6" t="s">
        <v>33</v>
      </c>
      <c r="E6" s="28">
        <v>7.6388888888888886E-3</v>
      </c>
      <c r="F6" s="28">
        <v>3.472222222222222E-3</v>
      </c>
      <c r="G6" s="28">
        <v>7.6388888888888886E-3</v>
      </c>
      <c r="H6" s="7">
        <v>4.1666666666666666E-3</v>
      </c>
      <c r="I6" s="2">
        <v>5.9000000000000004E-2</v>
      </c>
      <c r="J6" s="2">
        <v>5.9</v>
      </c>
      <c r="K6" s="6">
        <v>6</v>
      </c>
      <c r="L6">
        <v>11.8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1</v>
      </c>
      <c r="T6">
        <v>4</v>
      </c>
      <c r="U6">
        <v>2</v>
      </c>
      <c r="V6" s="2">
        <v>18.585000000000001</v>
      </c>
      <c r="W6">
        <v>9.8825000000000003</v>
      </c>
      <c r="X6">
        <v>0.25</v>
      </c>
      <c r="Y6">
        <v>0.5</v>
      </c>
      <c r="Z6">
        <v>2.97</v>
      </c>
      <c r="AA6">
        <v>1.85625</v>
      </c>
      <c r="AB6">
        <v>2.97</v>
      </c>
      <c r="AC6">
        <v>1.85625</v>
      </c>
      <c r="AD6">
        <v>4.6545468750000003</v>
      </c>
      <c r="AE6">
        <v>9.3090937500000006</v>
      </c>
      <c r="AF6">
        <v>23</v>
      </c>
      <c r="AG6">
        <v>19</v>
      </c>
    </row>
    <row r="7" spans="1:33" x14ac:dyDescent="0.3">
      <c r="A7" t="s">
        <v>129</v>
      </c>
      <c r="B7">
        <v>31</v>
      </c>
      <c r="C7" t="s">
        <v>32</v>
      </c>
      <c r="D7" t="s">
        <v>33</v>
      </c>
      <c r="E7" s="28">
        <v>9.0277777777777769E-3</v>
      </c>
      <c r="F7" s="28">
        <v>6.9444444444444441E-3</v>
      </c>
      <c r="G7" s="28">
        <v>9.0277777777777769E-3</v>
      </c>
      <c r="H7" s="7">
        <v>2.0833333333333333E-3</v>
      </c>
      <c r="I7" s="2">
        <v>2.4E-2</v>
      </c>
      <c r="J7" s="2">
        <v>2.4</v>
      </c>
      <c r="K7" s="6">
        <v>3</v>
      </c>
      <c r="L7">
        <v>4.8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1</v>
      </c>
      <c r="T7">
        <v>4</v>
      </c>
      <c r="U7">
        <v>2</v>
      </c>
      <c r="V7" s="2">
        <v>7.56</v>
      </c>
      <c r="W7">
        <v>4.0199999999999996</v>
      </c>
      <c r="X7">
        <v>0.25</v>
      </c>
      <c r="Y7">
        <v>0.5</v>
      </c>
      <c r="Z7">
        <v>2.97</v>
      </c>
      <c r="AA7">
        <v>1.85625</v>
      </c>
      <c r="AB7">
        <v>2.97</v>
      </c>
      <c r="AC7">
        <v>1.85625</v>
      </c>
      <c r="AD7">
        <v>1.893375</v>
      </c>
      <c r="AE7">
        <v>3.7867500000000001</v>
      </c>
      <c r="AF7">
        <v>9</v>
      </c>
      <c r="AG7">
        <v>8</v>
      </c>
    </row>
    <row r="8" spans="1:33" x14ac:dyDescent="0.3">
      <c r="A8" t="s">
        <v>130</v>
      </c>
      <c r="B8">
        <v>18</v>
      </c>
      <c r="C8" t="s">
        <v>33</v>
      </c>
      <c r="D8" t="s">
        <v>30</v>
      </c>
      <c r="E8" s="28">
        <v>1.0416666666666666E-2</v>
      </c>
      <c r="F8" s="28">
        <v>1.0416666666666666E-2</v>
      </c>
      <c r="G8" s="28">
        <v>2.8472222222222225E-2</v>
      </c>
      <c r="H8" s="7">
        <v>1.8055555555555557E-2</v>
      </c>
      <c r="I8" s="2">
        <v>0.26</v>
      </c>
      <c r="J8" s="2">
        <v>26</v>
      </c>
      <c r="K8" s="6">
        <v>26</v>
      </c>
      <c r="L8">
        <v>52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4</v>
      </c>
      <c r="T8">
        <v>4</v>
      </c>
      <c r="U8">
        <v>2</v>
      </c>
      <c r="V8" s="2">
        <v>81.899999999999991</v>
      </c>
      <c r="W8">
        <v>43.550000000000004</v>
      </c>
      <c r="X8">
        <v>1</v>
      </c>
      <c r="Y8">
        <v>2</v>
      </c>
      <c r="Z8">
        <v>2.97</v>
      </c>
      <c r="AA8">
        <v>1.85625</v>
      </c>
      <c r="AB8">
        <v>2.97</v>
      </c>
      <c r="AC8">
        <v>1.85625</v>
      </c>
      <c r="AD8">
        <v>82.046249999999986</v>
      </c>
      <c r="AE8">
        <v>164.09249999999997</v>
      </c>
      <c r="AF8">
        <v>164</v>
      </c>
      <c r="AG8">
        <v>208</v>
      </c>
    </row>
    <row r="9" spans="1:33" x14ac:dyDescent="0.3">
      <c r="A9" t="s">
        <v>131</v>
      </c>
      <c r="B9">
        <v>17</v>
      </c>
      <c r="C9" t="s">
        <v>33</v>
      </c>
      <c r="D9" t="s">
        <v>31</v>
      </c>
      <c r="E9" s="28">
        <v>1.3888888888888888E-2</v>
      </c>
      <c r="F9" s="28">
        <v>1.3888888888888888E-2</v>
      </c>
      <c r="G9" s="28">
        <v>2.7777777777777776E-2</v>
      </c>
      <c r="H9" s="7">
        <v>1.3888888888888888E-2</v>
      </c>
      <c r="I9" s="2">
        <v>0.2</v>
      </c>
      <c r="J9" s="2">
        <v>20</v>
      </c>
      <c r="K9" s="6">
        <v>20</v>
      </c>
      <c r="L9">
        <v>40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2</v>
      </c>
      <c r="T9">
        <v>4</v>
      </c>
      <c r="U9">
        <v>2</v>
      </c>
      <c r="V9" s="2">
        <v>63</v>
      </c>
      <c r="W9">
        <v>33.5</v>
      </c>
      <c r="X9">
        <v>0.5</v>
      </c>
      <c r="Y9">
        <v>1</v>
      </c>
      <c r="Z9">
        <v>2.97</v>
      </c>
      <c r="AA9">
        <v>1.85625</v>
      </c>
      <c r="AB9">
        <v>2.97</v>
      </c>
      <c r="AC9">
        <v>1.85625</v>
      </c>
      <c r="AD9">
        <v>31.556249999999999</v>
      </c>
      <c r="AE9">
        <v>63.112499999999997</v>
      </c>
      <c r="AF9">
        <v>95</v>
      </c>
      <c r="AG9">
        <v>97</v>
      </c>
    </row>
    <row r="10" spans="1:33" x14ac:dyDescent="0.3">
      <c r="A10" t="s">
        <v>132</v>
      </c>
      <c r="B10">
        <v>25</v>
      </c>
      <c r="C10" t="s">
        <v>29</v>
      </c>
      <c r="D10" t="s">
        <v>33</v>
      </c>
      <c r="E10" s="28">
        <v>1.9444444444444445E-2</v>
      </c>
      <c r="F10" s="28">
        <v>1.3888888888888888E-2</v>
      </c>
      <c r="G10" s="28">
        <v>1.9444444444444445E-2</v>
      </c>
      <c r="H10" s="7">
        <v>5.5555555555555558E-3</v>
      </c>
      <c r="I10" s="2">
        <v>7.4999999999999997E-2</v>
      </c>
      <c r="J10" s="2">
        <v>7.5</v>
      </c>
      <c r="K10" s="6">
        <v>8</v>
      </c>
      <c r="L10">
        <v>15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2</v>
      </c>
      <c r="T10">
        <v>4</v>
      </c>
      <c r="U10">
        <v>2</v>
      </c>
      <c r="V10" s="2">
        <v>23.625</v>
      </c>
      <c r="W10">
        <v>12.5625</v>
      </c>
      <c r="X10">
        <v>0.5</v>
      </c>
      <c r="Y10">
        <v>1</v>
      </c>
      <c r="Z10">
        <v>2.97</v>
      </c>
      <c r="AA10">
        <v>1.85625</v>
      </c>
      <c r="AB10">
        <v>2.97</v>
      </c>
      <c r="AC10">
        <v>1.85625</v>
      </c>
      <c r="AD10">
        <v>11.83359375</v>
      </c>
      <c r="AE10">
        <v>23.667187500000001</v>
      </c>
      <c r="AF10">
        <v>35</v>
      </c>
      <c r="AG10">
        <v>36</v>
      </c>
    </row>
    <row r="11" spans="1:33" x14ac:dyDescent="0.3">
      <c r="A11" t="s">
        <v>133</v>
      </c>
      <c r="B11">
        <v>38</v>
      </c>
      <c r="C11" t="s">
        <v>33</v>
      </c>
      <c r="D11" t="s">
        <v>34</v>
      </c>
      <c r="E11" s="28">
        <v>2.0833333333333332E-2</v>
      </c>
      <c r="F11" s="28">
        <v>2.0833333333333332E-2</v>
      </c>
      <c r="G11" s="28">
        <v>2.4999999999999998E-2</v>
      </c>
      <c r="H11" s="7">
        <v>4.1666666666666666E-3</v>
      </c>
      <c r="I11" s="2">
        <v>5.9000000000000004E-2</v>
      </c>
      <c r="J11" s="2">
        <v>5.9</v>
      </c>
      <c r="K11" s="6">
        <v>6</v>
      </c>
      <c r="L11">
        <v>11.8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1</v>
      </c>
      <c r="T11">
        <v>4</v>
      </c>
      <c r="U11">
        <v>2</v>
      </c>
      <c r="V11" s="2">
        <v>18.585000000000001</v>
      </c>
      <c r="W11">
        <v>9.8825000000000003</v>
      </c>
      <c r="X11">
        <v>0.25</v>
      </c>
      <c r="Y11">
        <v>0.5</v>
      </c>
      <c r="Z11">
        <v>2.97</v>
      </c>
      <c r="AA11">
        <v>1.85625</v>
      </c>
      <c r="AB11">
        <v>2.97</v>
      </c>
      <c r="AC11">
        <v>1.85625</v>
      </c>
      <c r="AD11">
        <v>4.6545468750000003</v>
      </c>
      <c r="AE11">
        <v>9.3090937500000006</v>
      </c>
      <c r="AF11">
        <v>23</v>
      </c>
      <c r="AG11">
        <v>19</v>
      </c>
    </row>
    <row r="12" spans="1:33" x14ac:dyDescent="0.3">
      <c r="A12" t="s">
        <v>134</v>
      </c>
      <c r="B12">
        <v>8</v>
      </c>
      <c r="C12" t="s">
        <v>30</v>
      </c>
      <c r="D12" t="s">
        <v>33</v>
      </c>
      <c r="E12" s="28">
        <v>2.5000000000000001E-2</v>
      </c>
      <c r="F12" s="28">
        <v>6.9444444444444441E-3</v>
      </c>
      <c r="G12" s="28">
        <v>2.5000000000000001E-2</v>
      </c>
      <c r="H12" s="7">
        <v>1.8055555555555557E-2</v>
      </c>
      <c r="I12" s="2">
        <v>0.26</v>
      </c>
      <c r="J12" s="2">
        <v>26</v>
      </c>
      <c r="K12" s="6">
        <v>26</v>
      </c>
      <c r="L12">
        <v>52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4</v>
      </c>
      <c r="T12">
        <v>4</v>
      </c>
      <c r="U12">
        <v>2</v>
      </c>
      <c r="V12" s="2">
        <v>81.899999999999991</v>
      </c>
      <c r="W12">
        <v>43.550000000000004</v>
      </c>
      <c r="X12">
        <v>1</v>
      </c>
      <c r="Y12">
        <v>2</v>
      </c>
      <c r="Z12">
        <v>2.97</v>
      </c>
      <c r="AA12">
        <v>1.85625</v>
      </c>
      <c r="AB12">
        <v>2.97</v>
      </c>
      <c r="AC12">
        <v>1.85625</v>
      </c>
      <c r="AD12">
        <v>82.046249999999986</v>
      </c>
      <c r="AE12">
        <v>164.09249999999997</v>
      </c>
      <c r="AF12">
        <v>164</v>
      </c>
      <c r="AG12">
        <v>208</v>
      </c>
    </row>
    <row r="13" spans="1:33" x14ac:dyDescent="0.3">
      <c r="A13" t="s">
        <v>135</v>
      </c>
      <c r="B13">
        <v>5</v>
      </c>
      <c r="C13" t="s">
        <v>31</v>
      </c>
      <c r="D13" t="s">
        <v>33</v>
      </c>
      <c r="E13" s="28">
        <v>2.7777777777777776E-2</v>
      </c>
      <c r="F13" s="28">
        <v>1.3888888888888888E-2</v>
      </c>
      <c r="G13" s="28">
        <v>2.7777777777777776E-2</v>
      </c>
      <c r="H13" s="7">
        <v>1.3888888888888888E-2</v>
      </c>
      <c r="I13" s="2">
        <v>0.2</v>
      </c>
      <c r="J13" s="2">
        <v>20</v>
      </c>
      <c r="K13" s="6">
        <v>20</v>
      </c>
      <c r="L13">
        <v>40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2</v>
      </c>
      <c r="T13">
        <v>4</v>
      </c>
      <c r="U13">
        <v>2</v>
      </c>
      <c r="V13" s="2">
        <v>63</v>
      </c>
      <c r="W13">
        <v>33.5</v>
      </c>
      <c r="X13">
        <v>0.5</v>
      </c>
      <c r="Y13">
        <v>1</v>
      </c>
      <c r="Z13">
        <v>2.97</v>
      </c>
      <c r="AA13">
        <v>1.85625</v>
      </c>
      <c r="AB13">
        <v>2.97</v>
      </c>
      <c r="AC13">
        <v>1.85625</v>
      </c>
      <c r="AD13">
        <v>31.556249999999999</v>
      </c>
      <c r="AE13">
        <v>63.112499999999997</v>
      </c>
      <c r="AF13">
        <v>95</v>
      </c>
      <c r="AG13">
        <v>97</v>
      </c>
    </row>
  </sheetData>
  <autoFilter ref="B1:AG13" xr:uid="{A9A7C5D3-AB14-48B1-B228-536B8DA4BB0A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4D7F-0B62-43E9-A4AD-7A862F85AAE3}">
  <dimension ref="A1:AG13"/>
  <sheetViews>
    <sheetView workbookViewId="0">
      <selection activeCell="B21" sqref="B21"/>
    </sheetView>
  </sheetViews>
  <sheetFormatPr defaultRowHeight="14.4" x14ac:dyDescent="0.3"/>
  <cols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115</v>
      </c>
      <c r="B2">
        <v>19</v>
      </c>
      <c r="C2" t="s">
        <v>34</v>
      </c>
      <c r="D2" t="s">
        <v>31</v>
      </c>
      <c r="E2" s="28">
        <v>0</v>
      </c>
      <c r="F2" s="28">
        <v>0</v>
      </c>
      <c r="G2" s="28">
        <v>1.1805555555555555E-2</v>
      </c>
      <c r="H2" s="7">
        <v>1.1805555555555555E-2</v>
      </c>
      <c r="I2" s="2">
        <v>0.16500000000000001</v>
      </c>
      <c r="J2" s="2">
        <v>16.5</v>
      </c>
      <c r="K2" s="6">
        <v>17</v>
      </c>
      <c r="L2">
        <v>33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2</v>
      </c>
      <c r="T2">
        <v>4</v>
      </c>
      <c r="U2">
        <v>2</v>
      </c>
      <c r="V2" s="2">
        <v>51.975000000000001</v>
      </c>
      <c r="W2">
        <v>27.637499999999999</v>
      </c>
      <c r="X2">
        <v>0.5</v>
      </c>
      <c r="Y2">
        <v>1</v>
      </c>
      <c r="Z2">
        <v>2.97</v>
      </c>
      <c r="AA2">
        <v>1.85625</v>
      </c>
      <c r="AB2">
        <v>2.97</v>
      </c>
      <c r="AC2">
        <v>1.85625</v>
      </c>
      <c r="AD2">
        <v>26.033906250000001</v>
      </c>
      <c r="AE2">
        <v>52.067812500000002</v>
      </c>
      <c r="AF2">
        <v>78</v>
      </c>
      <c r="AG2">
        <v>80</v>
      </c>
    </row>
    <row r="3" spans="1:33" x14ac:dyDescent="0.3">
      <c r="A3" t="s">
        <v>79</v>
      </c>
      <c r="B3">
        <v>37</v>
      </c>
      <c r="C3" t="s">
        <v>34</v>
      </c>
      <c r="D3" t="s">
        <v>33</v>
      </c>
      <c r="E3" s="28">
        <v>3.472222222222222E-3</v>
      </c>
      <c r="F3" s="28">
        <v>3.472222222222222E-3</v>
      </c>
      <c r="G3" s="28">
        <v>7.6388888888888886E-3</v>
      </c>
      <c r="H3" s="7">
        <v>4.1666666666666666E-3</v>
      </c>
      <c r="I3" s="2">
        <v>5.9000000000000004E-2</v>
      </c>
      <c r="J3" s="2">
        <v>5.9</v>
      </c>
      <c r="K3" s="6">
        <v>6</v>
      </c>
      <c r="L3">
        <v>11.8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1</v>
      </c>
      <c r="T3">
        <v>4</v>
      </c>
      <c r="U3">
        <v>2</v>
      </c>
      <c r="V3" s="2">
        <v>18.585000000000001</v>
      </c>
      <c r="W3">
        <v>9.8825000000000003</v>
      </c>
      <c r="X3">
        <v>0.25</v>
      </c>
      <c r="Y3">
        <v>0.5</v>
      </c>
      <c r="Z3">
        <v>2.97</v>
      </c>
      <c r="AA3">
        <v>1.85625</v>
      </c>
      <c r="AB3">
        <v>2.97</v>
      </c>
      <c r="AC3">
        <v>1.85625</v>
      </c>
      <c r="AD3">
        <v>4.6545468750000003</v>
      </c>
      <c r="AE3">
        <v>9.3090937500000006</v>
      </c>
      <c r="AF3">
        <v>23</v>
      </c>
      <c r="AG3">
        <v>19</v>
      </c>
    </row>
    <row r="4" spans="1:33" x14ac:dyDescent="0.3">
      <c r="A4" t="s">
        <v>136</v>
      </c>
      <c r="B4">
        <v>42</v>
      </c>
      <c r="C4" t="s">
        <v>28</v>
      </c>
      <c r="D4" t="s">
        <v>34</v>
      </c>
      <c r="E4" s="28">
        <v>6.2500000000000003E-3</v>
      </c>
      <c r="F4" s="28">
        <v>3.472222222222222E-3</v>
      </c>
      <c r="G4" s="28">
        <v>6.2500000000000003E-3</v>
      </c>
      <c r="H4" s="7">
        <v>2.7777777777777779E-3</v>
      </c>
      <c r="I4" s="2">
        <v>3.6249999999999998E-2</v>
      </c>
      <c r="J4" s="2">
        <v>3.6249999999999996</v>
      </c>
      <c r="K4" s="6">
        <v>4</v>
      </c>
      <c r="L4">
        <v>7.25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1</v>
      </c>
      <c r="T4">
        <v>4</v>
      </c>
      <c r="U4">
        <v>2</v>
      </c>
      <c r="V4" s="2">
        <v>11.418749999999999</v>
      </c>
      <c r="W4">
        <v>6.0718750000000004</v>
      </c>
      <c r="X4">
        <v>0.25</v>
      </c>
      <c r="Y4">
        <v>0.5</v>
      </c>
      <c r="Z4">
        <v>2.97</v>
      </c>
      <c r="AA4">
        <v>1.85625</v>
      </c>
      <c r="AB4">
        <v>2.97</v>
      </c>
      <c r="AC4">
        <v>1.85625</v>
      </c>
      <c r="AD4">
        <v>2.8597851562499996</v>
      </c>
      <c r="AE4">
        <v>5.7195703124999993</v>
      </c>
      <c r="AF4">
        <v>14</v>
      </c>
      <c r="AG4">
        <v>12</v>
      </c>
    </row>
    <row r="5" spans="1:33" x14ac:dyDescent="0.3">
      <c r="A5" t="s">
        <v>137</v>
      </c>
      <c r="B5">
        <v>20</v>
      </c>
      <c r="C5" t="s">
        <v>34</v>
      </c>
      <c r="D5" t="s">
        <v>30</v>
      </c>
      <c r="E5" s="28">
        <v>6.9444444444444441E-3</v>
      </c>
      <c r="F5" s="28">
        <v>6.9444444444444441E-3</v>
      </c>
      <c r="G5" s="28">
        <v>2.0833333333333332E-2</v>
      </c>
      <c r="H5" s="7">
        <v>1.3888888888888888E-2</v>
      </c>
      <c r="I5" s="2">
        <v>0.2</v>
      </c>
      <c r="J5" s="2">
        <v>20</v>
      </c>
      <c r="K5" s="6">
        <v>20</v>
      </c>
      <c r="L5">
        <v>40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2</v>
      </c>
      <c r="T5">
        <v>4</v>
      </c>
      <c r="U5">
        <v>2</v>
      </c>
      <c r="V5" s="2">
        <v>63</v>
      </c>
      <c r="W5">
        <v>33.5</v>
      </c>
      <c r="X5">
        <v>0.5</v>
      </c>
      <c r="Y5">
        <v>1</v>
      </c>
      <c r="Z5">
        <v>2.97</v>
      </c>
      <c r="AA5">
        <v>1.85625</v>
      </c>
      <c r="AB5">
        <v>2.97</v>
      </c>
      <c r="AC5">
        <v>1.85625</v>
      </c>
      <c r="AD5">
        <v>31.556249999999999</v>
      </c>
      <c r="AE5">
        <v>63.112499999999997</v>
      </c>
      <c r="AF5">
        <v>95</v>
      </c>
      <c r="AG5">
        <v>97</v>
      </c>
    </row>
    <row r="6" spans="1:33" x14ac:dyDescent="0.3">
      <c r="A6" t="s">
        <v>138</v>
      </c>
      <c r="B6">
        <v>27</v>
      </c>
      <c r="C6" t="s">
        <v>29</v>
      </c>
      <c r="D6" t="s">
        <v>34</v>
      </c>
      <c r="E6" s="28">
        <v>8.3333333333333332E-3</v>
      </c>
      <c r="F6" s="28">
        <v>6.9444444444444441E-3</v>
      </c>
      <c r="G6" s="28">
        <v>8.3333333333333332E-3</v>
      </c>
      <c r="H6" s="7">
        <v>1.3888888888888889E-3</v>
      </c>
      <c r="I6" s="2">
        <v>1.9E-2</v>
      </c>
      <c r="J6" s="2">
        <v>1.9</v>
      </c>
      <c r="K6" s="6">
        <v>2</v>
      </c>
      <c r="L6">
        <v>3.8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2</v>
      </c>
      <c r="T6">
        <v>4</v>
      </c>
      <c r="U6">
        <v>2</v>
      </c>
      <c r="V6" s="2">
        <v>5.9849999999999994</v>
      </c>
      <c r="W6">
        <v>3.1825000000000001</v>
      </c>
      <c r="X6">
        <v>0.5</v>
      </c>
      <c r="Y6">
        <v>1</v>
      </c>
      <c r="Z6">
        <v>2.97</v>
      </c>
      <c r="AA6">
        <v>1.85625</v>
      </c>
      <c r="AB6">
        <v>2.97</v>
      </c>
      <c r="AC6">
        <v>1.85625</v>
      </c>
      <c r="AD6">
        <v>2.9978437499999995</v>
      </c>
      <c r="AE6">
        <v>5.9956874999999989</v>
      </c>
      <c r="AF6">
        <v>9</v>
      </c>
      <c r="AG6">
        <v>9</v>
      </c>
    </row>
    <row r="7" spans="1:33" x14ac:dyDescent="0.3">
      <c r="A7" t="s">
        <v>139</v>
      </c>
      <c r="B7">
        <v>34</v>
      </c>
      <c r="C7" t="s">
        <v>34</v>
      </c>
      <c r="D7" t="s">
        <v>32</v>
      </c>
      <c r="E7" s="28">
        <v>1.3888888888888888E-2</v>
      </c>
      <c r="F7" s="28">
        <v>1.3888888888888888E-2</v>
      </c>
      <c r="G7" s="28">
        <v>1.8749999999999999E-2</v>
      </c>
      <c r="H7" s="7">
        <v>4.8611111111111112E-3</v>
      </c>
      <c r="I7" s="2">
        <v>6.3E-2</v>
      </c>
      <c r="J7" s="2">
        <v>6.3</v>
      </c>
      <c r="K7" s="6">
        <v>7</v>
      </c>
      <c r="L7">
        <v>12.6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1</v>
      </c>
      <c r="T7">
        <v>4</v>
      </c>
      <c r="U7">
        <v>2</v>
      </c>
      <c r="V7" s="2">
        <v>19.844999999999999</v>
      </c>
      <c r="W7">
        <v>10.5525</v>
      </c>
      <c r="X7">
        <v>0.25</v>
      </c>
      <c r="Y7">
        <v>0.5</v>
      </c>
      <c r="Z7">
        <v>2.97</v>
      </c>
      <c r="AA7">
        <v>1.85625</v>
      </c>
      <c r="AB7">
        <v>2.97</v>
      </c>
      <c r="AC7">
        <v>1.85625</v>
      </c>
      <c r="AD7">
        <v>4.9701093749999998</v>
      </c>
      <c r="AE7">
        <v>9.9402187499999997</v>
      </c>
      <c r="AF7">
        <v>25</v>
      </c>
      <c r="AG7">
        <v>20</v>
      </c>
    </row>
    <row r="8" spans="1:33" x14ac:dyDescent="0.3">
      <c r="A8" t="s">
        <v>140</v>
      </c>
      <c r="B8">
        <v>33</v>
      </c>
      <c r="C8" t="s">
        <v>32</v>
      </c>
      <c r="D8" t="s">
        <v>34</v>
      </c>
      <c r="E8" s="28">
        <v>1.5277777777777777E-2</v>
      </c>
      <c r="F8" s="28">
        <v>1.0416666666666666E-2</v>
      </c>
      <c r="G8" s="28">
        <v>1.5277777777777777E-2</v>
      </c>
      <c r="H8" s="7">
        <v>4.8611111111111112E-3</v>
      </c>
      <c r="I8" s="2">
        <v>6.3E-2</v>
      </c>
      <c r="J8" s="2">
        <v>6.3</v>
      </c>
      <c r="K8" s="6">
        <v>7</v>
      </c>
      <c r="L8">
        <v>12.6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1</v>
      </c>
      <c r="T8">
        <v>4</v>
      </c>
      <c r="U8">
        <v>2</v>
      </c>
      <c r="V8" s="2">
        <v>19.844999999999999</v>
      </c>
      <c r="W8">
        <v>10.5525</v>
      </c>
      <c r="X8">
        <v>0.25</v>
      </c>
      <c r="Y8">
        <v>0.5</v>
      </c>
      <c r="Z8">
        <v>2.97</v>
      </c>
      <c r="AA8">
        <v>1.85625</v>
      </c>
      <c r="AB8">
        <v>2.97</v>
      </c>
      <c r="AC8">
        <v>1.85625</v>
      </c>
      <c r="AD8">
        <v>4.9701093749999998</v>
      </c>
      <c r="AE8">
        <v>9.9402187499999997</v>
      </c>
      <c r="AF8">
        <v>25</v>
      </c>
      <c r="AG8">
        <v>20</v>
      </c>
    </row>
    <row r="9" spans="1:33" x14ac:dyDescent="0.3">
      <c r="A9" t="s">
        <v>141</v>
      </c>
      <c r="B9">
        <v>41</v>
      </c>
      <c r="C9" t="s">
        <v>34</v>
      </c>
      <c r="D9" t="s">
        <v>28</v>
      </c>
      <c r="E9" s="28">
        <v>2.0833333333333332E-2</v>
      </c>
      <c r="F9" s="28">
        <v>2.0833333333333332E-2</v>
      </c>
      <c r="G9" s="28">
        <v>2.361111111111111E-2</v>
      </c>
      <c r="H9" s="7">
        <v>2.7777777777777779E-3</v>
      </c>
      <c r="I9" s="2">
        <v>3.6249999999999998E-2</v>
      </c>
      <c r="J9" s="2">
        <v>3.6249999999999996</v>
      </c>
      <c r="K9" s="6">
        <v>4</v>
      </c>
      <c r="L9">
        <v>7.25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1</v>
      </c>
      <c r="T9">
        <v>4</v>
      </c>
      <c r="U9">
        <v>2</v>
      </c>
      <c r="V9" s="2">
        <v>11.418749999999999</v>
      </c>
      <c r="W9">
        <v>6.0718750000000004</v>
      </c>
      <c r="X9">
        <v>0.25</v>
      </c>
      <c r="Y9">
        <v>0.5</v>
      </c>
      <c r="Z9">
        <v>2.97</v>
      </c>
      <c r="AA9">
        <v>1.85625</v>
      </c>
      <c r="AB9">
        <v>2.97</v>
      </c>
      <c r="AC9">
        <v>1.85625</v>
      </c>
      <c r="AD9">
        <v>2.8597851562499996</v>
      </c>
      <c r="AE9">
        <v>5.7195703124999993</v>
      </c>
      <c r="AF9">
        <v>14</v>
      </c>
      <c r="AG9">
        <v>12</v>
      </c>
    </row>
    <row r="10" spans="1:33" x14ac:dyDescent="0.3">
      <c r="A10" t="s">
        <v>142</v>
      </c>
      <c r="B10">
        <v>28</v>
      </c>
      <c r="C10" t="s">
        <v>34</v>
      </c>
      <c r="D10" t="s">
        <v>29</v>
      </c>
      <c r="E10" s="29">
        <v>2.4305555555555556E-2</v>
      </c>
      <c r="F10" s="29">
        <v>2.4305555555555556E-2</v>
      </c>
      <c r="G10" s="28">
        <v>2.5694444444444443E-2</v>
      </c>
      <c r="H10" s="7">
        <v>1.3888888888888889E-3</v>
      </c>
      <c r="I10" s="2">
        <v>1.9E-2</v>
      </c>
      <c r="J10" s="2">
        <v>1.9</v>
      </c>
      <c r="K10" s="6">
        <v>2</v>
      </c>
      <c r="L10">
        <v>3.8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2</v>
      </c>
      <c r="T10">
        <v>4</v>
      </c>
      <c r="U10">
        <v>2</v>
      </c>
      <c r="V10" s="2">
        <v>5.9849999999999994</v>
      </c>
      <c r="W10">
        <v>3.1825000000000001</v>
      </c>
      <c r="X10">
        <v>0.5</v>
      </c>
      <c r="Y10">
        <v>1</v>
      </c>
      <c r="Z10">
        <v>2.97</v>
      </c>
      <c r="AA10">
        <v>1.85625</v>
      </c>
      <c r="AB10">
        <v>2.97</v>
      </c>
      <c r="AC10">
        <v>1.85625</v>
      </c>
      <c r="AD10">
        <v>2.9978437499999995</v>
      </c>
      <c r="AE10">
        <v>5.9956874999999989</v>
      </c>
      <c r="AF10">
        <v>9</v>
      </c>
      <c r="AG10">
        <v>9</v>
      </c>
    </row>
    <row r="11" spans="1:33" x14ac:dyDescent="0.3">
      <c r="A11" t="s">
        <v>143</v>
      </c>
      <c r="B11">
        <v>38</v>
      </c>
      <c r="C11" t="s">
        <v>33</v>
      </c>
      <c r="D11" t="s">
        <v>34</v>
      </c>
      <c r="E11" s="28">
        <v>2.4999999999999998E-2</v>
      </c>
      <c r="F11" s="28">
        <v>2.0833333333333332E-2</v>
      </c>
      <c r="G11" s="28">
        <v>2.4999999999999998E-2</v>
      </c>
      <c r="H11" s="7">
        <v>4.1666666666666666E-3</v>
      </c>
      <c r="I11" s="2">
        <v>5.9000000000000004E-2</v>
      </c>
      <c r="J11" s="2">
        <v>5.9</v>
      </c>
      <c r="K11" s="6">
        <v>6</v>
      </c>
      <c r="L11">
        <v>11.8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1</v>
      </c>
      <c r="T11">
        <v>4</v>
      </c>
      <c r="U11">
        <v>2</v>
      </c>
      <c r="V11" s="2">
        <v>18.585000000000001</v>
      </c>
      <c r="W11">
        <v>9.8825000000000003</v>
      </c>
      <c r="X11">
        <v>0.25</v>
      </c>
      <c r="Y11">
        <v>0.5</v>
      </c>
      <c r="Z11">
        <v>2.97</v>
      </c>
      <c r="AA11">
        <v>1.85625</v>
      </c>
      <c r="AB11">
        <v>2.97</v>
      </c>
      <c r="AC11">
        <v>1.85625</v>
      </c>
      <c r="AD11">
        <v>4.6545468750000003</v>
      </c>
      <c r="AE11">
        <v>9.3090937500000006</v>
      </c>
      <c r="AF11">
        <v>23</v>
      </c>
      <c r="AG11">
        <v>19</v>
      </c>
    </row>
    <row r="12" spans="1:33" x14ac:dyDescent="0.3">
      <c r="A12" t="s">
        <v>144</v>
      </c>
      <c r="B12">
        <v>11</v>
      </c>
      <c r="C12" t="s">
        <v>30</v>
      </c>
      <c r="D12" t="s">
        <v>34</v>
      </c>
      <c r="E12" s="28">
        <v>3.4722222222222224E-2</v>
      </c>
      <c r="F12" s="28">
        <v>2.0833333333333332E-2</v>
      </c>
      <c r="G12" s="28">
        <v>3.4722222222222224E-2</v>
      </c>
      <c r="H12" s="7">
        <v>1.3888888888888888E-2</v>
      </c>
      <c r="I12" s="2">
        <v>0.2</v>
      </c>
      <c r="J12" s="2">
        <v>20</v>
      </c>
      <c r="K12" s="6">
        <v>20</v>
      </c>
      <c r="L12">
        <v>40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2</v>
      </c>
      <c r="T12">
        <v>4</v>
      </c>
      <c r="U12">
        <v>2</v>
      </c>
      <c r="V12" s="2">
        <v>63</v>
      </c>
      <c r="W12">
        <v>33.5</v>
      </c>
      <c r="X12">
        <v>0.5</v>
      </c>
      <c r="Y12">
        <v>1</v>
      </c>
      <c r="Z12">
        <v>2.97</v>
      </c>
      <c r="AA12">
        <v>1.85625</v>
      </c>
      <c r="AB12">
        <v>2.97</v>
      </c>
      <c r="AC12">
        <v>1.85625</v>
      </c>
      <c r="AD12">
        <v>31.556249999999999</v>
      </c>
      <c r="AE12">
        <v>63.112499999999997</v>
      </c>
      <c r="AF12">
        <v>95</v>
      </c>
      <c r="AG12">
        <v>97</v>
      </c>
    </row>
    <row r="13" spans="1:33" x14ac:dyDescent="0.3">
      <c r="A13" t="s">
        <v>145</v>
      </c>
      <c r="B13">
        <v>3</v>
      </c>
      <c r="C13" t="s">
        <v>31</v>
      </c>
      <c r="D13" t="s">
        <v>34</v>
      </c>
      <c r="E13" s="28">
        <v>3.9583333333333331E-2</v>
      </c>
      <c r="F13" s="28">
        <v>2.7777777777777776E-2</v>
      </c>
      <c r="G13" s="28">
        <v>3.9583333333333331E-2</v>
      </c>
      <c r="H13" s="7">
        <v>1.1805555555555555E-2</v>
      </c>
      <c r="I13" s="2">
        <v>0.16500000000000001</v>
      </c>
      <c r="J13" s="2">
        <v>16.5</v>
      </c>
      <c r="K13" s="6">
        <v>17</v>
      </c>
      <c r="L13">
        <v>33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2</v>
      </c>
      <c r="T13">
        <v>4</v>
      </c>
      <c r="U13">
        <v>2</v>
      </c>
      <c r="V13" s="2">
        <v>51.975000000000001</v>
      </c>
      <c r="W13">
        <v>27.637499999999999</v>
      </c>
      <c r="X13">
        <v>0.5</v>
      </c>
      <c r="Y13">
        <v>1</v>
      </c>
      <c r="Z13">
        <v>2.97</v>
      </c>
      <c r="AA13">
        <v>1.85625</v>
      </c>
      <c r="AB13">
        <v>2.97</v>
      </c>
      <c r="AC13">
        <v>1.85625</v>
      </c>
      <c r="AD13">
        <v>26.033906250000001</v>
      </c>
      <c r="AE13">
        <v>52.067812500000002</v>
      </c>
      <c r="AF13">
        <v>78</v>
      </c>
      <c r="AG13">
        <v>80</v>
      </c>
    </row>
  </sheetData>
  <autoFilter ref="B1:AG13" xr:uid="{268E4D7F-0B62-43E9-A4AD-7A862F85AAE3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827-255A-4DF5-95D0-110B1290AC7F}">
  <dimension ref="A1:AE43"/>
  <sheetViews>
    <sheetView topLeftCell="A22" workbookViewId="0">
      <selection activeCell="D1" sqref="D1:D1048576"/>
    </sheetView>
  </sheetViews>
  <sheetFormatPr defaultRowHeight="14.4" x14ac:dyDescent="0.3"/>
  <cols>
    <col min="4" max="4" width="11.21875" bestFit="1" customWidth="1"/>
    <col min="5" max="5" width="11.33203125" bestFit="1" customWidth="1"/>
    <col min="13" max="13" width="6" customWidth="1"/>
    <col min="14" max="14" width="7" customWidth="1"/>
  </cols>
  <sheetData>
    <row r="1" spans="1:31" x14ac:dyDescent="0.3">
      <c r="A1" t="s">
        <v>0</v>
      </c>
      <c r="B1" t="s">
        <v>1</v>
      </c>
      <c r="C1" t="s">
        <v>2</v>
      </c>
      <c r="D1" s="7" t="s">
        <v>3</v>
      </c>
      <c r="E1" s="1" t="s">
        <v>4</v>
      </c>
      <c r="F1" s="1" t="s">
        <v>37</v>
      </c>
      <c r="G1" t="s">
        <v>36</v>
      </c>
      <c r="H1" s="5" t="s">
        <v>8</v>
      </c>
      <c r="I1" s="5" t="s">
        <v>8</v>
      </c>
      <c r="J1" t="s">
        <v>5</v>
      </c>
      <c r="K1" t="s">
        <v>7</v>
      </c>
      <c r="L1" t="s">
        <v>6</v>
      </c>
      <c r="M1" t="s">
        <v>16</v>
      </c>
      <c r="N1" t="s">
        <v>22</v>
      </c>
      <c r="O1" t="s">
        <v>17</v>
      </c>
      <c r="P1" t="s">
        <v>23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18</v>
      </c>
      <c r="Y1" t="s">
        <v>20</v>
      </c>
      <c r="Z1" t="s">
        <v>19</v>
      </c>
      <c r="AA1" t="s">
        <v>21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3">
      <c r="A2">
        <v>1</v>
      </c>
      <c r="B2" t="s">
        <v>31</v>
      </c>
      <c r="C2" t="s">
        <v>29</v>
      </c>
      <c r="D2" s="28">
        <v>3.472222222222222E-3</v>
      </c>
      <c r="E2" s="28">
        <f t="shared" ref="E2:E43" si="0">F2+D2</f>
        <v>1.5277777777777777E-2</v>
      </c>
      <c r="F2" s="7">
        <v>1.1805555555555555E-2</v>
      </c>
      <c r="G2" s="2">
        <f t="shared" ref="G2:G43" si="1">(J2/L2)</f>
        <v>0.17</v>
      </c>
      <c r="H2" s="2">
        <f t="shared" ref="H2:H43" si="2">(G2)*100</f>
        <v>17</v>
      </c>
      <c r="I2" s="6">
        <f t="shared" ref="I2:I43" si="3">ROUNDUP((G2)*100,0)</f>
        <v>17</v>
      </c>
      <c r="J2">
        <v>34</v>
      </c>
      <c r="K2">
        <v>320</v>
      </c>
      <c r="L2">
        <v>200</v>
      </c>
      <c r="M2">
        <v>0.63</v>
      </c>
      <c r="N2" s="1">
        <f t="shared" ref="N2:N43" si="4">(M2/1.6)</f>
        <v>0.39374999999999999</v>
      </c>
      <c r="O2">
        <v>0.67</v>
      </c>
      <c r="P2" s="1">
        <f t="shared" ref="P2:P43" si="5">(O2/1.6)</f>
        <v>0.41875000000000001</v>
      </c>
      <c r="Q2">
        <v>10</v>
      </c>
      <c r="R2">
        <v>4</v>
      </c>
      <c r="S2">
        <v>2</v>
      </c>
      <c r="T2" s="2">
        <f t="shared" ref="T2:T43" si="6">(N2*J2*R2)</f>
        <v>53.55</v>
      </c>
      <c r="U2">
        <f t="shared" ref="U2:U43" si="7">(P2*J2*S2)</f>
        <v>28.475000000000001</v>
      </c>
      <c r="V2">
        <f>(Q2-R2)</f>
        <v>6</v>
      </c>
      <c r="W2">
        <f>(Q2-S2)</f>
        <v>8</v>
      </c>
      <c r="X2">
        <v>2.97</v>
      </c>
      <c r="Y2">
        <f t="shared" ref="Y2:Y43" si="8">(X2/1.6)</f>
        <v>1.85625</v>
      </c>
      <c r="Z2">
        <v>2.97</v>
      </c>
      <c r="AA2">
        <f t="shared" ref="AA2:AA43" si="9">(Z2/1.6)</f>
        <v>1.85625</v>
      </c>
      <c r="AB2">
        <f t="shared" ref="AB2:AB43" si="10">J2*Y2*V2*0.85</f>
        <v>321.87374999999997</v>
      </c>
      <c r="AC2">
        <f t="shared" ref="AC2:AC43" si="11">J2*AA2*W2*0.85</f>
        <v>429.16499999999996</v>
      </c>
      <c r="AD2">
        <f t="shared" ref="AD2:AD43" si="12">ROUND(T2+AB2,0)</f>
        <v>375</v>
      </c>
      <c r="AE2">
        <f t="shared" ref="AE2:AE43" si="13">ROUND(U2+AC2,0)</f>
        <v>458</v>
      </c>
    </row>
    <row r="3" spans="1:31" x14ac:dyDescent="0.3">
      <c r="A3">
        <v>2</v>
      </c>
      <c r="B3" t="s">
        <v>30</v>
      </c>
      <c r="C3" t="s">
        <v>31</v>
      </c>
      <c r="D3" s="28">
        <v>0</v>
      </c>
      <c r="E3" s="28">
        <f t="shared" si="0"/>
        <v>1.7361111111111112E-2</v>
      </c>
      <c r="F3" s="7">
        <v>1.7361111111111112E-2</v>
      </c>
      <c r="G3" s="2">
        <f t="shared" si="1"/>
        <v>0.24149999999999999</v>
      </c>
      <c r="H3" s="2">
        <f t="shared" si="2"/>
        <v>24.15</v>
      </c>
      <c r="I3" s="6">
        <f t="shared" si="3"/>
        <v>25</v>
      </c>
      <c r="J3">
        <v>48.3</v>
      </c>
      <c r="K3">
        <v>320</v>
      </c>
      <c r="L3">
        <v>200</v>
      </c>
      <c r="M3">
        <v>0.63</v>
      </c>
      <c r="N3" s="1">
        <f t="shared" si="4"/>
        <v>0.39374999999999999</v>
      </c>
      <c r="O3">
        <v>0.67</v>
      </c>
      <c r="P3" s="1">
        <f t="shared" si="5"/>
        <v>0.41875000000000001</v>
      </c>
      <c r="Q3">
        <v>6</v>
      </c>
      <c r="R3">
        <v>4</v>
      </c>
      <c r="S3">
        <v>2</v>
      </c>
      <c r="T3" s="2">
        <f t="shared" si="6"/>
        <v>76.072499999999991</v>
      </c>
      <c r="U3">
        <f t="shared" si="7"/>
        <v>40.451250000000002</v>
      </c>
      <c r="V3">
        <f t="shared" ref="V3:V23" si="14">(Q3-R3)</f>
        <v>2</v>
      </c>
      <c r="W3">
        <f t="shared" ref="W3:W31" si="15">(Q3-S3)</f>
        <v>4</v>
      </c>
      <c r="X3">
        <v>2.97</v>
      </c>
      <c r="Y3">
        <f t="shared" si="8"/>
        <v>1.85625</v>
      </c>
      <c r="Z3">
        <v>2.97</v>
      </c>
      <c r="AA3">
        <f t="shared" si="9"/>
        <v>1.85625</v>
      </c>
      <c r="AB3">
        <f t="shared" si="10"/>
        <v>152.41668749999999</v>
      </c>
      <c r="AC3">
        <f t="shared" si="11"/>
        <v>304.83337499999999</v>
      </c>
      <c r="AD3">
        <f t="shared" si="12"/>
        <v>228</v>
      </c>
      <c r="AE3">
        <f t="shared" si="13"/>
        <v>345</v>
      </c>
    </row>
    <row r="4" spans="1:31" x14ac:dyDescent="0.3">
      <c r="A4">
        <v>3</v>
      </c>
      <c r="B4" t="s">
        <v>31</v>
      </c>
      <c r="C4" t="s">
        <v>34</v>
      </c>
      <c r="D4" s="28">
        <v>2.7777777777777776E-2</v>
      </c>
      <c r="E4" s="28">
        <f t="shared" si="0"/>
        <v>3.9583333333333331E-2</v>
      </c>
      <c r="F4" s="7">
        <v>1.1805555555555555E-2</v>
      </c>
      <c r="G4" s="2">
        <f t="shared" si="1"/>
        <v>0.16500000000000001</v>
      </c>
      <c r="H4" s="2">
        <f t="shared" si="2"/>
        <v>16.5</v>
      </c>
      <c r="I4" s="6">
        <f t="shared" si="3"/>
        <v>17</v>
      </c>
      <c r="J4">
        <v>33</v>
      </c>
      <c r="K4">
        <v>320</v>
      </c>
      <c r="L4">
        <v>200</v>
      </c>
      <c r="M4">
        <v>0.63</v>
      </c>
      <c r="N4" s="1">
        <f t="shared" si="4"/>
        <v>0.39374999999999999</v>
      </c>
      <c r="O4">
        <v>0.67</v>
      </c>
      <c r="P4" s="1">
        <f t="shared" si="5"/>
        <v>0.41875000000000001</v>
      </c>
      <c r="Q4">
        <v>2</v>
      </c>
      <c r="R4">
        <v>4</v>
      </c>
      <c r="S4">
        <v>2</v>
      </c>
      <c r="T4" s="2">
        <f t="shared" si="6"/>
        <v>51.975000000000001</v>
      </c>
      <c r="U4">
        <f t="shared" si="7"/>
        <v>27.637499999999999</v>
      </c>
      <c r="V4">
        <v>0</v>
      </c>
      <c r="W4">
        <f t="shared" si="15"/>
        <v>0</v>
      </c>
      <c r="X4">
        <v>2.97</v>
      </c>
      <c r="Y4">
        <f t="shared" si="8"/>
        <v>1.85625</v>
      </c>
      <c r="Z4">
        <v>2.97</v>
      </c>
      <c r="AA4">
        <f t="shared" si="9"/>
        <v>1.85625</v>
      </c>
      <c r="AB4">
        <f t="shared" si="10"/>
        <v>0</v>
      </c>
      <c r="AC4">
        <f t="shared" si="11"/>
        <v>0</v>
      </c>
      <c r="AD4">
        <f t="shared" si="12"/>
        <v>52</v>
      </c>
      <c r="AE4">
        <f t="shared" si="13"/>
        <v>28</v>
      </c>
    </row>
    <row r="5" spans="1:31" x14ac:dyDescent="0.3">
      <c r="A5">
        <v>4</v>
      </c>
      <c r="B5" t="s">
        <v>31</v>
      </c>
      <c r="C5" t="s">
        <v>32</v>
      </c>
      <c r="D5" s="28">
        <v>2.4305555555555556E-2</v>
      </c>
      <c r="E5" s="28">
        <f t="shared" si="0"/>
        <v>3.9583333333333331E-2</v>
      </c>
      <c r="F5" s="7">
        <v>1.5277777777777777E-2</v>
      </c>
      <c r="G5" s="2">
        <f t="shared" si="1"/>
        <v>0.2175</v>
      </c>
      <c r="H5" s="2">
        <f t="shared" si="2"/>
        <v>21.75</v>
      </c>
      <c r="I5" s="6">
        <f t="shared" si="3"/>
        <v>22</v>
      </c>
      <c r="J5">
        <v>43.5</v>
      </c>
      <c r="K5">
        <v>320</v>
      </c>
      <c r="L5">
        <v>200</v>
      </c>
      <c r="M5">
        <v>0.63</v>
      </c>
      <c r="N5" s="1">
        <f t="shared" si="4"/>
        <v>0.39374999999999999</v>
      </c>
      <c r="O5">
        <v>0.67</v>
      </c>
      <c r="P5" s="1">
        <f t="shared" si="5"/>
        <v>0.41875000000000001</v>
      </c>
      <c r="Q5">
        <v>2</v>
      </c>
      <c r="R5">
        <v>4</v>
      </c>
      <c r="S5">
        <v>2</v>
      </c>
      <c r="T5" s="2">
        <f t="shared" si="6"/>
        <v>68.512500000000003</v>
      </c>
      <c r="U5">
        <f t="shared" si="7"/>
        <v>36.431249999999999</v>
      </c>
      <c r="V5">
        <v>0</v>
      </c>
      <c r="W5">
        <f t="shared" si="15"/>
        <v>0</v>
      </c>
      <c r="X5">
        <v>2.97</v>
      </c>
      <c r="Y5">
        <f t="shared" si="8"/>
        <v>1.85625</v>
      </c>
      <c r="Z5">
        <v>2.97</v>
      </c>
      <c r="AA5">
        <f t="shared" si="9"/>
        <v>1.85625</v>
      </c>
      <c r="AB5">
        <f t="shared" si="10"/>
        <v>0</v>
      </c>
      <c r="AC5">
        <f t="shared" si="11"/>
        <v>0</v>
      </c>
      <c r="AD5">
        <f t="shared" si="12"/>
        <v>69</v>
      </c>
      <c r="AE5">
        <f t="shared" si="13"/>
        <v>36</v>
      </c>
    </row>
    <row r="6" spans="1:31" x14ac:dyDescent="0.3">
      <c r="A6">
        <v>5</v>
      </c>
      <c r="B6" t="s">
        <v>31</v>
      </c>
      <c r="C6" t="s">
        <v>33</v>
      </c>
      <c r="D6" s="28">
        <v>1.3888888888888888E-2</v>
      </c>
      <c r="E6" s="28">
        <f t="shared" si="0"/>
        <v>2.7777777777777776E-2</v>
      </c>
      <c r="F6" s="7">
        <v>1.3888888888888888E-2</v>
      </c>
      <c r="G6" s="2">
        <f t="shared" si="1"/>
        <v>0.2</v>
      </c>
      <c r="H6" s="2">
        <f t="shared" si="2"/>
        <v>20</v>
      </c>
      <c r="I6" s="6">
        <f t="shared" si="3"/>
        <v>20</v>
      </c>
      <c r="J6">
        <v>40</v>
      </c>
      <c r="K6">
        <v>320</v>
      </c>
      <c r="L6">
        <v>200</v>
      </c>
      <c r="M6">
        <v>0.63</v>
      </c>
      <c r="N6" s="1">
        <f t="shared" si="4"/>
        <v>0.39374999999999999</v>
      </c>
      <c r="O6">
        <v>0.67</v>
      </c>
      <c r="P6" s="1">
        <f t="shared" si="5"/>
        <v>0.41875000000000001</v>
      </c>
      <c r="Q6">
        <v>2</v>
      </c>
      <c r="R6">
        <v>4</v>
      </c>
      <c r="S6">
        <v>2</v>
      </c>
      <c r="T6" s="2">
        <f t="shared" si="6"/>
        <v>63</v>
      </c>
      <c r="U6">
        <f t="shared" si="7"/>
        <v>33.5</v>
      </c>
      <c r="V6">
        <v>0</v>
      </c>
      <c r="W6">
        <f t="shared" si="15"/>
        <v>0</v>
      </c>
      <c r="X6">
        <v>2.97</v>
      </c>
      <c r="Y6">
        <f t="shared" si="8"/>
        <v>1.85625</v>
      </c>
      <c r="Z6">
        <v>2.97</v>
      </c>
      <c r="AA6">
        <f t="shared" si="9"/>
        <v>1.85625</v>
      </c>
      <c r="AB6">
        <f t="shared" si="10"/>
        <v>0</v>
      </c>
      <c r="AC6">
        <f t="shared" si="11"/>
        <v>0</v>
      </c>
      <c r="AD6">
        <f t="shared" si="12"/>
        <v>63</v>
      </c>
      <c r="AE6">
        <f t="shared" si="13"/>
        <v>34</v>
      </c>
    </row>
    <row r="7" spans="1:31" x14ac:dyDescent="0.3">
      <c r="A7">
        <v>6</v>
      </c>
      <c r="B7" t="s">
        <v>31</v>
      </c>
      <c r="C7" t="s">
        <v>28</v>
      </c>
      <c r="D7" s="28">
        <v>6.9444444444444441E-3</v>
      </c>
      <c r="E7" s="28">
        <f t="shared" si="0"/>
        <v>2.0833333333333332E-2</v>
      </c>
      <c r="F7" s="7">
        <v>1.3888888888888888E-2</v>
      </c>
      <c r="G7" s="2">
        <f t="shared" si="1"/>
        <v>0.19450000000000001</v>
      </c>
      <c r="H7" s="2">
        <f t="shared" si="2"/>
        <v>19.45</v>
      </c>
      <c r="I7" s="6">
        <f t="shared" si="3"/>
        <v>20</v>
      </c>
      <c r="J7">
        <v>38.9</v>
      </c>
      <c r="K7">
        <v>320</v>
      </c>
      <c r="L7">
        <v>200</v>
      </c>
      <c r="M7">
        <v>0.63</v>
      </c>
      <c r="N7" s="1">
        <f t="shared" si="4"/>
        <v>0.39374999999999999</v>
      </c>
      <c r="O7">
        <v>0.67</v>
      </c>
      <c r="P7" s="1">
        <f t="shared" si="5"/>
        <v>0.41875000000000001</v>
      </c>
      <c r="Q7">
        <v>2</v>
      </c>
      <c r="R7">
        <v>4</v>
      </c>
      <c r="S7">
        <v>2</v>
      </c>
      <c r="T7" s="2">
        <f t="shared" si="6"/>
        <v>61.267499999999998</v>
      </c>
      <c r="U7">
        <f t="shared" si="7"/>
        <v>32.578749999999999</v>
      </c>
      <c r="V7">
        <v>0</v>
      </c>
      <c r="W7">
        <f t="shared" si="15"/>
        <v>0</v>
      </c>
      <c r="X7">
        <v>2.97</v>
      </c>
      <c r="Y7">
        <f t="shared" si="8"/>
        <v>1.85625</v>
      </c>
      <c r="Z7">
        <v>2.97</v>
      </c>
      <c r="AA7">
        <f t="shared" si="9"/>
        <v>1.85625</v>
      </c>
      <c r="AB7">
        <f t="shared" si="10"/>
        <v>0</v>
      </c>
      <c r="AC7">
        <f t="shared" si="11"/>
        <v>0</v>
      </c>
      <c r="AD7">
        <f t="shared" si="12"/>
        <v>61</v>
      </c>
      <c r="AE7">
        <f t="shared" si="13"/>
        <v>33</v>
      </c>
    </row>
    <row r="8" spans="1:31" x14ac:dyDescent="0.3">
      <c r="A8">
        <v>7</v>
      </c>
      <c r="B8" t="s">
        <v>30</v>
      </c>
      <c r="C8" t="s">
        <v>32</v>
      </c>
      <c r="D8" s="28">
        <v>3.472222222222222E-3</v>
      </c>
      <c r="E8" s="28">
        <f t="shared" si="0"/>
        <v>2.0833333333333336E-2</v>
      </c>
      <c r="F8" s="7">
        <v>1.7361111111111112E-2</v>
      </c>
      <c r="G8" s="2">
        <f t="shared" si="1"/>
        <v>0.25</v>
      </c>
      <c r="H8" s="2">
        <f t="shared" si="2"/>
        <v>25</v>
      </c>
      <c r="I8" s="6">
        <f t="shared" si="3"/>
        <v>25</v>
      </c>
      <c r="J8">
        <v>50</v>
      </c>
      <c r="K8">
        <v>320</v>
      </c>
      <c r="L8">
        <v>200</v>
      </c>
      <c r="M8">
        <v>0.63</v>
      </c>
      <c r="N8" s="1">
        <f t="shared" si="4"/>
        <v>0.39374999999999999</v>
      </c>
      <c r="O8">
        <v>0.67</v>
      </c>
      <c r="P8" s="1">
        <f t="shared" si="5"/>
        <v>0.41875000000000001</v>
      </c>
      <c r="Q8">
        <v>4</v>
      </c>
      <c r="R8">
        <v>4</v>
      </c>
      <c r="S8">
        <v>2</v>
      </c>
      <c r="T8" s="2">
        <f t="shared" si="6"/>
        <v>78.75</v>
      </c>
      <c r="U8">
        <f t="shared" si="7"/>
        <v>41.875</v>
      </c>
      <c r="V8">
        <f t="shared" si="14"/>
        <v>0</v>
      </c>
      <c r="W8">
        <f t="shared" si="15"/>
        <v>2</v>
      </c>
      <c r="X8">
        <v>2.97</v>
      </c>
      <c r="Y8">
        <f t="shared" si="8"/>
        <v>1.85625</v>
      </c>
      <c r="Z8">
        <v>2.97</v>
      </c>
      <c r="AA8">
        <f t="shared" si="9"/>
        <v>1.85625</v>
      </c>
      <c r="AB8">
        <f t="shared" si="10"/>
        <v>0</v>
      </c>
      <c r="AC8">
        <f t="shared" si="11"/>
        <v>157.78125</v>
      </c>
      <c r="AD8">
        <f t="shared" si="12"/>
        <v>79</v>
      </c>
      <c r="AE8">
        <f t="shared" si="13"/>
        <v>200</v>
      </c>
    </row>
    <row r="9" spans="1:31" x14ac:dyDescent="0.3">
      <c r="A9">
        <v>8</v>
      </c>
      <c r="B9" t="s">
        <v>30</v>
      </c>
      <c r="C9" t="s">
        <v>33</v>
      </c>
      <c r="D9" s="28">
        <v>6.9444444444444441E-3</v>
      </c>
      <c r="E9" s="28">
        <f t="shared" si="0"/>
        <v>2.5000000000000001E-2</v>
      </c>
      <c r="F9" s="7">
        <v>1.8055555555555557E-2</v>
      </c>
      <c r="G9" s="2">
        <f t="shared" si="1"/>
        <v>0.26</v>
      </c>
      <c r="H9" s="2">
        <f t="shared" si="2"/>
        <v>26</v>
      </c>
      <c r="I9" s="6">
        <f t="shared" si="3"/>
        <v>26</v>
      </c>
      <c r="J9">
        <v>52</v>
      </c>
      <c r="K9">
        <v>320</v>
      </c>
      <c r="L9">
        <v>200</v>
      </c>
      <c r="M9">
        <v>0.63</v>
      </c>
      <c r="N9" s="1">
        <f t="shared" si="4"/>
        <v>0.39374999999999999</v>
      </c>
      <c r="O9">
        <v>0.67</v>
      </c>
      <c r="P9" s="1">
        <f t="shared" si="5"/>
        <v>0.41875000000000001</v>
      </c>
      <c r="Q9">
        <v>4</v>
      </c>
      <c r="R9">
        <v>4</v>
      </c>
      <c r="S9">
        <v>2</v>
      </c>
      <c r="T9" s="2">
        <f t="shared" si="6"/>
        <v>81.899999999999991</v>
      </c>
      <c r="U9">
        <f t="shared" si="7"/>
        <v>43.550000000000004</v>
      </c>
      <c r="V9">
        <f t="shared" si="14"/>
        <v>0</v>
      </c>
      <c r="W9">
        <f t="shared" si="15"/>
        <v>2</v>
      </c>
      <c r="X9">
        <v>2.97</v>
      </c>
      <c r="Y9">
        <f t="shared" si="8"/>
        <v>1.85625</v>
      </c>
      <c r="Z9">
        <v>2.97</v>
      </c>
      <c r="AA9">
        <f t="shared" si="9"/>
        <v>1.85625</v>
      </c>
      <c r="AB9">
        <f t="shared" si="10"/>
        <v>0</v>
      </c>
      <c r="AC9">
        <f t="shared" si="11"/>
        <v>164.09249999999997</v>
      </c>
      <c r="AD9">
        <f t="shared" si="12"/>
        <v>82</v>
      </c>
      <c r="AE9">
        <f t="shared" si="13"/>
        <v>208</v>
      </c>
    </row>
    <row r="10" spans="1:31" x14ac:dyDescent="0.3">
      <c r="A10">
        <v>9</v>
      </c>
      <c r="B10" t="s">
        <v>30</v>
      </c>
      <c r="C10" t="s">
        <v>29</v>
      </c>
      <c r="D10" s="28">
        <v>2.4305555555555556E-2</v>
      </c>
      <c r="E10" s="28">
        <f t="shared" si="0"/>
        <v>3.7499999999999999E-2</v>
      </c>
      <c r="F10" s="7">
        <v>1.3194444444444444E-2</v>
      </c>
      <c r="G10" s="2">
        <f t="shared" si="1"/>
        <v>0.182</v>
      </c>
      <c r="H10" s="2">
        <f t="shared" si="2"/>
        <v>18.2</v>
      </c>
      <c r="I10" s="6">
        <f t="shared" si="3"/>
        <v>19</v>
      </c>
      <c r="J10">
        <v>36.4</v>
      </c>
      <c r="K10">
        <v>320</v>
      </c>
      <c r="L10">
        <v>200</v>
      </c>
      <c r="M10">
        <v>0.63</v>
      </c>
      <c r="N10" s="1">
        <f t="shared" si="4"/>
        <v>0.39374999999999999</v>
      </c>
      <c r="O10">
        <v>0.67</v>
      </c>
      <c r="P10" s="1">
        <f t="shared" si="5"/>
        <v>0.41875000000000001</v>
      </c>
      <c r="Q10">
        <v>4</v>
      </c>
      <c r="R10">
        <v>4</v>
      </c>
      <c r="S10">
        <v>2</v>
      </c>
      <c r="T10" s="2">
        <f t="shared" si="6"/>
        <v>57.33</v>
      </c>
      <c r="U10">
        <f t="shared" si="7"/>
        <v>30.484999999999999</v>
      </c>
      <c r="V10">
        <f t="shared" si="14"/>
        <v>0</v>
      </c>
      <c r="W10">
        <f t="shared" si="15"/>
        <v>2</v>
      </c>
      <c r="X10">
        <v>2.97</v>
      </c>
      <c r="Y10">
        <f t="shared" si="8"/>
        <v>1.85625</v>
      </c>
      <c r="Z10">
        <v>2.97</v>
      </c>
      <c r="AA10">
        <f t="shared" si="9"/>
        <v>1.85625</v>
      </c>
      <c r="AB10">
        <f t="shared" si="10"/>
        <v>0</v>
      </c>
      <c r="AC10">
        <f t="shared" si="11"/>
        <v>114.86474999999999</v>
      </c>
      <c r="AD10">
        <f t="shared" si="12"/>
        <v>57</v>
      </c>
      <c r="AE10">
        <f t="shared" si="13"/>
        <v>145</v>
      </c>
    </row>
    <row r="11" spans="1:31" x14ac:dyDescent="0.3">
      <c r="A11">
        <v>10</v>
      </c>
      <c r="B11" t="s">
        <v>30</v>
      </c>
      <c r="C11" t="s">
        <v>28</v>
      </c>
      <c r="D11" s="28">
        <v>1.7361111111111112E-2</v>
      </c>
      <c r="E11" s="28">
        <f t="shared" si="0"/>
        <v>3.333333333333334E-2</v>
      </c>
      <c r="F11" s="7">
        <v>1.5972222222222224E-2</v>
      </c>
      <c r="G11" s="2">
        <f t="shared" si="1"/>
        <v>0.22750000000000001</v>
      </c>
      <c r="H11" s="2">
        <f t="shared" si="2"/>
        <v>22.75</v>
      </c>
      <c r="I11" s="6">
        <f t="shared" si="3"/>
        <v>23</v>
      </c>
      <c r="J11">
        <v>45.5</v>
      </c>
      <c r="K11">
        <v>320</v>
      </c>
      <c r="L11">
        <v>200</v>
      </c>
      <c r="M11">
        <v>0.63</v>
      </c>
      <c r="N11" s="1">
        <f t="shared" si="4"/>
        <v>0.39374999999999999</v>
      </c>
      <c r="O11">
        <v>0.67</v>
      </c>
      <c r="P11" s="1">
        <f t="shared" si="5"/>
        <v>0.41875000000000001</v>
      </c>
      <c r="Q11">
        <v>4</v>
      </c>
      <c r="R11">
        <v>4</v>
      </c>
      <c r="S11">
        <v>2</v>
      </c>
      <c r="T11" s="2">
        <f t="shared" si="6"/>
        <v>71.662499999999994</v>
      </c>
      <c r="U11">
        <f t="shared" si="7"/>
        <v>38.106250000000003</v>
      </c>
      <c r="V11">
        <f t="shared" si="14"/>
        <v>0</v>
      </c>
      <c r="W11">
        <f t="shared" si="15"/>
        <v>2</v>
      </c>
      <c r="X11">
        <v>2.97</v>
      </c>
      <c r="Y11">
        <f t="shared" si="8"/>
        <v>1.85625</v>
      </c>
      <c r="Z11">
        <v>2.97</v>
      </c>
      <c r="AA11">
        <f t="shared" si="9"/>
        <v>1.85625</v>
      </c>
      <c r="AB11">
        <f t="shared" si="10"/>
        <v>0</v>
      </c>
      <c r="AC11">
        <f t="shared" si="11"/>
        <v>143.58093749999998</v>
      </c>
      <c r="AD11">
        <f t="shared" si="12"/>
        <v>72</v>
      </c>
      <c r="AE11">
        <f t="shared" si="13"/>
        <v>182</v>
      </c>
    </row>
    <row r="12" spans="1:31" x14ac:dyDescent="0.3">
      <c r="A12">
        <v>11</v>
      </c>
      <c r="B12" t="s">
        <v>30</v>
      </c>
      <c r="C12" t="s">
        <v>34</v>
      </c>
      <c r="D12" s="28">
        <v>2.0833333333333332E-2</v>
      </c>
      <c r="E12" s="28">
        <f t="shared" si="0"/>
        <v>3.4722222222222224E-2</v>
      </c>
      <c r="F12" s="7">
        <v>1.3888888888888888E-2</v>
      </c>
      <c r="G12" s="2">
        <f t="shared" si="1"/>
        <v>0.2</v>
      </c>
      <c r="H12" s="2">
        <f t="shared" si="2"/>
        <v>20</v>
      </c>
      <c r="I12" s="6">
        <f t="shared" si="3"/>
        <v>20</v>
      </c>
      <c r="J12">
        <v>40</v>
      </c>
      <c r="K12">
        <v>320</v>
      </c>
      <c r="L12">
        <v>200</v>
      </c>
      <c r="M12">
        <v>0.63</v>
      </c>
      <c r="N12" s="1">
        <f t="shared" si="4"/>
        <v>0.39374999999999999</v>
      </c>
      <c r="O12">
        <v>0.67</v>
      </c>
      <c r="P12" s="1">
        <f t="shared" si="5"/>
        <v>0.41875000000000001</v>
      </c>
      <c r="Q12">
        <v>2</v>
      </c>
      <c r="R12">
        <v>4</v>
      </c>
      <c r="S12">
        <v>2</v>
      </c>
      <c r="T12" s="2">
        <f t="shared" si="6"/>
        <v>63</v>
      </c>
      <c r="U12">
        <f t="shared" si="7"/>
        <v>33.5</v>
      </c>
      <c r="V12">
        <v>0</v>
      </c>
      <c r="W12">
        <f t="shared" si="15"/>
        <v>0</v>
      </c>
      <c r="X12">
        <v>2.97</v>
      </c>
      <c r="Y12">
        <f t="shared" si="8"/>
        <v>1.85625</v>
      </c>
      <c r="Z12">
        <v>2.97</v>
      </c>
      <c r="AA12">
        <f t="shared" si="9"/>
        <v>1.85625</v>
      </c>
      <c r="AB12">
        <f t="shared" si="10"/>
        <v>0</v>
      </c>
      <c r="AC12">
        <f t="shared" si="11"/>
        <v>0</v>
      </c>
      <c r="AD12">
        <f t="shared" si="12"/>
        <v>63</v>
      </c>
      <c r="AE12">
        <f t="shared" si="13"/>
        <v>34</v>
      </c>
    </row>
    <row r="13" spans="1:31" x14ac:dyDescent="0.3">
      <c r="A13">
        <v>12</v>
      </c>
      <c r="B13" t="s">
        <v>31</v>
      </c>
      <c r="C13" t="s">
        <v>30</v>
      </c>
      <c r="D13" s="28">
        <v>1.7361111111111112E-2</v>
      </c>
      <c r="E13" s="28">
        <f t="shared" si="0"/>
        <v>3.4722222222222224E-2</v>
      </c>
      <c r="F13" s="7">
        <v>1.7361111111111112E-2</v>
      </c>
      <c r="G13" s="2">
        <f t="shared" si="1"/>
        <v>0.24149999999999999</v>
      </c>
      <c r="H13" s="2">
        <f t="shared" si="2"/>
        <v>24.15</v>
      </c>
      <c r="I13" s="6">
        <f t="shared" si="3"/>
        <v>25</v>
      </c>
      <c r="J13">
        <v>48.3</v>
      </c>
      <c r="K13">
        <v>320</v>
      </c>
      <c r="L13">
        <v>200</v>
      </c>
      <c r="M13">
        <v>0.63</v>
      </c>
      <c r="N13" s="1">
        <f t="shared" si="4"/>
        <v>0.39374999999999999</v>
      </c>
      <c r="O13">
        <v>0.67</v>
      </c>
      <c r="P13" s="1">
        <f t="shared" si="5"/>
        <v>0.41875000000000001</v>
      </c>
      <c r="Q13">
        <v>6</v>
      </c>
      <c r="R13">
        <v>4</v>
      </c>
      <c r="S13">
        <v>2</v>
      </c>
      <c r="T13" s="2">
        <f t="shared" si="6"/>
        <v>76.072499999999991</v>
      </c>
      <c r="U13">
        <f t="shared" si="7"/>
        <v>40.451250000000002</v>
      </c>
      <c r="V13">
        <f t="shared" si="14"/>
        <v>2</v>
      </c>
      <c r="W13">
        <f t="shared" si="15"/>
        <v>4</v>
      </c>
      <c r="X13">
        <v>2.97</v>
      </c>
      <c r="Y13">
        <f t="shared" si="8"/>
        <v>1.85625</v>
      </c>
      <c r="Z13">
        <v>2.97</v>
      </c>
      <c r="AA13">
        <f t="shared" si="9"/>
        <v>1.85625</v>
      </c>
      <c r="AB13">
        <f t="shared" si="10"/>
        <v>152.41668749999999</v>
      </c>
      <c r="AC13">
        <f t="shared" si="11"/>
        <v>304.83337499999999</v>
      </c>
      <c r="AD13">
        <f t="shared" si="12"/>
        <v>228</v>
      </c>
      <c r="AE13">
        <f t="shared" si="13"/>
        <v>345</v>
      </c>
    </row>
    <row r="14" spans="1:31" x14ac:dyDescent="0.3">
      <c r="A14">
        <v>13</v>
      </c>
      <c r="B14" t="s">
        <v>29</v>
      </c>
      <c r="C14" t="s">
        <v>31</v>
      </c>
      <c r="D14" s="28">
        <v>0</v>
      </c>
      <c r="E14" s="28">
        <f t="shared" si="0"/>
        <v>1.1805555555555555E-2</v>
      </c>
      <c r="F14" s="7">
        <v>1.1805555555555555E-2</v>
      </c>
      <c r="G14" s="2">
        <f t="shared" si="1"/>
        <v>0.17</v>
      </c>
      <c r="H14" s="2">
        <f t="shared" si="2"/>
        <v>17</v>
      </c>
      <c r="I14" s="6">
        <f t="shared" si="3"/>
        <v>17</v>
      </c>
      <c r="J14">
        <v>34</v>
      </c>
      <c r="K14">
        <v>320</v>
      </c>
      <c r="L14">
        <v>200</v>
      </c>
      <c r="M14">
        <v>0.63</v>
      </c>
      <c r="N14" s="1">
        <f t="shared" si="4"/>
        <v>0.39374999999999999</v>
      </c>
      <c r="O14">
        <v>0.67</v>
      </c>
      <c r="P14" s="1">
        <f t="shared" si="5"/>
        <v>0.41875000000000001</v>
      </c>
      <c r="Q14">
        <v>10</v>
      </c>
      <c r="R14">
        <v>4</v>
      </c>
      <c r="S14">
        <v>2</v>
      </c>
      <c r="T14" s="2">
        <f t="shared" si="6"/>
        <v>53.55</v>
      </c>
      <c r="U14">
        <f t="shared" si="7"/>
        <v>28.475000000000001</v>
      </c>
      <c r="V14">
        <f t="shared" si="14"/>
        <v>6</v>
      </c>
      <c r="W14">
        <f t="shared" si="15"/>
        <v>8</v>
      </c>
      <c r="X14">
        <v>2.97</v>
      </c>
      <c r="Y14">
        <f t="shared" si="8"/>
        <v>1.85625</v>
      </c>
      <c r="Z14">
        <v>2.97</v>
      </c>
      <c r="AA14">
        <f t="shared" si="9"/>
        <v>1.85625</v>
      </c>
      <c r="AB14">
        <f t="shared" si="10"/>
        <v>321.87374999999997</v>
      </c>
      <c r="AC14">
        <f t="shared" si="11"/>
        <v>429.16499999999996</v>
      </c>
      <c r="AD14">
        <f t="shared" si="12"/>
        <v>375</v>
      </c>
      <c r="AE14">
        <f t="shared" si="13"/>
        <v>458</v>
      </c>
    </row>
    <row r="15" spans="1:31" x14ac:dyDescent="0.3">
      <c r="A15">
        <v>14</v>
      </c>
      <c r="B15" t="s">
        <v>29</v>
      </c>
      <c r="C15" t="s">
        <v>30</v>
      </c>
      <c r="D15" s="28">
        <v>3.472222222222222E-3</v>
      </c>
      <c r="E15" s="28">
        <f t="shared" si="0"/>
        <v>1.6666666666666666E-2</v>
      </c>
      <c r="F15" s="7">
        <v>1.3194444444444444E-2</v>
      </c>
      <c r="G15" s="2">
        <f t="shared" si="1"/>
        <v>0.182</v>
      </c>
      <c r="H15" s="2">
        <f t="shared" si="2"/>
        <v>18.2</v>
      </c>
      <c r="I15" s="6">
        <f t="shared" si="3"/>
        <v>19</v>
      </c>
      <c r="J15">
        <v>36.4</v>
      </c>
      <c r="K15">
        <v>320</v>
      </c>
      <c r="L15">
        <v>200</v>
      </c>
      <c r="M15">
        <v>0.63</v>
      </c>
      <c r="N15" s="1">
        <f t="shared" si="4"/>
        <v>0.39374999999999999</v>
      </c>
      <c r="O15">
        <v>0.67</v>
      </c>
      <c r="P15" s="1">
        <f t="shared" si="5"/>
        <v>0.41875000000000001</v>
      </c>
      <c r="Q15">
        <v>4</v>
      </c>
      <c r="R15">
        <v>4</v>
      </c>
      <c r="S15">
        <v>2</v>
      </c>
      <c r="T15" s="2">
        <f t="shared" si="6"/>
        <v>57.33</v>
      </c>
      <c r="U15">
        <f t="shared" si="7"/>
        <v>30.484999999999999</v>
      </c>
      <c r="V15">
        <f t="shared" si="14"/>
        <v>0</v>
      </c>
      <c r="W15">
        <f t="shared" si="15"/>
        <v>2</v>
      </c>
      <c r="X15">
        <v>2.97</v>
      </c>
      <c r="Y15">
        <f t="shared" si="8"/>
        <v>1.85625</v>
      </c>
      <c r="Z15">
        <v>2.97</v>
      </c>
      <c r="AA15">
        <f t="shared" si="9"/>
        <v>1.85625</v>
      </c>
      <c r="AB15">
        <f t="shared" si="10"/>
        <v>0</v>
      </c>
      <c r="AC15">
        <f t="shared" si="11"/>
        <v>114.86474999999999</v>
      </c>
      <c r="AD15">
        <f t="shared" si="12"/>
        <v>57</v>
      </c>
      <c r="AE15">
        <f t="shared" si="13"/>
        <v>145</v>
      </c>
    </row>
    <row r="16" spans="1:31" x14ac:dyDescent="0.3">
      <c r="A16">
        <v>15</v>
      </c>
      <c r="B16" t="s">
        <v>32</v>
      </c>
      <c r="C16" t="s">
        <v>31</v>
      </c>
      <c r="D16" s="28">
        <v>1.7361111111111112E-2</v>
      </c>
      <c r="E16" s="28">
        <f t="shared" si="0"/>
        <v>3.2638888888888891E-2</v>
      </c>
      <c r="F16" s="7">
        <v>1.5277777777777777E-2</v>
      </c>
      <c r="G16" s="2">
        <f t="shared" si="1"/>
        <v>0.2175</v>
      </c>
      <c r="H16" s="2">
        <f t="shared" si="2"/>
        <v>21.75</v>
      </c>
      <c r="I16" s="6">
        <f t="shared" si="3"/>
        <v>22</v>
      </c>
      <c r="J16">
        <v>43.5</v>
      </c>
      <c r="K16">
        <v>320</v>
      </c>
      <c r="L16">
        <v>200</v>
      </c>
      <c r="M16">
        <v>0.63</v>
      </c>
      <c r="N16" s="1">
        <f t="shared" si="4"/>
        <v>0.39374999999999999</v>
      </c>
      <c r="O16">
        <v>0.67</v>
      </c>
      <c r="P16" s="1">
        <f t="shared" si="5"/>
        <v>0.41875000000000001</v>
      </c>
      <c r="Q16">
        <v>2</v>
      </c>
      <c r="R16">
        <v>4</v>
      </c>
      <c r="S16">
        <v>2</v>
      </c>
      <c r="T16" s="2">
        <f t="shared" si="6"/>
        <v>68.512500000000003</v>
      </c>
      <c r="U16">
        <f t="shared" si="7"/>
        <v>36.431249999999999</v>
      </c>
      <c r="V16">
        <v>0</v>
      </c>
      <c r="W16">
        <f t="shared" si="15"/>
        <v>0</v>
      </c>
      <c r="X16">
        <v>2.97</v>
      </c>
      <c r="Y16">
        <f t="shared" si="8"/>
        <v>1.85625</v>
      </c>
      <c r="Z16">
        <v>2.97</v>
      </c>
      <c r="AA16">
        <f t="shared" si="9"/>
        <v>1.85625</v>
      </c>
      <c r="AB16">
        <f t="shared" si="10"/>
        <v>0</v>
      </c>
      <c r="AC16">
        <f t="shared" si="11"/>
        <v>0</v>
      </c>
      <c r="AD16">
        <f t="shared" si="12"/>
        <v>69</v>
      </c>
      <c r="AE16">
        <f t="shared" si="13"/>
        <v>36</v>
      </c>
    </row>
    <row r="17" spans="1:31" x14ac:dyDescent="0.3">
      <c r="A17">
        <v>16</v>
      </c>
      <c r="B17" t="s">
        <v>32</v>
      </c>
      <c r="C17" t="s">
        <v>30</v>
      </c>
      <c r="D17" s="28">
        <v>2.0833333333333332E-2</v>
      </c>
      <c r="E17" s="28">
        <f t="shared" si="0"/>
        <v>3.8194444444444448E-2</v>
      </c>
      <c r="F17" s="7">
        <v>1.7361111111111112E-2</v>
      </c>
      <c r="G17" s="2">
        <f t="shared" si="1"/>
        <v>0.25</v>
      </c>
      <c r="H17" s="2">
        <f t="shared" si="2"/>
        <v>25</v>
      </c>
      <c r="I17" s="6">
        <f t="shared" si="3"/>
        <v>25</v>
      </c>
      <c r="J17">
        <v>50</v>
      </c>
      <c r="K17">
        <v>320</v>
      </c>
      <c r="L17">
        <v>200</v>
      </c>
      <c r="M17">
        <v>0.63</v>
      </c>
      <c r="N17" s="1">
        <f t="shared" si="4"/>
        <v>0.39374999999999999</v>
      </c>
      <c r="O17">
        <v>0.67</v>
      </c>
      <c r="P17" s="1">
        <f t="shared" si="5"/>
        <v>0.41875000000000001</v>
      </c>
      <c r="Q17">
        <v>4</v>
      </c>
      <c r="R17">
        <v>4</v>
      </c>
      <c r="S17">
        <v>2</v>
      </c>
      <c r="T17" s="2">
        <f t="shared" si="6"/>
        <v>78.75</v>
      </c>
      <c r="U17">
        <f t="shared" si="7"/>
        <v>41.875</v>
      </c>
      <c r="V17">
        <f t="shared" si="14"/>
        <v>0</v>
      </c>
      <c r="W17">
        <f t="shared" si="15"/>
        <v>2</v>
      </c>
      <c r="X17">
        <v>2.97</v>
      </c>
      <c r="Y17">
        <f t="shared" si="8"/>
        <v>1.85625</v>
      </c>
      <c r="Z17">
        <v>2.97</v>
      </c>
      <c r="AA17">
        <f t="shared" si="9"/>
        <v>1.85625</v>
      </c>
      <c r="AB17">
        <f t="shared" si="10"/>
        <v>0</v>
      </c>
      <c r="AC17">
        <f t="shared" si="11"/>
        <v>157.78125</v>
      </c>
      <c r="AD17">
        <f t="shared" si="12"/>
        <v>79</v>
      </c>
      <c r="AE17">
        <f t="shared" si="13"/>
        <v>200</v>
      </c>
    </row>
    <row r="18" spans="1:31" x14ac:dyDescent="0.3">
      <c r="A18">
        <v>17</v>
      </c>
      <c r="B18" t="s">
        <v>33</v>
      </c>
      <c r="C18" t="s">
        <v>31</v>
      </c>
      <c r="D18" s="28">
        <v>1.3888888888888888E-2</v>
      </c>
      <c r="E18" s="28">
        <f t="shared" si="0"/>
        <v>2.7777777777777776E-2</v>
      </c>
      <c r="F18" s="7">
        <v>1.3888888888888888E-2</v>
      </c>
      <c r="G18" s="2">
        <f t="shared" si="1"/>
        <v>0.2</v>
      </c>
      <c r="H18" s="2">
        <f t="shared" si="2"/>
        <v>20</v>
      </c>
      <c r="I18" s="6">
        <f t="shared" si="3"/>
        <v>20</v>
      </c>
      <c r="J18">
        <v>40</v>
      </c>
      <c r="K18">
        <v>320</v>
      </c>
      <c r="L18">
        <v>200</v>
      </c>
      <c r="M18">
        <v>0.63</v>
      </c>
      <c r="N18" s="1">
        <f t="shared" si="4"/>
        <v>0.39374999999999999</v>
      </c>
      <c r="O18">
        <v>0.67</v>
      </c>
      <c r="P18" s="1">
        <f t="shared" si="5"/>
        <v>0.41875000000000001</v>
      </c>
      <c r="Q18">
        <v>2</v>
      </c>
      <c r="R18">
        <v>4</v>
      </c>
      <c r="S18">
        <v>2</v>
      </c>
      <c r="T18" s="2">
        <f t="shared" si="6"/>
        <v>63</v>
      </c>
      <c r="U18">
        <f t="shared" si="7"/>
        <v>33.5</v>
      </c>
      <c r="V18">
        <v>0</v>
      </c>
      <c r="W18">
        <f t="shared" si="15"/>
        <v>0</v>
      </c>
      <c r="X18">
        <v>2.97</v>
      </c>
      <c r="Y18">
        <f t="shared" si="8"/>
        <v>1.85625</v>
      </c>
      <c r="Z18">
        <v>2.97</v>
      </c>
      <c r="AA18">
        <f t="shared" si="9"/>
        <v>1.85625</v>
      </c>
      <c r="AB18">
        <f t="shared" si="10"/>
        <v>0</v>
      </c>
      <c r="AC18">
        <f t="shared" si="11"/>
        <v>0</v>
      </c>
      <c r="AD18">
        <f t="shared" si="12"/>
        <v>63</v>
      </c>
      <c r="AE18">
        <f t="shared" si="13"/>
        <v>34</v>
      </c>
    </row>
    <row r="19" spans="1:31" x14ac:dyDescent="0.3">
      <c r="A19">
        <v>18</v>
      </c>
      <c r="B19" t="s">
        <v>33</v>
      </c>
      <c r="C19" t="s">
        <v>30</v>
      </c>
      <c r="D19" s="28">
        <v>1.0416666666666666E-2</v>
      </c>
      <c r="E19" s="28">
        <f t="shared" si="0"/>
        <v>2.8472222222222225E-2</v>
      </c>
      <c r="F19" s="7">
        <v>1.8055555555555557E-2</v>
      </c>
      <c r="G19" s="2">
        <f t="shared" si="1"/>
        <v>0.26</v>
      </c>
      <c r="H19" s="2">
        <f t="shared" si="2"/>
        <v>26</v>
      </c>
      <c r="I19" s="6">
        <f t="shared" si="3"/>
        <v>26</v>
      </c>
      <c r="J19">
        <v>52</v>
      </c>
      <c r="K19">
        <v>320</v>
      </c>
      <c r="L19">
        <v>200</v>
      </c>
      <c r="M19">
        <v>0.63</v>
      </c>
      <c r="N19" s="1">
        <f t="shared" si="4"/>
        <v>0.39374999999999999</v>
      </c>
      <c r="O19">
        <v>0.67</v>
      </c>
      <c r="P19" s="1">
        <f t="shared" si="5"/>
        <v>0.41875000000000001</v>
      </c>
      <c r="Q19">
        <v>4</v>
      </c>
      <c r="R19">
        <v>4</v>
      </c>
      <c r="S19">
        <v>2</v>
      </c>
      <c r="T19" s="2">
        <f t="shared" si="6"/>
        <v>81.899999999999991</v>
      </c>
      <c r="U19">
        <f t="shared" si="7"/>
        <v>43.550000000000004</v>
      </c>
      <c r="V19">
        <f t="shared" si="14"/>
        <v>0</v>
      </c>
      <c r="W19">
        <f t="shared" si="15"/>
        <v>2</v>
      </c>
      <c r="X19">
        <v>2.97</v>
      </c>
      <c r="Y19">
        <f t="shared" si="8"/>
        <v>1.85625</v>
      </c>
      <c r="Z19">
        <v>2.97</v>
      </c>
      <c r="AA19">
        <f t="shared" si="9"/>
        <v>1.85625</v>
      </c>
      <c r="AB19">
        <f t="shared" si="10"/>
        <v>0</v>
      </c>
      <c r="AC19">
        <f t="shared" si="11"/>
        <v>164.09249999999997</v>
      </c>
      <c r="AD19">
        <f t="shared" si="12"/>
        <v>82</v>
      </c>
      <c r="AE19">
        <f t="shared" si="13"/>
        <v>208</v>
      </c>
    </row>
    <row r="20" spans="1:31" x14ac:dyDescent="0.3">
      <c r="A20">
        <v>19</v>
      </c>
      <c r="B20" t="s">
        <v>34</v>
      </c>
      <c r="C20" t="s">
        <v>31</v>
      </c>
      <c r="D20" s="28">
        <v>0</v>
      </c>
      <c r="E20" s="28">
        <f t="shared" si="0"/>
        <v>1.1805555555555555E-2</v>
      </c>
      <c r="F20" s="7">
        <v>1.1805555555555555E-2</v>
      </c>
      <c r="G20" s="2">
        <f t="shared" si="1"/>
        <v>0.16500000000000001</v>
      </c>
      <c r="H20" s="2">
        <f t="shared" si="2"/>
        <v>16.5</v>
      </c>
      <c r="I20" s="6">
        <f t="shared" si="3"/>
        <v>17</v>
      </c>
      <c r="J20">
        <v>33</v>
      </c>
      <c r="K20">
        <v>320</v>
      </c>
      <c r="L20">
        <v>200</v>
      </c>
      <c r="M20">
        <v>0.63</v>
      </c>
      <c r="N20" s="1">
        <f t="shared" si="4"/>
        <v>0.39374999999999999</v>
      </c>
      <c r="O20">
        <v>0.67</v>
      </c>
      <c r="P20" s="1">
        <f t="shared" si="5"/>
        <v>0.41875000000000001</v>
      </c>
      <c r="Q20">
        <v>2</v>
      </c>
      <c r="R20">
        <v>4</v>
      </c>
      <c r="S20">
        <v>2</v>
      </c>
      <c r="T20" s="2">
        <f t="shared" si="6"/>
        <v>51.975000000000001</v>
      </c>
      <c r="U20">
        <f t="shared" si="7"/>
        <v>27.637499999999999</v>
      </c>
      <c r="V20">
        <v>0</v>
      </c>
      <c r="W20">
        <f t="shared" si="15"/>
        <v>0</v>
      </c>
      <c r="X20">
        <v>2.97</v>
      </c>
      <c r="Y20">
        <f t="shared" si="8"/>
        <v>1.85625</v>
      </c>
      <c r="Z20">
        <v>2.97</v>
      </c>
      <c r="AA20">
        <f t="shared" si="9"/>
        <v>1.85625</v>
      </c>
      <c r="AB20">
        <f t="shared" si="10"/>
        <v>0</v>
      </c>
      <c r="AC20">
        <f t="shared" si="11"/>
        <v>0</v>
      </c>
      <c r="AD20">
        <f t="shared" si="12"/>
        <v>52</v>
      </c>
      <c r="AE20">
        <f t="shared" si="13"/>
        <v>28</v>
      </c>
    </row>
    <row r="21" spans="1:31" x14ac:dyDescent="0.3">
      <c r="A21">
        <v>20</v>
      </c>
      <c r="B21" t="s">
        <v>34</v>
      </c>
      <c r="C21" t="s">
        <v>30</v>
      </c>
      <c r="D21" s="28">
        <v>6.9444444444444441E-3</v>
      </c>
      <c r="E21" s="28">
        <f t="shared" si="0"/>
        <v>2.0833333333333332E-2</v>
      </c>
      <c r="F21" s="7">
        <v>1.3888888888888888E-2</v>
      </c>
      <c r="G21" s="2">
        <f t="shared" si="1"/>
        <v>0.2</v>
      </c>
      <c r="H21" s="2">
        <f t="shared" si="2"/>
        <v>20</v>
      </c>
      <c r="I21" s="6">
        <f t="shared" si="3"/>
        <v>20</v>
      </c>
      <c r="J21">
        <v>40</v>
      </c>
      <c r="K21">
        <v>320</v>
      </c>
      <c r="L21">
        <v>200</v>
      </c>
      <c r="M21">
        <v>0.63</v>
      </c>
      <c r="N21" s="1">
        <f t="shared" si="4"/>
        <v>0.39374999999999999</v>
      </c>
      <c r="O21">
        <v>0.67</v>
      </c>
      <c r="P21" s="1">
        <f t="shared" si="5"/>
        <v>0.41875000000000001</v>
      </c>
      <c r="Q21">
        <v>2</v>
      </c>
      <c r="R21">
        <v>4</v>
      </c>
      <c r="S21">
        <v>2</v>
      </c>
      <c r="T21" s="2">
        <f t="shared" si="6"/>
        <v>63</v>
      </c>
      <c r="U21">
        <f t="shared" si="7"/>
        <v>33.5</v>
      </c>
      <c r="V21">
        <v>0</v>
      </c>
      <c r="W21">
        <f t="shared" si="15"/>
        <v>0</v>
      </c>
      <c r="X21">
        <v>2.97</v>
      </c>
      <c r="Y21">
        <f t="shared" si="8"/>
        <v>1.85625</v>
      </c>
      <c r="Z21">
        <v>2.97</v>
      </c>
      <c r="AA21">
        <f t="shared" si="9"/>
        <v>1.85625</v>
      </c>
      <c r="AB21">
        <f t="shared" si="10"/>
        <v>0</v>
      </c>
      <c r="AC21">
        <f t="shared" si="11"/>
        <v>0</v>
      </c>
      <c r="AD21">
        <f t="shared" si="12"/>
        <v>63</v>
      </c>
      <c r="AE21">
        <f t="shared" si="13"/>
        <v>34</v>
      </c>
    </row>
    <row r="22" spans="1:31" x14ac:dyDescent="0.3">
      <c r="A22">
        <v>21</v>
      </c>
      <c r="B22" t="s">
        <v>28</v>
      </c>
      <c r="C22" t="s">
        <v>31</v>
      </c>
      <c r="D22" s="28">
        <v>1.0416666666666666E-2</v>
      </c>
      <c r="E22" s="28">
        <f t="shared" si="0"/>
        <v>2.4305555555555552E-2</v>
      </c>
      <c r="F22" s="7">
        <v>1.3888888888888888E-2</v>
      </c>
      <c r="G22" s="2">
        <f t="shared" si="1"/>
        <v>0.19450000000000001</v>
      </c>
      <c r="H22" s="2">
        <f t="shared" si="2"/>
        <v>19.45</v>
      </c>
      <c r="I22" s="6">
        <f t="shared" si="3"/>
        <v>20</v>
      </c>
      <c r="J22">
        <v>38.9</v>
      </c>
      <c r="K22">
        <v>320</v>
      </c>
      <c r="L22">
        <v>200</v>
      </c>
      <c r="M22">
        <v>0.63</v>
      </c>
      <c r="N22" s="1">
        <f t="shared" si="4"/>
        <v>0.39374999999999999</v>
      </c>
      <c r="O22">
        <v>0.67</v>
      </c>
      <c r="P22" s="1">
        <f t="shared" si="5"/>
        <v>0.41875000000000001</v>
      </c>
      <c r="Q22">
        <v>2</v>
      </c>
      <c r="R22">
        <v>4</v>
      </c>
      <c r="S22">
        <v>2</v>
      </c>
      <c r="T22" s="2">
        <f t="shared" si="6"/>
        <v>61.267499999999998</v>
      </c>
      <c r="U22">
        <f t="shared" si="7"/>
        <v>32.578749999999999</v>
      </c>
      <c r="V22">
        <v>0</v>
      </c>
      <c r="W22">
        <f t="shared" si="15"/>
        <v>0</v>
      </c>
      <c r="X22">
        <v>2.97</v>
      </c>
      <c r="Y22">
        <f t="shared" si="8"/>
        <v>1.85625</v>
      </c>
      <c r="Z22">
        <v>2.97</v>
      </c>
      <c r="AA22">
        <f t="shared" si="9"/>
        <v>1.85625</v>
      </c>
      <c r="AB22">
        <f t="shared" si="10"/>
        <v>0</v>
      </c>
      <c r="AC22">
        <f t="shared" si="11"/>
        <v>0</v>
      </c>
      <c r="AD22">
        <f t="shared" si="12"/>
        <v>61</v>
      </c>
      <c r="AE22">
        <f t="shared" si="13"/>
        <v>33</v>
      </c>
    </row>
    <row r="23" spans="1:31" x14ac:dyDescent="0.3">
      <c r="A23">
        <v>22</v>
      </c>
      <c r="B23" t="s">
        <v>28</v>
      </c>
      <c r="C23" t="s">
        <v>30</v>
      </c>
      <c r="D23" s="28">
        <v>2.0833333333333332E-2</v>
      </c>
      <c r="E23" s="28">
        <f t="shared" si="0"/>
        <v>3.6805555555555557E-2</v>
      </c>
      <c r="F23" s="7">
        <v>1.5972222222222224E-2</v>
      </c>
      <c r="G23" s="2">
        <f t="shared" si="1"/>
        <v>0.22750000000000001</v>
      </c>
      <c r="H23" s="2">
        <f t="shared" si="2"/>
        <v>22.75</v>
      </c>
      <c r="I23" s="6">
        <f t="shared" si="3"/>
        <v>23</v>
      </c>
      <c r="J23">
        <v>45.5</v>
      </c>
      <c r="K23">
        <v>320</v>
      </c>
      <c r="L23">
        <v>200</v>
      </c>
      <c r="M23">
        <v>0.63</v>
      </c>
      <c r="N23" s="1">
        <f t="shared" si="4"/>
        <v>0.39374999999999999</v>
      </c>
      <c r="O23">
        <v>0.67</v>
      </c>
      <c r="P23" s="1">
        <f t="shared" si="5"/>
        <v>0.41875000000000001</v>
      </c>
      <c r="Q23">
        <v>4</v>
      </c>
      <c r="R23">
        <v>4</v>
      </c>
      <c r="S23">
        <v>2</v>
      </c>
      <c r="T23" s="2">
        <f t="shared" si="6"/>
        <v>71.662499999999994</v>
      </c>
      <c r="U23">
        <f t="shared" si="7"/>
        <v>38.106250000000003</v>
      </c>
      <c r="V23">
        <f t="shared" si="14"/>
        <v>0</v>
      </c>
      <c r="W23">
        <f t="shared" si="15"/>
        <v>2</v>
      </c>
      <c r="X23">
        <v>2.97</v>
      </c>
      <c r="Y23">
        <f t="shared" si="8"/>
        <v>1.85625</v>
      </c>
      <c r="Z23">
        <v>2.97</v>
      </c>
      <c r="AA23">
        <f t="shared" si="9"/>
        <v>1.85625</v>
      </c>
      <c r="AB23">
        <f t="shared" si="10"/>
        <v>0</v>
      </c>
      <c r="AC23">
        <f t="shared" si="11"/>
        <v>143.58093749999998</v>
      </c>
      <c r="AD23">
        <f t="shared" si="12"/>
        <v>72</v>
      </c>
      <c r="AE23">
        <f t="shared" si="13"/>
        <v>182</v>
      </c>
    </row>
    <row r="24" spans="1:31" x14ac:dyDescent="0.3">
      <c r="A24">
        <v>23</v>
      </c>
      <c r="B24" t="s">
        <v>29</v>
      </c>
      <c r="C24" t="s">
        <v>32</v>
      </c>
      <c r="D24" s="28">
        <v>3.125E-2</v>
      </c>
      <c r="E24" s="28">
        <f t="shared" si="0"/>
        <v>3.6805555555555557E-2</v>
      </c>
      <c r="F24" s="7">
        <v>5.5555555555555558E-3</v>
      </c>
      <c r="G24" s="2">
        <f t="shared" si="1"/>
        <v>7.3499999999999996E-2</v>
      </c>
      <c r="H24" s="2">
        <f t="shared" si="2"/>
        <v>7.35</v>
      </c>
      <c r="I24" s="6">
        <f t="shared" si="3"/>
        <v>8</v>
      </c>
      <c r="J24">
        <v>14.7</v>
      </c>
      <c r="K24">
        <v>320</v>
      </c>
      <c r="L24">
        <v>200</v>
      </c>
      <c r="M24">
        <v>0.63</v>
      </c>
      <c r="N24" s="1">
        <f t="shared" si="4"/>
        <v>0.39374999999999999</v>
      </c>
      <c r="O24">
        <v>0.67</v>
      </c>
      <c r="P24" s="1">
        <f t="shared" si="5"/>
        <v>0.41875000000000001</v>
      </c>
      <c r="Q24">
        <v>2</v>
      </c>
      <c r="R24">
        <v>4</v>
      </c>
      <c r="S24">
        <v>2</v>
      </c>
      <c r="T24" s="2">
        <f t="shared" si="6"/>
        <v>23.1525</v>
      </c>
      <c r="U24">
        <f t="shared" si="7"/>
        <v>12.311249999999999</v>
      </c>
      <c r="V24">
        <v>0</v>
      </c>
      <c r="W24">
        <f t="shared" si="15"/>
        <v>0</v>
      </c>
      <c r="X24">
        <v>2.97</v>
      </c>
      <c r="Y24">
        <f t="shared" si="8"/>
        <v>1.85625</v>
      </c>
      <c r="Z24">
        <v>2.97</v>
      </c>
      <c r="AA24">
        <f t="shared" si="9"/>
        <v>1.85625</v>
      </c>
      <c r="AB24">
        <f t="shared" si="10"/>
        <v>0</v>
      </c>
      <c r="AC24">
        <f t="shared" si="11"/>
        <v>0</v>
      </c>
      <c r="AD24">
        <f t="shared" si="12"/>
        <v>23</v>
      </c>
      <c r="AE24">
        <f t="shared" si="13"/>
        <v>12</v>
      </c>
    </row>
    <row r="25" spans="1:31" x14ac:dyDescent="0.3">
      <c r="A25">
        <v>24</v>
      </c>
      <c r="B25" t="s">
        <v>32</v>
      </c>
      <c r="C25" t="s">
        <v>29</v>
      </c>
      <c r="D25" s="28">
        <v>0</v>
      </c>
      <c r="E25" s="28">
        <f t="shared" si="0"/>
        <v>5.5555555555555558E-3</v>
      </c>
      <c r="F25" s="7">
        <v>5.5555555555555558E-3</v>
      </c>
      <c r="G25" s="2">
        <f t="shared" si="1"/>
        <v>7.3499999999999996E-2</v>
      </c>
      <c r="H25" s="2">
        <f t="shared" si="2"/>
        <v>7.35</v>
      </c>
      <c r="I25" s="6">
        <f t="shared" si="3"/>
        <v>8</v>
      </c>
      <c r="J25">
        <v>14.7</v>
      </c>
      <c r="K25">
        <v>320</v>
      </c>
      <c r="L25">
        <v>200</v>
      </c>
      <c r="M25">
        <v>0.63</v>
      </c>
      <c r="N25" s="1">
        <f t="shared" si="4"/>
        <v>0.39374999999999999</v>
      </c>
      <c r="O25">
        <v>0.67</v>
      </c>
      <c r="P25" s="1">
        <f t="shared" si="5"/>
        <v>0.41875000000000001</v>
      </c>
      <c r="Q25">
        <v>2</v>
      </c>
      <c r="R25">
        <v>4</v>
      </c>
      <c r="S25">
        <v>2</v>
      </c>
      <c r="T25" s="2">
        <f t="shared" si="6"/>
        <v>23.1525</v>
      </c>
      <c r="U25">
        <f t="shared" si="7"/>
        <v>12.311249999999999</v>
      </c>
      <c r="V25">
        <v>0</v>
      </c>
      <c r="W25">
        <f t="shared" si="15"/>
        <v>0</v>
      </c>
      <c r="X25">
        <v>2.97</v>
      </c>
      <c r="Y25">
        <f t="shared" si="8"/>
        <v>1.85625</v>
      </c>
      <c r="Z25">
        <v>2.97</v>
      </c>
      <c r="AA25">
        <f t="shared" si="9"/>
        <v>1.85625</v>
      </c>
      <c r="AB25">
        <f t="shared" si="10"/>
        <v>0</v>
      </c>
      <c r="AC25">
        <f t="shared" si="11"/>
        <v>0</v>
      </c>
      <c r="AD25">
        <f t="shared" si="12"/>
        <v>23</v>
      </c>
      <c r="AE25">
        <f t="shared" si="13"/>
        <v>12</v>
      </c>
    </row>
    <row r="26" spans="1:31" x14ac:dyDescent="0.3">
      <c r="A26">
        <v>25</v>
      </c>
      <c r="B26" t="s">
        <v>29</v>
      </c>
      <c r="C26" t="s">
        <v>33</v>
      </c>
      <c r="D26" s="28">
        <v>1.3888888888888888E-2</v>
      </c>
      <c r="E26" s="28">
        <f t="shared" si="0"/>
        <v>1.9444444444444445E-2</v>
      </c>
      <c r="F26" s="7">
        <v>5.5555555555555558E-3</v>
      </c>
      <c r="G26" s="2">
        <f t="shared" si="1"/>
        <v>7.4999999999999997E-2</v>
      </c>
      <c r="H26" s="2">
        <f t="shared" si="2"/>
        <v>7.5</v>
      </c>
      <c r="I26" s="6">
        <f t="shared" si="3"/>
        <v>8</v>
      </c>
      <c r="J26">
        <v>15</v>
      </c>
      <c r="K26">
        <v>320</v>
      </c>
      <c r="L26">
        <v>200</v>
      </c>
      <c r="M26">
        <v>0.63</v>
      </c>
      <c r="N26" s="1">
        <f t="shared" si="4"/>
        <v>0.39374999999999999</v>
      </c>
      <c r="O26">
        <v>0.67</v>
      </c>
      <c r="P26" s="1">
        <f t="shared" si="5"/>
        <v>0.41875000000000001</v>
      </c>
      <c r="Q26">
        <v>2</v>
      </c>
      <c r="R26">
        <v>4</v>
      </c>
      <c r="S26">
        <v>2</v>
      </c>
      <c r="T26" s="2">
        <f t="shared" si="6"/>
        <v>23.625</v>
      </c>
      <c r="U26">
        <f t="shared" si="7"/>
        <v>12.5625</v>
      </c>
      <c r="V26">
        <v>0</v>
      </c>
      <c r="W26">
        <f t="shared" si="15"/>
        <v>0</v>
      </c>
      <c r="X26">
        <v>2.97</v>
      </c>
      <c r="Y26">
        <f t="shared" si="8"/>
        <v>1.85625</v>
      </c>
      <c r="Z26">
        <v>2.97</v>
      </c>
      <c r="AA26">
        <f t="shared" si="9"/>
        <v>1.85625</v>
      </c>
      <c r="AB26">
        <f t="shared" si="10"/>
        <v>0</v>
      </c>
      <c r="AC26">
        <f t="shared" si="11"/>
        <v>0</v>
      </c>
      <c r="AD26">
        <f t="shared" si="12"/>
        <v>24</v>
      </c>
      <c r="AE26">
        <f t="shared" si="13"/>
        <v>13</v>
      </c>
    </row>
    <row r="27" spans="1:31" x14ac:dyDescent="0.3">
      <c r="A27">
        <v>26</v>
      </c>
      <c r="B27" t="s">
        <v>33</v>
      </c>
      <c r="C27" t="s">
        <v>29</v>
      </c>
      <c r="D27" s="28">
        <v>3.472222222222222E-3</v>
      </c>
      <c r="E27" s="28">
        <f t="shared" si="0"/>
        <v>9.0277777777777769E-3</v>
      </c>
      <c r="F27" s="7">
        <v>5.5555555555555558E-3</v>
      </c>
      <c r="G27" s="2">
        <f t="shared" si="1"/>
        <v>7.4999999999999997E-2</v>
      </c>
      <c r="H27" s="2">
        <f t="shared" si="2"/>
        <v>7.5</v>
      </c>
      <c r="I27" s="6">
        <f t="shared" si="3"/>
        <v>8</v>
      </c>
      <c r="J27">
        <v>15</v>
      </c>
      <c r="K27">
        <v>320</v>
      </c>
      <c r="L27">
        <v>200</v>
      </c>
      <c r="M27">
        <v>0.63</v>
      </c>
      <c r="N27" s="1">
        <f t="shared" si="4"/>
        <v>0.39374999999999999</v>
      </c>
      <c r="O27">
        <v>0.67</v>
      </c>
      <c r="P27" s="1">
        <f t="shared" si="5"/>
        <v>0.41875000000000001</v>
      </c>
      <c r="Q27">
        <v>2</v>
      </c>
      <c r="R27">
        <v>4</v>
      </c>
      <c r="S27">
        <v>2</v>
      </c>
      <c r="T27" s="2">
        <f t="shared" si="6"/>
        <v>23.625</v>
      </c>
      <c r="U27">
        <f t="shared" si="7"/>
        <v>12.5625</v>
      </c>
      <c r="V27">
        <v>0</v>
      </c>
      <c r="W27">
        <f t="shared" si="15"/>
        <v>0</v>
      </c>
      <c r="X27">
        <v>2.97</v>
      </c>
      <c r="Y27">
        <f t="shared" si="8"/>
        <v>1.85625</v>
      </c>
      <c r="Z27">
        <v>2.97</v>
      </c>
      <c r="AA27">
        <f t="shared" si="9"/>
        <v>1.85625</v>
      </c>
      <c r="AB27">
        <f t="shared" si="10"/>
        <v>0</v>
      </c>
      <c r="AC27">
        <f t="shared" si="11"/>
        <v>0</v>
      </c>
      <c r="AD27">
        <f t="shared" si="12"/>
        <v>24</v>
      </c>
      <c r="AE27">
        <f t="shared" si="13"/>
        <v>13</v>
      </c>
    </row>
    <row r="28" spans="1:31" x14ac:dyDescent="0.3">
      <c r="A28">
        <v>27</v>
      </c>
      <c r="B28" t="s">
        <v>29</v>
      </c>
      <c r="C28" t="s">
        <v>34</v>
      </c>
      <c r="D28" s="28">
        <v>6.9444444444444441E-3</v>
      </c>
      <c r="E28" s="28">
        <f t="shared" si="0"/>
        <v>8.3333333333333332E-3</v>
      </c>
      <c r="F28" s="7">
        <v>1.3888888888888889E-3</v>
      </c>
      <c r="G28" s="2">
        <f t="shared" si="1"/>
        <v>1.9E-2</v>
      </c>
      <c r="H28" s="2">
        <f t="shared" si="2"/>
        <v>1.9</v>
      </c>
      <c r="I28" s="6">
        <f t="shared" si="3"/>
        <v>2</v>
      </c>
      <c r="J28">
        <v>3.8</v>
      </c>
      <c r="K28">
        <v>320</v>
      </c>
      <c r="L28">
        <v>200</v>
      </c>
      <c r="M28">
        <v>0.63</v>
      </c>
      <c r="N28" s="1">
        <f t="shared" si="4"/>
        <v>0.39374999999999999</v>
      </c>
      <c r="O28">
        <v>0.67</v>
      </c>
      <c r="P28" s="1">
        <f t="shared" si="5"/>
        <v>0.41875000000000001</v>
      </c>
      <c r="Q28">
        <v>2</v>
      </c>
      <c r="R28">
        <v>4</v>
      </c>
      <c r="S28">
        <v>2</v>
      </c>
      <c r="T28" s="2">
        <f t="shared" si="6"/>
        <v>5.9849999999999994</v>
      </c>
      <c r="U28">
        <f t="shared" si="7"/>
        <v>3.1825000000000001</v>
      </c>
      <c r="V28">
        <v>0</v>
      </c>
      <c r="W28">
        <f t="shared" si="15"/>
        <v>0</v>
      </c>
      <c r="X28">
        <v>2.97</v>
      </c>
      <c r="Y28">
        <f t="shared" si="8"/>
        <v>1.85625</v>
      </c>
      <c r="Z28">
        <v>2.97</v>
      </c>
      <c r="AA28">
        <f t="shared" si="9"/>
        <v>1.85625</v>
      </c>
      <c r="AB28">
        <f t="shared" si="10"/>
        <v>0</v>
      </c>
      <c r="AC28">
        <f t="shared" si="11"/>
        <v>0</v>
      </c>
      <c r="AD28">
        <f t="shared" si="12"/>
        <v>6</v>
      </c>
      <c r="AE28">
        <f t="shared" si="13"/>
        <v>3</v>
      </c>
    </row>
    <row r="29" spans="1:31" x14ac:dyDescent="0.3">
      <c r="A29">
        <v>28</v>
      </c>
      <c r="B29" t="s">
        <v>34</v>
      </c>
      <c r="C29" t="s">
        <v>29</v>
      </c>
      <c r="D29" s="29">
        <v>2.4305555555555556E-2</v>
      </c>
      <c r="E29" s="28">
        <f t="shared" si="0"/>
        <v>2.5694444444444443E-2</v>
      </c>
      <c r="F29" s="7">
        <v>1.3888888888888889E-3</v>
      </c>
      <c r="G29" s="2">
        <f t="shared" si="1"/>
        <v>1.9E-2</v>
      </c>
      <c r="H29" s="2">
        <f t="shared" si="2"/>
        <v>1.9</v>
      </c>
      <c r="I29" s="6">
        <f t="shared" si="3"/>
        <v>2</v>
      </c>
      <c r="J29">
        <v>3.8</v>
      </c>
      <c r="K29">
        <v>320</v>
      </c>
      <c r="L29">
        <v>200</v>
      </c>
      <c r="M29">
        <v>0.63</v>
      </c>
      <c r="N29" s="1">
        <f t="shared" si="4"/>
        <v>0.39374999999999999</v>
      </c>
      <c r="O29">
        <v>0.67</v>
      </c>
      <c r="P29" s="1">
        <f t="shared" si="5"/>
        <v>0.41875000000000001</v>
      </c>
      <c r="Q29">
        <v>2</v>
      </c>
      <c r="R29">
        <v>4</v>
      </c>
      <c r="S29">
        <v>2</v>
      </c>
      <c r="T29" s="2">
        <f t="shared" si="6"/>
        <v>5.9849999999999994</v>
      </c>
      <c r="U29">
        <f t="shared" si="7"/>
        <v>3.1825000000000001</v>
      </c>
      <c r="V29">
        <v>0</v>
      </c>
      <c r="W29">
        <f t="shared" si="15"/>
        <v>0</v>
      </c>
      <c r="X29">
        <v>2.97</v>
      </c>
      <c r="Y29">
        <f t="shared" si="8"/>
        <v>1.85625</v>
      </c>
      <c r="Z29">
        <v>2.97</v>
      </c>
      <c r="AA29">
        <f t="shared" si="9"/>
        <v>1.85625</v>
      </c>
      <c r="AB29">
        <f t="shared" si="10"/>
        <v>0</v>
      </c>
      <c r="AC29">
        <f t="shared" si="11"/>
        <v>0</v>
      </c>
      <c r="AD29">
        <f t="shared" si="12"/>
        <v>6</v>
      </c>
      <c r="AE29">
        <f t="shared" si="13"/>
        <v>3</v>
      </c>
    </row>
    <row r="30" spans="1:31" x14ac:dyDescent="0.3">
      <c r="A30">
        <v>29</v>
      </c>
      <c r="B30" t="s">
        <v>29</v>
      </c>
      <c r="C30" t="s">
        <v>28</v>
      </c>
      <c r="D30" s="28">
        <v>1.7361111111111112E-2</v>
      </c>
      <c r="E30" s="28">
        <f t="shared" si="0"/>
        <v>2.0833333333333336E-2</v>
      </c>
      <c r="F30" s="7">
        <v>3.472222222222222E-3</v>
      </c>
      <c r="G30" s="2">
        <f t="shared" si="1"/>
        <v>4.8000000000000001E-2</v>
      </c>
      <c r="H30" s="2">
        <f t="shared" si="2"/>
        <v>4.8</v>
      </c>
      <c r="I30" s="6">
        <f t="shared" si="3"/>
        <v>5</v>
      </c>
      <c r="J30">
        <v>9.6</v>
      </c>
      <c r="K30">
        <v>320</v>
      </c>
      <c r="L30">
        <v>200</v>
      </c>
      <c r="M30">
        <v>0.63</v>
      </c>
      <c r="N30" s="1">
        <f t="shared" si="4"/>
        <v>0.39374999999999999</v>
      </c>
      <c r="O30">
        <v>0.67</v>
      </c>
      <c r="P30" s="1">
        <f t="shared" si="5"/>
        <v>0.41875000000000001</v>
      </c>
      <c r="Q30">
        <v>2</v>
      </c>
      <c r="R30">
        <v>4</v>
      </c>
      <c r="S30">
        <v>2</v>
      </c>
      <c r="T30" s="2">
        <f t="shared" si="6"/>
        <v>15.12</v>
      </c>
      <c r="U30">
        <f t="shared" si="7"/>
        <v>8.0399999999999991</v>
      </c>
      <c r="V30">
        <v>0</v>
      </c>
      <c r="W30">
        <f t="shared" si="15"/>
        <v>0</v>
      </c>
      <c r="X30">
        <v>2.97</v>
      </c>
      <c r="Y30">
        <f t="shared" si="8"/>
        <v>1.85625</v>
      </c>
      <c r="Z30">
        <v>2.97</v>
      </c>
      <c r="AA30">
        <f t="shared" si="9"/>
        <v>1.85625</v>
      </c>
      <c r="AB30">
        <f t="shared" si="10"/>
        <v>0</v>
      </c>
      <c r="AC30">
        <f t="shared" si="11"/>
        <v>0</v>
      </c>
      <c r="AD30">
        <f t="shared" si="12"/>
        <v>15</v>
      </c>
      <c r="AE30">
        <f t="shared" si="13"/>
        <v>8</v>
      </c>
    </row>
    <row r="31" spans="1:31" x14ac:dyDescent="0.3">
      <c r="A31">
        <v>30</v>
      </c>
      <c r="B31" t="s">
        <v>28</v>
      </c>
      <c r="C31" t="s">
        <v>29</v>
      </c>
      <c r="D31" s="28">
        <v>1.3888888888888888E-2</v>
      </c>
      <c r="E31" s="28">
        <f t="shared" si="0"/>
        <v>1.7361111111111112E-2</v>
      </c>
      <c r="F31" s="7">
        <v>3.472222222222222E-3</v>
      </c>
      <c r="G31" s="2">
        <f t="shared" si="1"/>
        <v>4.8000000000000001E-2</v>
      </c>
      <c r="H31" s="2">
        <f t="shared" si="2"/>
        <v>4.8</v>
      </c>
      <c r="I31" s="6">
        <f t="shared" si="3"/>
        <v>5</v>
      </c>
      <c r="J31">
        <v>9.6</v>
      </c>
      <c r="K31">
        <v>320</v>
      </c>
      <c r="L31">
        <v>200</v>
      </c>
      <c r="M31">
        <v>0.63</v>
      </c>
      <c r="N31" s="1">
        <f t="shared" si="4"/>
        <v>0.39374999999999999</v>
      </c>
      <c r="O31">
        <v>0.67</v>
      </c>
      <c r="P31" s="1">
        <f t="shared" si="5"/>
        <v>0.41875000000000001</v>
      </c>
      <c r="Q31">
        <v>2</v>
      </c>
      <c r="R31">
        <v>4</v>
      </c>
      <c r="S31">
        <v>2</v>
      </c>
      <c r="T31" s="2">
        <f t="shared" si="6"/>
        <v>15.12</v>
      </c>
      <c r="U31">
        <f t="shared" si="7"/>
        <v>8.0399999999999991</v>
      </c>
      <c r="V31">
        <v>0</v>
      </c>
      <c r="W31">
        <f t="shared" si="15"/>
        <v>0</v>
      </c>
      <c r="X31">
        <v>2.97</v>
      </c>
      <c r="Y31">
        <f t="shared" si="8"/>
        <v>1.85625</v>
      </c>
      <c r="Z31">
        <v>2.97</v>
      </c>
      <c r="AA31">
        <f t="shared" si="9"/>
        <v>1.85625</v>
      </c>
      <c r="AB31">
        <f t="shared" si="10"/>
        <v>0</v>
      </c>
      <c r="AC31">
        <f t="shared" si="11"/>
        <v>0</v>
      </c>
      <c r="AD31">
        <f t="shared" si="12"/>
        <v>15</v>
      </c>
      <c r="AE31">
        <f t="shared" si="13"/>
        <v>8</v>
      </c>
    </row>
    <row r="32" spans="1:31" x14ac:dyDescent="0.3">
      <c r="A32">
        <v>31</v>
      </c>
      <c r="B32" t="s">
        <v>32</v>
      </c>
      <c r="C32" t="s">
        <v>33</v>
      </c>
      <c r="D32" s="28">
        <v>6.9444444444444441E-3</v>
      </c>
      <c r="E32" s="28">
        <f t="shared" si="0"/>
        <v>9.0277777777777769E-3</v>
      </c>
      <c r="F32" s="7">
        <v>2.0833333333333333E-3</v>
      </c>
      <c r="G32" s="2">
        <f t="shared" si="1"/>
        <v>2.4E-2</v>
      </c>
      <c r="H32" s="2">
        <f t="shared" si="2"/>
        <v>2.4</v>
      </c>
      <c r="I32" s="6">
        <f t="shared" si="3"/>
        <v>3</v>
      </c>
      <c r="J32">
        <v>4.8</v>
      </c>
      <c r="K32">
        <v>320</v>
      </c>
      <c r="L32">
        <v>200</v>
      </c>
      <c r="M32">
        <v>0.63</v>
      </c>
      <c r="N32" s="1">
        <f t="shared" si="4"/>
        <v>0.39374999999999999</v>
      </c>
      <c r="O32">
        <v>0.67</v>
      </c>
      <c r="P32" s="1">
        <f t="shared" si="5"/>
        <v>0.41875000000000001</v>
      </c>
      <c r="Q32">
        <v>1</v>
      </c>
      <c r="R32">
        <v>4</v>
      </c>
      <c r="S32">
        <v>2</v>
      </c>
      <c r="T32" s="2">
        <f t="shared" si="6"/>
        <v>7.56</v>
      </c>
      <c r="U32">
        <f t="shared" si="7"/>
        <v>4.0199999999999996</v>
      </c>
      <c r="V32">
        <v>0</v>
      </c>
      <c r="W32">
        <v>0</v>
      </c>
      <c r="X32">
        <v>2.97</v>
      </c>
      <c r="Y32">
        <f t="shared" si="8"/>
        <v>1.85625</v>
      </c>
      <c r="Z32">
        <v>2.97</v>
      </c>
      <c r="AA32">
        <f t="shared" si="9"/>
        <v>1.85625</v>
      </c>
      <c r="AB32">
        <f t="shared" si="10"/>
        <v>0</v>
      </c>
      <c r="AC32">
        <f t="shared" si="11"/>
        <v>0</v>
      </c>
      <c r="AD32">
        <f t="shared" si="12"/>
        <v>8</v>
      </c>
      <c r="AE32">
        <f t="shared" si="13"/>
        <v>4</v>
      </c>
    </row>
    <row r="33" spans="1:31" x14ac:dyDescent="0.3">
      <c r="A33">
        <v>32</v>
      </c>
      <c r="B33" t="s">
        <v>33</v>
      </c>
      <c r="C33" t="s">
        <v>32</v>
      </c>
      <c r="D33" s="28">
        <v>0</v>
      </c>
      <c r="E33" s="28">
        <f t="shared" si="0"/>
        <v>2.0833333333333333E-3</v>
      </c>
      <c r="F33" s="7">
        <v>2.0833333333333333E-3</v>
      </c>
      <c r="G33" s="2">
        <f t="shared" si="1"/>
        <v>2.4E-2</v>
      </c>
      <c r="H33" s="2">
        <f t="shared" si="2"/>
        <v>2.4</v>
      </c>
      <c r="I33" s="6">
        <f t="shared" si="3"/>
        <v>3</v>
      </c>
      <c r="J33">
        <v>4.8</v>
      </c>
      <c r="K33">
        <v>320</v>
      </c>
      <c r="L33">
        <v>200</v>
      </c>
      <c r="M33">
        <v>0.63</v>
      </c>
      <c r="N33" s="1">
        <f t="shared" si="4"/>
        <v>0.39374999999999999</v>
      </c>
      <c r="O33">
        <v>0.67</v>
      </c>
      <c r="P33" s="1">
        <f t="shared" si="5"/>
        <v>0.41875000000000001</v>
      </c>
      <c r="Q33">
        <v>1</v>
      </c>
      <c r="R33">
        <v>4</v>
      </c>
      <c r="S33">
        <v>2</v>
      </c>
      <c r="T33" s="2">
        <f t="shared" si="6"/>
        <v>7.56</v>
      </c>
      <c r="U33">
        <f t="shared" si="7"/>
        <v>4.0199999999999996</v>
      </c>
      <c r="V33">
        <v>0</v>
      </c>
      <c r="W33">
        <v>0</v>
      </c>
      <c r="X33">
        <v>2.97</v>
      </c>
      <c r="Y33">
        <f t="shared" si="8"/>
        <v>1.85625</v>
      </c>
      <c r="Z33">
        <v>2.97</v>
      </c>
      <c r="AA33">
        <f t="shared" si="9"/>
        <v>1.85625</v>
      </c>
      <c r="AB33">
        <f t="shared" si="10"/>
        <v>0</v>
      </c>
      <c r="AC33">
        <f t="shared" si="11"/>
        <v>0</v>
      </c>
      <c r="AD33">
        <f t="shared" si="12"/>
        <v>8</v>
      </c>
      <c r="AE33">
        <f t="shared" si="13"/>
        <v>4</v>
      </c>
    </row>
    <row r="34" spans="1:31" x14ac:dyDescent="0.3">
      <c r="A34">
        <v>33</v>
      </c>
      <c r="B34" t="s">
        <v>32</v>
      </c>
      <c r="C34" t="s">
        <v>34</v>
      </c>
      <c r="D34" s="28">
        <v>1.0416666666666666E-2</v>
      </c>
      <c r="E34" s="28">
        <f t="shared" si="0"/>
        <v>1.5277777777777777E-2</v>
      </c>
      <c r="F34" s="7">
        <v>4.8611111111111112E-3</v>
      </c>
      <c r="G34" s="2">
        <f t="shared" si="1"/>
        <v>6.3E-2</v>
      </c>
      <c r="H34" s="2">
        <f t="shared" si="2"/>
        <v>6.3</v>
      </c>
      <c r="I34" s="6">
        <f t="shared" si="3"/>
        <v>7</v>
      </c>
      <c r="J34">
        <v>12.6</v>
      </c>
      <c r="K34">
        <v>320</v>
      </c>
      <c r="L34">
        <v>200</v>
      </c>
      <c r="M34">
        <v>0.63</v>
      </c>
      <c r="N34" s="1">
        <f t="shared" si="4"/>
        <v>0.39374999999999999</v>
      </c>
      <c r="O34">
        <v>0.67</v>
      </c>
      <c r="P34" s="1">
        <f t="shared" si="5"/>
        <v>0.41875000000000001</v>
      </c>
      <c r="Q34">
        <v>1</v>
      </c>
      <c r="R34">
        <v>4</v>
      </c>
      <c r="S34">
        <v>2</v>
      </c>
      <c r="T34" s="2">
        <f t="shared" si="6"/>
        <v>19.844999999999999</v>
      </c>
      <c r="U34">
        <f t="shared" si="7"/>
        <v>10.5525</v>
      </c>
      <c r="V34">
        <v>0</v>
      </c>
      <c r="W34">
        <v>0</v>
      </c>
      <c r="X34">
        <v>2.97</v>
      </c>
      <c r="Y34">
        <f t="shared" si="8"/>
        <v>1.85625</v>
      </c>
      <c r="Z34">
        <v>2.97</v>
      </c>
      <c r="AA34">
        <f t="shared" si="9"/>
        <v>1.85625</v>
      </c>
      <c r="AB34">
        <f t="shared" si="10"/>
        <v>0</v>
      </c>
      <c r="AC34">
        <f t="shared" si="11"/>
        <v>0</v>
      </c>
      <c r="AD34">
        <f t="shared" si="12"/>
        <v>20</v>
      </c>
      <c r="AE34">
        <f t="shared" si="13"/>
        <v>11</v>
      </c>
    </row>
    <row r="35" spans="1:31" x14ac:dyDescent="0.3">
      <c r="A35">
        <v>34</v>
      </c>
      <c r="B35" t="s">
        <v>34</v>
      </c>
      <c r="C35" t="s">
        <v>32</v>
      </c>
      <c r="D35" s="28">
        <v>1.3888888888888888E-2</v>
      </c>
      <c r="E35" s="28">
        <f t="shared" si="0"/>
        <v>1.8749999999999999E-2</v>
      </c>
      <c r="F35" s="7">
        <v>4.8611111111111112E-3</v>
      </c>
      <c r="G35" s="2">
        <f t="shared" si="1"/>
        <v>6.3E-2</v>
      </c>
      <c r="H35" s="2">
        <f t="shared" si="2"/>
        <v>6.3</v>
      </c>
      <c r="I35" s="6">
        <f t="shared" si="3"/>
        <v>7</v>
      </c>
      <c r="J35">
        <v>12.6</v>
      </c>
      <c r="K35">
        <v>320</v>
      </c>
      <c r="L35">
        <v>200</v>
      </c>
      <c r="M35">
        <v>0.63</v>
      </c>
      <c r="N35" s="1">
        <f t="shared" si="4"/>
        <v>0.39374999999999999</v>
      </c>
      <c r="O35">
        <v>0.67</v>
      </c>
      <c r="P35" s="1">
        <f t="shared" si="5"/>
        <v>0.41875000000000001</v>
      </c>
      <c r="Q35">
        <v>1</v>
      </c>
      <c r="R35">
        <v>4</v>
      </c>
      <c r="S35">
        <v>2</v>
      </c>
      <c r="T35" s="2">
        <f t="shared" si="6"/>
        <v>19.844999999999999</v>
      </c>
      <c r="U35">
        <f t="shared" si="7"/>
        <v>10.5525</v>
      </c>
      <c r="V35">
        <v>0</v>
      </c>
      <c r="W35">
        <v>0</v>
      </c>
      <c r="X35">
        <v>2.97</v>
      </c>
      <c r="Y35">
        <f t="shared" si="8"/>
        <v>1.85625</v>
      </c>
      <c r="Z35">
        <v>2.97</v>
      </c>
      <c r="AA35">
        <f t="shared" si="9"/>
        <v>1.85625</v>
      </c>
      <c r="AB35">
        <f t="shared" si="10"/>
        <v>0</v>
      </c>
      <c r="AC35">
        <f t="shared" si="11"/>
        <v>0</v>
      </c>
      <c r="AD35">
        <f t="shared" si="12"/>
        <v>20</v>
      </c>
      <c r="AE35">
        <f t="shared" si="13"/>
        <v>11</v>
      </c>
    </row>
    <row r="36" spans="1:31" x14ac:dyDescent="0.3">
      <c r="A36">
        <v>35</v>
      </c>
      <c r="B36" t="s">
        <v>32</v>
      </c>
      <c r="C36" t="s">
        <v>28</v>
      </c>
      <c r="D36" s="28">
        <v>3.472222222222222E-3</v>
      </c>
      <c r="E36" s="28">
        <f t="shared" si="0"/>
        <v>5.5555555555555549E-3</v>
      </c>
      <c r="F36" s="7">
        <v>2.0833333333333333E-3</v>
      </c>
      <c r="G36" s="2">
        <f t="shared" si="1"/>
        <v>2.6499999999999999E-2</v>
      </c>
      <c r="H36" s="2">
        <f t="shared" si="2"/>
        <v>2.65</v>
      </c>
      <c r="I36" s="6">
        <f t="shared" si="3"/>
        <v>3</v>
      </c>
      <c r="J36">
        <v>5.3</v>
      </c>
      <c r="K36">
        <v>320</v>
      </c>
      <c r="L36">
        <v>200</v>
      </c>
      <c r="M36">
        <v>0.63</v>
      </c>
      <c r="N36" s="1">
        <f t="shared" si="4"/>
        <v>0.39374999999999999</v>
      </c>
      <c r="O36">
        <v>0.67</v>
      </c>
      <c r="P36" s="1">
        <f t="shared" si="5"/>
        <v>0.41875000000000001</v>
      </c>
      <c r="Q36">
        <v>1</v>
      </c>
      <c r="R36">
        <v>4</v>
      </c>
      <c r="S36">
        <v>2</v>
      </c>
      <c r="T36" s="2">
        <f t="shared" si="6"/>
        <v>8.3475000000000001</v>
      </c>
      <c r="U36">
        <f t="shared" si="7"/>
        <v>4.4387499999999998</v>
      </c>
      <c r="V36">
        <v>0</v>
      </c>
      <c r="W36">
        <v>0</v>
      </c>
      <c r="X36">
        <v>2.97</v>
      </c>
      <c r="Y36">
        <f t="shared" si="8"/>
        <v>1.85625</v>
      </c>
      <c r="Z36">
        <v>2.97</v>
      </c>
      <c r="AA36">
        <f t="shared" si="9"/>
        <v>1.85625</v>
      </c>
      <c r="AB36">
        <f t="shared" si="10"/>
        <v>0</v>
      </c>
      <c r="AC36">
        <f t="shared" si="11"/>
        <v>0</v>
      </c>
      <c r="AD36">
        <f t="shared" si="12"/>
        <v>8</v>
      </c>
      <c r="AE36">
        <f t="shared" si="13"/>
        <v>4</v>
      </c>
    </row>
    <row r="37" spans="1:31" x14ac:dyDescent="0.3">
      <c r="A37">
        <v>36</v>
      </c>
      <c r="B37" t="s">
        <v>28</v>
      </c>
      <c r="C37" t="s">
        <v>32</v>
      </c>
      <c r="D37" s="28">
        <v>6.9444444444444441E-3</v>
      </c>
      <c r="E37" s="28">
        <f t="shared" si="0"/>
        <v>9.0277777777777769E-3</v>
      </c>
      <c r="F37" s="7">
        <v>2.0833333333333333E-3</v>
      </c>
      <c r="G37" s="2">
        <f t="shared" si="1"/>
        <v>2.6499999999999999E-2</v>
      </c>
      <c r="H37" s="2">
        <f t="shared" si="2"/>
        <v>2.65</v>
      </c>
      <c r="I37" s="6">
        <f t="shared" si="3"/>
        <v>3</v>
      </c>
      <c r="J37">
        <v>5.3</v>
      </c>
      <c r="K37">
        <v>320</v>
      </c>
      <c r="L37">
        <v>200</v>
      </c>
      <c r="M37">
        <v>0.63</v>
      </c>
      <c r="N37" s="1">
        <f t="shared" si="4"/>
        <v>0.39374999999999999</v>
      </c>
      <c r="O37">
        <v>0.67</v>
      </c>
      <c r="P37" s="1">
        <f t="shared" si="5"/>
        <v>0.41875000000000001</v>
      </c>
      <c r="Q37">
        <v>1</v>
      </c>
      <c r="R37">
        <v>4</v>
      </c>
      <c r="S37">
        <v>2</v>
      </c>
      <c r="T37" s="2">
        <f t="shared" si="6"/>
        <v>8.3475000000000001</v>
      </c>
      <c r="U37">
        <f t="shared" si="7"/>
        <v>4.4387499999999998</v>
      </c>
      <c r="V37">
        <v>0</v>
      </c>
      <c r="W37">
        <v>0</v>
      </c>
      <c r="X37">
        <v>2.97</v>
      </c>
      <c r="Y37">
        <f t="shared" si="8"/>
        <v>1.85625</v>
      </c>
      <c r="Z37">
        <v>2.97</v>
      </c>
      <c r="AA37">
        <f t="shared" si="9"/>
        <v>1.85625</v>
      </c>
      <c r="AB37">
        <f t="shared" si="10"/>
        <v>0</v>
      </c>
      <c r="AC37">
        <f t="shared" si="11"/>
        <v>0</v>
      </c>
      <c r="AD37">
        <f t="shared" si="12"/>
        <v>8</v>
      </c>
      <c r="AE37">
        <f t="shared" si="13"/>
        <v>4</v>
      </c>
    </row>
    <row r="38" spans="1:31" x14ac:dyDescent="0.3">
      <c r="A38">
        <v>37</v>
      </c>
      <c r="B38" t="s">
        <v>34</v>
      </c>
      <c r="C38" t="s">
        <v>33</v>
      </c>
      <c r="D38" s="28">
        <v>3.472222222222222E-3</v>
      </c>
      <c r="E38" s="28">
        <f t="shared" si="0"/>
        <v>7.6388888888888886E-3</v>
      </c>
      <c r="F38" s="7">
        <v>4.1666666666666666E-3</v>
      </c>
      <c r="G38" s="2">
        <f t="shared" si="1"/>
        <v>5.9000000000000004E-2</v>
      </c>
      <c r="H38" s="2">
        <f t="shared" si="2"/>
        <v>5.9</v>
      </c>
      <c r="I38" s="6">
        <f t="shared" si="3"/>
        <v>6</v>
      </c>
      <c r="J38">
        <v>11.8</v>
      </c>
      <c r="K38">
        <v>320</v>
      </c>
      <c r="L38">
        <v>200</v>
      </c>
      <c r="M38">
        <v>0.63</v>
      </c>
      <c r="N38" s="1">
        <f t="shared" si="4"/>
        <v>0.39374999999999999</v>
      </c>
      <c r="O38">
        <v>0.67</v>
      </c>
      <c r="P38" s="1">
        <f t="shared" si="5"/>
        <v>0.41875000000000001</v>
      </c>
      <c r="Q38">
        <v>1</v>
      </c>
      <c r="R38">
        <v>4</v>
      </c>
      <c r="S38">
        <v>2</v>
      </c>
      <c r="T38" s="2">
        <f t="shared" si="6"/>
        <v>18.585000000000001</v>
      </c>
      <c r="U38">
        <f t="shared" si="7"/>
        <v>9.8825000000000003</v>
      </c>
      <c r="V38">
        <v>0</v>
      </c>
      <c r="W38">
        <v>0</v>
      </c>
      <c r="X38">
        <v>2.97</v>
      </c>
      <c r="Y38">
        <f t="shared" si="8"/>
        <v>1.85625</v>
      </c>
      <c r="Z38">
        <v>2.97</v>
      </c>
      <c r="AA38">
        <f t="shared" si="9"/>
        <v>1.85625</v>
      </c>
      <c r="AB38">
        <f t="shared" si="10"/>
        <v>0</v>
      </c>
      <c r="AC38">
        <f t="shared" si="11"/>
        <v>0</v>
      </c>
      <c r="AD38">
        <f t="shared" si="12"/>
        <v>19</v>
      </c>
      <c r="AE38">
        <f t="shared" si="13"/>
        <v>10</v>
      </c>
    </row>
    <row r="39" spans="1:31" x14ac:dyDescent="0.3">
      <c r="A39">
        <v>38</v>
      </c>
      <c r="B39" t="s">
        <v>33</v>
      </c>
      <c r="C39" t="s">
        <v>34</v>
      </c>
      <c r="D39" s="28">
        <v>2.0833333333333332E-2</v>
      </c>
      <c r="E39" s="28">
        <f t="shared" si="0"/>
        <v>2.4999999999999998E-2</v>
      </c>
      <c r="F39" s="7">
        <v>4.1666666666666666E-3</v>
      </c>
      <c r="G39" s="2">
        <f t="shared" si="1"/>
        <v>5.9000000000000004E-2</v>
      </c>
      <c r="H39" s="2">
        <f t="shared" si="2"/>
        <v>5.9</v>
      </c>
      <c r="I39" s="6">
        <f t="shared" si="3"/>
        <v>6</v>
      </c>
      <c r="J39">
        <v>11.8</v>
      </c>
      <c r="K39">
        <v>320</v>
      </c>
      <c r="L39">
        <v>200</v>
      </c>
      <c r="M39">
        <v>0.63</v>
      </c>
      <c r="N39" s="1">
        <f t="shared" si="4"/>
        <v>0.39374999999999999</v>
      </c>
      <c r="O39">
        <v>0.67</v>
      </c>
      <c r="P39" s="1">
        <f t="shared" si="5"/>
        <v>0.41875000000000001</v>
      </c>
      <c r="Q39">
        <v>1</v>
      </c>
      <c r="R39">
        <v>4</v>
      </c>
      <c r="S39">
        <v>2</v>
      </c>
      <c r="T39" s="2">
        <f t="shared" si="6"/>
        <v>18.585000000000001</v>
      </c>
      <c r="U39">
        <f t="shared" si="7"/>
        <v>9.8825000000000003</v>
      </c>
      <c r="V39">
        <v>0</v>
      </c>
      <c r="W39">
        <v>0</v>
      </c>
      <c r="X39">
        <v>2.97</v>
      </c>
      <c r="Y39">
        <f t="shared" si="8"/>
        <v>1.85625</v>
      </c>
      <c r="Z39">
        <v>2.97</v>
      </c>
      <c r="AA39">
        <f t="shared" si="9"/>
        <v>1.85625</v>
      </c>
      <c r="AB39">
        <f t="shared" si="10"/>
        <v>0</v>
      </c>
      <c r="AC39">
        <f t="shared" si="11"/>
        <v>0</v>
      </c>
      <c r="AD39">
        <f t="shared" si="12"/>
        <v>19</v>
      </c>
      <c r="AE39">
        <f t="shared" si="13"/>
        <v>10</v>
      </c>
    </row>
    <row r="40" spans="1:31" x14ac:dyDescent="0.3">
      <c r="A40">
        <v>39</v>
      </c>
      <c r="B40" t="s">
        <v>33</v>
      </c>
      <c r="C40" t="s">
        <v>28</v>
      </c>
      <c r="D40" s="28">
        <v>6.9444444444444441E-3</v>
      </c>
      <c r="E40" s="28">
        <f t="shared" si="0"/>
        <v>9.0277777777777769E-3</v>
      </c>
      <c r="F40" s="7">
        <v>2.0833333333333333E-3</v>
      </c>
      <c r="G40" s="2">
        <f t="shared" si="1"/>
        <v>2.8999999999999998E-2</v>
      </c>
      <c r="H40" s="2">
        <f t="shared" si="2"/>
        <v>2.9</v>
      </c>
      <c r="I40" s="6">
        <f t="shared" si="3"/>
        <v>3</v>
      </c>
      <c r="J40">
        <v>5.8</v>
      </c>
      <c r="K40">
        <v>320</v>
      </c>
      <c r="L40">
        <v>200</v>
      </c>
      <c r="M40">
        <v>0.63</v>
      </c>
      <c r="N40" s="1">
        <f t="shared" si="4"/>
        <v>0.39374999999999999</v>
      </c>
      <c r="O40">
        <v>0.67</v>
      </c>
      <c r="P40" s="1">
        <f t="shared" si="5"/>
        <v>0.41875000000000001</v>
      </c>
      <c r="Q40">
        <v>1</v>
      </c>
      <c r="R40">
        <v>4</v>
      </c>
      <c r="S40">
        <v>2</v>
      </c>
      <c r="T40" s="2">
        <f t="shared" si="6"/>
        <v>9.1349999999999998</v>
      </c>
      <c r="U40">
        <f t="shared" si="7"/>
        <v>4.8574999999999999</v>
      </c>
      <c r="V40">
        <v>0</v>
      </c>
      <c r="W40">
        <v>0</v>
      </c>
      <c r="X40">
        <v>2.97</v>
      </c>
      <c r="Y40">
        <f t="shared" si="8"/>
        <v>1.85625</v>
      </c>
      <c r="Z40">
        <v>2.97</v>
      </c>
      <c r="AA40">
        <f t="shared" si="9"/>
        <v>1.85625</v>
      </c>
      <c r="AB40">
        <f t="shared" si="10"/>
        <v>0</v>
      </c>
      <c r="AC40">
        <f t="shared" si="11"/>
        <v>0</v>
      </c>
      <c r="AD40">
        <f t="shared" si="12"/>
        <v>9</v>
      </c>
      <c r="AE40">
        <f t="shared" si="13"/>
        <v>5</v>
      </c>
    </row>
    <row r="41" spans="1:31" x14ac:dyDescent="0.3">
      <c r="A41">
        <v>40</v>
      </c>
      <c r="B41" t="s">
        <v>28</v>
      </c>
      <c r="C41" t="s">
        <v>33</v>
      </c>
      <c r="D41" s="28">
        <v>0</v>
      </c>
      <c r="E41" s="28">
        <f t="shared" si="0"/>
        <v>2.0833333333333333E-3</v>
      </c>
      <c r="F41" s="7">
        <v>2.0833333333333333E-3</v>
      </c>
      <c r="G41" s="2">
        <f t="shared" si="1"/>
        <v>2.8999999999999998E-2</v>
      </c>
      <c r="H41" s="2">
        <f t="shared" si="2"/>
        <v>2.9</v>
      </c>
      <c r="I41" s="6">
        <f t="shared" si="3"/>
        <v>3</v>
      </c>
      <c r="J41">
        <v>5.8</v>
      </c>
      <c r="K41">
        <v>320</v>
      </c>
      <c r="L41">
        <v>200</v>
      </c>
      <c r="M41">
        <v>0.63</v>
      </c>
      <c r="N41" s="1">
        <f t="shared" si="4"/>
        <v>0.39374999999999999</v>
      </c>
      <c r="O41">
        <v>0.67</v>
      </c>
      <c r="P41" s="1">
        <f t="shared" si="5"/>
        <v>0.41875000000000001</v>
      </c>
      <c r="Q41">
        <v>1</v>
      </c>
      <c r="R41">
        <v>4</v>
      </c>
      <c r="S41">
        <v>2</v>
      </c>
      <c r="T41" s="2">
        <f t="shared" si="6"/>
        <v>9.1349999999999998</v>
      </c>
      <c r="U41">
        <f t="shared" si="7"/>
        <v>4.8574999999999999</v>
      </c>
      <c r="V41">
        <v>0</v>
      </c>
      <c r="W41">
        <v>0</v>
      </c>
      <c r="X41">
        <v>2.97</v>
      </c>
      <c r="Y41">
        <f t="shared" si="8"/>
        <v>1.85625</v>
      </c>
      <c r="Z41">
        <v>2.97</v>
      </c>
      <c r="AA41">
        <f t="shared" si="9"/>
        <v>1.85625</v>
      </c>
      <c r="AB41">
        <f t="shared" si="10"/>
        <v>0</v>
      </c>
      <c r="AC41">
        <f t="shared" si="11"/>
        <v>0</v>
      </c>
      <c r="AD41">
        <f t="shared" si="12"/>
        <v>9</v>
      </c>
      <c r="AE41">
        <f t="shared" si="13"/>
        <v>5</v>
      </c>
    </row>
    <row r="42" spans="1:31" x14ac:dyDescent="0.3">
      <c r="A42">
        <v>41</v>
      </c>
      <c r="B42" t="s">
        <v>34</v>
      </c>
      <c r="C42" t="s">
        <v>28</v>
      </c>
      <c r="D42" s="28">
        <v>2.0833333333333332E-2</v>
      </c>
      <c r="E42" s="28">
        <f t="shared" si="0"/>
        <v>2.361111111111111E-2</v>
      </c>
      <c r="F42" s="7">
        <v>2.7777777777777779E-3</v>
      </c>
      <c r="G42" s="2">
        <f t="shared" si="1"/>
        <v>3.6249999999999998E-2</v>
      </c>
      <c r="H42" s="2">
        <f t="shared" si="2"/>
        <v>3.6249999999999996</v>
      </c>
      <c r="I42" s="6">
        <f t="shared" si="3"/>
        <v>4</v>
      </c>
      <c r="J42">
        <v>7.25</v>
      </c>
      <c r="K42">
        <v>320</v>
      </c>
      <c r="L42">
        <v>200</v>
      </c>
      <c r="M42">
        <v>0.63</v>
      </c>
      <c r="N42" s="1">
        <f t="shared" si="4"/>
        <v>0.39374999999999999</v>
      </c>
      <c r="O42">
        <v>0.67</v>
      </c>
      <c r="P42" s="1">
        <f t="shared" si="5"/>
        <v>0.41875000000000001</v>
      </c>
      <c r="Q42">
        <v>1</v>
      </c>
      <c r="R42">
        <v>4</v>
      </c>
      <c r="S42">
        <v>2</v>
      </c>
      <c r="T42" s="2">
        <f t="shared" si="6"/>
        <v>11.418749999999999</v>
      </c>
      <c r="U42">
        <f t="shared" si="7"/>
        <v>6.0718750000000004</v>
      </c>
      <c r="V42">
        <v>0</v>
      </c>
      <c r="W42">
        <v>0</v>
      </c>
      <c r="X42">
        <v>2.97</v>
      </c>
      <c r="Y42">
        <f t="shared" si="8"/>
        <v>1.85625</v>
      </c>
      <c r="Z42">
        <v>2.97</v>
      </c>
      <c r="AA42">
        <f t="shared" si="9"/>
        <v>1.85625</v>
      </c>
      <c r="AB42">
        <f t="shared" si="10"/>
        <v>0</v>
      </c>
      <c r="AC42">
        <f t="shared" si="11"/>
        <v>0</v>
      </c>
      <c r="AD42">
        <f t="shared" si="12"/>
        <v>11</v>
      </c>
      <c r="AE42">
        <f t="shared" si="13"/>
        <v>6</v>
      </c>
    </row>
    <row r="43" spans="1:31" x14ac:dyDescent="0.3">
      <c r="A43">
        <v>42</v>
      </c>
      <c r="B43" t="s">
        <v>28</v>
      </c>
      <c r="C43" t="s">
        <v>34</v>
      </c>
      <c r="D43" s="28">
        <v>3.472222222222222E-3</v>
      </c>
      <c r="E43" s="28">
        <f t="shared" si="0"/>
        <v>6.2500000000000003E-3</v>
      </c>
      <c r="F43" s="7">
        <v>2.7777777777777779E-3</v>
      </c>
      <c r="G43" s="2">
        <f t="shared" si="1"/>
        <v>3.6249999999999998E-2</v>
      </c>
      <c r="H43" s="2">
        <f t="shared" si="2"/>
        <v>3.6249999999999996</v>
      </c>
      <c r="I43" s="6">
        <f t="shared" si="3"/>
        <v>4</v>
      </c>
      <c r="J43">
        <v>7.25</v>
      </c>
      <c r="K43">
        <v>320</v>
      </c>
      <c r="L43">
        <v>200</v>
      </c>
      <c r="M43">
        <v>0.63</v>
      </c>
      <c r="N43" s="1">
        <f t="shared" si="4"/>
        <v>0.39374999999999999</v>
      </c>
      <c r="O43">
        <v>0.67</v>
      </c>
      <c r="P43" s="1">
        <f t="shared" si="5"/>
        <v>0.41875000000000001</v>
      </c>
      <c r="Q43">
        <v>1</v>
      </c>
      <c r="R43">
        <v>4</v>
      </c>
      <c r="S43">
        <v>2</v>
      </c>
      <c r="T43" s="2">
        <f t="shared" si="6"/>
        <v>11.418749999999999</v>
      </c>
      <c r="U43">
        <f t="shared" si="7"/>
        <v>6.0718750000000004</v>
      </c>
      <c r="V43">
        <v>0</v>
      </c>
      <c r="W43">
        <v>0</v>
      </c>
      <c r="X43">
        <v>2.97</v>
      </c>
      <c r="Y43">
        <f t="shared" si="8"/>
        <v>1.85625</v>
      </c>
      <c r="Z43">
        <v>2.97</v>
      </c>
      <c r="AA43">
        <f t="shared" si="9"/>
        <v>1.85625</v>
      </c>
      <c r="AB43">
        <f t="shared" si="10"/>
        <v>0</v>
      </c>
      <c r="AC43">
        <f t="shared" si="11"/>
        <v>0</v>
      </c>
      <c r="AD43">
        <f t="shared" si="12"/>
        <v>11</v>
      </c>
      <c r="AE43">
        <f t="shared" si="13"/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0CFF-B112-4C53-885A-359FBFC08B67}">
  <dimension ref="A1:C43"/>
  <sheetViews>
    <sheetView workbookViewId="0">
      <selection activeCell="F1" sqref="F1:F1048576"/>
    </sheetView>
  </sheetViews>
  <sheetFormatPr defaultRowHeight="14.4" x14ac:dyDescent="0.3"/>
  <sheetData>
    <row r="1" spans="1:3" x14ac:dyDescent="0.3">
      <c r="B1" t="s">
        <v>38</v>
      </c>
      <c r="C1" t="s">
        <v>146</v>
      </c>
    </row>
    <row r="2" spans="1:3" x14ac:dyDescent="0.3">
      <c r="A2">
        <v>1</v>
      </c>
      <c r="B2">
        <v>375</v>
      </c>
      <c r="C2">
        <v>458</v>
      </c>
    </row>
    <row r="3" spans="1:3" x14ac:dyDescent="0.3">
      <c r="A3">
        <v>2</v>
      </c>
      <c r="B3">
        <v>228</v>
      </c>
      <c r="C3">
        <v>345</v>
      </c>
    </row>
    <row r="4" spans="1:3" x14ac:dyDescent="0.3">
      <c r="A4">
        <v>3</v>
      </c>
      <c r="B4">
        <v>52</v>
      </c>
      <c r="C4">
        <v>28</v>
      </c>
    </row>
    <row r="5" spans="1:3" x14ac:dyDescent="0.3">
      <c r="A5">
        <v>4</v>
      </c>
      <c r="B5">
        <v>69</v>
      </c>
      <c r="C5">
        <v>36</v>
      </c>
    </row>
    <row r="6" spans="1:3" x14ac:dyDescent="0.3">
      <c r="A6">
        <v>5</v>
      </c>
      <c r="B6">
        <v>63</v>
      </c>
      <c r="C6">
        <v>34</v>
      </c>
    </row>
    <row r="7" spans="1:3" x14ac:dyDescent="0.3">
      <c r="A7">
        <v>6</v>
      </c>
      <c r="B7">
        <v>61</v>
      </c>
      <c r="C7">
        <v>33</v>
      </c>
    </row>
    <row r="8" spans="1:3" x14ac:dyDescent="0.3">
      <c r="A8">
        <v>7</v>
      </c>
      <c r="B8">
        <v>79</v>
      </c>
      <c r="C8">
        <v>200</v>
      </c>
    </row>
    <row r="9" spans="1:3" x14ac:dyDescent="0.3">
      <c r="A9">
        <v>8</v>
      </c>
      <c r="B9">
        <v>82</v>
      </c>
      <c r="C9">
        <v>208</v>
      </c>
    </row>
    <row r="10" spans="1:3" x14ac:dyDescent="0.3">
      <c r="A10">
        <v>9</v>
      </c>
      <c r="B10">
        <v>57</v>
      </c>
      <c r="C10">
        <v>145</v>
      </c>
    </row>
    <row r="11" spans="1:3" x14ac:dyDescent="0.3">
      <c r="A11">
        <v>10</v>
      </c>
      <c r="B11">
        <v>72</v>
      </c>
      <c r="C11">
        <v>182</v>
      </c>
    </row>
    <row r="12" spans="1:3" x14ac:dyDescent="0.3">
      <c r="A12">
        <v>11</v>
      </c>
      <c r="B12">
        <v>63</v>
      </c>
      <c r="C12">
        <v>34</v>
      </c>
    </row>
    <row r="13" spans="1:3" x14ac:dyDescent="0.3">
      <c r="A13">
        <v>12</v>
      </c>
      <c r="B13">
        <v>228</v>
      </c>
      <c r="C13">
        <v>345</v>
      </c>
    </row>
    <row r="14" spans="1:3" x14ac:dyDescent="0.3">
      <c r="A14">
        <v>13</v>
      </c>
      <c r="B14">
        <v>375</v>
      </c>
      <c r="C14">
        <v>458</v>
      </c>
    </row>
    <row r="15" spans="1:3" x14ac:dyDescent="0.3">
      <c r="A15">
        <v>14</v>
      </c>
      <c r="B15">
        <v>57</v>
      </c>
      <c r="C15">
        <v>145</v>
      </c>
    </row>
    <row r="16" spans="1:3" x14ac:dyDescent="0.3">
      <c r="A16">
        <v>15</v>
      </c>
      <c r="B16">
        <v>69</v>
      </c>
      <c r="C16">
        <v>36</v>
      </c>
    </row>
    <row r="17" spans="1:3" x14ac:dyDescent="0.3">
      <c r="A17">
        <v>16</v>
      </c>
      <c r="B17">
        <v>79</v>
      </c>
      <c r="C17">
        <v>200</v>
      </c>
    </row>
    <row r="18" spans="1:3" x14ac:dyDescent="0.3">
      <c r="A18">
        <v>17</v>
      </c>
      <c r="B18">
        <v>63</v>
      </c>
      <c r="C18">
        <v>34</v>
      </c>
    </row>
    <row r="19" spans="1:3" x14ac:dyDescent="0.3">
      <c r="A19">
        <v>18</v>
      </c>
      <c r="B19">
        <v>82</v>
      </c>
      <c r="C19">
        <v>208</v>
      </c>
    </row>
    <row r="20" spans="1:3" x14ac:dyDescent="0.3">
      <c r="A20">
        <v>19</v>
      </c>
      <c r="B20">
        <v>52</v>
      </c>
      <c r="C20">
        <v>28</v>
      </c>
    </row>
    <row r="21" spans="1:3" x14ac:dyDescent="0.3">
      <c r="A21">
        <v>20</v>
      </c>
      <c r="B21">
        <v>63</v>
      </c>
      <c r="C21">
        <v>34</v>
      </c>
    </row>
    <row r="22" spans="1:3" x14ac:dyDescent="0.3">
      <c r="A22">
        <v>21</v>
      </c>
      <c r="B22">
        <v>61</v>
      </c>
      <c r="C22">
        <v>33</v>
      </c>
    </row>
    <row r="23" spans="1:3" x14ac:dyDescent="0.3">
      <c r="A23">
        <v>22</v>
      </c>
      <c r="B23">
        <v>72</v>
      </c>
      <c r="C23">
        <v>182</v>
      </c>
    </row>
    <row r="24" spans="1:3" x14ac:dyDescent="0.3">
      <c r="A24">
        <v>23</v>
      </c>
      <c r="B24">
        <v>23</v>
      </c>
      <c r="C24">
        <v>12</v>
      </c>
    </row>
    <row r="25" spans="1:3" x14ac:dyDescent="0.3">
      <c r="A25">
        <v>24</v>
      </c>
      <c r="B25">
        <v>23</v>
      </c>
      <c r="C25">
        <v>12</v>
      </c>
    </row>
    <row r="26" spans="1:3" x14ac:dyDescent="0.3">
      <c r="A26">
        <v>25</v>
      </c>
      <c r="B26">
        <v>24</v>
      </c>
      <c r="C26">
        <v>13</v>
      </c>
    </row>
    <row r="27" spans="1:3" x14ac:dyDescent="0.3">
      <c r="A27">
        <v>26</v>
      </c>
      <c r="B27">
        <v>24</v>
      </c>
      <c r="C27">
        <v>13</v>
      </c>
    </row>
    <row r="28" spans="1:3" x14ac:dyDescent="0.3">
      <c r="A28">
        <v>27</v>
      </c>
      <c r="B28">
        <v>6</v>
      </c>
      <c r="C28">
        <v>3</v>
      </c>
    </row>
    <row r="29" spans="1:3" x14ac:dyDescent="0.3">
      <c r="A29">
        <v>28</v>
      </c>
      <c r="B29">
        <v>6</v>
      </c>
      <c r="C29">
        <v>3</v>
      </c>
    </row>
    <row r="30" spans="1:3" x14ac:dyDescent="0.3">
      <c r="A30">
        <v>29</v>
      </c>
      <c r="B30">
        <v>15</v>
      </c>
      <c r="C30">
        <v>8</v>
      </c>
    </row>
    <row r="31" spans="1:3" x14ac:dyDescent="0.3">
      <c r="A31">
        <v>30</v>
      </c>
      <c r="B31">
        <v>15</v>
      </c>
      <c r="C31">
        <v>8</v>
      </c>
    </row>
    <row r="32" spans="1:3" x14ac:dyDescent="0.3">
      <c r="A32">
        <v>31</v>
      </c>
      <c r="B32">
        <v>8</v>
      </c>
      <c r="C32">
        <v>4</v>
      </c>
    </row>
    <row r="33" spans="1:3" x14ac:dyDescent="0.3">
      <c r="A33">
        <v>32</v>
      </c>
      <c r="B33">
        <v>8</v>
      </c>
      <c r="C33">
        <v>4</v>
      </c>
    </row>
    <row r="34" spans="1:3" x14ac:dyDescent="0.3">
      <c r="A34">
        <v>33</v>
      </c>
      <c r="B34">
        <v>20</v>
      </c>
      <c r="C34">
        <v>11</v>
      </c>
    </row>
    <row r="35" spans="1:3" x14ac:dyDescent="0.3">
      <c r="A35">
        <v>34</v>
      </c>
      <c r="B35">
        <v>20</v>
      </c>
      <c r="C35">
        <v>11</v>
      </c>
    </row>
    <row r="36" spans="1:3" x14ac:dyDescent="0.3">
      <c r="A36">
        <v>35</v>
      </c>
      <c r="B36">
        <v>8</v>
      </c>
      <c r="C36">
        <v>4</v>
      </c>
    </row>
    <row r="37" spans="1:3" x14ac:dyDescent="0.3">
      <c r="A37">
        <v>36</v>
      </c>
      <c r="B37">
        <v>8</v>
      </c>
      <c r="C37">
        <v>4</v>
      </c>
    </row>
    <row r="38" spans="1:3" x14ac:dyDescent="0.3">
      <c r="A38">
        <v>37</v>
      </c>
      <c r="B38">
        <v>19</v>
      </c>
      <c r="C38">
        <v>10</v>
      </c>
    </row>
    <row r="39" spans="1:3" x14ac:dyDescent="0.3">
      <c r="A39">
        <v>38</v>
      </c>
      <c r="B39">
        <v>19</v>
      </c>
      <c r="C39">
        <v>10</v>
      </c>
    </row>
    <row r="40" spans="1:3" x14ac:dyDescent="0.3">
      <c r="A40">
        <v>39</v>
      </c>
      <c r="B40">
        <v>9</v>
      </c>
      <c r="C40">
        <v>5</v>
      </c>
    </row>
    <row r="41" spans="1:3" x14ac:dyDescent="0.3">
      <c r="A41">
        <v>40</v>
      </c>
      <c r="B41">
        <v>9</v>
      </c>
      <c r="C41">
        <v>5</v>
      </c>
    </row>
    <row r="42" spans="1:3" x14ac:dyDescent="0.3">
      <c r="A42">
        <v>41</v>
      </c>
      <c r="B42">
        <v>11</v>
      </c>
      <c r="C42">
        <v>6</v>
      </c>
    </row>
    <row r="43" spans="1:3" x14ac:dyDescent="0.3">
      <c r="A43">
        <v>42</v>
      </c>
      <c r="B43">
        <v>11</v>
      </c>
      <c r="C4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4C50-5193-4375-BE4F-D66A59C47E04}">
  <dimension ref="A1:CG43"/>
  <sheetViews>
    <sheetView topLeftCell="A25" workbookViewId="0">
      <pane xSplit="1" topLeftCell="B1" activePane="topRight" state="frozen"/>
      <selection pane="topRight" activeCell="K49" sqref="K48:K49"/>
    </sheetView>
  </sheetViews>
  <sheetFormatPr defaultRowHeight="14.4" x14ac:dyDescent="0.3"/>
  <cols>
    <col min="1" max="1" width="3" bestFit="1" customWidth="1"/>
    <col min="2" max="10" width="3.88671875" style="4" bestFit="1" customWidth="1"/>
    <col min="11" max="13" width="4.88671875" style="4" bestFit="1" customWidth="1"/>
    <col min="14" max="20" width="3.5546875" style="4" bestFit="1" customWidth="1"/>
    <col min="21" max="25" width="4.5546875" style="4" bestFit="1" customWidth="1"/>
    <col min="26" max="32" width="3.33203125" bestFit="1" customWidth="1"/>
    <col min="33" max="36" width="4.33203125" bestFit="1" customWidth="1"/>
    <col min="37" max="37" width="4.33203125" style="4" bestFit="1" customWidth="1"/>
    <col min="38" max="45" width="3.6640625" bestFit="1" customWidth="1"/>
    <col min="46" max="48" width="4.6640625" bestFit="1" customWidth="1"/>
    <col min="49" max="49" width="4.6640625" style="4" bestFit="1" customWidth="1"/>
    <col min="50" max="58" width="3.77734375" bestFit="1" customWidth="1"/>
    <col min="59" max="60" width="4.77734375" bestFit="1" customWidth="1"/>
    <col min="61" max="61" width="4.77734375" style="4" bestFit="1" customWidth="1"/>
    <col min="62" max="70" width="3.109375" bestFit="1" customWidth="1"/>
    <col min="71" max="72" width="4.109375" bestFit="1" customWidth="1"/>
    <col min="73" max="73" width="4.109375" style="4" bestFit="1" customWidth="1"/>
    <col min="74" max="82" width="3.77734375" bestFit="1" customWidth="1"/>
    <col min="83" max="85" width="4.77734375" bestFit="1" customWidth="1"/>
  </cols>
  <sheetData>
    <row r="1" spans="1:85" x14ac:dyDescent="0.3">
      <c r="A1" s="4"/>
      <c r="B1" s="4" t="s">
        <v>102</v>
      </c>
      <c r="C1" s="4" t="s">
        <v>103</v>
      </c>
      <c r="D1" s="4" t="s">
        <v>78</v>
      </c>
      <c r="E1" s="4" t="s">
        <v>104</v>
      </c>
      <c r="F1" s="4" t="s">
        <v>105</v>
      </c>
      <c r="G1" s="4" t="s">
        <v>106</v>
      </c>
      <c r="H1" s="4" t="s">
        <v>107</v>
      </c>
      <c r="I1" s="4" t="s">
        <v>108</v>
      </c>
      <c r="J1" s="4" t="s">
        <v>109</v>
      </c>
      <c r="K1" s="4" t="s">
        <v>110</v>
      </c>
      <c r="L1" s="4" t="s">
        <v>111</v>
      </c>
      <c r="M1" s="4" t="s">
        <v>112</v>
      </c>
      <c r="N1" s="4" t="s">
        <v>76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4" t="s">
        <v>99</v>
      </c>
      <c r="X1" s="4" t="s">
        <v>100</v>
      </c>
      <c r="Y1" s="4" t="s">
        <v>101</v>
      </c>
      <c r="Z1" s="4" t="s">
        <v>62</v>
      </c>
      <c r="AA1" s="4" t="s">
        <v>63</v>
      </c>
      <c r="AB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  <c r="AG1" s="4" t="s">
        <v>69</v>
      </c>
      <c r="AH1" s="4" t="s">
        <v>70</v>
      </c>
      <c r="AI1" s="4" t="s">
        <v>71</v>
      </c>
      <c r="AJ1" s="4" t="s">
        <v>72</v>
      </c>
      <c r="AK1" s="4" t="s">
        <v>73</v>
      </c>
      <c r="AL1" s="4" t="s">
        <v>74</v>
      </c>
      <c r="AM1" s="4" t="s">
        <v>77</v>
      </c>
      <c r="AN1" s="4" t="s">
        <v>81</v>
      </c>
      <c r="AO1" s="4" t="s">
        <v>82</v>
      </c>
      <c r="AP1" s="4" t="s">
        <v>83</v>
      </c>
      <c r="AQ1" s="4" t="s">
        <v>84</v>
      </c>
      <c r="AR1" s="4" t="s">
        <v>85</v>
      </c>
      <c r="AS1" s="4" t="s">
        <v>86</v>
      </c>
      <c r="AT1" s="4" t="s">
        <v>87</v>
      </c>
      <c r="AU1" s="4" t="s">
        <v>88</v>
      </c>
      <c r="AV1" s="4" t="s">
        <v>89</v>
      </c>
      <c r="AW1" s="4" t="s">
        <v>90</v>
      </c>
      <c r="AX1" s="4" t="s">
        <v>113</v>
      </c>
      <c r="AY1" s="4" t="s">
        <v>80</v>
      </c>
      <c r="AZ1" s="4" t="s">
        <v>117</v>
      </c>
      <c r="BA1" s="4" t="s">
        <v>116</v>
      </c>
      <c r="BB1" s="4" t="s">
        <v>118</v>
      </c>
      <c r="BC1" s="4" t="s">
        <v>119</v>
      </c>
      <c r="BD1" s="4" t="s">
        <v>120</v>
      </c>
      <c r="BE1" s="4" t="s">
        <v>121</v>
      </c>
      <c r="BF1" s="4" t="s">
        <v>122</v>
      </c>
      <c r="BG1" s="4" t="s">
        <v>123</v>
      </c>
      <c r="BH1" s="4" t="s">
        <v>124</v>
      </c>
      <c r="BI1" s="4" t="s">
        <v>125</v>
      </c>
      <c r="BJ1" s="4" t="s">
        <v>114</v>
      </c>
      <c r="BK1" s="4" t="s">
        <v>75</v>
      </c>
      <c r="BL1" s="4" t="s">
        <v>127</v>
      </c>
      <c r="BM1" s="4" t="s">
        <v>126</v>
      </c>
      <c r="BN1" s="4" t="s">
        <v>128</v>
      </c>
      <c r="BO1" s="4" t="s">
        <v>129</v>
      </c>
      <c r="BP1" s="4" t="s">
        <v>130</v>
      </c>
      <c r="BQ1" s="4" t="s">
        <v>131</v>
      </c>
      <c r="BR1" s="4" t="s">
        <v>132</v>
      </c>
      <c r="BS1" s="4" t="s">
        <v>133</v>
      </c>
      <c r="BT1" s="4" t="s">
        <v>134</v>
      </c>
      <c r="BU1" s="4" t="s">
        <v>135</v>
      </c>
      <c r="BV1" s="4" t="s">
        <v>115</v>
      </c>
      <c r="BW1" s="4" t="s">
        <v>79</v>
      </c>
      <c r="BX1" s="4" t="s">
        <v>136</v>
      </c>
      <c r="BY1" s="4" t="s">
        <v>137</v>
      </c>
      <c r="BZ1" s="4" t="s">
        <v>138</v>
      </c>
      <c r="CA1" s="4" t="s">
        <v>139</v>
      </c>
      <c r="CB1" s="4" t="s">
        <v>140</v>
      </c>
      <c r="CC1" s="4" t="s">
        <v>141</v>
      </c>
      <c r="CD1" s="4" t="s">
        <v>142</v>
      </c>
      <c r="CE1" s="4" t="s">
        <v>143</v>
      </c>
      <c r="CF1" s="4" t="s">
        <v>144</v>
      </c>
      <c r="CG1" s="4" t="s">
        <v>145</v>
      </c>
    </row>
    <row r="2" spans="1:85" x14ac:dyDescent="0.3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-1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1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</row>
    <row r="3" spans="1:85" x14ac:dyDescent="0.3">
      <c r="A3" s="4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-1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</row>
    <row r="4" spans="1:85" x14ac:dyDescent="0.3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-1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1</v>
      </c>
    </row>
    <row r="5" spans="1:85" x14ac:dyDescent="0.3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-1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1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</row>
    <row r="6" spans="1:85" x14ac:dyDescent="0.3">
      <c r="A6" s="4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-1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</row>
    <row r="7" spans="1:85" x14ac:dyDescent="0.3">
      <c r="A7" s="4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-1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</row>
    <row r="8" spans="1:85" x14ac:dyDescent="0.3">
      <c r="A8" s="4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-1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1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</row>
    <row r="9" spans="1:85" x14ac:dyDescent="0.3">
      <c r="A9" s="4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-1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</row>
    <row r="10" spans="1:85" x14ac:dyDescent="0.3">
      <c r="A10" s="4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-1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1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</row>
    <row r="11" spans="1:85" x14ac:dyDescent="0.3">
      <c r="A11" s="4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-1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</row>
    <row r="12" spans="1:85" x14ac:dyDescent="0.3">
      <c r="A12" s="4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-1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1</v>
      </c>
      <c r="CG12" s="4">
        <v>0</v>
      </c>
    </row>
    <row r="13" spans="1:85" x14ac:dyDescent="0.3">
      <c r="A13" s="4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-1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</row>
    <row r="14" spans="1:85" x14ac:dyDescent="0.3">
      <c r="A14" s="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-1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</row>
    <row r="15" spans="1:85" x14ac:dyDescent="0.3">
      <c r="A15" s="4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-1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</row>
    <row r="16" spans="1:85" x14ac:dyDescent="0.3">
      <c r="A16" s="4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1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-1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</row>
    <row r="17" spans="1:85" x14ac:dyDescent="0.3">
      <c r="A17" s="4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1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-1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</row>
    <row r="18" spans="1:85" x14ac:dyDescent="0.3">
      <c r="A18" s="4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-1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</row>
    <row r="19" spans="1:85" x14ac:dyDescent="0.3">
      <c r="A19" s="4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-1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</row>
    <row r="20" spans="1:85" x14ac:dyDescent="0.3">
      <c r="A20" s="4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-1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</row>
    <row r="21" spans="1:85" x14ac:dyDescent="0.3">
      <c r="A21" s="4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-1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</row>
    <row r="22" spans="1:85" x14ac:dyDescent="0.3">
      <c r="A22" s="4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-1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</row>
    <row r="23" spans="1:85" x14ac:dyDescent="0.3">
      <c r="A23" s="4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-1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</row>
    <row r="24" spans="1:85" x14ac:dyDescent="0.3">
      <c r="A24" s="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-1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1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</row>
    <row r="25" spans="1:85" x14ac:dyDescent="0.3">
      <c r="A25" s="4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1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-1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</row>
    <row r="26" spans="1:85" x14ac:dyDescent="0.3">
      <c r="A26" s="4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-1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1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</row>
    <row r="27" spans="1:85" x14ac:dyDescent="0.3">
      <c r="A27" s="4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-1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</row>
    <row r="28" spans="1:85" x14ac:dyDescent="0.3">
      <c r="A28" s="4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-1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1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</row>
    <row r="29" spans="1:85" x14ac:dyDescent="0.3">
      <c r="A29" s="4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1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-1</v>
      </c>
      <c r="CE29" s="4">
        <v>0</v>
      </c>
      <c r="CF29" s="4">
        <v>0</v>
      </c>
      <c r="CG29" s="4">
        <v>0</v>
      </c>
    </row>
    <row r="30" spans="1:85" x14ac:dyDescent="0.3">
      <c r="A30" s="4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-1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</row>
    <row r="31" spans="1:85" x14ac:dyDescent="0.3">
      <c r="A31" s="4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-1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1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</row>
    <row r="32" spans="1:85" x14ac:dyDescent="0.3">
      <c r="A32" s="4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-1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1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</row>
    <row r="33" spans="1:85" x14ac:dyDescent="0.3">
      <c r="A33" s="4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1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-1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</row>
    <row r="34" spans="1:85" x14ac:dyDescent="0.3">
      <c r="A34" s="4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-1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1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</row>
    <row r="35" spans="1:85" x14ac:dyDescent="0.3">
      <c r="A35" s="4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1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-1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</row>
    <row r="36" spans="1:85" x14ac:dyDescent="0.3">
      <c r="A36" s="4">
        <v>35</v>
      </c>
      <c r="B36" s="4">
        <v>0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-1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</row>
    <row r="37" spans="1:85" x14ac:dyDescent="0.3">
      <c r="A37" s="4">
        <v>36</v>
      </c>
      <c r="B37" s="4">
        <v>0</v>
      </c>
      <c r="C37" s="4">
        <v>0</v>
      </c>
      <c r="D37" s="4">
        <v>0</v>
      </c>
      <c r="E37" s="4">
        <v>-1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1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</row>
    <row r="38" spans="1:85" x14ac:dyDescent="0.3">
      <c r="A38" s="4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1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-1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</row>
    <row r="39" spans="1:85" x14ac:dyDescent="0.3">
      <c r="A39" s="4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-1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1</v>
      </c>
      <c r="CF39" s="4">
        <v>0</v>
      </c>
      <c r="CG39" s="4">
        <v>0</v>
      </c>
    </row>
    <row r="40" spans="1:85" x14ac:dyDescent="0.3">
      <c r="A40" s="4">
        <v>39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-1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</row>
    <row r="41" spans="1:85" x14ac:dyDescent="0.3">
      <c r="A41" s="4">
        <v>40</v>
      </c>
      <c r="B41" s="4">
        <v>-1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1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</row>
    <row r="42" spans="1:85" x14ac:dyDescent="0.3">
      <c r="A42" s="4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-1</v>
      </c>
      <c r="CD42" s="4">
        <v>0</v>
      </c>
      <c r="CE42" s="4">
        <v>0</v>
      </c>
      <c r="CF42" s="4">
        <v>0</v>
      </c>
      <c r="CG42" s="4">
        <v>0</v>
      </c>
    </row>
    <row r="43" spans="1:85" x14ac:dyDescent="0.3">
      <c r="A43" s="4">
        <v>42</v>
      </c>
      <c r="B43" s="4">
        <v>0</v>
      </c>
      <c r="C43" s="4">
        <v>-1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1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018F-B81E-4C7D-92F9-90B0AFAF05F1}">
  <dimension ref="A1:AG13"/>
  <sheetViews>
    <sheetView workbookViewId="0">
      <selection activeCell="E19" sqref="E19"/>
    </sheetView>
  </sheetViews>
  <sheetFormatPr defaultRowHeight="14.4" x14ac:dyDescent="0.3"/>
  <cols>
    <col min="5" max="5" width="11.33203125" bestFit="1" customWidth="1"/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102</v>
      </c>
      <c r="B2">
        <v>40</v>
      </c>
      <c r="C2" t="s">
        <v>28</v>
      </c>
      <c r="D2" t="s">
        <v>33</v>
      </c>
      <c r="E2" s="28">
        <v>0</v>
      </c>
      <c r="F2" s="28">
        <v>0</v>
      </c>
      <c r="G2" s="28">
        <v>2.0833333333333333E-3</v>
      </c>
      <c r="H2" s="7">
        <v>2.0833333333333333E-3</v>
      </c>
      <c r="I2" s="2">
        <v>2.8999999999999998E-2</v>
      </c>
      <c r="J2" s="2">
        <v>2.9</v>
      </c>
      <c r="K2" s="6">
        <v>3</v>
      </c>
      <c r="L2">
        <v>5.8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1</v>
      </c>
      <c r="T2">
        <v>4</v>
      </c>
      <c r="U2">
        <v>2</v>
      </c>
      <c r="V2" s="2">
        <v>9.1349999999999998</v>
      </c>
      <c r="W2">
        <v>4.8574999999999999</v>
      </c>
      <c r="X2">
        <v>0.25</v>
      </c>
      <c r="Y2">
        <v>0.5</v>
      </c>
      <c r="Z2">
        <v>2.97</v>
      </c>
      <c r="AA2">
        <v>1.85625</v>
      </c>
      <c r="AB2">
        <v>2.97</v>
      </c>
      <c r="AC2">
        <v>1.85625</v>
      </c>
      <c r="AD2">
        <v>2.2878281249999999</v>
      </c>
      <c r="AE2">
        <v>4.5756562499999998</v>
      </c>
      <c r="AF2">
        <v>11</v>
      </c>
      <c r="AG2">
        <v>9</v>
      </c>
    </row>
    <row r="3" spans="1:33" x14ac:dyDescent="0.3">
      <c r="A3" t="s">
        <v>103</v>
      </c>
      <c r="B3">
        <v>42</v>
      </c>
      <c r="C3" t="s">
        <v>28</v>
      </c>
      <c r="D3" t="s">
        <v>34</v>
      </c>
      <c r="E3" s="28">
        <v>3.472222222222222E-3</v>
      </c>
      <c r="F3" s="28">
        <v>3.472222222222222E-3</v>
      </c>
      <c r="G3" s="28">
        <v>6.2500000000000003E-3</v>
      </c>
      <c r="H3" s="7">
        <v>2.7777777777777779E-3</v>
      </c>
      <c r="I3" s="2">
        <v>3.6249999999999998E-2</v>
      </c>
      <c r="J3" s="2">
        <v>3.6249999999999996</v>
      </c>
      <c r="K3" s="6">
        <v>4</v>
      </c>
      <c r="L3">
        <v>7.25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1</v>
      </c>
      <c r="T3">
        <v>4</v>
      </c>
      <c r="U3">
        <v>2</v>
      </c>
      <c r="V3" s="2">
        <v>11.418749999999999</v>
      </c>
      <c r="W3">
        <v>6.0718750000000004</v>
      </c>
      <c r="X3">
        <v>0.25</v>
      </c>
      <c r="Y3">
        <v>0.5</v>
      </c>
      <c r="Z3">
        <v>2.97</v>
      </c>
      <c r="AA3">
        <v>1.85625</v>
      </c>
      <c r="AB3">
        <v>2.97</v>
      </c>
      <c r="AC3">
        <v>1.85625</v>
      </c>
      <c r="AD3">
        <v>2.8597851562499996</v>
      </c>
      <c r="AE3">
        <v>5.7195703124999993</v>
      </c>
      <c r="AF3">
        <v>14</v>
      </c>
      <c r="AG3">
        <v>12</v>
      </c>
    </row>
    <row r="4" spans="1:33" x14ac:dyDescent="0.3">
      <c r="A4" t="s">
        <v>78</v>
      </c>
      <c r="B4">
        <v>35</v>
      </c>
      <c r="C4" t="s">
        <v>32</v>
      </c>
      <c r="D4" t="s">
        <v>28</v>
      </c>
      <c r="E4" s="28">
        <v>5.5555555555555549E-3</v>
      </c>
      <c r="F4" s="28">
        <v>3.472222222222222E-3</v>
      </c>
      <c r="G4" s="28">
        <v>5.5555555555555549E-3</v>
      </c>
      <c r="H4" s="7">
        <v>2.0833333333333333E-3</v>
      </c>
      <c r="I4" s="2">
        <v>2.6499999999999999E-2</v>
      </c>
      <c r="J4" s="2">
        <v>2.65</v>
      </c>
      <c r="K4" s="6">
        <v>3</v>
      </c>
      <c r="L4">
        <v>5.3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1</v>
      </c>
      <c r="T4">
        <v>4</v>
      </c>
      <c r="U4">
        <v>2</v>
      </c>
      <c r="V4" s="2">
        <v>8.3475000000000001</v>
      </c>
      <c r="W4">
        <v>4.4387499999999998</v>
      </c>
      <c r="X4">
        <v>0.25</v>
      </c>
      <c r="Y4">
        <v>0.5</v>
      </c>
      <c r="Z4">
        <v>2.97</v>
      </c>
      <c r="AA4">
        <v>1.85625</v>
      </c>
      <c r="AB4">
        <v>2.97</v>
      </c>
      <c r="AC4">
        <v>1.85625</v>
      </c>
      <c r="AD4">
        <v>2.0906015624999998</v>
      </c>
      <c r="AE4">
        <v>4.1812031249999997</v>
      </c>
      <c r="AF4">
        <v>10</v>
      </c>
      <c r="AG4">
        <v>9</v>
      </c>
    </row>
    <row r="5" spans="1:33" x14ac:dyDescent="0.3">
      <c r="A5" t="s">
        <v>104</v>
      </c>
      <c r="B5">
        <v>36</v>
      </c>
      <c r="C5" t="s">
        <v>28</v>
      </c>
      <c r="D5" t="s">
        <v>32</v>
      </c>
      <c r="E5" s="28">
        <v>6.9444444444444441E-3</v>
      </c>
      <c r="F5" s="28">
        <v>6.9444444444444441E-3</v>
      </c>
      <c r="G5" s="28">
        <v>9.0277777777777769E-3</v>
      </c>
      <c r="H5" s="7">
        <v>2.0833333333333333E-3</v>
      </c>
      <c r="I5" s="2">
        <v>2.6499999999999999E-2</v>
      </c>
      <c r="J5" s="2">
        <v>2.65</v>
      </c>
      <c r="K5" s="6">
        <v>3</v>
      </c>
      <c r="L5">
        <v>5.3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1</v>
      </c>
      <c r="T5">
        <v>4</v>
      </c>
      <c r="U5">
        <v>2</v>
      </c>
      <c r="V5" s="2">
        <v>8.3475000000000001</v>
      </c>
      <c r="W5">
        <v>4.4387499999999998</v>
      </c>
      <c r="X5">
        <v>0.25</v>
      </c>
      <c r="Y5">
        <v>0.5</v>
      </c>
      <c r="Z5">
        <v>2.97</v>
      </c>
      <c r="AA5">
        <v>1.85625</v>
      </c>
      <c r="AB5">
        <v>2.97</v>
      </c>
      <c r="AC5">
        <v>1.85625</v>
      </c>
      <c r="AD5">
        <v>2.0906015624999998</v>
      </c>
      <c r="AE5">
        <v>4.1812031249999997</v>
      </c>
      <c r="AF5">
        <v>10</v>
      </c>
      <c r="AG5">
        <v>9</v>
      </c>
    </row>
    <row r="6" spans="1:33" x14ac:dyDescent="0.3">
      <c r="A6" t="s">
        <v>105</v>
      </c>
      <c r="B6">
        <v>39</v>
      </c>
      <c r="C6" t="s">
        <v>33</v>
      </c>
      <c r="D6" t="s">
        <v>28</v>
      </c>
      <c r="E6" s="28">
        <v>9.0277777777777769E-3</v>
      </c>
      <c r="F6" s="28">
        <v>6.9444444444444441E-3</v>
      </c>
      <c r="G6" s="28">
        <v>9.0277777777777769E-3</v>
      </c>
      <c r="H6" s="7">
        <v>2.0833333333333333E-3</v>
      </c>
      <c r="I6" s="2">
        <v>2.8999999999999998E-2</v>
      </c>
      <c r="J6" s="2">
        <v>2.9</v>
      </c>
      <c r="K6" s="6">
        <v>3</v>
      </c>
      <c r="L6">
        <v>5.8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1</v>
      </c>
      <c r="T6">
        <v>4</v>
      </c>
      <c r="U6">
        <v>2</v>
      </c>
      <c r="V6" s="2">
        <v>9.1349999999999998</v>
      </c>
      <c r="W6">
        <v>4.8574999999999999</v>
      </c>
      <c r="X6">
        <v>0.25</v>
      </c>
      <c r="Y6">
        <v>0.5</v>
      </c>
      <c r="Z6">
        <v>2.97</v>
      </c>
      <c r="AA6">
        <v>1.85625</v>
      </c>
      <c r="AB6">
        <v>2.97</v>
      </c>
      <c r="AC6">
        <v>1.85625</v>
      </c>
      <c r="AD6">
        <v>2.2878281249999999</v>
      </c>
      <c r="AE6">
        <v>4.5756562499999998</v>
      </c>
      <c r="AF6">
        <v>11</v>
      </c>
      <c r="AG6">
        <v>9</v>
      </c>
    </row>
    <row r="7" spans="1:33" x14ac:dyDescent="0.3">
      <c r="A7" t="s">
        <v>106</v>
      </c>
      <c r="B7">
        <v>21</v>
      </c>
      <c r="C7" t="s">
        <v>28</v>
      </c>
      <c r="D7" t="s">
        <v>31</v>
      </c>
      <c r="E7" s="28">
        <v>1.0416666666666666E-2</v>
      </c>
      <c r="F7" s="28">
        <v>1.0416666666666666E-2</v>
      </c>
      <c r="G7" s="28">
        <v>2.4305555555555552E-2</v>
      </c>
      <c r="H7" s="7">
        <v>1.3888888888888888E-2</v>
      </c>
      <c r="I7" s="2">
        <v>0.19450000000000001</v>
      </c>
      <c r="J7" s="2">
        <v>19.45</v>
      </c>
      <c r="K7" s="6">
        <v>20</v>
      </c>
      <c r="L7">
        <v>38.9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2</v>
      </c>
      <c r="T7">
        <v>4</v>
      </c>
      <c r="U7">
        <v>2</v>
      </c>
      <c r="V7" s="2">
        <v>61.267499999999998</v>
      </c>
      <c r="W7">
        <v>32.578749999999999</v>
      </c>
      <c r="X7">
        <v>0.5</v>
      </c>
      <c r="Y7">
        <v>1</v>
      </c>
      <c r="Z7">
        <v>2.97</v>
      </c>
      <c r="AA7">
        <v>1.85625</v>
      </c>
      <c r="AB7">
        <v>2.97</v>
      </c>
      <c r="AC7">
        <v>1.85625</v>
      </c>
      <c r="AD7">
        <v>30.688453124999999</v>
      </c>
      <c r="AE7">
        <v>61.376906249999998</v>
      </c>
      <c r="AF7">
        <v>92</v>
      </c>
      <c r="AG7">
        <v>94</v>
      </c>
    </row>
    <row r="8" spans="1:33" x14ac:dyDescent="0.3">
      <c r="A8" t="s">
        <v>107</v>
      </c>
      <c r="B8">
        <v>30</v>
      </c>
      <c r="C8" t="s">
        <v>28</v>
      </c>
      <c r="D8" t="s">
        <v>29</v>
      </c>
      <c r="E8" s="28">
        <v>1.3888888888888888E-2</v>
      </c>
      <c r="F8" s="28">
        <v>1.3888888888888888E-2</v>
      </c>
      <c r="G8" s="28">
        <v>1.7361111111111112E-2</v>
      </c>
      <c r="H8" s="7">
        <v>3.472222222222222E-3</v>
      </c>
      <c r="I8" s="2">
        <v>4.8000000000000001E-2</v>
      </c>
      <c r="J8" s="2">
        <v>4.8</v>
      </c>
      <c r="K8" s="6">
        <v>5</v>
      </c>
      <c r="L8">
        <v>9.6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2</v>
      </c>
      <c r="T8">
        <v>4</v>
      </c>
      <c r="U8">
        <v>2</v>
      </c>
      <c r="V8" s="2">
        <v>15.12</v>
      </c>
      <c r="W8">
        <v>8.0399999999999991</v>
      </c>
      <c r="X8">
        <v>0.5</v>
      </c>
      <c r="Y8">
        <v>1</v>
      </c>
      <c r="Z8">
        <v>2.97</v>
      </c>
      <c r="AA8">
        <v>1.85625</v>
      </c>
      <c r="AB8">
        <v>2.97</v>
      </c>
      <c r="AC8">
        <v>1.85625</v>
      </c>
      <c r="AD8">
        <v>7.5735000000000001</v>
      </c>
      <c r="AE8">
        <v>15.147</v>
      </c>
      <c r="AF8">
        <v>23</v>
      </c>
      <c r="AG8">
        <v>23</v>
      </c>
    </row>
    <row r="9" spans="1:33" x14ac:dyDescent="0.3">
      <c r="A9" t="s">
        <v>108</v>
      </c>
      <c r="B9">
        <v>22</v>
      </c>
      <c r="C9" t="s">
        <v>28</v>
      </c>
      <c r="D9" t="s">
        <v>30</v>
      </c>
      <c r="E9" s="28">
        <v>2.0833333333333332E-2</v>
      </c>
      <c r="F9" s="28">
        <v>2.0833333333333332E-2</v>
      </c>
      <c r="G9" s="28">
        <v>3.6805555555555557E-2</v>
      </c>
      <c r="H9" s="7">
        <v>1.5972222222222224E-2</v>
      </c>
      <c r="I9" s="2">
        <v>0.22750000000000001</v>
      </c>
      <c r="J9" s="2">
        <v>22.75</v>
      </c>
      <c r="K9" s="6">
        <v>23</v>
      </c>
      <c r="L9">
        <v>45.5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4</v>
      </c>
      <c r="T9">
        <v>4</v>
      </c>
      <c r="U9">
        <v>2</v>
      </c>
      <c r="V9" s="2">
        <v>71.662499999999994</v>
      </c>
      <c r="W9">
        <v>38.106250000000003</v>
      </c>
      <c r="X9">
        <v>1</v>
      </c>
      <c r="Y9">
        <v>2</v>
      </c>
      <c r="Z9">
        <v>2.97</v>
      </c>
      <c r="AA9">
        <v>1.85625</v>
      </c>
      <c r="AB9">
        <v>2.97</v>
      </c>
      <c r="AC9">
        <v>1.85625</v>
      </c>
      <c r="AD9">
        <v>71.790468749999988</v>
      </c>
      <c r="AE9">
        <v>143.58093749999998</v>
      </c>
      <c r="AF9">
        <v>143</v>
      </c>
      <c r="AG9">
        <v>182</v>
      </c>
    </row>
    <row r="10" spans="1:33" x14ac:dyDescent="0.3">
      <c r="A10" t="s">
        <v>109</v>
      </c>
      <c r="B10">
        <v>6</v>
      </c>
      <c r="C10" t="s">
        <v>31</v>
      </c>
      <c r="D10" t="s">
        <v>28</v>
      </c>
      <c r="E10" s="28">
        <v>2.0833333333333332E-2</v>
      </c>
      <c r="F10" s="28">
        <v>6.9444444444444441E-3</v>
      </c>
      <c r="G10" s="28">
        <v>2.0833333333333332E-2</v>
      </c>
      <c r="H10" s="7">
        <v>1.3888888888888888E-2</v>
      </c>
      <c r="I10" s="2">
        <v>0.19450000000000001</v>
      </c>
      <c r="J10" s="2">
        <v>19.45</v>
      </c>
      <c r="K10" s="6">
        <v>20</v>
      </c>
      <c r="L10">
        <v>38.9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2</v>
      </c>
      <c r="T10">
        <v>4</v>
      </c>
      <c r="U10">
        <v>2</v>
      </c>
      <c r="V10" s="2">
        <v>61.267499999999998</v>
      </c>
      <c r="W10">
        <v>32.578749999999999</v>
      </c>
      <c r="X10">
        <v>0.5</v>
      </c>
      <c r="Y10">
        <v>1</v>
      </c>
      <c r="Z10">
        <v>2.97</v>
      </c>
      <c r="AA10">
        <v>1.85625</v>
      </c>
      <c r="AB10">
        <v>2.97</v>
      </c>
      <c r="AC10">
        <v>1.85625</v>
      </c>
      <c r="AD10">
        <v>30.688453124999999</v>
      </c>
      <c r="AE10">
        <v>61.376906249999998</v>
      </c>
      <c r="AF10">
        <v>92</v>
      </c>
      <c r="AG10">
        <v>94</v>
      </c>
    </row>
    <row r="11" spans="1:33" x14ac:dyDescent="0.3">
      <c r="A11" t="s">
        <v>110</v>
      </c>
      <c r="B11">
        <v>29</v>
      </c>
      <c r="C11" t="s">
        <v>29</v>
      </c>
      <c r="D11" t="s">
        <v>28</v>
      </c>
      <c r="E11" s="28">
        <v>2.0833333333333336E-2</v>
      </c>
      <c r="F11" s="28">
        <v>1.7361111111111112E-2</v>
      </c>
      <c r="G11" s="28">
        <v>2.0833333333333336E-2</v>
      </c>
      <c r="H11" s="7">
        <v>3.472222222222222E-3</v>
      </c>
      <c r="I11" s="2">
        <v>4.8000000000000001E-2</v>
      </c>
      <c r="J11" s="2">
        <v>4.8</v>
      </c>
      <c r="K11" s="6">
        <v>5</v>
      </c>
      <c r="L11">
        <v>9.6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2</v>
      </c>
      <c r="T11">
        <v>4</v>
      </c>
      <c r="U11">
        <v>2</v>
      </c>
      <c r="V11" s="2">
        <v>15.12</v>
      </c>
      <c r="W11">
        <v>8.0399999999999991</v>
      </c>
      <c r="X11">
        <v>0.5</v>
      </c>
      <c r="Y11">
        <v>1</v>
      </c>
      <c r="Z11">
        <v>2.97</v>
      </c>
      <c r="AA11">
        <v>1.85625</v>
      </c>
      <c r="AB11">
        <v>2.97</v>
      </c>
      <c r="AC11">
        <v>1.85625</v>
      </c>
      <c r="AD11">
        <v>7.5735000000000001</v>
      </c>
      <c r="AE11">
        <v>15.147</v>
      </c>
      <c r="AF11">
        <v>23</v>
      </c>
      <c r="AG11">
        <v>23</v>
      </c>
    </row>
    <row r="12" spans="1:33" x14ac:dyDescent="0.3">
      <c r="A12" t="s">
        <v>111</v>
      </c>
      <c r="B12">
        <v>41</v>
      </c>
      <c r="C12" t="s">
        <v>34</v>
      </c>
      <c r="D12" t="s">
        <v>28</v>
      </c>
      <c r="E12" s="28">
        <v>2.361111111111111E-2</v>
      </c>
      <c r="F12" s="28">
        <v>2.0833333333333332E-2</v>
      </c>
      <c r="G12" s="28">
        <v>2.361111111111111E-2</v>
      </c>
      <c r="H12" s="7">
        <v>2.7777777777777779E-3</v>
      </c>
      <c r="I12" s="2">
        <v>3.6249999999999998E-2</v>
      </c>
      <c r="J12" s="2">
        <v>3.6249999999999996</v>
      </c>
      <c r="K12" s="6">
        <v>4</v>
      </c>
      <c r="L12">
        <v>7.25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1</v>
      </c>
      <c r="T12">
        <v>4</v>
      </c>
      <c r="U12">
        <v>2</v>
      </c>
      <c r="V12" s="2">
        <v>11.418749999999999</v>
      </c>
      <c r="W12">
        <v>6.0718750000000004</v>
      </c>
      <c r="X12">
        <v>0.25</v>
      </c>
      <c r="Y12">
        <v>0.5</v>
      </c>
      <c r="Z12">
        <v>2.97</v>
      </c>
      <c r="AA12">
        <v>1.85625</v>
      </c>
      <c r="AB12">
        <v>2.97</v>
      </c>
      <c r="AC12">
        <v>1.85625</v>
      </c>
      <c r="AD12">
        <v>2.8597851562499996</v>
      </c>
      <c r="AE12">
        <v>5.7195703124999993</v>
      </c>
      <c r="AF12">
        <v>14</v>
      </c>
      <c r="AG12">
        <v>12</v>
      </c>
    </row>
    <row r="13" spans="1:33" x14ac:dyDescent="0.3">
      <c r="A13" t="s">
        <v>112</v>
      </c>
      <c r="B13">
        <v>10</v>
      </c>
      <c r="C13" t="s">
        <v>30</v>
      </c>
      <c r="D13" t="s">
        <v>28</v>
      </c>
      <c r="E13" s="28">
        <v>3.333333333333334E-2</v>
      </c>
      <c r="F13" s="28">
        <v>1.7361111111111112E-2</v>
      </c>
      <c r="G13" s="28">
        <v>3.333333333333334E-2</v>
      </c>
      <c r="H13" s="7">
        <v>1.5972222222222224E-2</v>
      </c>
      <c r="I13" s="2">
        <v>0.22750000000000001</v>
      </c>
      <c r="J13" s="2">
        <v>22.75</v>
      </c>
      <c r="K13" s="6">
        <v>23</v>
      </c>
      <c r="L13">
        <v>45.5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4</v>
      </c>
      <c r="T13">
        <v>4</v>
      </c>
      <c r="U13">
        <v>2</v>
      </c>
      <c r="V13" s="2">
        <v>71.662499999999994</v>
      </c>
      <c r="W13">
        <v>38.106250000000003</v>
      </c>
      <c r="X13">
        <v>1</v>
      </c>
      <c r="Y13">
        <v>2</v>
      </c>
      <c r="Z13">
        <v>2.97</v>
      </c>
      <c r="AA13">
        <v>1.85625</v>
      </c>
      <c r="AB13">
        <v>2.97</v>
      </c>
      <c r="AC13">
        <v>1.85625</v>
      </c>
      <c r="AD13">
        <v>71.790468749999988</v>
      </c>
      <c r="AE13">
        <v>143.58093749999998</v>
      </c>
      <c r="AF13">
        <v>143</v>
      </c>
      <c r="AG13">
        <v>182</v>
      </c>
    </row>
  </sheetData>
  <autoFilter ref="B1:AG13" xr:uid="{7FEF018F-B81E-4C7D-92F9-90B0AFAF05F1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570D-973F-4E44-A276-EBE0C7D16C83}">
  <dimension ref="A1:AG13"/>
  <sheetViews>
    <sheetView workbookViewId="0">
      <selection activeCell="C20" sqref="C20"/>
    </sheetView>
  </sheetViews>
  <sheetFormatPr defaultRowHeight="14.4" x14ac:dyDescent="0.3"/>
  <cols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76</v>
      </c>
      <c r="B2">
        <v>1</v>
      </c>
      <c r="C2" t="s">
        <v>31</v>
      </c>
      <c r="D2" t="s">
        <v>29</v>
      </c>
      <c r="E2" s="28">
        <v>3.472222222222222E-3</v>
      </c>
      <c r="F2" s="28">
        <v>3.472222222222222E-3</v>
      </c>
      <c r="G2" s="28">
        <v>1.5277777777777777E-2</v>
      </c>
      <c r="H2" s="7">
        <v>1.1805555555555555E-2</v>
      </c>
      <c r="I2" s="2">
        <v>0.17</v>
      </c>
      <c r="J2" s="2">
        <v>17</v>
      </c>
      <c r="K2" s="6">
        <v>17</v>
      </c>
      <c r="L2">
        <v>34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3</v>
      </c>
      <c r="T2">
        <v>4</v>
      </c>
      <c r="U2">
        <v>2</v>
      </c>
      <c r="V2" s="2">
        <v>53.55</v>
      </c>
      <c r="W2">
        <v>28.475000000000001</v>
      </c>
      <c r="X2">
        <v>0.75</v>
      </c>
      <c r="Y2">
        <v>1.5</v>
      </c>
      <c r="Z2">
        <v>2.97</v>
      </c>
      <c r="AA2">
        <v>1.85625</v>
      </c>
      <c r="AB2">
        <v>2.97</v>
      </c>
      <c r="AC2">
        <v>1.85625</v>
      </c>
      <c r="AD2">
        <v>40.234218749999997</v>
      </c>
      <c r="AE2">
        <v>80.468437499999993</v>
      </c>
      <c r="AF2">
        <v>94</v>
      </c>
      <c r="AG2">
        <v>109</v>
      </c>
    </row>
    <row r="3" spans="1:33" x14ac:dyDescent="0.3">
      <c r="A3" t="s">
        <v>91</v>
      </c>
      <c r="B3">
        <v>6</v>
      </c>
      <c r="C3" t="s">
        <v>31</v>
      </c>
      <c r="D3" t="s">
        <v>28</v>
      </c>
      <c r="E3" s="28">
        <v>6.9444444444444441E-3</v>
      </c>
      <c r="F3" s="28">
        <v>6.9444444444444441E-3</v>
      </c>
      <c r="G3" s="28">
        <v>2.0833333333333332E-2</v>
      </c>
      <c r="H3" s="7">
        <v>1.3888888888888888E-2</v>
      </c>
      <c r="I3" s="2">
        <v>0.19450000000000001</v>
      </c>
      <c r="J3" s="2">
        <v>19.45</v>
      </c>
      <c r="K3" s="6">
        <v>20</v>
      </c>
      <c r="L3">
        <v>38.9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2</v>
      </c>
      <c r="T3">
        <v>4</v>
      </c>
      <c r="U3">
        <v>2</v>
      </c>
      <c r="V3" s="2">
        <v>61.267499999999998</v>
      </c>
      <c r="W3">
        <v>32.578749999999999</v>
      </c>
      <c r="X3">
        <v>0.5</v>
      </c>
      <c r="Y3">
        <v>1</v>
      </c>
      <c r="Z3">
        <v>2.97</v>
      </c>
      <c r="AA3">
        <v>1.85625</v>
      </c>
      <c r="AB3">
        <v>2.97</v>
      </c>
      <c r="AC3">
        <v>1.85625</v>
      </c>
      <c r="AD3">
        <v>30.688453124999999</v>
      </c>
      <c r="AE3">
        <v>61.376906249999998</v>
      </c>
      <c r="AF3">
        <v>92</v>
      </c>
      <c r="AG3">
        <v>94</v>
      </c>
    </row>
    <row r="4" spans="1:33" x14ac:dyDescent="0.3">
      <c r="A4" t="s">
        <v>92</v>
      </c>
      <c r="B4">
        <v>13</v>
      </c>
      <c r="C4" t="s">
        <v>29</v>
      </c>
      <c r="D4" t="s">
        <v>31</v>
      </c>
      <c r="E4" s="28">
        <v>1.1805555555555555E-2</v>
      </c>
      <c r="F4" s="28">
        <v>0</v>
      </c>
      <c r="G4" s="28">
        <v>1.1805555555555555E-2</v>
      </c>
      <c r="H4" s="7">
        <v>1.1805555555555555E-2</v>
      </c>
      <c r="I4" s="2">
        <v>0.17</v>
      </c>
      <c r="J4" s="2">
        <v>17</v>
      </c>
      <c r="K4" s="6">
        <v>17</v>
      </c>
      <c r="L4">
        <v>34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3</v>
      </c>
      <c r="T4">
        <v>4</v>
      </c>
      <c r="U4">
        <v>2</v>
      </c>
      <c r="V4" s="2">
        <v>53.55</v>
      </c>
      <c r="W4">
        <v>28.475000000000001</v>
      </c>
      <c r="X4">
        <v>0.75</v>
      </c>
      <c r="Y4">
        <v>1.5</v>
      </c>
      <c r="Z4">
        <v>2.97</v>
      </c>
      <c r="AA4">
        <v>1.85625</v>
      </c>
      <c r="AB4">
        <v>2.97</v>
      </c>
      <c r="AC4">
        <v>1.85625</v>
      </c>
      <c r="AD4">
        <v>40.234218749999997</v>
      </c>
      <c r="AE4">
        <v>80.468437499999993</v>
      </c>
      <c r="AF4">
        <v>94</v>
      </c>
      <c r="AG4">
        <v>109</v>
      </c>
    </row>
    <row r="5" spans="1:33" x14ac:dyDescent="0.3">
      <c r="A5" t="s">
        <v>93</v>
      </c>
      <c r="B5">
        <v>19</v>
      </c>
      <c r="C5" t="s">
        <v>34</v>
      </c>
      <c r="D5" t="s">
        <v>31</v>
      </c>
      <c r="E5" s="28">
        <v>1.1805555555555555E-2</v>
      </c>
      <c r="F5" s="28">
        <v>0</v>
      </c>
      <c r="G5" s="28">
        <v>1.1805555555555555E-2</v>
      </c>
      <c r="H5" s="7">
        <v>1.1805555555555555E-2</v>
      </c>
      <c r="I5" s="2">
        <v>0.16500000000000001</v>
      </c>
      <c r="J5" s="2">
        <v>16.5</v>
      </c>
      <c r="K5" s="6">
        <v>17</v>
      </c>
      <c r="L5">
        <v>33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2</v>
      </c>
      <c r="T5">
        <v>4</v>
      </c>
      <c r="U5">
        <v>2</v>
      </c>
      <c r="V5" s="2">
        <v>51.975000000000001</v>
      </c>
      <c r="W5">
        <v>27.637499999999999</v>
      </c>
      <c r="X5">
        <v>0.5</v>
      </c>
      <c r="Y5">
        <v>1</v>
      </c>
      <c r="Z5">
        <v>2.97</v>
      </c>
      <c r="AA5">
        <v>1.85625</v>
      </c>
      <c r="AB5">
        <v>2.97</v>
      </c>
      <c r="AC5">
        <v>1.85625</v>
      </c>
      <c r="AD5">
        <v>26.033906250000001</v>
      </c>
      <c r="AE5">
        <v>52.067812500000002</v>
      </c>
      <c r="AF5">
        <v>78</v>
      </c>
      <c r="AG5">
        <v>80</v>
      </c>
    </row>
    <row r="6" spans="1:33" x14ac:dyDescent="0.3">
      <c r="A6" t="s">
        <v>94</v>
      </c>
      <c r="B6">
        <v>5</v>
      </c>
      <c r="C6" t="s">
        <v>31</v>
      </c>
      <c r="D6" t="s">
        <v>33</v>
      </c>
      <c r="E6" s="28">
        <v>1.3888888888888888E-2</v>
      </c>
      <c r="F6" s="28">
        <v>1.3888888888888888E-2</v>
      </c>
      <c r="G6" s="28">
        <v>2.7777777777777776E-2</v>
      </c>
      <c r="H6" s="7">
        <v>1.3888888888888888E-2</v>
      </c>
      <c r="I6" s="2">
        <v>0.2</v>
      </c>
      <c r="J6" s="2">
        <v>20</v>
      </c>
      <c r="K6" s="6">
        <v>20</v>
      </c>
      <c r="L6">
        <v>40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2</v>
      </c>
      <c r="T6">
        <v>4</v>
      </c>
      <c r="U6">
        <v>2</v>
      </c>
      <c r="V6" s="2">
        <v>63</v>
      </c>
      <c r="W6">
        <v>33.5</v>
      </c>
      <c r="X6">
        <v>0.5</v>
      </c>
      <c r="Y6">
        <v>1</v>
      </c>
      <c r="Z6">
        <v>2.97</v>
      </c>
      <c r="AA6">
        <v>1.85625</v>
      </c>
      <c r="AB6">
        <v>2.97</v>
      </c>
      <c r="AC6">
        <v>1.85625</v>
      </c>
      <c r="AD6">
        <v>31.556249999999999</v>
      </c>
      <c r="AE6">
        <v>63.112499999999997</v>
      </c>
      <c r="AF6">
        <v>95</v>
      </c>
      <c r="AG6">
        <v>97</v>
      </c>
    </row>
    <row r="7" spans="1:33" x14ac:dyDescent="0.3">
      <c r="A7" t="s">
        <v>95</v>
      </c>
      <c r="B7">
        <v>2</v>
      </c>
      <c r="C7" t="s">
        <v>30</v>
      </c>
      <c r="D7" t="s">
        <v>31</v>
      </c>
      <c r="E7" s="28">
        <v>1.7361111111111112E-2</v>
      </c>
      <c r="F7" s="28">
        <v>0</v>
      </c>
      <c r="G7" s="28">
        <v>1.7361111111111112E-2</v>
      </c>
      <c r="H7" s="7">
        <v>1.7361111111111112E-2</v>
      </c>
      <c r="I7" s="2">
        <v>0.24149999999999999</v>
      </c>
      <c r="J7" s="2">
        <v>24.15</v>
      </c>
      <c r="K7" s="6">
        <v>25</v>
      </c>
      <c r="L7">
        <v>48.3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3</v>
      </c>
      <c r="T7">
        <v>4</v>
      </c>
      <c r="U7">
        <v>2</v>
      </c>
      <c r="V7" s="2">
        <v>76.072499999999991</v>
      </c>
      <c r="W7">
        <v>40.451250000000002</v>
      </c>
      <c r="X7">
        <v>0.75</v>
      </c>
      <c r="Y7">
        <v>1.5</v>
      </c>
      <c r="Z7">
        <v>2.97</v>
      </c>
      <c r="AA7">
        <v>1.85625</v>
      </c>
      <c r="AB7">
        <v>2.97</v>
      </c>
      <c r="AC7">
        <v>1.85625</v>
      </c>
      <c r="AD7">
        <v>57.156257812499994</v>
      </c>
      <c r="AE7">
        <v>114.31251562499999</v>
      </c>
      <c r="AF7">
        <v>133</v>
      </c>
      <c r="AG7">
        <v>155</v>
      </c>
    </row>
    <row r="8" spans="1:33" x14ac:dyDescent="0.3">
      <c r="A8" t="s">
        <v>96</v>
      </c>
      <c r="B8">
        <v>12</v>
      </c>
      <c r="C8" t="s">
        <v>31</v>
      </c>
      <c r="D8" t="s">
        <v>30</v>
      </c>
      <c r="E8" s="28">
        <v>1.7361111111111112E-2</v>
      </c>
      <c r="F8" s="28">
        <v>1.7361111111111112E-2</v>
      </c>
      <c r="G8" s="28">
        <v>3.4722222222222224E-2</v>
      </c>
      <c r="H8" s="7">
        <v>1.7361111111111112E-2</v>
      </c>
      <c r="I8" s="2">
        <v>0.24149999999999999</v>
      </c>
      <c r="J8" s="2">
        <v>24.15</v>
      </c>
      <c r="K8" s="6">
        <v>25</v>
      </c>
      <c r="L8">
        <v>48.3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3</v>
      </c>
      <c r="T8">
        <v>4</v>
      </c>
      <c r="U8">
        <v>2</v>
      </c>
      <c r="V8" s="2">
        <v>76.072499999999991</v>
      </c>
      <c r="W8">
        <v>40.451250000000002</v>
      </c>
      <c r="X8">
        <v>0.75</v>
      </c>
      <c r="Y8">
        <v>1.5</v>
      </c>
      <c r="Z8">
        <v>2.97</v>
      </c>
      <c r="AA8">
        <v>1.85625</v>
      </c>
      <c r="AB8">
        <v>2.97</v>
      </c>
      <c r="AC8">
        <v>1.85625</v>
      </c>
      <c r="AD8">
        <v>57.156257812499994</v>
      </c>
      <c r="AE8">
        <v>114.31251562499999</v>
      </c>
      <c r="AF8">
        <v>133</v>
      </c>
      <c r="AG8">
        <v>155</v>
      </c>
    </row>
    <row r="9" spans="1:33" x14ac:dyDescent="0.3">
      <c r="A9" t="s">
        <v>97</v>
      </c>
      <c r="B9">
        <v>21</v>
      </c>
      <c r="C9" t="s">
        <v>28</v>
      </c>
      <c r="D9" t="s">
        <v>31</v>
      </c>
      <c r="E9" s="28">
        <v>2.4305555555555552E-2</v>
      </c>
      <c r="F9" s="28">
        <v>1.0416666666666666E-2</v>
      </c>
      <c r="G9" s="28">
        <v>2.4305555555555552E-2</v>
      </c>
      <c r="H9" s="7">
        <v>1.3888888888888888E-2</v>
      </c>
      <c r="I9" s="2">
        <v>0.19450000000000001</v>
      </c>
      <c r="J9" s="2">
        <v>19.45</v>
      </c>
      <c r="K9" s="6">
        <v>20</v>
      </c>
      <c r="L9">
        <v>38.9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2</v>
      </c>
      <c r="T9">
        <v>4</v>
      </c>
      <c r="U9">
        <v>2</v>
      </c>
      <c r="V9" s="2">
        <v>61.267499999999998</v>
      </c>
      <c r="W9">
        <v>32.578749999999999</v>
      </c>
      <c r="X9">
        <v>0.5</v>
      </c>
      <c r="Y9">
        <v>1</v>
      </c>
      <c r="Z9">
        <v>2.97</v>
      </c>
      <c r="AA9">
        <v>1.85625</v>
      </c>
      <c r="AB9">
        <v>2.97</v>
      </c>
      <c r="AC9">
        <v>1.85625</v>
      </c>
      <c r="AD9">
        <v>30.688453124999999</v>
      </c>
      <c r="AE9">
        <v>61.376906249999998</v>
      </c>
      <c r="AF9">
        <v>92</v>
      </c>
      <c r="AG9">
        <v>94</v>
      </c>
    </row>
    <row r="10" spans="1:33" x14ac:dyDescent="0.3">
      <c r="A10" t="s">
        <v>98</v>
      </c>
      <c r="B10">
        <v>4</v>
      </c>
      <c r="C10" t="s">
        <v>31</v>
      </c>
      <c r="D10" t="s">
        <v>32</v>
      </c>
      <c r="E10" s="28">
        <v>2.4305555555555556E-2</v>
      </c>
      <c r="F10" s="28">
        <v>2.4305555555555556E-2</v>
      </c>
      <c r="G10" s="28">
        <v>3.9583333333333331E-2</v>
      </c>
      <c r="H10" s="7">
        <v>1.5277777777777777E-2</v>
      </c>
      <c r="I10" s="2">
        <v>0.2175</v>
      </c>
      <c r="J10" s="2">
        <v>21.75</v>
      </c>
      <c r="K10" s="6">
        <v>22</v>
      </c>
      <c r="L10">
        <v>43.5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2</v>
      </c>
      <c r="T10">
        <v>4</v>
      </c>
      <c r="U10">
        <v>2</v>
      </c>
      <c r="V10" s="2">
        <v>68.512500000000003</v>
      </c>
      <c r="W10">
        <v>36.431249999999999</v>
      </c>
      <c r="X10">
        <v>0.5</v>
      </c>
      <c r="Y10">
        <v>1</v>
      </c>
      <c r="Z10">
        <v>2.97</v>
      </c>
      <c r="AA10">
        <v>1.85625</v>
      </c>
      <c r="AB10">
        <v>2.97</v>
      </c>
      <c r="AC10">
        <v>1.85625</v>
      </c>
      <c r="AD10">
        <v>34.317421875000001</v>
      </c>
      <c r="AE10">
        <v>68.634843750000002</v>
      </c>
      <c r="AF10">
        <v>103</v>
      </c>
      <c r="AG10">
        <v>105</v>
      </c>
    </row>
    <row r="11" spans="1:33" x14ac:dyDescent="0.3">
      <c r="A11" t="s">
        <v>99</v>
      </c>
      <c r="B11">
        <v>17</v>
      </c>
      <c r="C11" t="s">
        <v>33</v>
      </c>
      <c r="D11" t="s">
        <v>31</v>
      </c>
      <c r="E11" s="28">
        <v>2.7777777777777776E-2</v>
      </c>
      <c r="F11" s="28">
        <v>1.3888888888888888E-2</v>
      </c>
      <c r="G11" s="28">
        <v>2.7777777777777776E-2</v>
      </c>
      <c r="H11" s="7">
        <v>1.3888888888888888E-2</v>
      </c>
      <c r="I11" s="2">
        <v>0.2</v>
      </c>
      <c r="J11" s="2">
        <v>20</v>
      </c>
      <c r="K11" s="6">
        <v>20</v>
      </c>
      <c r="L11">
        <v>40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2</v>
      </c>
      <c r="T11">
        <v>4</v>
      </c>
      <c r="U11">
        <v>2</v>
      </c>
      <c r="V11" s="2">
        <v>63</v>
      </c>
      <c r="W11">
        <v>33.5</v>
      </c>
      <c r="X11">
        <v>0.5</v>
      </c>
      <c r="Y11">
        <v>1</v>
      </c>
      <c r="Z11">
        <v>2.97</v>
      </c>
      <c r="AA11">
        <v>1.85625</v>
      </c>
      <c r="AB11">
        <v>2.97</v>
      </c>
      <c r="AC11">
        <v>1.85625</v>
      </c>
      <c r="AD11">
        <v>31.556249999999999</v>
      </c>
      <c r="AE11">
        <v>63.112499999999997</v>
      </c>
      <c r="AF11">
        <v>95</v>
      </c>
      <c r="AG11">
        <v>97</v>
      </c>
    </row>
    <row r="12" spans="1:33" x14ac:dyDescent="0.3">
      <c r="A12" t="s">
        <v>100</v>
      </c>
      <c r="B12">
        <v>3</v>
      </c>
      <c r="C12" t="s">
        <v>31</v>
      </c>
      <c r="D12" t="s">
        <v>34</v>
      </c>
      <c r="E12" s="28">
        <v>2.7777777777777776E-2</v>
      </c>
      <c r="F12" s="28">
        <v>2.7777777777777776E-2</v>
      </c>
      <c r="G12" s="28">
        <v>3.9583333333333331E-2</v>
      </c>
      <c r="H12" s="7">
        <v>1.1805555555555555E-2</v>
      </c>
      <c r="I12" s="2">
        <v>0.16500000000000001</v>
      </c>
      <c r="J12" s="2">
        <v>16.5</v>
      </c>
      <c r="K12" s="6">
        <v>17</v>
      </c>
      <c r="L12">
        <v>33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2</v>
      </c>
      <c r="T12">
        <v>4</v>
      </c>
      <c r="U12">
        <v>2</v>
      </c>
      <c r="V12" s="2">
        <v>51.975000000000001</v>
      </c>
      <c r="W12">
        <v>27.637499999999999</v>
      </c>
      <c r="X12">
        <v>0.5</v>
      </c>
      <c r="Y12">
        <v>1</v>
      </c>
      <c r="Z12">
        <v>2.97</v>
      </c>
      <c r="AA12">
        <v>1.85625</v>
      </c>
      <c r="AB12">
        <v>2.97</v>
      </c>
      <c r="AC12">
        <v>1.85625</v>
      </c>
      <c r="AD12">
        <v>26.033906250000001</v>
      </c>
      <c r="AE12">
        <v>52.067812500000002</v>
      </c>
      <c r="AF12">
        <v>78</v>
      </c>
      <c r="AG12">
        <v>80</v>
      </c>
    </row>
    <row r="13" spans="1:33" x14ac:dyDescent="0.3">
      <c r="A13" t="s">
        <v>101</v>
      </c>
      <c r="B13">
        <v>15</v>
      </c>
      <c r="C13" t="s">
        <v>32</v>
      </c>
      <c r="D13" t="s">
        <v>31</v>
      </c>
      <c r="E13" s="28">
        <v>3.2638888888888891E-2</v>
      </c>
      <c r="F13" s="28">
        <v>1.7361111111111112E-2</v>
      </c>
      <c r="G13" s="28">
        <v>3.2638888888888891E-2</v>
      </c>
      <c r="H13" s="7">
        <v>1.5277777777777777E-2</v>
      </c>
      <c r="I13" s="2">
        <v>0.2175</v>
      </c>
      <c r="J13" s="2">
        <v>21.75</v>
      </c>
      <c r="K13" s="6">
        <v>22</v>
      </c>
      <c r="L13">
        <v>43.5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2</v>
      </c>
      <c r="T13">
        <v>4</v>
      </c>
      <c r="U13">
        <v>2</v>
      </c>
      <c r="V13" s="2">
        <v>68.512500000000003</v>
      </c>
      <c r="W13">
        <v>36.431249999999999</v>
      </c>
      <c r="X13">
        <v>0.5</v>
      </c>
      <c r="Y13">
        <v>1</v>
      </c>
      <c r="Z13">
        <v>2.97</v>
      </c>
      <c r="AA13">
        <v>1.85625</v>
      </c>
      <c r="AB13">
        <v>2.97</v>
      </c>
      <c r="AC13">
        <v>1.85625</v>
      </c>
      <c r="AD13">
        <v>34.317421875000001</v>
      </c>
      <c r="AE13">
        <v>68.634843750000002</v>
      </c>
      <c r="AF13">
        <v>103</v>
      </c>
      <c r="AG13">
        <v>105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40E7-A6F8-439B-B4CF-72009028BED5}">
  <dimension ref="A1:AG13"/>
  <sheetViews>
    <sheetView workbookViewId="0">
      <selection activeCell="D17" sqref="D17"/>
    </sheetView>
  </sheetViews>
  <sheetFormatPr defaultRowHeight="14.4" x14ac:dyDescent="0.3"/>
  <cols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62</v>
      </c>
      <c r="B2">
        <v>2</v>
      </c>
      <c r="C2" t="s">
        <v>30</v>
      </c>
      <c r="D2" t="s">
        <v>31</v>
      </c>
      <c r="E2" s="28">
        <v>0</v>
      </c>
      <c r="F2" s="28">
        <v>0</v>
      </c>
      <c r="G2" s="28">
        <v>1.7361111111111112E-2</v>
      </c>
      <c r="H2" s="7">
        <v>1.7361111111111112E-2</v>
      </c>
      <c r="I2" s="2">
        <v>0.24149999999999999</v>
      </c>
      <c r="J2" s="2">
        <v>24.15</v>
      </c>
      <c r="K2" s="6">
        <v>25</v>
      </c>
      <c r="L2">
        <v>48.3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3</v>
      </c>
      <c r="T2">
        <v>4</v>
      </c>
      <c r="U2">
        <v>2</v>
      </c>
      <c r="V2" s="2">
        <v>76.072499999999991</v>
      </c>
      <c r="W2">
        <v>40.451250000000002</v>
      </c>
      <c r="X2">
        <v>0.75</v>
      </c>
      <c r="Y2">
        <v>1.5</v>
      </c>
      <c r="Z2">
        <v>2.97</v>
      </c>
      <c r="AA2">
        <v>1.85625</v>
      </c>
      <c r="AB2">
        <v>2.97</v>
      </c>
      <c r="AC2">
        <v>1.85625</v>
      </c>
      <c r="AD2">
        <v>57.156257812499994</v>
      </c>
      <c r="AE2">
        <v>114.31251562499999</v>
      </c>
      <c r="AF2">
        <v>133</v>
      </c>
      <c r="AG2">
        <v>155</v>
      </c>
    </row>
    <row r="3" spans="1:33" x14ac:dyDescent="0.3">
      <c r="A3" t="s">
        <v>63</v>
      </c>
      <c r="B3">
        <v>7</v>
      </c>
      <c r="C3" t="s">
        <v>30</v>
      </c>
      <c r="D3" t="s">
        <v>32</v>
      </c>
      <c r="E3" s="28">
        <v>3.472222222222222E-3</v>
      </c>
      <c r="F3" s="28">
        <v>3.472222222222222E-3</v>
      </c>
      <c r="G3" s="28">
        <v>2.0833333333333336E-2</v>
      </c>
      <c r="H3" s="7">
        <v>1.7361111111111112E-2</v>
      </c>
      <c r="I3" s="2">
        <v>0.25</v>
      </c>
      <c r="J3" s="2">
        <v>25</v>
      </c>
      <c r="K3" s="6">
        <v>25</v>
      </c>
      <c r="L3">
        <v>50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4</v>
      </c>
      <c r="T3">
        <v>4</v>
      </c>
      <c r="U3">
        <v>2</v>
      </c>
      <c r="V3" s="2">
        <v>78.75</v>
      </c>
      <c r="W3">
        <v>41.875</v>
      </c>
      <c r="X3">
        <v>1</v>
      </c>
      <c r="Y3">
        <v>2</v>
      </c>
      <c r="Z3">
        <v>2.97</v>
      </c>
      <c r="AA3">
        <v>1.85625</v>
      </c>
      <c r="AB3">
        <v>2.97</v>
      </c>
      <c r="AC3">
        <v>1.85625</v>
      </c>
      <c r="AD3">
        <v>78.890625</v>
      </c>
      <c r="AE3">
        <v>157.78125</v>
      </c>
      <c r="AF3">
        <v>158</v>
      </c>
      <c r="AG3">
        <v>200</v>
      </c>
    </row>
    <row r="4" spans="1:33" x14ac:dyDescent="0.3">
      <c r="A4" t="s">
        <v>64</v>
      </c>
      <c r="B4">
        <v>8</v>
      </c>
      <c r="C4" t="s">
        <v>30</v>
      </c>
      <c r="D4" t="s">
        <v>33</v>
      </c>
      <c r="E4" s="28">
        <v>6.9444444444444441E-3</v>
      </c>
      <c r="F4" s="28">
        <v>6.9444444444444441E-3</v>
      </c>
      <c r="G4" s="28">
        <v>2.5000000000000001E-2</v>
      </c>
      <c r="H4" s="7">
        <v>1.8055555555555557E-2</v>
      </c>
      <c r="I4" s="2">
        <v>0.26</v>
      </c>
      <c r="J4" s="2">
        <v>26</v>
      </c>
      <c r="K4" s="6">
        <v>26</v>
      </c>
      <c r="L4">
        <v>52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4</v>
      </c>
      <c r="T4">
        <v>4</v>
      </c>
      <c r="U4">
        <v>2</v>
      </c>
      <c r="V4" s="2">
        <v>81.899999999999991</v>
      </c>
      <c r="W4">
        <v>43.550000000000004</v>
      </c>
      <c r="X4">
        <v>1</v>
      </c>
      <c r="Y4">
        <v>2</v>
      </c>
      <c r="Z4">
        <v>2.97</v>
      </c>
      <c r="AA4">
        <v>1.85625</v>
      </c>
      <c r="AB4">
        <v>2.97</v>
      </c>
      <c r="AC4">
        <v>1.85625</v>
      </c>
      <c r="AD4">
        <v>82.046249999999986</v>
      </c>
      <c r="AE4">
        <v>164.09249999999997</v>
      </c>
      <c r="AF4">
        <v>164</v>
      </c>
      <c r="AG4">
        <v>208</v>
      </c>
    </row>
    <row r="5" spans="1:33" x14ac:dyDescent="0.3">
      <c r="A5" t="s">
        <v>65</v>
      </c>
      <c r="B5">
        <v>14</v>
      </c>
      <c r="C5" t="s">
        <v>29</v>
      </c>
      <c r="D5" t="s">
        <v>30</v>
      </c>
      <c r="E5" s="28">
        <v>1.6666666666666666E-2</v>
      </c>
      <c r="F5" s="28">
        <v>3.472222222222222E-3</v>
      </c>
      <c r="G5" s="28">
        <v>1.6666666666666666E-2</v>
      </c>
      <c r="H5" s="7">
        <v>1.3194444444444444E-2</v>
      </c>
      <c r="I5" s="2">
        <v>0.182</v>
      </c>
      <c r="J5" s="2">
        <v>18.2</v>
      </c>
      <c r="K5" s="6">
        <v>19</v>
      </c>
      <c r="L5">
        <v>36.4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4</v>
      </c>
      <c r="T5">
        <v>4</v>
      </c>
      <c r="U5">
        <v>2</v>
      </c>
      <c r="V5" s="2">
        <v>57.33</v>
      </c>
      <c r="W5">
        <v>30.484999999999999</v>
      </c>
      <c r="X5">
        <v>1</v>
      </c>
      <c r="Y5">
        <v>2</v>
      </c>
      <c r="Z5">
        <v>2.97</v>
      </c>
      <c r="AA5">
        <v>1.85625</v>
      </c>
      <c r="AB5">
        <v>2.97</v>
      </c>
      <c r="AC5">
        <v>1.85625</v>
      </c>
      <c r="AD5">
        <v>57.432374999999993</v>
      </c>
      <c r="AE5">
        <v>114.86474999999999</v>
      </c>
      <c r="AF5">
        <v>115</v>
      </c>
      <c r="AG5">
        <v>145</v>
      </c>
    </row>
    <row r="6" spans="1:33" x14ac:dyDescent="0.3">
      <c r="A6" t="s">
        <v>66</v>
      </c>
      <c r="B6">
        <v>10</v>
      </c>
      <c r="C6" t="s">
        <v>30</v>
      </c>
      <c r="D6" t="s">
        <v>28</v>
      </c>
      <c r="E6" s="28">
        <v>1.7361111111111112E-2</v>
      </c>
      <c r="F6" s="28">
        <v>1.7361111111111112E-2</v>
      </c>
      <c r="G6" s="28">
        <v>3.333333333333334E-2</v>
      </c>
      <c r="H6" s="7">
        <v>1.5972222222222224E-2</v>
      </c>
      <c r="I6" s="2">
        <v>0.22750000000000001</v>
      </c>
      <c r="J6" s="2">
        <v>22.75</v>
      </c>
      <c r="K6" s="6">
        <v>23</v>
      </c>
      <c r="L6">
        <v>45.5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4</v>
      </c>
      <c r="T6">
        <v>4</v>
      </c>
      <c r="U6">
        <v>2</v>
      </c>
      <c r="V6" s="2">
        <v>71.662499999999994</v>
      </c>
      <c r="W6">
        <v>38.106250000000003</v>
      </c>
      <c r="X6">
        <v>1</v>
      </c>
      <c r="Y6">
        <v>2</v>
      </c>
      <c r="Z6">
        <v>2.97</v>
      </c>
      <c r="AA6">
        <v>1.85625</v>
      </c>
      <c r="AB6">
        <v>2.97</v>
      </c>
      <c r="AC6">
        <v>1.85625</v>
      </c>
      <c r="AD6">
        <v>71.790468749999988</v>
      </c>
      <c r="AE6">
        <v>143.58093749999998</v>
      </c>
      <c r="AF6">
        <v>143</v>
      </c>
      <c r="AG6">
        <v>182</v>
      </c>
    </row>
    <row r="7" spans="1:33" x14ac:dyDescent="0.3">
      <c r="A7" t="s">
        <v>67</v>
      </c>
      <c r="B7">
        <v>11</v>
      </c>
      <c r="C7" t="s">
        <v>30</v>
      </c>
      <c r="D7" t="s">
        <v>34</v>
      </c>
      <c r="E7" s="28">
        <v>2.0833333333333332E-2</v>
      </c>
      <c r="F7" s="28">
        <v>2.0833333333333332E-2</v>
      </c>
      <c r="G7" s="28">
        <v>3.4722222222222224E-2</v>
      </c>
      <c r="H7" s="7">
        <v>1.3888888888888888E-2</v>
      </c>
      <c r="I7" s="2">
        <v>0.2</v>
      </c>
      <c r="J7" s="2">
        <v>20</v>
      </c>
      <c r="K7" s="6">
        <v>20</v>
      </c>
      <c r="L7">
        <v>40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2</v>
      </c>
      <c r="T7">
        <v>4</v>
      </c>
      <c r="U7">
        <v>2</v>
      </c>
      <c r="V7" s="2">
        <v>63</v>
      </c>
      <c r="W7">
        <v>33.5</v>
      </c>
      <c r="X7">
        <v>0.5</v>
      </c>
      <c r="Y7">
        <v>1</v>
      </c>
      <c r="Z7">
        <v>2.97</v>
      </c>
      <c r="AA7">
        <v>1.85625</v>
      </c>
      <c r="AB7">
        <v>2.97</v>
      </c>
      <c r="AC7">
        <v>1.85625</v>
      </c>
      <c r="AD7">
        <v>31.556249999999999</v>
      </c>
      <c r="AE7">
        <v>63.112499999999997</v>
      </c>
      <c r="AF7">
        <v>95</v>
      </c>
      <c r="AG7">
        <v>97</v>
      </c>
    </row>
    <row r="8" spans="1:33" x14ac:dyDescent="0.3">
      <c r="A8" t="s">
        <v>68</v>
      </c>
      <c r="B8">
        <v>20</v>
      </c>
      <c r="C8" t="s">
        <v>34</v>
      </c>
      <c r="D8" t="s">
        <v>30</v>
      </c>
      <c r="E8" s="28">
        <v>2.0833333333333332E-2</v>
      </c>
      <c r="F8" s="28">
        <v>6.9444444444444441E-3</v>
      </c>
      <c r="G8" s="28">
        <v>2.0833333333333332E-2</v>
      </c>
      <c r="H8" s="7">
        <v>1.3888888888888888E-2</v>
      </c>
      <c r="I8" s="2">
        <v>0.2</v>
      </c>
      <c r="J8" s="2">
        <v>20</v>
      </c>
      <c r="K8" s="6">
        <v>20</v>
      </c>
      <c r="L8">
        <v>40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2</v>
      </c>
      <c r="T8">
        <v>4</v>
      </c>
      <c r="U8">
        <v>2</v>
      </c>
      <c r="V8" s="2">
        <v>63</v>
      </c>
      <c r="W8">
        <v>33.5</v>
      </c>
      <c r="X8">
        <v>0.5</v>
      </c>
      <c r="Y8">
        <v>1</v>
      </c>
      <c r="Z8">
        <v>2.97</v>
      </c>
      <c r="AA8">
        <v>1.85625</v>
      </c>
      <c r="AB8">
        <v>2.97</v>
      </c>
      <c r="AC8">
        <v>1.85625</v>
      </c>
      <c r="AD8">
        <v>31.556249999999999</v>
      </c>
      <c r="AE8">
        <v>63.112499999999997</v>
      </c>
      <c r="AF8">
        <v>95</v>
      </c>
      <c r="AG8">
        <v>97</v>
      </c>
    </row>
    <row r="9" spans="1:33" x14ac:dyDescent="0.3">
      <c r="A9" t="s">
        <v>69</v>
      </c>
      <c r="B9">
        <v>9</v>
      </c>
      <c r="C9" t="s">
        <v>30</v>
      </c>
      <c r="D9" t="s">
        <v>29</v>
      </c>
      <c r="E9" s="28">
        <v>2.4305555555555556E-2</v>
      </c>
      <c r="F9" s="28">
        <v>2.4305555555555556E-2</v>
      </c>
      <c r="G9" s="28">
        <v>3.7499999999999999E-2</v>
      </c>
      <c r="H9" s="7">
        <v>1.3194444444444444E-2</v>
      </c>
      <c r="I9" s="2">
        <v>0.182</v>
      </c>
      <c r="J9" s="2">
        <v>18.2</v>
      </c>
      <c r="K9" s="6">
        <v>19</v>
      </c>
      <c r="L9">
        <v>36.4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4</v>
      </c>
      <c r="T9">
        <v>4</v>
      </c>
      <c r="U9">
        <v>2</v>
      </c>
      <c r="V9" s="2">
        <v>57.33</v>
      </c>
      <c r="W9">
        <v>30.484999999999999</v>
      </c>
      <c r="X9">
        <v>1</v>
      </c>
      <c r="Y9">
        <v>2</v>
      </c>
      <c r="Z9">
        <v>2.97</v>
      </c>
      <c r="AA9">
        <v>1.85625</v>
      </c>
      <c r="AB9">
        <v>2.97</v>
      </c>
      <c r="AC9">
        <v>1.85625</v>
      </c>
      <c r="AD9">
        <v>57.432374999999993</v>
      </c>
      <c r="AE9">
        <v>114.86474999999999</v>
      </c>
      <c r="AF9">
        <v>115</v>
      </c>
      <c r="AG9">
        <v>145</v>
      </c>
    </row>
    <row r="10" spans="1:33" x14ac:dyDescent="0.3">
      <c r="A10" t="s">
        <v>70</v>
      </c>
      <c r="B10">
        <v>18</v>
      </c>
      <c r="C10" t="s">
        <v>33</v>
      </c>
      <c r="D10" t="s">
        <v>30</v>
      </c>
      <c r="E10" s="28">
        <v>2.8472222222222225E-2</v>
      </c>
      <c r="F10" s="28">
        <v>1.0416666666666666E-2</v>
      </c>
      <c r="G10" s="28">
        <v>2.8472222222222225E-2</v>
      </c>
      <c r="H10" s="7">
        <v>1.8055555555555557E-2</v>
      </c>
      <c r="I10" s="2">
        <v>0.26</v>
      </c>
      <c r="J10" s="2">
        <v>26</v>
      </c>
      <c r="K10" s="6">
        <v>26</v>
      </c>
      <c r="L10">
        <v>52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4</v>
      </c>
      <c r="T10">
        <v>4</v>
      </c>
      <c r="U10">
        <v>2</v>
      </c>
      <c r="V10" s="2">
        <v>81.899999999999991</v>
      </c>
      <c r="W10">
        <v>43.550000000000004</v>
      </c>
      <c r="X10">
        <v>1</v>
      </c>
      <c r="Y10">
        <v>2</v>
      </c>
      <c r="Z10">
        <v>2.97</v>
      </c>
      <c r="AA10">
        <v>1.85625</v>
      </c>
      <c r="AB10">
        <v>2.97</v>
      </c>
      <c r="AC10">
        <v>1.85625</v>
      </c>
      <c r="AD10">
        <v>82.046249999999986</v>
      </c>
      <c r="AE10">
        <v>164.09249999999997</v>
      </c>
      <c r="AF10">
        <v>164</v>
      </c>
      <c r="AG10">
        <v>208</v>
      </c>
    </row>
    <row r="11" spans="1:33" x14ac:dyDescent="0.3">
      <c r="A11" t="s">
        <v>71</v>
      </c>
      <c r="B11">
        <v>12</v>
      </c>
      <c r="C11" t="s">
        <v>31</v>
      </c>
      <c r="D11" t="s">
        <v>30</v>
      </c>
      <c r="E11" s="28">
        <v>3.4722222222222224E-2</v>
      </c>
      <c r="F11" s="28">
        <v>1.7361111111111112E-2</v>
      </c>
      <c r="G11" s="28">
        <v>3.4722222222222224E-2</v>
      </c>
      <c r="H11" s="7">
        <v>1.7361111111111112E-2</v>
      </c>
      <c r="I11" s="2">
        <v>0.24149999999999999</v>
      </c>
      <c r="J11" s="2">
        <v>24.15</v>
      </c>
      <c r="K11" s="6">
        <v>25</v>
      </c>
      <c r="L11">
        <v>48.3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3</v>
      </c>
      <c r="T11">
        <v>4</v>
      </c>
      <c r="U11">
        <v>2</v>
      </c>
      <c r="V11" s="2">
        <v>76.072499999999991</v>
      </c>
      <c r="W11">
        <v>40.451250000000002</v>
      </c>
      <c r="X11">
        <v>0.75</v>
      </c>
      <c r="Y11">
        <v>1.5</v>
      </c>
      <c r="Z11">
        <v>2.97</v>
      </c>
      <c r="AA11">
        <v>1.85625</v>
      </c>
      <c r="AB11">
        <v>2.97</v>
      </c>
      <c r="AC11">
        <v>1.85625</v>
      </c>
      <c r="AD11">
        <v>57.156257812499994</v>
      </c>
      <c r="AE11">
        <v>114.31251562499999</v>
      </c>
      <c r="AF11">
        <v>133</v>
      </c>
      <c r="AG11">
        <v>155</v>
      </c>
    </row>
    <row r="12" spans="1:33" x14ac:dyDescent="0.3">
      <c r="A12" t="s">
        <v>72</v>
      </c>
      <c r="B12">
        <v>22</v>
      </c>
      <c r="C12" t="s">
        <v>28</v>
      </c>
      <c r="D12" t="s">
        <v>30</v>
      </c>
      <c r="E12" s="28">
        <v>3.6805555555555557E-2</v>
      </c>
      <c r="F12" s="28">
        <v>2.0833333333333332E-2</v>
      </c>
      <c r="G12" s="28">
        <v>3.6805555555555557E-2</v>
      </c>
      <c r="H12" s="7">
        <v>1.5972222222222224E-2</v>
      </c>
      <c r="I12" s="2">
        <v>0.22750000000000001</v>
      </c>
      <c r="J12" s="2">
        <v>22.75</v>
      </c>
      <c r="K12" s="6">
        <v>23</v>
      </c>
      <c r="L12">
        <v>45.5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4</v>
      </c>
      <c r="T12">
        <v>4</v>
      </c>
      <c r="U12">
        <v>2</v>
      </c>
      <c r="V12" s="2">
        <v>71.662499999999994</v>
      </c>
      <c r="W12">
        <v>38.106250000000003</v>
      </c>
      <c r="X12">
        <v>1</v>
      </c>
      <c r="Y12">
        <v>2</v>
      </c>
      <c r="Z12">
        <v>2.97</v>
      </c>
      <c r="AA12">
        <v>1.85625</v>
      </c>
      <c r="AB12">
        <v>2.97</v>
      </c>
      <c r="AC12">
        <v>1.85625</v>
      </c>
      <c r="AD12">
        <v>71.790468749999988</v>
      </c>
      <c r="AE12">
        <v>143.58093749999998</v>
      </c>
      <c r="AF12">
        <v>143</v>
      </c>
      <c r="AG12">
        <v>182</v>
      </c>
    </row>
    <row r="13" spans="1:33" x14ac:dyDescent="0.3">
      <c r="A13" t="s">
        <v>73</v>
      </c>
      <c r="B13">
        <v>16</v>
      </c>
      <c r="C13" t="s">
        <v>32</v>
      </c>
      <c r="D13" t="s">
        <v>30</v>
      </c>
      <c r="E13" s="28">
        <v>3.8194444444444448E-2</v>
      </c>
      <c r="F13" s="28">
        <v>2.0833333333333332E-2</v>
      </c>
      <c r="G13" s="28">
        <v>3.8194444444444448E-2</v>
      </c>
      <c r="H13" s="7">
        <v>1.7361111111111112E-2</v>
      </c>
      <c r="I13" s="2">
        <v>0.25</v>
      </c>
      <c r="J13" s="2">
        <v>25</v>
      </c>
      <c r="K13" s="6">
        <v>25</v>
      </c>
      <c r="L13">
        <v>50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4</v>
      </c>
      <c r="T13">
        <v>4</v>
      </c>
      <c r="U13">
        <v>2</v>
      </c>
      <c r="V13" s="2">
        <v>78.75</v>
      </c>
      <c r="W13">
        <v>41.875</v>
      </c>
      <c r="X13">
        <v>1</v>
      </c>
      <c r="Y13">
        <v>2</v>
      </c>
      <c r="Z13">
        <v>2.97</v>
      </c>
      <c r="AA13">
        <v>1.85625</v>
      </c>
      <c r="AB13">
        <v>2.97</v>
      </c>
      <c r="AC13">
        <v>1.85625</v>
      </c>
      <c r="AD13">
        <v>78.890625</v>
      </c>
      <c r="AE13">
        <v>157.78125</v>
      </c>
      <c r="AF13">
        <v>158</v>
      </c>
      <c r="AG13">
        <v>200</v>
      </c>
    </row>
  </sheetData>
  <autoFilter ref="B1:AG13" xr:uid="{CB7740E7-A6F8-439B-B4CF-72009028BED5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5B77-4BE1-47F9-BFF9-361520513643}">
  <dimension ref="A1:AG13"/>
  <sheetViews>
    <sheetView workbookViewId="0">
      <selection activeCell="C16" sqref="C16"/>
    </sheetView>
  </sheetViews>
  <sheetFormatPr defaultRowHeight="14.4" x14ac:dyDescent="0.3"/>
  <cols>
    <col min="5" max="5" width="8.77734375" bestFit="1" customWidth="1"/>
    <col min="6" max="6" width="9" bestFit="1" customWidth="1"/>
    <col min="7" max="7" width="8.7773437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74</v>
      </c>
      <c r="B2">
        <v>13</v>
      </c>
      <c r="C2" t="s">
        <v>29</v>
      </c>
      <c r="D2" t="s">
        <v>31</v>
      </c>
      <c r="E2" s="28">
        <v>0</v>
      </c>
      <c r="F2" s="28">
        <v>0</v>
      </c>
      <c r="G2" s="28">
        <v>1.1805555555555555E-2</v>
      </c>
      <c r="H2" s="7">
        <v>1.1805555555555555E-2</v>
      </c>
      <c r="I2" s="2">
        <v>0.17</v>
      </c>
      <c r="J2" s="2">
        <v>17</v>
      </c>
      <c r="K2" s="6">
        <v>17</v>
      </c>
      <c r="L2">
        <v>34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3</v>
      </c>
      <c r="T2">
        <v>4</v>
      </c>
      <c r="U2">
        <v>2</v>
      </c>
      <c r="V2" s="2">
        <v>53.55</v>
      </c>
      <c r="W2">
        <v>28.475000000000001</v>
      </c>
      <c r="X2">
        <v>0.75</v>
      </c>
      <c r="Y2">
        <v>1.5</v>
      </c>
      <c r="Z2">
        <v>2.97</v>
      </c>
      <c r="AA2">
        <v>1.85625</v>
      </c>
      <c r="AB2">
        <v>2.97</v>
      </c>
      <c r="AC2">
        <v>1.85625</v>
      </c>
      <c r="AD2">
        <v>40.234218749999997</v>
      </c>
      <c r="AE2">
        <v>80.468437499999993</v>
      </c>
      <c r="AF2">
        <v>94</v>
      </c>
      <c r="AG2">
        <v>109</v>
      </c>
    </row>
    <row r="3" spans="1:33" x14ac:dyDescent="0.3">
      <c r="A3" t="s">
        <v>77</v>
      </c>
      <c r="B3">
        <v>14</v>
      </c>
      <c r="C3" t="s">
        <v>29</v>
      </c>
      <c r="D3" t="s">
        <v>30</v>
      </c>
      <c r="E3" s="28">
        <v>3.472222222222222E-3</v>
      </c>
      <c r="F3" s="28">
        <v>3.472222222222222E-3</v>
      </c>
      <c r="G3" s="28">
        <v>1.6666666666666666E-2</v>
      </c>
      <c r="H3" s="7">
        <v>1.3194444444444444E-2</v>
      </c>
      <c r="I3" s="2">
        <v>0.182</v>
      </c>
      <c r="J3" s="2">
        <v>18.2</v>
      </c>
      <c r="K3" s="6">
        <v>19</v>
      </c>
      <c r="L3">
        <v>36.4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4</v>
      </c>
      <c r="T3">
        <v>4</v>
      </c>
      <c r="U3">
        <v>2</v>
      </c>
      <c r="V3" s="2">
        <v>57.33</v>
      </c>
      <c r="W3">
        <v>30.484999999999999</v>
      </c>
      <c r="X3">
        <v>1</v>
      </c>
      <c r="Y3">
        <v>2</v>
      </c>
      <c r="Z3">
        <v>2.97</v>
      </c>
      <c r="AA3">
        <v>1.85625</v>
      </c>
      <c r="AB3">
        <v>2.97</v>
      </c>
      <c r="AC3">
        <v>1.85625</v>
      </c>
      <c r="AD3">
        <v>57.432374999999993</v>
      </c>
      <c r="AE3">
        <v>114.86474999999999</v>
      </c>
      <c r="AF3">
        <v>115</v>
      </c>
      <c r="AG3">
        <v>145</v>
      </c>
    </row>
    <row r="4" spans="1:33" x14ac:dyDescent="0.3">
      <c r="A4" t="s">
        <v>81</v>
      </c>
      <c r="B4">
        <v>24</v>
      </c>
      <c r="C4" t="s">
        <v>32</v>
      </c>
      <c r="D4" t="s">
        <v>29</v>
      </c>
      <c r="E4" s="28">
        <v>5.5555555555555558E-3</v>
      </c>
      <c r="F4" s="28">
        <v>0</v>
      </c>
      <c r="G4" s="28">
        <v>5.5555555555555558E-3</v>
      </c>
      <c r="H4" s="7">
        <v>5.5555555555555558E-3</v>
      </c>
      <c r="I4" s="2">
        <v>7.3499999999999996E-2</v>
      </c>
      <c r="J4" s="2">
        <v>7.35</v>
      </c>
      <c r="K4" s="6">
        <v>8</v>
      </c>
      <c r="L4">
        <v>14.7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2</v>
      </c>
      <c r="T4">
        <v>4</v>
      </c>
      <c r="U4">
        <v>2</v>
      </c>
      <c r="V4" s="2">
        <v>23.1525</v>
      </c>
      <c r="W4">
        <v>12.311249999999999</v>
      </c>
      <c r="X4">
        <v>0.5</v>
      </c>
      <c r="Y4">
        <v>1</v>
      </c>
      <c r="Z4">
        <v>2.97</v>
      </c>
      <c r="AA4">
        <v>1.85625</v>
      </c>
      <c r="AB4">
        <v>2.97</v>
      </c>
      <c r="AC4">
        <v>1.85625</v>
      </c>
      <c r="AD4">
        <v>11.596921875</v>
      </c>
      <c r="AE4">
        <v>23.193843749999999</v>
      </c>
      <c r="AF4">
        <v>35</v>
      </c>
      <c r="AG4">
        <v>36</v>
      </c>
    </row>
    <row r="5" spans="1:33" x14ac:dyDescent="0.3">
      <c r="A5" t="s">
        <v>82</v>
      </c>
      <c r="B5">
        <v>27</v>
      </c>
      <c r="C5" t="s">
        <v>29</v>
      </c>
      <c r="D5" t="s">
        <v>34</v>
      </c>
      <c r="E5" s="28">
        <v>6.9444444444444441E-3</v>
      </c>
      <c r="F5" s="28">
        <v>6.9444444444444441E-3</v>
      </c>
      <c r="G5" s="28">
        <v>8.3333333333333332E-3</v>
      </c>
      <c r="H5" s="7">
        <v>1.3888888888888889E-3</v>
      </c>
      <c r="I5" s="2">
        <v>1.9E-2</v>
      </c>
      <c r="J5" s="2">
        <v>1.9</v>
      </c>
      <c r="K5" s="6">
        <v>2</v>
      </c>
      <c r="L5">
        <v>3.8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2</v>
      </c>
      <c r="T5">
        <v>4</v>
      </c>
      <c r="U5">
        <v>2</v>
      </c>
      <c r="V5" s="2">
        <v>5.9849999999999994</v>
      </c>
      <c r="W5">
        <v>3.1825000000000001</v>
      </c>
      <c r="X5">
        <v>0.5</v>
      </c>
      <c r="Y5">
        <v>1</v>
      </c>
      <c r="Z5">
        <v>2.97</v>
      </c>
      <c r="AA5">
        <v>1.85625</v>
      </c>
      <c r="AB5">
        <v>2.97</v>
      </c>
      <c r="AC5">
        <v>1.85625</v>
      </c>
      <c r="AD5">
        <v>2.9978437499999995</v>
      </c>
      <c r="AE5">
        <v>5.9956874999999989</v>
      </c>
      <c r="AF5">
        <v>9</v>
      </c>
      <c r="AG5">
        <v>9</v>
      </c>
    </row>
    <row r="6" spans="1:33" x14ac:dyDescent="0.3">
      <c r="A6" t="s">
        <v>83</v>
      </c>
      <c r="B6">
        <v>26</v>
      </c>
      <c r="C6" t="s">
        <v>33</v>
      </c>
      <c r="D6" t="s">
        <v>29</v>
      </c>
      <c r="E6" s="28">
        <v>9.0277777777777769E-3</v>
      </c>
      <c r="F6" s="28">
        <v>3.472222222222222E-3</v>
      </c>
      <c r="G6" s="28">
        <v>9.0277777777777769E-3</v>
      </c>
      <c r="H6" s="7">
        <v>5.5555555555555558E-3</v>
      </c>
      <c r="I6" s="2">
        <v>7.4999999999999997E-2</v>
      </c>
      <c r="J6" s="2">
        <v>7.5</v>
      </c>
      <c r="K6" s="6">
        <v>8</v>
      </c>
      <c r="L6">
        <v>15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2</v>
      </c>
      <c r="T6">
        <v>4</v>
      </c>
      <c r="U6">
        <v>2</v>
      </c>
      <c r="V6" s="2">
        <v>23.625</v>
      </c>
      <c r="W6">
        <v>12.5625</v>
      </c>
      <c r="X6">
        <v>0.5</v>
      </c>
      <c r="Y6">
        <v>1</v>
      </c>
      <c r="Z6">
        <v>2.97</v>
      </c>
      <c r="AA6">
        <v>1.85625</v>
      </c>
      <c r="AB6">
        <v>2.97</v>
      </c>
      <c r="AC6">
        <v>1.85625</v>
      </c>
      <c r="AD6">
        <v>11.83359375</v>
      </c>
      <c r="AE6">
        <v>23.667187500000001</v>
      </c>
      <c r="AF6">
        <v>35</v>
      </c>
      <c r="AG6">
        <v>36</v>
      </c>
    </row>
    <row r="7" spans="1:33" x14ac:dyDescent="0.3">
      <c r="A7" t="s">
        <v>84</v>
      </c>
      <c r="B7">
        <v>25</v>
      </c>
      <c r="C7" t="s">
        <v>29</v>
      </c>
      <c r="D7" t="s">
        <v>33</v>
      </c>
      <c r="E7" s="28">
        <v>1.3888888888888888E-2</v>
      </c>
      <c r="F7" s="28">
        <v>1.3888888888888888E-2</v>
      </c>
      <c r="G7" s="28">
        <v>1.9444444444444445E-2</v>
      </c>
      <c r="H7" s="7">
        <v>5.5555555555555558E-3</v>
      </c>
      <c r="I7" s="2">
        <v>7.4999999999999997E-2</v>
      </c>
      <c r="J7" s="2">
        <v>7.5</v>
      </c>
      <c r="K7" s="6">
        <v>8</v>
      </c>
      <c r="L7">
        <v>15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2</v>
      </c>
      <c r="T7">
        <v>4</v>
      </c>
      <c r="U7">
        <v>2</v>
      </c>
      <c r="V7" s="2">
        <v>23.625</v>
      </c>
      <c r="W7">
        <v>12.5625</v>
      </c>
      <c r="X7">
        <v>0.5</v>
      </c>
      <c r="Y7">
        <v>1</v>
      </c>
      <c r="Z7">
        <v>2.97</v>
      </c>
      <c r="AA7">
        <v>1.85625</v>
      </c>
      <c r="AB7">
        <v>2.97</v>
      </c>
      <c r="AC7">
        <v>1.85625</v>
      </c>
      <c r="AD7">
        <v>11.83359375</v>
      </c>
      <c r="AE7">
        <v>23.667187500000001</v>
      </c>
      <c r="AF7">
        <v>35</v>
      </c>
      <c r="AG7">
        <v>36</v>
      </c>
    </row>
    <row r="8" spans="1:33" x14ac:dyDescent="0.3">
      <c r="A8" t="s">
        <v>85</v>
      </c>
      <c r="B8">
        <v>1</v>
      </c>
      <c r="C8" t="s">
        <v>31</v>
      </c>
      <c r="D8" t="s">
        <v>29</v>
      </c>
      <c r="E8" s="28">
        <v>1.5277777777777777E-2</v>
      </c>
      <c r="F8" s="28">
        <v>3.472222222222222E-3</v>
      </c>
      <c r="G8" s="28">
        <v>1.5277777777777777E-2</v>
      </c>
      <c r="H8" s="7">
        <v>1.1805555555555555E-2</v>
      </c>
      <c r="I8" s="2">
        <v>0.17</v>
      </c>
      <c r="J8" s="2">
        <v>17</v>
      </c>
      <c r="K8" s="6">
        <v>17</v>
      </c>
      <c r="L8">
        <v>34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3</v>
      </c>
      <c r="T8">
        <v>4</v>
      </c>
      <c r="U8">
        <v>2</v>
      </c>
      <c r="V8" s="2">
        <v>53.55</v>
      </c>
      <c r="W8">
        <v>28.475000000000001</v>
      </c>
      <c r="X8">
        <v>0.75</v>
      </c>
      <c r="Y8">
        <v>1.5</v>
      </c>
      <c r="Z8">
        <v>2.97</v>
      </c>
      <c r="AA8">
        <v>1.85625</v>
      </c>
      <c r="AB8">
        <v>2.97</v>
      </c>
      <c r="AC8">
        <v>1.85625</v>
      </c>
      <c r="AD8">
        <v>40.234218749999997</v>
      </c>
      <c r="AE8">
        <v>80.468437499999993</v>
      </c>
      <c r="AF8">
        <v>94</v>
      </c>
      <c r="AG8">
        <v>109</v>
      </c>
    </row>
    <row r="9" spans="1:33" x14ac:dyDescent="0.3">
      <c r="A9" t="s">
        <v>86</v>
      </c>
      <c r="B9">
        <v>30</v>
      </c>
      <c r="C9" t="s">
        <v>28</v>
      </c>
      <c r="D9" t="s">
        <v>29</v>
      </c>
      <c r="E9" s="28">
        <v>1.7361111111111112E-2</v>
      </c>
      <c r="F9" s="28">
        <v>1.3888888888888888E-2</v>
      </c>
      <c r="G9" s="28">
        <v>1.7361111111111112E-2</v>
      </c>
      <c r="H9" s="7">
        <v>3.472222222222222E-3</v>
      </c>
      <c r="I9" s="2">
        <v>4.8000000000000001E-2</v>
      </c>
      <c r="J9" s="2">
        <v>4.8</v>
      </c>
      <c r="K9" s="6">
        <v>5</v>
      </c>
      <c r="L9">
        <v>9.6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2</v>
      </c>
      <c r="T9">
        <v>4</v>
      </c>
      <c r="U9">
        <v>2</v>
      </c>
      <c r="V9" s="2">
        <v>15.12</v>
      </c>
      <c r="W9">
        <v>8.0399999999999991</v>
      </c>
      <c r="X9">
        <v>0.5</v>
      </c>
      <c r="Y9">
        <v>1</v>
      </c>
      <c r="Z9">
        <v>2.97</v>
      </c>
      <c r="AA9">
        <v>1.85625</v>
      </c>
      <c r="AB9">
        <v>2.97</v>
      </c>
      <c r="AC9">
        <v>1.85625</v>
      </c>
      <c r="AD9">
        <v>7.5735000000000001</v>
      </c>
      <c r="AE9">
        <v>15.147</v>
      </c>
      <c r="AF9">
        <v>23</v>
      </c>
      <c r="AG9">
        <v>23</v>
      </c>
    </row>
    <row r="10" spans="1:33" x14ac:dyDescent="0.3">
      <c r="A10" t="s">
        <v>87</v>
      </c>
      <c r="B10">
        <v>29</v>
      </c>
      <c r="C10" t="s">
        <v>29</v>
      </c>
      <c r="D10" t="s">
        <v>28</v>
      </c>
      <c r="E10" s="28">
        <v>1.7361111111111112E-2</v>
      </c>
      <c r="F10" s="28">
        <v>1.7361111111111112E-2</v>
      </c>
      <c r="G10" s="28">
        <v>2.0833333333333336E-2</v>
      </c>
      <c r="H10" s="7">
        <v>3.472222222222222E-3</v>
      </c>
      <c r="I10" s="2">
        <v>4.8000000000000001E-2</v>
      </c>
      <c r="J10" s="2">
        <v>4.8</v>
      </c>
      <c r="K10" s="6">
        <v>5</v>
      </c>
      <c r="L10">
        <v>9.6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2</v>
      </c>
      <c r="T10">
        <v>4</v>
      </c>
      <c r="U10">
        <v>2</v>
      </c>
      <c r="V10" s="2">
        <v>15.12</v>
      </c>
      <c r="W10">
        <v>8.0399999999999991</v>
      </c>
      <c r="X10">
        <v>0.5</v>
      </c>
      <c r="Y10">
        <v>1</v>
      </c>
      <c r="Z10">
        <v>2.97</v>
      </c>
      <c r="AA10">
        <v>1.85625</v>
      </c>
      <c r="AB10">
        <v>2.97</v>
      </c>
      <c r="AC10">
        <v>1.85625</v>
      </c>
      <c r="AD10">
        <v>7.5735000000000001</v>
      </c>
      <c r="AE10">
        <v>15.147</v>
      </c>
      <c r="AF10">
        <v>23</v>
      </c>
      <c r="AG10">
        <v>23</v>
      </c>
    </row>
    <row r="11" spans="1:33" x14ac:dyDescent="0.3">
      <c r="A11" t="s">
        <v>88</v>
      </c>
      <c r="B11">
        <v>28</v>
      </c>
      <c r="C11" t="s">
        <v>34</v>
      </c>
      <c r="D11" t="s">
        <v>29</v>
      </c>
      <c r="E11" s="28">
        <v>2.5694444444444443E-2</v>
      </c>
      <c r="F11" s="29">
        <v>2.4305555555555556E-2</v>
      </c>
      <c r="G11" s="28">
        <v>2.5694444444444443E-2</v>
      </c>
      <c r="H11" s="7">
        <v>1.3888888888888889E-3</v>
      </c>
      <c r="I11" s="2">
        <v>1.9E-2</v>
      </c>
      <c r="J11" s="2">
        <v>1.9</v>
      </c>
      <c r="K11" s="6">
        <v>2</v>
      </c>
      <c r="L11">
        <v>3.8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2</v>
      </c>
      <c r="T11">
        <v>4</v>
      </c>
      <c r="U11">
        <v>2</v>
      </c>
      <c r="V11" s="2">
        <v>5.9849999999999994</v>
      </c>
      <c r="W11">
        <v>3.1825000000000001</v>
      </c>
      <c r="X11">
        <v>0.5</v>
      </c>
      <c r="Y11">
        <v>1</v>
      </c>
      <c r="Z11">
        <v>2.97</v>
      </c>
      <c r="AA11">
        <v>1.85625</v>
      </c>
      <c r="AB11">
        <v>2.97</v>
      </c>
      <c r="AC11">
        <v>1.85625</v>
      </c>
      <c r="AD11">
        <v>2.9978437499999995</v>
      </c>
      <c r="AE11">
        <v>5.9956874999999989</v>
      </c>
      <c r="AF11">
        <v>9</v>
      </c>
      <c r="AG11">
        <v>9</v>
      </c>
    </row>
    <row r="12" spans="1:33" x14ac:dyDescent="0.3">
      <c r="A12" t="s">
        <v>89</v>
      </c>
      <c r="B12">
        <v>23</v>
      </c>
      <c r="C12" t="s">
        <v>29</v>
      </c>
      <c r="D12" t="s">
        <v>32</v>
      </c>
      <c r="E12" s="28">
        <v>3.125E-2</v>
      </c>
      <c r="F12" s="28">
        <v>3.125E-2</v>
      </c>
      <c r="G12" s="28">
        <v>3.6805555555555557E-2</v>
      </c>
      <c r="H12" s="7">
        <v>5.5555555555555558E-3</v>
      </c>
      <c r="I12" s="2">
        <v>7.3499999999999996E-2</v>
      </c>
      <c r="J12" s="2">
        <v>7.35</v>
      </c>
      <c r="K12" s="6">
        <v>8</v>
      </c>
      <c r="L12">
        <v>14.7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2</v>
      </c>
      <c r="T12">
        <v>4</v>
      </c>
      <c r="U12">
        <v>2</v>
      </c>
      <c r="V12" s="2">
        <v>23.1525</v>
      </c>
      <c r="W12">
        <v>12.311249999999999</v>
      </c>
      <c r="X12">
        <v>0.5</v>
      </c>
      <c r="Y12">
        <v>1</v>
      </c>
      <c r="Z12">
        <v>2.97</v>
      </c>
      <c r="AA12">
        <v>1.85625</v>
      </c>
      <c r="AB12">
        <v>2.97</v>
      </c>
      <c r="AC12">
        <v>1.85625</v>
      </c>
      <c r="AD12">
        <v>11.596921875</v>
      </c>
      <c r="AE12">
        <v>23.193843749999999</v>
      </c>
      <c r="AF12">
        <v>35</v>
      </c>
      <c r="AG12">
        <v>36</v>
      </c>
    </row>
    <row r="13" spans="1:33" x14ac:dyDescent="0.3">
      <c r="A13" t="s">
        <v>90</v>
      </c>
      <c r="B13">
        <v>9</v>
      </c>
      <c r="C13" t="s">
        <v>30</v>
      </c>
      <c r="D13" t="s">
        <v>29</v>
      </c>
      <c r="E13" s="28">
        <v>3.7499999999999999E-2</v>
      </c>
      <c r="F13" s="28">
        <v>2.4305555555555556E-2</v>
      </c>
      <c r="G13" s="28">
        <v>3.7499999999999999E-2</v>
      </c>
      <c r="H13" s="7">
        <v>1.3194444444444444E-2</v>
      </c>
      <c r="I13" s="2">
        <v>0.182</v>
      </c>
      <c r="J13" s="2">
        <v>18.2</v>
      </c>
      <c r="K13" s="6">
        <v>19</v>
      </c>
      <c r="L13">
        <v>36.4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4</v>
      </c>
      <c r="T13">
        <v>4</v>
      </c>
      <c r="U13">
        <v>2</v>
      </c>
      <c r="V13" s="2">
        <v>57.33</v>
      </c>
      <c r="W13">
        <v>30.484999999999999</v>
      </c>
      <c r="X13">
        <v>1</v>
      </c>
      <c r="Y13">
        <v>2</v>
      </c>
      <c r="Z13">
        <v>2.97</v>
      </c>
      <c r="AA13">
        <v>1.85625</v>
      </c>
      <c r="AB13">
        <v>2.97</v>
      </c>
      <c r="AC13">
        <v>1.85625</v>
      </c>
      <c r="AD13">
        <v>57.432374999999993</v>
      </c>
      <c r="AE13">
        <v>114.86474999999999</v>
      </c>
      <c r="AF13">
        <v>115</v>
      </c>
      <c r="AG13">
        <v>145</v>
      </c>
    </row>
  </sheetData>
  <autoFilter ref="B1:AG13" xr:uid="{62DF5B77-4BE1-47F9-BFF9-361520513643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019B-63A6-4FAF-A722-AA1E5876EE27}">
  <dimension ref="A1:AG13"/>
  <sheetViews>
    <sheetView workbookViewId="0">
      <selection activeCell="C17" sqref="C17"/>
    </sheetView>
  </sheetViews>
  <sheetFormatPr defaultRowHeight="14.4" x14ac:dyDescent="0.3"/>
  <cols>
    <col min="7" max="7" width="11.3320312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61</v>
      </c>
      <c r="F1" s="7" t="s">
        <v>3</v>
      </c>
      <c r="G1" s="1" t="s">
        <v>4</v>
      </c>
      <c r="H1" s="1" t="s">
        <v>37</v>
      </c>
      <c r="I1" t="s">
        <v>36</v>
      </c>
      <c r="J1" s="5" t="s">
        <v>8</v>
      </c>
      <c r="K1" s="5" t="s">
        <v>8</v>
      </c>
      <c r="L1" t="s">
        <v>5</v>
      </c>
      <c r="M1" t="s">
        <v>7</v>
      </c>
      <c r="N1" t="s">
        <v>6</v>
      </c>
      <c r="O1" t="s">
        <v>16</v>
      </c>
      <c r="P1" t="s">
        <v>22</v>
      </c>
      <c r="Q1" t="s">
        <v>17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20</v>
      </c>
      <c r="AB1" t="s">
        <v>19</v>
      </c>
      <c r="AC1" t="s">
        <v>21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 t="s">
        <v>113</v>
      </c>
      <c r="B2">
        <v>24</v>
      </c>
      <c r="C2" t="s">
        <v>32</v>
      </c>
      <c r="D2" t="s">
        <v>29</v>
      </c>
      <c r="E2" s="28">
        <v>0</v>
      </c>
      <c r="F2" s="28">
        <v>0</v>
      </c>
      <c r="G2" s="28">
        <v>5.5555555555555558E-3</v>
      </c>
      <c r="H2" s="7">
        <v>5.5555555555555558E-3</v>
      </c>
      <c r="I2" s="2">
        <v>7.3499999999999996E-2</v>
      </c>
      <c r="J2" s="2">
        <v>7.35</v>
      </c>
      <c r="K2" s="6">
        <v>8</v>
      </c>
      <c r="L2">
        <v>14.7</v>
      </c>
      <c r="M2">
        <v>320</v>
      </c>
      <c r="N2">
        <v>200</v>
      </c>
      <c r="O2">
        <v>0.63</v>
      </c>
      <c r="P2" s="1">
        <v>0.39374999999999999</v>
      </c>
      <c r="Q2">
        <v>0.67</v>
      </c>
      <c r="R2" s="1">
        <v>0.41875000000000001</v>
      </c>
      <c r="S2">
        <v>2</v>
      </c>
      <c r="T2">
        <v>4</v>
      </c>
      <c r="U2">
        <v>2</v>
      </c>
      <c r="V2" s="2">
        <v>23.1525</v>
      </c>
      <c r="W2">
        <v>12.311249999999999</v>
      </c>
      <c r="X2">
        <v>0.5</v>
      </c>
      <c r="Y2">
        <v>1</v>
      </c>
      <c r="Z2">
        <v>2.97</v>
      </c>
      <c r="AA2">
        <v>1.85625</v>
      </c>
      <c r="AB2">
        <v>2.97</v>
      </c>
      <c r="AC2">
        <v>1.85625</v>
      </c>
      <c r="AD2">
        <v>11.596921875</v>
      </c>
      <c r="AE2">
        <v>23.193843749999999</v>
      </c>
      <c r="AF2">
        <v>35</v>
      </c>
      <c r="AG2">
        <v>36</v>
      </c>
    </row>
    <row r="3" spans="1:33" x14ac:dyDescent="0.3">
      <c r="A3" t="s">
        <v>80</v>
      </c>
      <c r="B3">
        <v>32</v>
      </c>
      <c r="C3" t="s">
        <v>33</v>
      </c>
      <c r="D3" t="s">
        <v>32</v>
      </c>
      <c r="E3" s="28">
        <v>2.0833333333333333E-3</v>
      </c>
      <c r="F3" s="28">
        <v>0</v>
      </c>
      <c r="G3" s="28">
        <v>2.0833333333333333E-3</v>
      </c>
      <c r="H3" s="7">
        <v>2.0833333333333333E-3</v>
      </c>
      <c r="I3" s="2">
        <v>2.4E-2</v>
      </c>
      <c r="J3" s="2">
        <v>2.4</v>
      </c>
      <c r="K3" s="6">
        <v>3</v>
      </c>
      <c r="L3">
        <v>4.8</v>
      </c>
      <c r="M3">
        <v>320</v>
      </c>
      <c r="N3">
        <v>200</v>
      </c>
      <c r="O3">
        <v>0.63</v>
      </c>
      <c r="P3" s="1">
        <v>0.39374999999999999</v>
      </c>
      <c r="Q3">
        <v>0.67</v>
      </c>
      <c r="R3" s="1">
        <v>0.41875000000000001</v>
      </c>
      <c r="S3">
        <v>1</v>
      </c>
      <c r="T3">
        <v>4</v>
      </c>
      <c r="U3">
        <v>2</v>
      </c>
      <c r="V3" s="2">
        <v>7.56</v>
      </c>
      <c r="W3">
        <v>4.0199999999999996</v>
      </c>
      <c r="X3">
        <v>0.25</v>
      </c>
      <c r="Y3">
        <v>0.5</v>
      </c>
      <c r="Z3">
        <v>2.97</v>
      </c>
      <c r="AA3">
        <v>1.85625</v>
      </c>
      <c r="AB3">
        <v>2.97</v>
      </c>
      <c r="AC3">
        <v>1.85625</v>
      </c>
      <c r="AD3">
        <v>1.893375</v>
      </c>
      <c r="AE3">
        <v>3.7867500000000001</v>
      </c>
      <c r="AF3">
        <v>9</v>
      </c>
      <c r="AG3">
        <v>8</v>
      </c>
    </row>
    <row r="4" spans="1:33" x14ac:dyDescent="0.3">
      <c r="A4" t="s">
        <v>117</v>
      </c>
      <c r="B4">
        <v>35</v>
      </c>
      <c r="C4" t="s">
        <v>32</v>
      </c>
      <c r="D4" t="s">
        <v>28</v>
      </c>
      <c r="E4" s="28">
        <v>3.472222222222222E-3</v>
      </c>
      <c r="F4" s="28">
        <v>3.472222222222222E-3</v>
      </c>
      <c r="G4" s="28">
        <v>5.5555555555555549E-3</v>
      </c>
      <c r="H4" s="7">
        <v>2.0833333333333333E-3</v>
      </c>
      <c r="I4" s="2">
        <v>2.6499999999999999E-2</v>
      </c>
      <c r="J4" s="2">
        <v>2.65</v>
      </c>
      <c r="K4" s="6">
        <v>3</v>
      </c>
      <c r="L4">
        <v>5.3</v>
      </c>
      <c r="M4">
        <v>320</v>
      </c>
      <c r="N4">
        <v>200</v>
      </c>
      <c r="O4">
        <v>0.63</v>
      </c>
      <c r="P4" s="1">
        <v>0.39374999999999999</v>
      </c>
      <c r="Q4">
        <v>0.67</v>
      </c>
      <c r="R4" s="1">
        <v>0.41875000000000001</v>
      </c>
      <c r="S4">
        <v>1</v>
      </c>
      <c r="T4">
        <v>4</v>
      </c>
      <c r="U4">
        <v>2</v>
      </c>
      <c r="V4" s="2">
        <v>8.3475000000000001</v>
      </c>
      <c r="W4">
        <v>4.4387499999999998</v>
      </c>
      <c r="X4">
        <v>0.25</v>
      </c>
      <c r="Y4">
        <v>0.5</v>
      </c>
      <c r="Z4">
        <v>2.97</v>
      </c>
      <c r="AA4">
        <v>1.85625</v>
      </c>
      <c r="AB4">
        <v>2.97</v>
      </c>
      <c r="AC4">
        <v>1.85625</v>
      </c>
      <c r="AD4">
        <v>2.0906015624999998</v>
      </c>
      <c r="AE4">
        <v>4.1812031249999997</v>
      </c>
      <c r="AF4">
        <v>10</v>
      </c>
      <c r="AG4">
        <v>9</v>
      </c>
    </row>
    <row r="5" spans="1:33" x14ac:dyDescent="0.3">
      <c r="A5" t="s">
        <v>116</v>
      </c>
      <c r="B5">
        <v>31</v>
      </c>
      <c r="C5" t="s">
        <v>32</v>
      </c>
      <c r="D5" t="s">
        <v>33</v>
      </c>
      <c r="E5" s="28">
        <v>6.9444444444444441E-3</v>
      </c>
      <c r="F5" s="28">
        <v>6.9444444444444441E-3</v>
      </c>
      <c r="G5" s="28">
        <v>9.0277777777777769E-3</v>
      </c>
      <c r="H5" s="7">
        <v>2.0833333333333333E-3</v>
      </c>
      <c r="I5" s="2">
        <v>2.4E-2</v>
      </c>
      <c r="J5" s="2">
        <v>2.4</v>
      </c>
      <c r="K5" s="6">
        <v>3</v>
      </c>
      <c r="L5">
        <v>4.8</v>
      </c>
      <c r="M5">
        <v>320</v>
      </c>
      <c r="N5">
        <v>200</v>
      </c>
      <c r="O5">
        <v>0.63</v>
      </c>
      <c r="P5" s="1">
        <v>0.39374999999999999</v>
      </c>
      <c r="Q5">
        <v>0.67</v>
      </c>
      <c r="R5" s="1">
        <v>0.41875000000000001</v>
      </c>
      <c r="S5">
        <v>1</v>
      </c>
      <c r="T5">
        <v>4</v>
      </c>
      <c r="U5">
        <v>2</v>
      </c>
      <c r="V5" s="2">
        <v>7.56</v>
      </c>
      <c r="W5">
        <v>4.0199999999999996</v>
      </c>
      <c r="X5">
        <v>0.25</v>
      </c>
      <c r="Y5">
        <v>0.5</v>
      </c>
      <c r="Z5">
        <v>2.97</v>
      </c>
      <c r="AA5">
        <v>1.85625</v>
      </c>
      <c r="AB5">
        <v>2.97</v>
      </c>
      <c r="AC5">
        <v>1.85625</v>
      </c>
      <c r="AD5">
        <v>1.893375</v>
      </c>
      <c r="AE5">
        <v>3.7867500000000001</v>
      </c>
      <c r="AF5">
        <v>9</v>
      </c>
      <c r="AG5">
        <v>8</v>
      </c>
    </row>
    <row r="6" spans="1:33" x14ac:dyDescent="0.3">
      <c r="A6" t="s">
        <v>118</v>
      </c>
      <c r="B6">
        <v>36</v>
      </c>
      <c r="C6" t="s">
        <v>28</v>
      </c>
      <c r="D6" t="s">
        <v>32</v>
      </c>
      <c r="E6" s="28">
        <v>9.0277777777777769E-3</v>
      </c>
      <c r="F6" s="28">
        <v>6.9444444444444441E-3</v>
      </c>
      <c r="G6" s="28">
        <v>9.0277777777777769E-3</v>
      </c>
      <c r="H6" s="7">
        <v>2.0833333333333333E-3</v>
      </c>
      <c r="I6" s="2">
        <v>2.6499999999999999E-2</v>
      </c>
      <c r="J6" s="2">
        <v>2.65</v>
      </c>
      <c r="K6" s="6">
        <v>3</v>
      </c>
      <c r="L6">
        <v>5.3</v>
      </c>
      <c r="M6">
        <v>320</v>
      </c>
      <c r="N6">
        <v>200</v>
      </c>
      <c r="O6">
        <v>0.63</v>
      </c>
      <c r="P6" s="1">
        <v>0.39374999999999999</v>
      </c>
      <c r="Q6">
        <v>0.67</v>
      </c>
      <c r="R6" s="1">
        <v>0.41875000000000001</v>
      </c>
      <c r="S6">
        <v>1</v>
      </c>
      <c r="T6">
        <v>4</v>
      </c>
      <c r="U6">
        <v>2</v>
      </c>
      <c r="V6" s="2">
        <v>8.3475000000000001</v>
      </c>
      <c r="W6">
        <v>4.4387499999999998</v>
      </c>
      <c r="X6">
        <v>0.25</v>
      </c>
      <c r="Y6">
        <v>0.5</v>
      </c>
      <c r="Z6">
        <v>2.97</v>
      </c>
      <c r="AA6">
        <v>1.85625</v>
      </c>
      <c r="AB6">
        <v>2.97</v>
      </c>
      <c r="AC6">
        <v>1.85625</v>
      </c>
      <c r="AD6">
        <v>2.0906015624999998</v>
      </c>
      <c r="AE6">
        <v>4.1812031249999997</v>
      </c>
      <c r="AF6">
        <v>10</v>
      </c>
      <c r="AG6">
        <v>9</v>
      </c>
    </row>
    <row r="7" spans="1:33" x14ac:dyDescent="0.3">
      <c r="A7" t="s">
        <v>119</v>
      </c>
      <c r="B7">
        <v>33</v>
      </c>
      <c r="C7" t="s">
        <v>32</v>
      </c>
      <c r="D7" t="s">
        <v>34</v>
      </c>
      <c r="E7" s="28">
        <v>1.0416666666666666E-2</v>
      </c>
      <c r="F7" s="28">
        <v>1.0416666666666666E-2</v>
      </c>
      <c r="G7" s="28">
        <v>1.5277777777777777E-2</v>
      </c>
      <c r="H7" s="7">
        <v>4.8611111111111112E-3</v>
      </c>
      <c r="I7" s="2">
        <v>6.3E-2</v>
      </c>
      <c r="J7" s="2">
        <v>6.3</v>
      </c>
      <c r="K7" s="6">
        <v>7</v>
      </c>
      <c r="L7">
        <v>12.6</v>
      </c>
      <c r="M7">
        <v>320</v>
      </c>
      <c r="N7">
        <v>200</v>
      </c>
      <c r="O7">
        <v>0.63</v>
      </c>
      <c r="P7" s="1">
        <v>0.39374999999999999</v>
      </c>
      <c r="Q7">
        <v>0.67</v>
      </c>
      <c r="R7" s="1">
        <v>0.41875000000000001</v>
      </c>
      <c r="S7">
        <v>1</v>
      </c>
      <c r="T7">
        <v>4</v>
      </c>
      <c r="U7">
        <v>2</v>
      </c>
      <c r="V7" s="2">
        <v>19.844999999999999</v>
      </c>
      <c r="W7">
        <v>10.5525</v>
      </c>
      <c r="X7">
        <v>0.25</v>
      </c>
      <c r="Y7">
        <v>0.5</v>
      </c>
      <c r="Z7">
        <v>2.97</v>
      </c>
      <c r="AA7">
        <v>1.85625</v>
      </c>
      <c r="AB7">
        <v>2.97</v>
      </c>
      <c r="AC7">
        <v>1.85625</v>
      </c>
      <c r="AD7">
        <v>4.9701093749999998</v>
      </c>
      <c r="AE7">
        <v>9.9402187499999997</v>
      </c>
      <c r="AF7">
        <v>25</v>
      </c>
      <c r="AG7">
        <v>20</v>
      </c>
    </row>
    <row r="8" spans="1:33" x14ac:dyDescent="0.3">
      <c r="A8" t="s">
        <v>120</v>
      </c>
      <c r="B8">
        <v>15</v>
      </c>
      <c r="C8" t="s">
        <v>32</v>
      </c>
      <c r="D8" t="s">
        <v>31</v>
      </c>
      <c r="E8" s="28">
        <v>1.7361111111111112E-2</v>
      </c>
      <c r="F8" s="28">
        <v>1.7361111111111112E-2</v>
      </c>
      <c r="G8" s="28">
        <v>3.2638888888888891E-2</v>
      </c>
      <c r="H8" s="7">
        <v>1.5277777777777777E-2</v>
      </c>
      <c r="I8" s="2">
        <v>0.2175</v>
      </c>
      <c r="J8" s="2">
        <v>21.75</v>
      </c>
      <c r="K8" s="6">
        <v>22</v>
      </c>
      <c r="L8">
        <v>43.5</v>
      </c>
      <c r="M8">
        <v>320</v>
      </c>
      <c r="N8">
        <v>200</v>
      </c>
      <c r="O8">
        <v>0.63</v>
      </c>
      <c r="P8" s="1">
        <v>0.39374999999999999</v>
      </c>
      <c r="Q8">
        <v>0.67</v>
      </c>
      <c r="R8" s="1">
        <v>0.41875000000000001</v>
      </c>
      <c r="S8">
        <v>2</v>
      </c>
      <c r="T8">
        <v>4</v>
      </c>
      <c r="U8">
        <v>2</v>
      </c>
      <c r="V8" s="2">
        <v>68.512500000000003</v>
      </c>
      <c r="W8">
        <v>36.431249999999999</v>
      </c>
      <c r="X8">
        <v>0.5</v>
      </c>
      <c r="Y8">
        <v>1</v>
      </c>
      <c r="Z8">
        <v>2.97</v>
      </c>
      <c r="AA8">
        <v>1.85625</v>
      </c>
      <c r="AB8">
        <v>2.97</v>
      </c>
      <c r="AC8">
        <v>1.85625</v>
      </c>
      <c r="AD8">
        <v>34.317421875000001</v>
      </c>
      <c r="AE8">
        <v>68.634843750000002</v>
      </c>
      <c r="AF8">
        <v>103</v>
      </c>
      <c r="AG8">
        <v>105</v>
      </c>
    </row>
    <row r="9" spans="1:33" x14ac:dyDescent="0.3">
      <c r="A9" t="s">
        <v>121</v>
      </c>
      <c r="B9">
        <v>34</v>
      </c>
      <c r="C9" t="s">
        <v>34</v>
      </c>
      <c r="D9" t="s">
        <v>32</v>
      </c>
      <c r="E9" s="28">
        <v>1.8749999999999999E-2</v>
      </c>
      <c r="F9" s="28">
        <v>1.3888888888888888E-2</v>
      </c>
      <c r="G9" s="28">
        <v>1.8749999999999999E-2</v>
      </c>
      <c r="H9" s="7">
        <v>4.8611111111111112E-3</v>
      </c>
      <c r="I9" s="2">
        <v>6.3E-2</v>
      </c>
      <c r="J9" s="2">
        <v>6.3</v>
      </c>
      <c r="K9" s="6">
        <v>7</v>
      </c>
      <c r="L9">
        <v>12.6</v>
      </c>
      <c r="M9">
        <v>320</v>
      </c>
      <c r="N9">
        <v>200</v>
      </c>
      <c r="O9">
        <v>0.63</v>
      </c>
      <c r="P9" s="1">
        <v>0.39374999999999999</v>
      </c>
      <c r="Q9">
        <v>0.67</v>
      </c>
      <c r="R9" s="1">
        <v>0.41875000000000001</v>
      </c>
      <c r="S9">
        <v>1</v>
      </c>
      <c r="T9">
        <v>4</v>
      </c>
      <c r="U9">
        <v>2</v>
      </c>
      <c r="V9" s="2">
        <v>19.844999999999999</v>
      </c>
      <c r="W9">
        <v>10.5525</v>
      </c>
      <c r="X9">
        <v>0.25</v>
      </c>
      <c r="Y9">
        <v>0.5</v>
      </c>
      <c r="Z9">
        <v>2.97</v>
      </c>
      <c r="AA9">
        <v>1.85625</v>
      </c>
      <c r="AB9">
        <v>2.97</v>
      </c>
      <c r="AC9">
        <v>1.85625</v>
      </c>
      <c r="AD9">
        <v>4.9701093749999998</v>
      </c>
      <c r="AE9">
        <v>9.9402187499999997</v>
      </c>
      <c r="AF9">
        <v>25</v>
      </c>
      <c r="AG9">
        <v>20</v>
      </c>
    </row>
    <row r="10" spans="1:33" x14ac:dyDescent="0.3">
      <c r="A10" t="s">
        <v>122</v>
      </c>
      <c r="B10">
        <v>16</v>
      </c>
      <c r="C10" t="s">
        <v>32</v>
      </c>
      <c r="D10" t="s">
        <v>30</v>
      </c>
      <c r="E10" s="28">
        <v>2.0833333333333332E-2</v>
      </c>
      <c r="F10" s="28">
        <v>2.0833333333333332E-2</v>
      </c>
      <c r="G10" s="28">
        <v>3.8194444444444448E-2</v>
      </c>
      <c r="H10" s="7">
        <v>1.7361111111111112E-2</v>
      </c>
      <c r="I10" s="2">
        <v>0.25</v>
      </c>
      <c r="J10" s="2">
        <v>25</v>
      </c>
      <c r="K10" s="6">
        <v>25</v>
      </c>
      <c r="L10">
        <v>50</v>
      </c>
      <c r="M10">
        <v>320</v>
      </c>
      <c r="N10">
        <v>200</v>
      </c>
      <c r="O10">
        <v>0.63</v>
      </c>
      <c r="P10" s="1">
        <v>0.39374999999999999</v>
      </c>
      <c r="Q10">
        <v>0.67</v>
      </c>
      <c r="R10" s="1">
        <v>0.41875000000000001</v>
      </c>
      <c r="S10">
        <v>4</v>
      </c>
      <c r="T10">
        <v>4</v>
      </c>
      <c r="U10">
        <v>2</v>
      </c>
      <c r="V10" s="2">
        <v>78.75</v>
      </c>
      <c r="W10">
        <v>41.875</v>
      </c>
      <c r="X10">
        <v>1</v>
      </c>
      <c r="Y10">
        <v>2</v>
      </c>
      <c r="Z10">
        <v>2.97</v>
      </c>
      <c r="AA10">
        <v>1.85625</v>
      </c>
      <c r="AB10">
        <v>2.97</v>
      </c>
      <c r="AC10">
        <v>1.85625</v>
      </c>
      <c r="AD10">
        <v>78.890625</v>
      </c>
      <c r="AE10">
        <v>157.78125</v>
      </c>
      <c r="AF10">
        <v>158</v>
      </c>
      <c r="AG10">
        <v>200</v>
      </c>
    </row>
    <row r="11" spans="1:33" x14ac:dyDescent="0.3">
      <c r="A11" t="s">
        <v>123</v>
      </c>
      <c r="B11">
        <v>7</v>
      </c>
      <c r="C11" t="s">
        <v>30</v>
      </c>
      <c r="D11" t="s">
        <v>32</v>
      </c>
      <c r="E11" s="28">
        <v>2.0833333333333336E-2</v>
      </c>
      <c r="F11" s="28">
        <v>3.472222222222222E-3</v>
      </c>
      <c r="G11" s="28">
        <v>2.0833333333333336E-2</v>
      </c>
      <c r="H11" s="7">
        <v>1.7361111111111112E-2</v>
      </c>
      <c r="I11" s="2">
        <v>0.25</v>
      </c>
      <c r="J11" s="2">
        <v>25</v>
      </c>
      <c r="K11" s="6">
        <v>25</v>
      </c>
      <c r="L11">
        <v>50</v>
      </c>
      <c r="M11">
        <v>320</v>
      </c>
      <c r="N11">
        <v>200</v>
      </c>
      <c r="O11">
        <v>0.63</v>
      </c>
      <c r="P11" s="1">
        <v>0.39374999999999999</v>
      </c>
      <c r="Q11">
        <v>0.67</v>
      </c>
      <c r="R11" s="1">
        <v>0.41875000000000001</v>
      </c>
      <c r="S11">
        <v>4</v>
      </c>
      <c r="T11">
        <v>4</v>
      </c>
      <c r="U11">
        <v>2</v>
      </c>
      <c r="V11" s="2">
        <v>78.75</v>
      </c>
      <c r="W11">
        <v>41.875</v>
      </c>
      <c r="X11">
        <v>1</v>
      </c>
      <c r="Y11">
        <v>2</v>
      </c>
      <c r="Z11">
        <v>2.97</v>
      </c>
      <c r="AA11">
        <v>1.85625</v>
      </c>
      <c r="AB11">
        <v>2.97</v>
      </c>
      <c r="AC11">
        <v>1.85625</v>
      </c>
      <c r="AD11">
        <v>78.890625</v>
      </c>
      <c r="AE11">
        <v>157.78125</v>
      </c>
      <c r="AF11">
        <v>158</v>
      </c>
      <c r="AG11">
        <v>200</v>
      </c>
    </row>
    <row r="12" spans="1:33" x14ac:dyDescent="0.3">
      <c r="A12" t="s">
        <v>124</v>
      </c>
      <c r="B12">
        <v>23</v>
      </c>
      <c r="C12" t="s">
        <v>29</v>
      </c>
      <c r="D12" t="s">
        <v>32</v>
      </c>
      <c r="E12" s="28">
        <v>3.6805555555555557E-2</v>
      </c>
      <c r="F12" s="28">
        <v>3.125E-2</v>
      </c>
      <c r="G12" s="28">
        <v>3.6805555555555557E-2</v>
      </c>
      <c r="H12" s="7">
        <v>5.5555555555555558E-3</v>
      </c>
      <c r="I12" s="2">
        <v>7.3499999999999996E-2</v>
      </c>
      <c r="J12" s="2">
        <v>7.35</v>
      </c>
      <c r="K12" s="6">
        <v>8</v>
      </c>
      <c r="L12">
        <v>14.7</v>
      </c>
      <c r="M12">
        <v>320</v>
      </c>
      <c r="N12">
        <v>200</v>
      </c>
      <c r="O12">
        <v>0.63</v>
      </c>
      <c r="P12" s="1">
        <v>0.39374999999999999</v>
      </c>
      <c r="Q12">
        <v>0.67</v>
      </c>
      <c r="R12" s="1">
        <v>0.41875000000000001</v>
      </c>
      <c r="S12">
        <v>2</v>
      </c>
      <c r="T12">
        <v>4</v>
      </c>
      <c r="U12">
        <v>2</v>
      </c>
      <c r="V12" s="2">
        <v>23.1525</v>
      </c>
      <c r="W12">
        <v>12.311249999999999</v>
      </c>
      <c r="X12">
        <v>0.5</v>
      </c>
      <c r="Y12">
        <v>1</v>
      </c>
      <c r="Z12">
        <v>2.97</v>
      </c>
      <c r="AA12">
        <v>1.85625</v>
      </c>
      <c r="AB12">
        <v>2.97</v>
      </c>
      <c r="AC12">
        <v>1.85625</v>
      </c>
      <c r="AD12">
        <v>11.596921875</v>
      </c>
      <c r="AE12">
        <v>23.193843749999999</v>
      </c>
      <c r="AF12">
        <v>35</v>
      </c>
      <c r="AG12">
        <v>36</v>
      </c>
    </row>
    <row r="13" spans="1:33" x14ac:dyDescent="0.3">
      <c r="A13" t="s">
        <v>125</v>
      </c>
      <c r="B13">
        <v>4</v>
      </c>
      <c r="C13" t="s">
        <v>31</v>
      </c>
      <c r="D13" t="s">
        <v>32</v>
      </c>
      <c r="E13" s="28">
        <v>3.9583333333333331E-2</v>
      </c>
      <c r="F13" s="28">
        <v>2.4305555555555556E-2</v>
      </c>
      <c r="G13" s="28">
        <v>3.9583333333333331E-2</v>
      </c>
      <c r="H13" s="7">
        <v>1.5277777777777777E-2</v>
      </c>
      <c r="I13" s="2">
        <v>0.2175</v>
      </c>
      <c r="J13" s="2">
        <v>21.75</v>
      </c>
      <c r="K13" s="6">
        <v>22</v>
      </c>
      <c r="L13">
        <v>43.5</v>
      </c>
      <c r="M13">
        <v>320</v>
      </c>
      <c r="N13">
        <v>200</v>
      </c>
      <c r="O13">
        <v>0.63</v>
      </c>
      <c r="P13" s="1">
        <v>0.39374999999999999</v>
      </c>
      <c r="Q13">
        <v>0.67</v>
      </c>
      <c r="R13" s="1">
        <v>0.41875000000000001</v>
      </c>
      <c r="S13">
        <v>2</v>
      </c>
      <c r="T13">
        <v>4</v>
      </c>
      <c r="U13">
        <v>2</v>
      </c>
      <c r="V13" s="2">
        <v>68.512500000000003</v>
      </c>
      <c r="W13">
        <v>36.431249999999999</v>
      </c>
      <c r="X13">
        <v>0.5</v>
      </c>
      <c r="Y13">
        <v>1</v>
      </c>
      <c r="Z13">
        <v>2.97</v>
      </c>
      <c r="AA13">
        <v>1.85625</v>
      </c>
      <c r="AB13">
        <v>2.97</v>
      </c>
      <c r="AC13">
        <v>1.85625</v>
      </c>
      <c r="AD13">
        <v>34.317421875000001</v>
      </c>
      <c r="AE13">
        <v>68.634843750000002</v>
      </c>
      <c r="AF13">
        <v>103</v>
      </c>
      <c r="AG13">
        <v>105</v>
      </c>
    </row>
  </sheetData>
  <autoFilter ref="B1:AG13" xr:uid="{B941019B-63A6-4FAF-A722-AA1E5876EE27}">
    <sortState xmlns:xlrd2="http://schemas.microsoft.com/office/spreadsheetml/2017/richdata2" ref="B2:AG13">
      <sortCondition ref="E1:E1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schadule</vt:lpstr>
      <vt:lpstr>cycle</vt:lpstr>
      <vt:lpstr>c1</vt:lpstr>
      <vt:lpstr>s1</vt:lpstr>
      <vt:lpstr>VNK</vt:lpstr>
      <vt:lpstr>KRJ</vt:lpstr>
      <vt:lpstr>IKA</vt:lpstr>
      <vt:lpstr>THR</vt:lpstr>
      <vt:lpstr>PSD</vt:lpstr>
      <vt:lpstr>TJR</vt:lpstr>
      <vt:lpstr>SDQ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Keyvan</dc:creator>
  <cp:lastModifiedBy>Keyvan</cp:lastModifiedBy>
  <dcterms:created xsi:type="dcterms:W3CDTF">2015-06-05T18:17:20Z</dcterms:created>
  <dcterms:modified xsi:type="dcterms:W3CDTF">2024-07-19T21:43:07Z</dcterms:modified>
</cp:coreProperties>
</file>