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f53fe29893ee7467/Desktop/"/>
    </mc:Choice>
  </mc:AlternateContent>
  <xr:revisionPtr revIDLastSave="5" documentId="13_ncr:1_{099DCA5C-CB89-4307-A9D5-A10C7A3E6B26}" xr6:coauthVersionLast="47" xr6:coauthVersionMax="47" xr10:uidLastSave="{DC819AB3-21E6-4DC2-A879-A53EFC08E9DD}"/>
  <bookViews>
    <workbookView xWindow="-120" yWindow="-120" windowWidth="20730" windowHeight="11040" tabRatio="796" firstSheet="4" activeTab="7"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One-Dimensional Pivot Charts" sheetId="11" r:id="rId6"/>
    <sheet name="Two Dimensional Pivot Charts" sheetId="10" r:id="rId7"/>
    <sheet name="Dashboard" sheetId="9" r:id="rId8"/>
  </sheets>
  <definedNames>
    <definedName name="_xlnm._FilterDatabase" localSheetId="1" hidden="1">Data!$A$1:$F$214</definedName>
    <definedName name="_xlnm._FilterDatabase" localSheetId="2" hidden="1">Table!$L$19:$L$19</definedName>
    <definedName name="Category" localSheetId="6">Table1[Category]</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2" i="5" l="1"/>
  <c r="L21" i="5"/>
  <c r="L20" i="5"/>
  <c r="L19" i="5"/>
  <c r="H23" i="5" a="1"/>
  <c r="H23" i="5" s="1"/>
  <c r="I23" i="5" s="1"/>
  <c r="L18" i="5"/>
  <c r="L17" i="5"/>
  <c r="L16" i="5"/>
  <c r="L15" i="5"/>
  <c r="L14" i="5"/>
  <c r="L13" i="5"/>
  <c r="L12" i="5"/>
  <c r="L11" i="5"/>
  <c r="H11" i="5" a="1"/>
  <c r="H11" i="5" s="1"/>
  <c r="I11" i="5" s="1"/>
  <c r="H7" i="5" a="1"/>
  <c r="H7" i="5" s="1"/>
  <c r="I7" i="5" s="1"/>
  <c r="K2" i="5" a="1"/>
  <c r="K2" i="5" s="1"/>
  <c r="L2" i="5" s="1"/>
  <c r="H2" i="5" a="1"/>
  <c r="H2" i="5" s="1"/>
  <c r="I2" i="5" s="1"/>
  <c r="I24" i="5" l="1"/>
  <c r="I25" i="5"/>
  <c r="I29" i="5"/>
  <c r="I28" i="5"/>
  <c r="I27" i="5"/>
  <c r="I26" i="5"/>
  <c r="L5" i="5"/>
  <c r="I14" i="5"/>
  <c r="I3" i="5"/>
  <c r="I4" i="5" s="1"/>
  <c r="L4" i="5"/>
  <c r="I13" i="5"/>
  <c r="I16" i="5"/>
  <c r="I15" i="5"/>
  <c r="L3" i="5"/>
  <c r="I12" i="5"/>
  <c r="L8" i="5"/>
  <c r="I17" i="5"/>
  <c r="L7" i="5"/>
  <c r="L6" i="5"/>
  <c r="I8" i="5"/>
  <c r="I18"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<sst xmlns="http://schemas.openxmlformats.org/spreadsheetml/2006/main" count="1427" uniqueCount="67">
  <si>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</si>
  <si>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</si>
  <si>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</si>
  <si>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</si>
  <si>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</si>
  <si>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</si>
  <si>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</si>
  <si>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</si>
  <si>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</si>
  <si>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</si>
  <si>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</si>
  <si>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</si>
  <si>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</si>
  <si>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</si>
  <si>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</si>
  <si>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</si>
  <si>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</si>
  <si>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</si>
  <si>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</si>
  <si>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</si>
  <si>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</si>
  <si>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</si>
  <si>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Sum of Amount</t>
  </si>
  <si>
    <t>Category Count</t>
  </si>
  <si>
    <t>Product Type</t>
  </si>
  <si>
    <t>Product Count</t>
  </si>
  <si>
    <t>Total</t>
  </si>
  <si>
    <t>Countries</t>
  </si>
  <si>
    <t>Total Amount/Country</t>
  </si>
  <si>
    <t>Month</t>
  </si>
  <si>
    <t>January</t>
  </si>
  <si>
    <t>February</t>
  </si>
  <si>
    <t>March</t>
  </si>
  <si>
    <t>April</t>
  </si>
  <si>
    <t>May</t>
  </si>
  <si>
    <t>June</t>
  </si>
  <si>
    <t>July</t>
  </si>
  <si>
    <t>August</t>
  </si>
  <si>
    <t xml:space="preserve">September </t>
  </si>
  <si>
    <t>October</t>
  </si>
  <si>
    <t>November</t>
  </si>
  <si>
    <t>December</t>
  </si>
  <si>
    <t>Grand Total</t>
  </si>
  <si>
    <t>Mar</t>
  </si>
  <si>
    <t>Sep</t>
  </si>
  <si>
    <t>Oct</t>
  </si>
  <si>
    <t>Nov</t>
  </si>
  <si>
    <t>Dec</t>
  </si>
  <si>
    <t>Sum of Sales</t>
  </si>
  <si>
    <t>Sum of Sales per Product</t>
  </si>
  <si>
    <t>Sum of Sales($)</t>
  </si>
  <si>
    <t>Sum of Sales per Country</t>
  </si>
  <si>
    <t>Sum of Sales per Month</t>
  </si>
  <si>
    <t>Sum of Sales per Category</t>
  </si>
  <si>
    <t>Amount of Product Purchased from each Country</t>
  </si>
  <si>
    <t>Sales made per Product in each Category</t>
  </si>
  <si>
    <t>Amount of Product Purchased in a Month</t>
  </si>
  <si>
    <t>Sales/ Month</t>
  </si>
  <si>
    <t>SALES DASHBOARD 2016</t>
  </si>
  <si>
    <t>2-DIMENSIONAL PIVOT CHARTS</t>
  </si>
  <si>
    <t>Jan</t>
  </si>
  <si>
    <t>Feb</t>
  </si>
  <si>
    <t>Apr</t>
  </si>
  <si>
    <t>Jun</t>
  </si>
  <si>
    <t>Jul</t>
  </si>
  <si>
    <t>Aug</t>
  </si>
  <si>
    <t>1 DIMENSIONAL PIVOT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</si>
</sst>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C09]#,##0"/>
  </numFmts>
  <fonts count="11" x14ac:knownFonts="1">
    <font>
      <sz val="11"/>
      <color theme="1"/>
      <name val="Trebuchet MS"/>
      <family val="2"/>
      <scheme val="minor"/>
    </font>
    <font>
      <b/>
      <sz val="11"/>
      <color theme="1"/>
      <name val="Trebuchet MS"/>
      <family val="2"/>
      <scheme val="minor"/>
    </font>
    <font>
      <b/>
      <sz val="14"/>
      <color rgb="FF595959"/>
      <name val="Trebuchet MS"/>
      <family val="2"/>
      <scheme val="minor"/>
    </font>
    <font>
      <b/>
      <sz val="14"/>
      <color theme="1"/>
      <name val="Trebuchet MS"/>
      <family val="2"/>
      <scheme val="minor"/>
    </font>
    <font>
      <b/>
      <sz val="12"/>
      <color theme="1"/>
      <name val="Trebuchet MS"/>
      <family val="2"/>
      <scheme val="minor"/>
    </font>
    <font>
      <sz val="14"/>
      <color theme="1"/>
      <name val="Trebuchet MS"/>
      <family val="2"/>
      <scheme val="minor"/>
    </font>
    <font>
      <b/>
      <sz val="28"/>
      <color theme="1"/>
      <name val="Cambria"/>
      <family val="1"/>
    </font>
    <font>
      <b/>
      <sz val="30"/>
      <color theme="1"/>
      <name val="Cambria"/>
      <family val="1"/>
    </font>
    <font>
      <sz val="30"/>
      <color theme="1"/>
      <name val="Cambria"/>
      <family val="1"/>
    </font>
    <font>
      <b/>
      <sz val="36"/>
      <color theme="1"/>
      <name val="Cambria"/>
      <family val="1"/>
    </font>
    <font>
      <sz val="11"/>
      <color theme="1"/>
      <name val="Cambria"/>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tint="-0.249977111117893"/>
        <bgColor indexed="64"/>
      </patternFill>
    </fill>
  </fills>
  <borders count="6">
    <border>
      <left/>
      <right/>
      <top/>
      <bottom/>
      <diagonal/>
    </border>
    <border>
      <left/>
      <right/>
      <top/>
      <bottom style="thin">
        <color theme="4" tint="0.39997558519241921"/>
      </bottom>
      <diagonal/>
    </border>
    <border>
      <left style="thin">
        <color rgb="FFFFC000"/>
      </left>
      <right style="thin">
        <color rgb="FFFFC000"/>
      </right>
      <top style="thin">
        <color rgb="FFFFC000"/>
      </top>
      <bottom style="thin">
        <color rgb="FFFFC000"/>
      </bottom>
      <diagonal/>
    </border>
    <border>
      <left style="thin">
        <color rgb="FFFFC000"/>
      </left>
      <right style="thin">
        <color rgb="FFFFC000"/>
      </right>
      <top/>
      <bottom style="thin">
        <color rgb="FFFFC000"/>
      </bottom>
      <diagonal/>
    </border>
    <border>
      <left/>
      <right style="thin">
        <color rgb="FFFFC000"/>
      </right>
      <top/>
      <bottom style="thin">
        <color rgb="FFFFC000"/>
      </bottom>
      <diagonal/>
    </border>
    <border>
      <left/>
      <right style="thin">
        <color rgb="FFFFC000"/>
      </right>
      <top style="thin">
        <color rgb="FFFFC000"/>
      </top>
      <bottom style="thin">
        <color rgb="FFFFC000"/>
      </bottom>
      <diagonal/>
    </border>
  </borders>
  <cellStyleXfs count="1">
    <xf numFmtId="0" fontId="0" fillId="0" borderId="0"/>
  </cellStyleXfs>
  <cellXfs count="32">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2" fillId="0" borderId="0" xfId="0" applyFont="1" applyAlignment="1">
      <alignment horizontal="center" vertical="center" readingOrder="1"/>
    </xf>
    <xf numFmtId="0" fontId="0" fillId="0" borderId="0" xfId="0" applyAlignment="1">
      <alignment horizontal="center"/>
    </xf>
    <xf numFmtId="0" fontId="4" fillId="0" borderId="0" xfId="0" applyFont="1" applyAlignment="1">
      <alignment horizontal="center"/>
    </xf>
    <xf numFmtId="165" fontId="0" fillId="0" borderId="0" xfId="0" applyNumberFormat="1"/>
    <xf numFmtId="0" fontId="1" fillId="2" borderId="0" xfId="0" applyFont="1" applyFill="1"/>
    <xf numFmtId="0" fontId="1" fillId="2" borderId="1" xfId="0" applyFont="1" applyFill="1" applyBorder="1"/>
    <xf numFmtId="0" fontId="0" fillId="0" borderId="2" xfId="0" applyBorder="1"/>
    <xf numFmtId="0" fontId="0" fillId="0" borderId="3" xfId="0" applyBorder="1"/>
    <xf numFmtId="0" fontId="0" fillId="0" borderId="4" xfId="0" applyBorder="1"/>
    <xf numFmtId="0" fontId="0" fillId="0" borderId="5" xfId="0" applyBorder="1"/>
    <xf numFmtId="165" fontId="0" fillId="0" borderId="2" xfId="0" applyNumberFormat="1" applyBorder="1"/>
    <xf numFmtId="0" fontId="0" fillId="3" borderId="0" xfId="0" applyFill="1"/>
    <xf numFmtId="0" fontId="0" fillId="4" borderId="0" xfId="0" applyFill="1"/>
    <xf numFmtId="0" fontId="1" fillId="0" borderId="0" xfId="0" applyFont="1" applyFill="1" applyBorder="1" applyAlignment="1">
      <alignment horizontal="left"/>
    </xf>
    <xf numFmtId="165" fontId="1" fillId="0" borderId="0" xfId="0" applyNumberFormat="1" applyFont="1" applyFill="1" applyBorder="1"/>
    <xf numFmtId="0" fontId="0" fillId="0" borderId="0" xfId="0" applyBorder="1" applyAlignment="1">
      <alignment horizontal="left"/>
    </xf>
    <xf numFmtId="165" fontId="0" fillId="0" borderId="0" xfId="0" applyNumberFormat="1" applyBorder="1"/>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6" fillId="3" borderId="0" xfId="0" applyFont="1" applyFill="1" applyAlignment="1">
      <alignment horizontal="center"/>
    </xf>
    <xf numFmtId="0" fontId="0" fillId="3" borderId="0" xfId="0" applyFill="1" applyAlignment="1">
      <alignment horizontal="center"/>
    </xf>
    <xf numFmtId="0" fontId="9" fillId="4" borderId="0" xfId="0" applyFont="1" applyFill="1" applyAlignment="1">
      <alignment horizontal="center"/>
    </xf>
    <xf numFmtId="0" fontId="10" fillId="4" borderId="0" xfId="0" applyFont="1" applyFill="1" applyAlignment="1">
      <alignment horizontal="center"/>
    </xf>
    <xf numFmtId="0" fontId="7" fillId="3" borderId="0" xfId="0" applyFont="1" applyFill="1" applyAlignment="1">
      <alignment horizontal="center"/>
    </xf>
    <xf numFmtId="0" fontId="8" fillId="3" borderId="0" xfId="0" applyFont="1" applyFill="1" applyAlignment="1">
      <alignment horizontal="center"/>
    </xf>
  </cellXfs>
  <cellStyles count="1">
    <cellStyle name="Normal" xfId="0" builtinId="0"/>
  </cellStyles>
  <dxfs count="46">
    <dxf>
      <numFmt numFmtId="165" formatCode="[$$-C09]#,##0"/>
    </dxf>
    <dxf>
      <numFmt numFmtId="165" formatCode="[$$-C09]#,##0"/>
    </dxf>
    <dxf>
      <numFmt numFmtId="165" formatCode="[$$-C09]#,##0"/>
    </dxf>
    <dxf>
      <numFmt numFmtId="165" formatCode="[$$-C09]#,##0"/>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fill>
        <patternFill patternType="solid">
          <bgColor rgb="FFFFC000"/>
        </patternFill>
      </fill>
    </dxf>
    <dxf>
      <fill>
        <patternFill patternType="solid">
          <bgColor rgb="FFFFC000"/>
        </patternFill>
      </fill>
    </dxf>
    <dxf>
      <fill>
        <patternFill patternType="solid">
          <bgColor rgb="FFFFC000"/>
        </patternFill>
      </fill>
    </dxf>
    <dxf>
      <numFmt numFmtId="165" formatCode="[$$-C09]#,##0"/>
    </dxf>
    <dxf>
      <numFmt numFmtId="166" formatCode="[$$-C09]#,##0.00"/>
    </dxf>
    <dxf>
      <numFmt numFmtId="0" formatCode="General"/>
    </dxf>
    <dxf>
      <numFmt numFmtId="165" formatCode="[$$-C09]#,##0"/>
    </dxf>
    <dxf>
      <numFmt numFmtId="165" formatCode="[$$-C09]#,##0"/>
    </dxf>
    <dxf>
      <numFmt numFmtId="165" formatCode="[$$-C09]#,##0"/>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fill>
        <patternFill patternType="solid">
          <bgColor rgb="FFFFC000"/>
        </patternFill>
      </fill>
    </dxf>
    <dxf>
      <fill>
        <patternFill patternType="solid">
          <bgColor rgb="FFFFC000"/>
        </patternFill>
      </fill>
    </dxf>
    <dxf>
      <fill>
        <patternFill patternType="solid">
          <bgColor rgb="FFFFC000"/>
        </patternFill>
      </fill>
    </dxf>
    <dxf>
      <numFmt numFmtId="165" formatCode="[$$-C09]#,##0"/>
    </dxf>
    <dxf>
      <numFmt numFmtId="165" formatCode="[$$-C09]#,##0"/>
    </dxf>
    <dxf>
      <numFmt numFmtId="165" formatCode="[$$-C09]#,##0"/>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fill>
        <patternFill patternType="solid">
          <bgColor rgb="FFFFC000"/>
        </patternFill>
      </fill>
    </dxf>
    <dxf>
      <fill>
        <patternFill patternType="solid">
          <bgColor rgb="FFFFC000"/>
        </patternFill>
      </fill>
    </dxf>
    <dxf>
      <fill>
        <patternFill patternType="solid">
          <bgColor rgb="FFFFC000"/>
        </patternFill>
      </fill>
    </dxf>
    <dxf>
      <numFmt numFmtId="165" formatCode="[$$-C09]#,##0"/>
    </dxf>
    <dxf>
      <numFmt numFmtId="165" formatCode="[$$-C09]#,##0"/>
      <alignment horizontal="general" vertical="bottom" textRotation="0" wrapText="0" indent="0" justifyLastLine="0" shrinkToFit="0" readingOrder="0"/>
    </dxf>
    <dxf>
      <numFmt numFmtId="165" formatCode="[$$-C09]#,##0"/>
    </dxf>
    <dxf>
      <border>
        <left style="thin">
          <color rgb="FFFFC000"/>
        </left>
        <right style="thin">
          <color rgb="FFFFC000"/>
        </right>
        <top style="thin">
          <color rgb="FFFFC000"/>
        </top>
        <bottom style="thin">
          <color rgb="FFFFC000"/>
        </bottom>
        <vertical style="thin">
          <color rgb="FFFFC000"/>
        </vertical>
        <horizontal style="thin">
          <color rgb="FFFFC000"/>
        </horizontal>
      </border>
    </dxf>
    <dxf>
      <fill>
        <patternFill patternType="solid">
          <bgColor rgb="FFFFC000"/>
        </patternFill>
      </fill>
    </dxf>
    <dxf>
      <fill>
        <patternFill patternType="solid">
          <bgColor rgb="FFFFC000"/>
        </patternFill>
      </fill>
    </dxf>
    <dxf>
      <fill>
        <patternFill patternType="solid">
          <bgColor rgb="FFFFC000"/>
        </patternFill>
      </fill>
    </dxf>
    <dxf>
      <numFmt numFmtId="165" formatCode="[$$-C09]#,##0"/>
    </dxf>
    <dxf>
      <numFmt numFmtId="167"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Times New Roman" panose="02020603050405020304" pitchFamily="18" charset="0"/>
                <a:cs typeface="Times New Roman" panose="02020603050405020304" pitchFamily="18" charset="0"/>
              </a:rPr>
              <a:t>Sales of Product in each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Table'!$B$4:$B$5</c:f>
              <c:strCache>
                <c:ptCount val="1"/>
                <c:pt idx="0">
                  <c:v>Fruit</c:v>
                </c:pt>
              </c:strCache>
            </c:strRef>
          </c:tx>
          <c:spPr>
            <a:solidFill>
              <a:schemeClr val="accent1"/>
            </a:solidFill>
            <a:ln>
              <a:noFill/>
            </a:ln>
            <a:effectLst/>
          </c:spPr>
          <c:invertIfNegative val="0"/>
          <c:cat>
            <c:strRef>
              <c:f>'Two-dimensional Pivot Table'!$A$6:$A$13</c:f>
              <c:strCache>
                <c:ptCount val="7"/>
                <c:pt idx="0">
                  <c:v>Apple</c:v>
                </c:pt>
                <c:pt idx="1">
                  <c:v>Banana</c:v>
                </c:pt>
                <c:pt idx="2">
                  <c:v>Beans</c:v>
                </c:pt>
                <c:pt idx="3">
                  <c:v>Cabbage</c:v>
                </c:pt>
                <c:pt idx="4">
                  <c:v>Carrots</c:v>
                </c:pt>
                <c:pt idx="5">
                  <c:v>Mango</c:v>
                </c:pt>
                <c:pt idx="6">
                  <c:v>Orange</c:v>
                </c:pt>
              </c:strCache>
            </c:strRef>
          </c:cat>
          <c:val>
            <c:numRef>
              <c:f>'Two-dimensional Pivot Table'!$B$6:$B$13</c:f>
              <c:numCache>
                <c:formatCode>[$$-C09]#,##0</c:formatCode>
                <c:ptCount val="7"/>
                <c:pt idx="0">
                  <c:v>191257</c:v>
                </c:pt>
                <c:pt idx="1">
                  <c:v>340295</c:v>
                </c:pt>
                <c:pt idx="5">
                  <c:v>57079</c:v>
                </c:pt>
                <c:pt idx="6">
                  <c:v>104438</c:v>
                </c:pt>
              </c:numCache>
            </c:numRef>
          </c:val>
          <c:extLst>
            <c:ext xmlns:c16="http://schemas.microsoft.com/office/drawing/2014/chart" uri="{C3380CC4-5D6E-409C-BE32-E72D297353CC}">
              <c16:uniqueId val="{00000000-AFFD-434F-9CDE-327EDEF43D10}"/>
            </c:ext>
          </c:extLst>
        </c:ser>
        <c:ser>
          <c:idx val="1"/>
          <c:order val="1"/>
          <c:tx>
            <c:strRef>
              <c:f>'Two-dimensional Pivot Table'!$C$4:$C$5</c:f>
              <c:strCache>
                <c:ptCount val="1"/>
                <c:pt idx="0">
                  <c:v>Vegetables</c:v>
                </c:pt>
              </c:strCache>
            </c:strRef>
          </c:tx>
          <c:spPr>
            <a:solidFill>
              <a:schemeClr val="accent2"/>
            </a:solidFill>
            <a:ln>
              <a:noFill/>
            </a:ln>
            <a:effectLst/>
          </c:spPr>
          <c:invertIfNegative val="0"/>
          <c:cat>
            <c:strRef>
              <c:f>'Two-dimensional Pivot Table'!$A$6:$A$13</c:f>
              <c:strCache>
                <c:ptCount val="7"/>
                <c:pt idx="0">
                  <c:v>Apple</c:v>
                </c:pt>
                <c:pt idx="1">
                  <c:v>Banana</c:v>
                </c:pt>
                <c:pt idx="2">
                  <c:v>Beans</c:v>
                </c:pt>
                <c:pt idx="3">
                  <c:v>Cabbage</c:v>
                </c:pt>
                <c:pt idx="4">
                  <c:v>Carrots</c:v>
                </c:pt>
                <c:pt idx="5">
                  <c:v>Mango</c:v>
                </c:pt>
                <c:pt idx="6">
                  <c:v>Orange</c:v>
                </c:pt>
              </c:strCache>
            </c:strRef>
          </c:cat>
          <c:val>
            <c:numRef>
              <c:f>'Two-dimensional Pivot Table'!$C$6:$C$13</c:f>
              <c:numCache>
                <c:formatCode>[$$-C09]#,##0</c:formatCode>
                <c:ptCount val="7"/>
                <c:pt idx="2">
                  <c:v>57281</c:v>
                </c:pt>
                <c:pt idx="3">
                  <c:v>142439</c:v>
                </c:pt>
                <c:pt idx="4">
                  <c:v>136945</c:v>
                </c:pt>
              </c:numCache>
            </c:numRef>
          </c:val>
          <c:extLst>
            <c:ext xmlns:c16="http://schemas.microsoft.com/office/drawing/2014/chart" uri="{C3380CC4-5D6E-409C-BE32-E72D297353CC}">
              <c16:uniqueId val="{00000000-6426-4678-9E9D-07FC2ACA29E1}"/>
            </c:ext>
          </c:extLst>
        </c:ser>
        <c:dLbls>
          <c:showLegendKey val="0"/>
          <c:showVal val="0"/>
          <c:showCatName val="0"/>
          <c:showSerName val="0"/>
          <c:showPercent val="0"/>
          <c:showBubbleSize val="0"/>
        </c:dLbls>
        <c:gapWidth val="219"/>
        <c:overlap val="-27"/>
        <c:axId val="500292784"/>
        <c:axId val="500286128"/>
      </c:barChart>
      <c:catAx>
        <c:axId val="50029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00286128"/>
        <c:crosses val="autoZero"/>
        <c:auto val="1"/>
        <c:lblAlgn val="ctr"/>
        <c:lblOffset val="100"/>
        <c:noMultiLvlLbl val="0"/>
      </c:catAx>
      <c:valAx>
        <c:axId val="500286128"/>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002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Times New Roman" panose="02020603050405020304" pitchFamily="18" charset="0"/>
                <a:cs typeface="Times New Roman" panose="02020603050405020304" pitchFamily="18" charset="0"/>
              </a:rPr>
              <a:t>Amount of</a:t>
            </a:r>
            <a:r>
              <a:rPr lang="en-US" sz="1100" b="1" baseline="0">
                <a:latin typeface="Times New Roman" panose="02020603050405020304" pitchFamily="18" charset="0"/>
                <a:cs typeface="Times New Roman" panose="02020603050405020304" pitchFamily="18" charset="0"/>
              </a:rPr>
              <a:t> Product Purchased from each Country</a:t>
            </a:r>
            <a:endParaRPr lang="en-US" sz="11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Table'!$B$18:$B$19</c:f>
              <c:strCache>
                <c:ptCount val="1"/>
                <c:pt idx="0">
                  <c:v>Apple</c:v>
                </c:pt>
              </c:strCache>
            </c:strRef>
          </c:tx>
          <c:spPr>
            <a:solidFill>
              <a:schemeClr val="accent1"/>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Table'!$B$20:$B$27</c:f>
              <c:numCache>
                <c:formatCode>[$$-C09]#,##0</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373B-4206-9F1B-F9E0B1DF925A}"/>
            </c:ext>
          </c:extLst>
        </c:ser>
        <c:ser>
          <c:idx val="1"/>
          <c:order val="1"/>
          <c:tx>
            <c:strRef>
              <c:f>'Two-dimensional Pivot Table'!$C$18:$C$19</c:f>
              <c:strCache>
                <c:ptCount val="1"/>
                <c:pt idx="0">
                  <c:v>Banana</c:v>
                </c:pt>
              </c:strCache>
            </c:strRef>
          </c:tx>
          <c:spPr>
            <a:solidFill>
              <a:schemeClr val="accent2"/>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Table'!$C$20:$C$27</c:f>
              <c:numCache>
                <c:formatCode>[$$-C09]#,##0</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75D2-40C5-A29D-EE4B86EAD319}"/>
            </c:ext>
          </c:extLst>
        </c:ser>
        <c:ser>
          <c:idx val="2"/>
          <c:order val="2"/>
          <c:tx>
            <c:strRef>
              <c:f>'Two-dimensional Pivot Table'!$D$18:$D$19</c:f>
              <c:strCache>
                <c:ptCount val="1"/>
                <c:pt idx="0">
                  <c:v>Beans</c:v>
                </c:pt>
              </c:strCache>
            </c:strRef>
          </c:tx>
          <c:spPr>
            <a:solidFill>
              <a:schemeClr val="accent3"/>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Table'!$D$20:$D$27</c:f>
              <c:numCache>
                <c:formatCode>[$$-C09]#,##0</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1-75D2-40C5-A29D-EE4B86EAD319}"/>
            </c:ext>
          </c:extLst>
        </c:ser>
        <c:ser>
          <c:idx val="3"/>
          <c:order val="3"/>
          <c:tx>
            <c:strRef>
              <c:f>'Two-dimensional Pivot Table'!$E$18:$E$19</c:f>
              <c:strCache>
                <c:ptCount val="1"/>
                <c:pt idx="0">
                  <c:v>Cabbage</c:v>
                </c:pt>
              </c:strCache>
            </c:strRef>
          </c:tx>
          <c:spPr>
            <a:solidFill>
              <a:schemeClr val="accent4"/>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Table'!$E$20:$E$27</c:f>
              <c:numCache>
                <c:formatCode>[$$-C09]#,##0</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2-75D2-40C5-A29D-EE4B86EAD319}"/>
            </c:ext>
          </c:extLst>
        </c:ser>
        <c:ser>
          <c:idx val="4"/>
          <c:order val="4"/>
          <c:tx>
            <c:strRef>
              <c:f>'Two-dimensional Pivot Table'!$F$18:$F$19</c:f>
              <c:strCache>
                <c:ptCount val="1"/>
                <c:pt idx="0">
                  <c:v>Carrots</c:v>
                </c:pt>
              </c:strCache>
            </c:strRef>
          </c:tx>
          <c:spPr>
            <a:solidFill>
              <a:schemeClr val="accent5"/>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Table'!$F$20:$F$27</c:f>
              <c:numCache>
                <c:formatCode>[$$-C09]#,##0</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3-75D2-40C5-A29D-EE4B86EAD319}"/>
            </c:ext>
          </c:extLst>
        </c:ser>
        <c:ser>
          <c:idx val="5"/>
          <c:order val="5"/>
          <c:tx>
            <c:strRef>
              <c:f>'Two-dimensional Pivot Table'!$G$18:$G$19</c:f>
              <c:strCache>
                <c:ptCount val="1"/>
                <c:pt idx="0">
                  <c:v>Mango</c:v>
                </c:pt>
              </c:strCache>
            </c:strRef>
          </c:tx>
          <c:spPr>
            <a:solidFill>
              <a:schemeClr val="accent6"/>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Table'!$G$20:$G$27</c:f>
              <c:numCache>
                <c:formatCode>[$$-C09]#,##0</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4-75D2-40C5-A29D-EE4B86EAD319}"/>
            </c:ext>
          </c:extLst>
        </c:ser>
        <c:ser>
          <c:idx val="6"/>
          <c:order val="6"/>
          <c:tx>
            <c:strRef>
              <c:f>'Two-dimensional Pivot Table'!$H$18:$H$19</c:f>
              <c:strCache>
                <c:ptCount val="1"/>
                <c:pt idx="0">
                  <c:v>Orange</c:v>
                </c:pt>
              </c:strCache>
            </c:strRef>
          </c:tx>
          <c:spPr>
            <a:solidFill>
              <a:schemeClr val="accent1">
                <a:lumMod val="60000"/>
              </a:schemeClr>
            </a:solidFill>
            <a:ln>
              <a:noFill/>
            </a:ln>
            <a:effectLst/>
          </c:spPr>
          <c:invertIfNegative val="0"/>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Table'!$H$20:$H$27</c:f>
              <c:numCache>
                <c:formatCode>[$$-C09]#,##0</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5-75D2-40C5-A29D-EE4B86EAD319}"/>
            </c:ext>
          </c:extLst>
        </c:ser>
        <c:dLbls>
          <c:showLegendKey val="0"/>
          <c:showVal val="0"/>
          <c:showCatName val="0"/>
          <c:showSerName val="0"/>
          <c:showPercent val="0"/>
          <c:showBubbleSize val="0"/>
        </c:dLbls>
        <c:gapWidth val="182"/>
        <c:axId val="500296528"/>
        <c:axId val="500303184"/>
      </c:barChart>
      <c:catAx>
        <c:axId val="500296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00303184"/>
        <c:crosses val="autoZero"/>
        <c:auto val="1"/>
        <c:lblAlgn val="ctr"/>
        <c:lblOffset val="100"/>
        <c:noMultiLvlLbl val="0"/>
      </c:catAx>
      <c:valAx>
        <c:axId val="500303184"/>
        <c:scaling>
          <c:orientation val="minMax"/>
        </c:scaling>
        <c:delete val="0"/>
        <c:axPos val="b"/>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0029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Amount of Product Purchased in a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'Two-dimensional Pivot Table'!$B$32:$B$33</c:f>
              <c:strCache>
                <c:ptCount val="1"/>
                <c:pt idx="0">
                  <c:v>Apple</c:v>
                </c:pt>
              </c:strCache>
            </c:strRef>
          </c:tx>
          <c:spPr>
            <a:solidFill>
              <a:schemeClr val="accent1"/>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Table'!$B$34:$B$46</c:f>
              <c:numCache>
                <c:formatCode>[$$-C09]#,##0</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8ED4-41AB-BBA3-76AF8D92F255}"/>
            </c:ext>
          </c:extLst>
        </c:ser>
        <c:ser>
          <c:idx val="1"/>
          <c:order val="1"/>
          <c:tx>
            <c:strRef>
              <c:f>'Two-dimensional Pivot Table'!$C$32:$C$33</c:f>
              <c:strCache>
                <c:ptCount val="1"/>
                <c:pt idx="0">
                  <c:v>Banana</c:v>
                </c:pt>
              </c:strCache>
            </c:strRef>
          </c:tx>
          <c:spPr>
            <a:solidFill>
              <a:schemeClr val="accent2"/>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Table'!$C$34:$C$46</c:f>
              <c:numCache>
                <c:formatCode>[$$-C09]#,##0</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1-B24D-4339-8240-318AE4AFB3FC}"/>
            </c:ext>
          </c:extLst>
        </c:ser>
        <c:ser>
          <c:idx val="2"/>
          <c:order val="2"/>
          <c:tx>
            <c:strRef>
              <c:f>'Two-dimensional Pivot Table'!$D$32:$D$33</c:f>
              <c:strCache>
                <c:ptCount val="1"/>
                <c:pt idx="0">
                  <c:v>Beans</c:v>
                </c:pt>
              </c:strCache>
            </c:strRef>
          </c:tx>
          <c:spPr>
            <a:solidFill>
              <a:schemeClr val="accent3"/>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Table'!$D$34:$D$46</c:f>
              <c:numCache>
                <c:formatCode>[$$-C09]#,##0</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2-B24D-4339-8240-318AE4AFB3FC}"/>
            </c:ext>
          </c:extLst>
        </c:ser>
        <c:ser>
          <c:idx val="3"/>
          <c:order val="3"/>
          <c:tx>
            <c:strRef>
              <c:f>'Two-dimensional Pivot Table'!$E$32:$E$33</c:f>
              <c:strCache>
                <c:ptCount val="1"/>
                <c:pt idx="0">
                  <c:v>Cabbage</c:v>
                </c:pt>
              </c:strCache>
            </c:strRef>
          </c:tx>
          <c:spPr>
            <a:solidFill>
              <a:schemeClr val="accent4"/>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Table'!$E$34:$E$46</c:f>
              <c:numCache>
                <c:formatCode>[$$-C09]#,##0</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3-B24D-4339-8240-318AE4AFB3FC}"/>
            </c:ext>
          </c:extLst>
        </c:ser>
        <c:ser>
          <c:idx val="4"/>
          <c:order val="4"/>
          <c:tx>
            <c:strRef>
              <c:f>'Two-dimensional Pivot Table'!$F$32:$F$33</c:f>
              <c:strCache>
                <c:ptCount val="1"/>
                <c:pt idx="0">
                  <c:v>Carrots</c:v>
                </c:pt>
              </c:strCache>
            </c:strRef>
          </c:tx>
          <c:spPr>
            <a:solidFill>
              <a:schemeClr val="accent5"/>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Table'!$F$34:$F$46</c:f>
              <c:numCache>
                <c:formatCode>[$$-C09]#,##0</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4-B24D-4339-8240-318AE4AFB3FC}"/>
            </c:ext>
          </c:extLst>
        </c:ser>
        <c:ser>
          <c:idx val="5"/>
          <c:order val="5"/>
          <c:tx>
            <c:strRef>
              <c:f>'Two-dimensional Pivot Table'!$G$32:$G$33</c:f>
              <c:strCache>
                <c:ptCount val="1"/>
                <c:pt idx="0">
                  <c:v>Mango</c:v>
                </c:pt>
              </c:strCache>
            </c:strRef>
          </c:tx>
          <c:spPr>
            <a:solidFill>
              <a:schemeClr val="accent6"/>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Table'!$G$34:$G$46</c:f>
              <c:numCache>
                <c:formatCode>[$$-C09]#,##0</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5-B24D-4339-8240-318AE4AFB3FC}"/>
            </c:ext>
          </c:extLst>
        </c:ser>
        <c:ser>
          <c:idx val="6"/>
          <c:order val="6"/>
          <c:tx>
            <c:strRef>
              <c:f>'Two-dimensional Pivot Table'!$H$32:$H$33</c:f>
              <c:strCache>
                <c:ptCount val="1"/>
                <c:pt idx="0">
                  <c:v>Orange</c:v>
                </c:pt>
              </c:strCache>
            </c:strRef>
          </c:tx>
          <c:spPr>
            <a:solidFill>
              <a:schemeClr val="accent1">
                <a:lumMod val="60000"/>
              </a:schemeClr>
            </a:solidFill>
            <a:ln>
              <a:noFill/>
            </a:ln>
            <a:effectLst/>
            <a:sp3d/>
          </c:spPr>
          <c:invertIfNegative val="0"/>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Table'!$H$34:$H$46</c:f>
              <c:numCache>
                <c:formatCode>[$$-C09]#,##0</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6-B24D-4339-8240-318AE4AFB3FC}"/>
            </c:ext>
          </c:extLst>
        </c:ser>
        <c:dLbls>
          <c:showLegendKey val="0"/>
          <c:showVal val="0"/>
          <c:showCatName val="0"/>
          <c:showSerName val="0"/>
          <c:showPercent val="0"/>
          <c:showBubbleSize val="0"/>
        </c:dLbls>
        <c:gapWidth val="219"/>
        <c:shape val="box"/>
        <c:axId val="276761344"/>
        <c:axId val="276761760"/>
        <c:axId val="0"/>
      </c:bar3DChart>
      <c:catAx>
        <c:axId val="27676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6761760"/>
        <c:crosses val="autoZero"/>
        <c:auto val="1"/>
        <c:lblAlgn val="ctr"/>
        <c:lblOffset val="100"/>
        <c:noMultiLvlLbl val="0"/>
      </c:catAx>
      <c:valAx>
        <c:axId val="276761760"/>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7676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Bonzo.xlsx]One-dimensional Pivot Table!PivotTable15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Sales per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703-4092-BCE4-47AAF6ADCE8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703-4092-BCE4-47AAF6ADCE8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703-4092-BCE4-47AAF6ADCE8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703-4092-BCE4-47AAF6ADCE81}"/>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703-4092-BCE4-47AAF6ADCE8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703-4092-BCE4-47AAF6ADCE8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703-4092-BCE4-47AAF6ADCE8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[$$-C09]#,##0</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A703-4092-BCE4-47AAF6ADCE8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Bonzo.xlsx]One-dimensional Pivot Table!PivotTable18</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Sales per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rgbClr val="002060"/>
                    </a:solidFill>
                  </a:ln>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Table'!$B$18</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rgbClr val="002060"/>
                      </a:solidFill>
                    </a:ln>
                    <a:solidFill>
                      <a:schemeClr val="lt1"/>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Table'!$B$19:$B$31</c:f>
              <c:numCache>
                <c:formatCode>[$$-C09]#,##0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32A-49DF-9813-DE193C015FD9}"/>
            </c:ext>
          </c:extLst>
        </c:ser>
        <c:dLbls>
          <c:dLblPos val="ctr"/>
          <c:showLegendKey val="0"/>
          <c:showVal val="1"/>
          <c:showCatName val="0"/>
          <c:showSerName val="0"/>
          <c:showPercent val="0"/>
          <c:showBubbleSize val="0"/>
        </c:dLbls>
        <c:marker val="1"/>
        <c:smooth val="0"/>
        <c:axId val="1694651664"/>
        <c:axId val="1694629616"/>
      </c:lineChart>
      <c:catAx>
        <c:axId val="16946516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1694629616"/>
        <c:crosses val="autoZero"/>
        <c:auto val="1"/>
        <c:lblAlgn val="ctr"/>
        <c:lblOffset val="100"/>
        <c:noMultiLvlLbl val="0"/>
      </c:catAx>
      <c:valAx>
        <c:axId val="1694629616"/>
        <c:scaling>
          <c:orientation val="minMax"/>
        </c:scaling>
        <c:delete val="1"/>
        <c:axPos val="l"/>
        <c:numFmt formatCode="[$$-C09]#,##0" sourceLinked="1"/>
        <c:majorTickMark val="none"/>
        <c:minorTickMark val="none"/>
        <c:tickLblPos val="nextTo"/>
        <c:crossAx val="169465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Bonzo.xlsx]One-dimensional Pivot Table!PivotTable17</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'One-dimensional Pivot Table'!$E$5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040-40F0-8F78-3A65EBB30A3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040-40F0-8F78-3A65EBB30A3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040-40F0-8F78-3A65EBB30A3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040-40F0-8F78-3A65EBB30A3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040-40F0-8F78-3A65EBB30A3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040-40F0-8F78-3A65EBB30A3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040-40F0-8F78-3A65EBB30A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Table'!$D$6:$D$13</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Table'!$E$6:$E$13</c:f>
              <c:numCache>
                <c:formatCode>[$$-C09]#,##0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E-D040-40F0-8F78-3A65EBB30A39}"/>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Table!PivotTable20</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 of Product Purchased from each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'Two-dimensional Pivot Table'!$B$18:$B$19</c:f>
              <c:strCache>
                <c:ptCount val="1"/>
                <c:pt idx="0">
                  <c:v>Apple</c:v>
                </c:pt>
              </c:strCache>
            </c:strRef>
          </c:tx>
          <c:spPr>
            <a:solidFill>
              <a:schemeClr val="accent2">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Table'!$B$20:$B$27</c:f>
              <c:numCache>
                <c:formatCode>[$$-C09]#,##0</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A12A-4C3A-B47A-ED793ED934DB}"/>
            </c:ext>
          </c:extLst>
        </c:ser>
        <c:ser>
          <c:idx val="1"/>
          <c:order val="1"/>
          <c:tx>
            <c:strRef>
              <c:f>'Two-dimensional Pivot Table'!$C$18:$C$19</c:f>
              <c:strCache>
                <c:ptCount val="1"/>
                <c:pt idx="0">
                  <c:v>Banana</c:v>
                </c:pt>
              </c:strCache>
            </c:strRef>
          </c:tx>
          <c:spPr>
            <a:solidFill>
              <a:schemeClr val="accent4">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Table'!$C$20:$C$27</c:f>
              <c:numCache>
                <c:formatCode>[$$-C09]#,##0</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A12A-4C3A-B47A-ED793ED934DB}"/>
            </c:ext>
          </c:extLst>
        </c:ser>
        <c:ser>
          <c:idx val="2"/>
          <c:order val="2"/>
          <c:tx>
            <c:strRef>
              <c:f>'Two-dimensional Pivot Table'!$D$18:$D$19</c:f>
              <c:strCache>
                <c:ptCount val="1"/>
                <c:pt idx="0">
                  <c:v>Beans</c:v>
                </c:pt>
              </c:strCache>
            </c:strRef>
          </c:tx>
          <c:spPr>
            <a:solidFill>
              <a:schemeClr val="accent6">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Table'!$D$20:$D$27</c:f>
              <c:numCache>
                <c:formatCode>[$$-C09]#,##0</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A12A-4C3A-B47A-ED793ED934DB}"/>
            </c:ext>
          </c:extLst>
        </c:ser>
        <c:ser>
          <c:idx val="3"/>
          <c:order val="3"/>
          <c:tx>
            <c:strRef>
              <c:f>'Two-dimensional Pivot Table'!$E$18:$E$19</c:f>
              <c:strCache>
                <c:ptCount val="1"/>
                <c:pt idx="0">
                  <c:v>Cabbage</c:v>
                </c:pt>
              </c:strCache>
            </c:strRef>
          </c:tx>
          <c:spPr>
            <a:solidFill>
              <a:schemeClr val="accent2">
                <a:lumMod val="60000"/>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Table'!$E$20:$E$27</c:f>
              <c:numCache>
                <c:formatCode>[$$-C09]#,##0</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A12A-4C3A-B47A-ED793ED934DB}"/>
            </c:ext>
          </c:extLst>
        </c:ser>
        <c:ser>
          <c:idx val="4"/>
          <c:order val="4"/>
          <c:tx>
            <c:strRef>
              <c:f>'Two-dimensional Pivot Table'!$F$18:$F$19</c:f>
              <c:strCache>
                <c:ptCount val="1"/>
                <c:pt idx="0">
                  <c:v>Carrots</c:v>
                </c:pt>
              </c:strCache>
            </c:strRef>
          </c:tx>
          <c:spPr>
            <a:solidFill>
              <a:schemeClr val="accent4">
                <a:lumMod val="60000"/>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Table'!$F$20:$F$27</c:f>
              <c:numCache>
                <c:formatCode>[$$-C09]#,##0</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A12A-4C3A-B47A-ED793ED934DB}"/>
            </c:ext>
          </c:extLst>
        </c:ser>
        <c:ser>
          <c:idx val="5"/>
          <c:order val="5"/>
          <c:tx>
            <c:strRef>
              <c:f>'Two-dimensional Pivot Table'!$G$18:$G$19</c:f>
              <c:strCache>
                <c:ptCount val="1"/>
                <c:pt idx="0">
                  <c:v>Mango</c:v>
                </c:pt>
              </c:strCache>
            </c:strRef>
          </c:tx>
          <c:spPr>
            <a:solidFill>
              <a:schemeClr val="accent6">
                <a:lumMod val="60000"/>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Table'!$G$20:$G$27</c:f>
              <c:numCache>
                <c:formatCode>[$$-C09]#,##0</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A12A-4C3A-B47A-ED793ED934DB}"/>
            </c:ext>
          </c:extLst>
        </c:ser>
        <c:ser>
          <c:idx val="6"/>
          <c:order val="6"/>
          <c:tx>
            <c:strRef>
              <c:f>'Two-dimensional Pivot Table'!$H$18:$H$19</c:f>
              <c:strCache>
                <c:ptCount val="1"/>
                <c:pt idx="0">
                  <c:v>Orange</c:v>
                </c:pt>
              </c:strCache>
            </c:strRef>
          </c:tx>
          <c:spPr>
            <a:solidFill>
              <a:schemeClr val="accent2">
                <a:lumMod val="80000"/>
                <a:lumOff val="20000"/>
                <a:alpha val="85000"/>
              </a:schemeClr>
            </a:solidFill>
            <a:ln w="9525" cap="flat" cmpd="sng" algn="ctr">
              <a:solidFill>
                <a:schemeClr val="lt1">
                  <a:alpha val="50000"/>
                </a:schemeClr>
              </a:solidFill>
              <a:round/>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Table'!$A$20:$A$27</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Table'!$H$20:$H$27</c:f>
              <c:numCache>
                <c:formatCode>[$$-C09]#,##0</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A12A-4C3A-B47A-ED793ED934DB}"/>
            </c:ext>
          </c:extLst>
        </c:ser>
        <c:dLbls>
          <c:showLegendKey val="0"/>
          <c:showVal val="1"/>
          <c:showCatName val="0"/>
          <c:showSerName val="0"/>
          <c:showPercent val="0"/>
          <c:showBubbleSize val="0"/>
        </c:dLbls>
        <c:axId val="500296528"/>
        <c:axId val="500303184"/>
      </c:areaChart>
      <c:catAx>
        <c:axId val="5002965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500303184"/>
        <c:crosses val="autoZero"/>
        <c:auto val="1"/>
        <c:lblAlgn val="ctr"/>
        <c:lblOffset val="100"/>
        <c:noMultiLvlLbl val="0"/>
      </c:catAx>
      <c:valAx>
        <c:axId val="5003031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C09]#,##0" sourceLinked="1"/>
        <c:majorTickMark val="none"/>
        <c:minorTickMark val="none"/>
        <c:tickLblPos val="nextTo"/>
        <c:crossAx val="500296528"/>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GH"/>
              </a:p>
            </c:txPr>
          </c:dispUnitsLbl>
        </c:dispUnits>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Table!PivotTable21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 of Product Purchased in a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alpha val="85000"/>
            </a:schemeClr>
          </a:solidFill>
          <a:ln w="9525" cap="flat" cmpd="sng" algn="ctr">
            <a:solidFill>
              <a:schemeClr val="accent2">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'Two-dimensional Pivot Table'!$B$32:$B$33</c:f>
              <c:strCache>
                <c:ptCount val="1"/>
                <c:pt idx="0">
                  <c:v>Apple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Table'!$B$34:$B$46</c:f>
              <c:numCache>
                <c:formatCode>[$$-C09]#,##0</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5188-4F11-8078-D65599815F62}"/>
            </c:ext>
          </c:extLst>
        </c:ser>
        <c:ser>
          <c:idx val="1"/>
          <c:order val="1"/>
          <c:tx>
            <c:strRef>
              <c:f>'Two-dimensional Pivot Table'!$C$32:$C$33</c:f>
              <c:strCache>
                <c:ptCount val="1"/>
                <c:pt idx="0">
                  <c:v>Banana</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Table'!$C$34:$C$46</c:f>
              <c:numCache>
                <c:formatCode>[$$-C09]#,##0</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1-5188-4F11-8078-D65599815F62}"/>
            </c:ext>
          </c:extLst>
        </c:ser>
        <c:ser>
          <c:idx val="2"/>
          <c:order val="2"/>
          <c:tx>
            <c:strRef>
              <c:f>'Two-dimensional Pivot Table'!$D$32:$D$33</c:f>
              <c:strCache>
                <c:ptCount val="1"/>
                <c:pt idx="0">
                  <c:v>Beans</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Table'!$D$34:$D$46</c:f>
              <c:numCache>
                <c:formatCode>[$$-C09]#,##0</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2-5188-4F11-8078-D65599815F62}"/>
            </c:ext>
          </c:extLst>
        </c:ser>
        <c:ser>
          <c:idx val="3"/>
          <c:order val="3"/>
          <c:tx>
            <c:strRef>
              <c:f>'Two-dimensional Pivot Table'!$E$32:$E$33</c:f>
              <c:strCache>
                <c:ptCount val="1"/>
                <c:pt idx="0">
                  <c:v>Cabbage</c:v>
                </c:pt>
              </c:strCache>
            </c:strRef>
          </c:tx>
          <c:spPr>
            <a:solidFill>
              <a:schemeClr val="accent2">
                <a:lumMod val="60000"/>
                <a:alpha val="85000"/>
              </a:schemeClr>
            </a:solidFill>
            <a:ln w="9525" cap="flat" cmpd="sng" algn="ctr">
              <a:solidFill>
                <a:schemeClr val="accent2">
                  <a:lumMod val="60000"/>
                  <a:lumMod val="75000"/>
                </a:schemeClr>
              </a:solidFill>
              <a:round/>
            </a:ln>
            <a:effectLst/>
            <a:sp3d contourW="9525">
              <a:contourClr>
                <a:schemeClr val="accent2">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Table'!$E$34:$E$46</c:f>
              <c:numCache>
                <c:formatCode>[$$-C09]#,##0</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3-5188-4F11-8078-D65599815F62}"/>
            </c:ext>
          </c:extLst>
        </c:ser>
        <c:ser>
          <c:idx val="4"/>
          <c:order val="4"/>
          <c:tx>
            <c:strRef>
              <c:f>'Two-dimensional Pivot Table'!$F$32:$F$33</c:f>
              <c:strCache>
                <c:ptCount val="1"/>
                <c:pt idx="0">
                  <c:v>Carrots</c:v>
                </c:pt>
              </c:strCache>
            </c:strRef>
          </c:tx>
          <c:spPr>
            <a:solidFill>
              <a:schemeClr val="accent4">
                <a:lumMod val="60000"/>
                <a:alpha val="85000"/>
              </a:schemeClr>
            </a:solidFill>
            <a:ln w="9525" cap="flat" cmpd="sng" algn="ctr">
              <a:solidFill>
                <a:schemeClr val="accent4">
                  <a:lumMod val="60000"/>
                  <a:lumMod val="75000"/>
                </a:schemeClr>
              </a:solidFill>
              <a:round/>
            </a:ln>
            <a:effectLst/>
            <a:sp3d contourW="9525">
              <a:contourClr>
                <a:schemeClr val="accent4">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Table'!$F$34:$F$46</c:f>
              <c:numCache>
                <c:formatCode>[$$-C09]#,##0</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4-5188-4F11-8078-D65599815F62}"/>
            </c:ext>
          </c:extLst>
        </c:ser>
        <c:ser>
          <c:idx val="5"/>
          <c:order val="5"/>
          <c:tx>
            <c:strRef>
              <c:f>'Two-dimensional Pivot Table'!$G$32:$G$33</c:f>
              <c:strCache>
                <c:ptCount val="1"/>
                <c:pt idx="0">
                  <c:v>Mango</c:v>
                </c:pt>
              </c:strCache>
            </c:strRef>
          </c:tx>
          <c:spPr>
            <a:solidFill>
              <a:schemeClr val="accent6">
                <a:lumMod val="60000"/>
                <a:alpha val="85000"/>
              </a:schemeClr>
            </a:solidFill>
            <a:ln w="9525" cap="flat" cmpd="sng" algn="ctr">
              <a:solidFill>
                <a:schemeClr val="accent6">
                  <a:lumMod val="60000"/>
                  <a:lumMod val="75000"/>
                </a:schemeClr>
              </a:solidFill>
              <a:round/>
            </a:ln>
            <a:effectLst/>
            <a:sp3d contourW="9525">
              <a:contourClr>
                <a:schemeClr val="accent6">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Table'!$G$34:$G$46</c:f>
              <c:numCache>
                <c:formatCode>[$$-C09]#,##0</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5-5188-4F11-8078-D65599815F62}"/>
            </c:ext>
          </c:extLst>
        </c:ser>
        <c:ser>
          <c:idx val="6"/>
          <c:order val="6"/>
          <c:tx>
            <c:strRef>
              <c:f>'Two-dimensional Pivot Table'!$H$32:$H$33</c:f>
              <c:strCache>
                <c:ptCount val="1"/>
                <c:pt idx="0">
                  <c:v>Orange</c:v>
                </c:pt>
              </c:strCache>
            </c:strRef>
          </c:tx>
          <c:spPr>
            <a:solidFill>
              <a:schemeClr val="accent2">
                <a:lumMod val="80000"/>
                <a:lumOff val="20000"/>
                <a:alpha val="85000"/>
              </a:schemeClr>
            </a:solidFill>
            <a:ln w="9525" cap="flat" cmpd="sng" algn="ctr">
              <a:solidFill>
                <a:schemeClr val="accent2">
                  <a:lumMod val="80000"/>
                  <a:lumOff val="20000"/>
                  <a:lumMod val="75000"/>
                </a:schemeClr>
              </a:solidFill>
              <a:round/>
            </a:ln>
            <a:effectLst/>
            <a:sp3d contourW="9525">
              <a:contourClr>
                <a:schemeClr val="accent2">
                  <a:lumMod val="80000"/>
                  <a:lumOff val="2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Table'!$H$34:$H$46</c:f>
              <c:numCache>
                <c:formatCode>[$$-C09]#,##0</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6-5188-4F11-8078-D65599815F62}"/>
            </c:ext>
          </c:extLst>
        </c:ser>
        <c:dLbls>
          <c:showLegendKey val="0"/>
          <c:showVal val="1"/>
          <c:showCatName val="0"/>
          <c:showSerName val="0"/>
          <c:showPercent val="0"/>
          <c:showBubbleSize val="0"/>
        </c:dLbls>
        <c:gapWidth val="65"/>
        <c:shape val="box"/>
        <c:axId val="276761344"/>
        <c:axId val="276761760"/>
        <c:axId val="0"/>
      </c:bar3DChart>
      <c:catAx>
        <c:axId val="276761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276761760"/>
        <c:crosses val="autoZero"/>
        <c:auto val="1"/>
        <c:lblAlgn val="ctr"/>
        <c:lblOffset val="100"/>
        <c:noMultiLvlLbl val="0"/>
      </c:catAx>
      <c:valAx>
        <c:axId val="276761760"/>
        <c:scaling>
          <c:orientation val="minMax"/>
        </c:scaling>
        <c:delete val="0"/>
        <c:axPos val="l"/>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276761344"/>
        <c:crosses val="autoZero"/>
        <c:crossBetween val="between"/>
        <c:dispUnits>
          <c:builtInUnit val="thousands"/>
        </c:dispUnits>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[Keziah Praba Bonzo.xlsx]One-dimensional Pivot Table!PivotTable15</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made per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4.785345581802275E-2"/>
              <c:y val="5.731736657917760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layout>
            <c:manualLayout>
              <c:x val="3.106003937007874E-2"/>
              <c:y val="-7.661636045494313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layout>
            <c:manualLayout>
              <c:x val="3.106003937007874E-2"/>
              <c:y val="-7.661636045494313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12"/>
      </c:pivotFmt>
      <c:pivotFmt>
        <c:idx val="13"/>
      </c:pivotFmt>
      <c:pivotFmt>
        <c:idx val="14"/>
        <c:dLbl>
          <c:idx val="0"/>
          <c:layout>
            <c:manualLayout>
              <c:x val="4.785345581802275E-2"/>
              <c:y val="5.731736657917760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15"/>
      </c:pivotFmt>
      <c:pivotFmt>
        <c:idx val="16"/>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4"/>
          </a:solidFill>
          <a:ln>
            <a:noFill/>
          </a:ln>
          <a:effectLst>
            <a:outerShdw blurRad="254000" sx="102000" sy="102000" algn="ctr" rotWithShape="0">
              <a:prstClr val="black">
                <a:alpha val="20000"/>
              </a:prstClr>
            </a:outerShdw>
          </a:effectLst>
        </c:spPr>
      </c:pivotFmt>
      <c:pivotFmt>
        <c:idx val="18"/>
        <c:spPr>
          <a:solidFill>
            <a:schemeClr val="accent4"/>
          </a:solidFill>
          <a:ln>
            <a:noFill/>
          </a:ln>
          <a:effectLst>
            <a:outerShdw blurRad="254000" sx="102000" sy="102000" algn="ctr" rotWithShape="0">
              <a:prstClr val="black">
                <a:alpha val="20000"/>
              </a:prstClr>
            </a:outerShdw>
          </a:effectLst>
        </c:spPr>
      </c:pivotFmt>
      <c:pivotFmt>
        <c:idx val="19"/>
        <c:spPr>
          <a:solidFill>
            <a:schemeClr val="accent4"/>
          </a:solidFill>
          <a:ln>
            <a:noFill/>
          </a:ln>
          <a:effectLst>
            <a:outerShdw blurRad="254000" sx="102000" sy="102000" algn="ctr" rotWithShape="0">
              <a:prstClr val="black">
                <a:alpha val="20000"/>
              </a:prstClr>
            </a:outerShdw>
          </a:effectLst>
        </c:spPr>
      </c:pivotFmt>
      <c:pivotFmt>
        <c:idx val="20"/>
        <c:spPr>
          <a:solidFill>
            <a:schemeClr val="accent4"/>
          </a:solidFill>
          <a:ln>
            <a:noFill/>
          </a:ln>
          <a:effectLst>
            <a:outerShdw blurRad="254000" sx="102000" sy="102000" algn="ctr" rotWithShape="0">
              <a:prstClr val="black">
                <a:alpha val="20000"/>
              </a:prstClr>
            </a:outerShdw>
          </a:effectLst>
        </c:spPr>
      </c:pivotFmt>
      <c:pivotFmt>
        <c:idx val="21"/>
        <c:spPr>
          <a:solidFill>
            <a:schemeClr val="accent4"/>
          </a:solidFill>
          <a:ln>
            <a:noFill/>
          </a:ln>
          <a:effectLst>
            <a:outerShdw blurRad="254000" sx="102000" sy="102000" algn="ctr" rotWithShape="0">
              <a:prstClr val="black">
                <a:alpha val="20000"/>
              </a:prstClr>
            </a:outerShdw>
          </a:effectLst>
        </c:spPr>
      </c:pivotFmt>
      <c:pivotFmt>
        <c:idx val="22"/>
        <c:spPr>
          <a:solidFill>
            <a:schemeClr val="accent4"/>
          </a:solidFill>
          <a:ln>
            <a:noFill/>
          </a:ln>
          <a:effectLst>
            <a:outerShdw blurRad="254000" sx="102000" sy="102000" algn="ctr" rotWithShape="0">
              <a:prstClr val="black">
                <a:alpha val="20000"/>
              </a:prstClr>
            </a:outerShdw>
          </a:effectLst>
        </c:spPr>
      </c:pivotFmt>
      <c:pivotFmt>
        <c:idx val="23"/>
        <c:spPr>
          <a:solidFill>
            <a:schemeClr val="accent4"/>
          </a:solidFill>
          <a:ln>
            <a:noFill/>
          </a:ln>
          <a:effectLst>
            <a:outerShdw blurRad="254000" sx="102000" sy="102000" algn="ctr" rotWithShape="0">
              <a:prstClr val="black">
                <a:alpha val="20000"/>
              </a:prstClr>
            </a:outerShdw>
          </a:effectLst>
        </c:spPr>
      </c:pivotFmt>
      <c:pivotFmt>
        <c:idx val="24"/>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4"/>
          </a:solidFill>
          <a:ln>
            <a:noFill/>
          </a:ln>
          <a:effectLst>
            <a:outerShdw blurRad="254000" sx="102000" sy="102000" algn="ctr" rotWithShape="0">
              <a:prstClr val="black">
                <a:alpha val="20000"/>
              </a:prstClr>
            </a:outerShdw>
          </a:effectLst>
        </c:spPr>
      </c:pivotFmt>
      <c:pivotFmt>
        <c:idx val="26"/>
        <c:spPr>
          <a:solidFill>
            <a:schemeClr val="accent4"/>
          </a:solidFill>
          <a:ln>
            <a:noFill/>
          </a:ln>
          <a:effectLst>
            <a:outerShdw blurRad="254000" sx="102000" sy="102000" algn="ctr" rotWithShape="0">
              <a:prstClr val="black">
                <a:alpha val="20000"/>
              </a:prstClr>
            </a:outerShdw>
          </a:effectLst>
        </c:spPr>
      </c:pivotFmt>
      <c:pivotFmt>
        <c:idx val="27"/>
        <c:spPr>
          <a:solidFill>
            <a:schemeClr val="accent4"/>
          </a:solidFill>
          <a:ln>
            <a:noFill/>
          </a:ln>
          <a:effectLst>
            <a:outerShdw blurRad="254000" sx="102000" sy="102000" algn="ctr" rotWithShape="0">
              <a:prstClr val="black">
                <a:alpha val="20000"/>
              </a:prstClr>
            </a:outerShdw>
          </a:effectLst>
        </c:spPr>
      </c:pivotFmt>
      <c:pivotFmt>
        <c:idx val="28"/>
        <c:spPr>
          <a:solidFill>
            <a:schemeClr val="accent4"/>
          </a:solidFill>
          <a:ln>
            <a:noFill/>
          </a:ln>
          <a:effectLst>
            <a:outerShdw blurRad="254000" sx="102000" sy="102000" algn="ctr" rotWithShape="0">
              <a:prstClr val="black">
                <a:alpha val="20000"/>
              </a:prstClr>
            </a:outerShdw>
          </a:effectLst>
        </c:spPr>
      </c:pivotFmt>
      <c:pivotFmt>
        <c:idx val="29"/>
        <c:spPr>
          <a:solidFill>
            <a:schemeClr val="accent4"/>
          </a:solidFill>
          <a:ln>
            <a:noFill/>
          </a:ln>
          <a:effectLst>
            <a:outerShdw blurRad="254000" sx="102000" sy="102000" algn="ctr" rotWithShape="0">
              <a:prstClr val="black">
                <a:alpha val="20000"/>
              </a:prstClr>
            </a:outerShdw>
          </a:effectLst>
        </c:spPr>
      </c:pivotFmt>
      <c:pivotFmt>
        <c:idx val="30"/>
        <c:spPr>
          <a:solidFill>
            <a:schemeClr val="accent4"/>
          </a:solidFill>
          <a:ln>
            <a:noFill/>
          </a:ln>
          <a:effectLst>
            <a:outerShdw blurRad="254000" sx="102000" sy="102000" algn="ctr" rotWithShape="0">
              <a:prstClr val="black">
                <a:alpha val="20000"/>
              </a:prstClr>
            </a:outerShdw>
          </a:effectLst>
        </c:spPr>
      </c:pivotFmt>
      <c:pivotFmt>
        <c:idx val="31"/>
        <c:spPr>
          <a:solidFill>
            <a:schemeClr val="accent4"/>
          </a:solidFill>
          <a:ln>
            <a:noFill/>
          </a:ln>
          <a:effectLst>
            <a:outerShdw blurRad="254000" sx="102000" sy="102000" algn="ctr" rotWithShape="0">
              <a:prstClr val="black">
                <a:alpha val="20000"/>
              </a:prstClr>
            </a:outerShdw>
          </a:effectLst>
        </c:spPr>
      </c:pivotFmt>
      <c:pivotFmt>
        <c:idx val="32"/>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4">
              <a:shade val="47000"/>
            </a:schemeClr>
          </a:solidFill>
          <a:ln>
            <a:noFill/>
          </a:ln>
          <a:effectLst>
            <a:outerShdw blurRad="254000" sx="102000" sy="102000" algn="ctr" rotWithShape="0">
              <a:prstClr val="black">
                <a:alpha val="20000"/>
              </a:prstClr>
            </a:outerShdw>
          </a:effectLst>
        </c:spPr>
      </c:pivotFmt>
      <c:pivotFmt>
        <c:idx val="34"/>
        <c:spPr>
          <a:solidFill>
            <a:schemeClr val="accent4">
              <a:shade val="65000"/>
            </a:schemeClr>
          </a:solidFill>
          <a:ln>
            <a:noFill/>
          </a:ln>
          <a:effectLst>
            <a:outerShdw blurRad="254000" sx="102000" sy="102000" algn="ctr" rotWithShape="0">
              <a:prstClr val="black">
                <a:alpha val="20000"/>
              </a:prstClr>
            </a:outerShdw>
          </a:effectLst>
        </c:spPr>
      </c:pivotFmt>
      <c:pivotFmt>
        <c:idx val="35"/>
        <c:spPr>
          <a:solidFill>
            <a:schemeClr val="accent4">
              <a:shade val="82000"/>
            </a:schemeClr>
          </a:solidFill>
          <a:ln>
            <a:noFill/>
          </a:ln>
          <a:effectLst>
            <a:outerShdw blurRad="254000" sx="102000" sy="102000" algn="ctr" rotWithShape="0">
              <a:prstClr val="black">
                <a:alpha val="20000"/>
              </a:prstClr>
            </a:outerShdw>
          </a:effectLst>
        </c:spPr>
      </c:pivotFmt>
      <c:pivotFmt>
        <c:idx val="36"/>
        <c:spPr>
          <a:solidFill>
            <a:schemeClr val="accent4"/>
          </a:solidFill>
          <a:ln>
            <a:noFill/>
          </a:ln>
          <a:effectLst>
            <a:outerShdw blurRad="254000" sx="102000" sy="102000" algn="ctr" rotWithShape="0">
              <a:prstClr val="black">
                <a:alpha val="20000"/>
              </a:prstClr>
            </a:outerShdw>
          </a:effectLst>
        </c:spPr>
      </c:pivotFmt>
      <c:pivotFmt>
        <c:idx val="37"/>
        <c:spPr>
          <a:solidFill>
            <a:schemeClr val="accent4">
              <a:tint val="83000"/>
            </a:schemeClr>
          </a:solidFill>
          <a:ln>
            <a:noFill/>
          </a:ln>
          <a:effectLst>
            <a:outerShdw blurRad="254000" sx="102000" sy="102000" algn="ctr" rotWithShape="0">
              <a:prstClr val="black">
                <a:alpha val="20000"/>
              </a:prstClr>
            </a:outerShdw>
          </a:effectLst>
        </c:spPr>
      </c:pivotFmt>
      <c:pivotFmt>
        <c:idx val="38"/>
        <c:spPr>
          <a:solidFill>
            <a:schemeClr val="accent4">
              <a:tint val="65000"/>
            </a:schemeClr>
          </a:solidFill>
          <a:ln>
            <a:noFill/>
          </a:ln>
          <a:effectLst>
            <a:outerShdw blurRad="254000" sx="102000" sy="102000" algn="ctr" rotWithShape="0">
              <a:prstClr val="black">
                <a:alpha val="20000"/>
              </a:prstClr>
            </a:outerShdw>
          </a:effectLst>
        </c:spPr>
      </c:pivotFmt>
      <c:pivotFmt>
        <c:idx val="39"/>
        <c:spPr>
          <a:solidFill>
            <a:schemeClr val="accent4">
              <a:tint val="48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Table'!$B$5</c:f>
              <c:strCache>
                <c:ptCount val="1"/>
                <c:pt idx="0">
                  <c:v>Total</c:v>
                </c:pt>
              </c:strCache>
            </c:strRef>
          </c:tx>
          <c:dPt>
            <c:idx val="0"/>
            <c:bubble3D val="0"/>
            <c:spPr>
              <a:solidFill>
                <a:schemeClr val="accent4">
                  <a:shade val="4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BF1-4C12-BBED-E329D1BD9E30}"/>
              </c:ext>
            </c:extLst>
          </c:dPt>
          <c:dPt>
            <c:idx val="1"/>
            <c:bubble3D val="0"/>
            <c:spPr>
              <a:solidFill>
                <a:schemeClr val="accent4">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BF1-4C12-BBED-E329D1BD9E30}"/>
              </c:ext>
            </c:extLst>
          </c:dPt>
          <c:dPt>
            <c:idx val="2"/>
            <c:bubble3D val="0"/>
            <c:spPr>
              <a:solidFill>
                <a:schemeClr val="accent4">
                  <a:shade val="8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BF1-4C12-BBED-E329D1BD9E3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BF1-4C12-BBED-E329D1BD9E30}"/>
              </c:ext>
            </c:extLst>
          </c:dPt>
          <c:dPt>
            <c:idx val="4"/>
            <c:bubble3D val="0"/>
            <c:spPr>
              <a:solidFill>
                <a:schemeClr val="accent4">
                  <a:tint val="8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BF1-4C12-BBED-E329D1BD9E30}"/>
              </c:ext>
            </c:extLst>
          </c:dPt>
          <c:dPt>
            <c:idx val="5"/>
            <c:bubble3D val="0"/>
            <c:spPr>
              <a:solidFill>
                <a:schemeClr val="accent4">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BF1-4C12-BBED-E329D1BD9E30}"/>
              </c:ext>
            </c:extLst>
          </c:dPt>
          <c:dPt>
            <c:idx val="6"/>
            <c:bubble3D val="0"/>
            <c:spPr>
              <a:solidFill>
                <a:schemeClr val="accent4">
                  <a:tint val="4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BF1-4C12-BBED-E329D1BD9E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[$$-C09]#,##0</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1BF1-4C12-BBED-E329D1BD9E3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[Keziah Praba Bonzo.xlsx]One-dimensional Pivot Table!PivotTable15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made per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4.785345581802275E-2"/>
              <c:y val="5.731736657917760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layout>
            <c:manualLayout>
              <c:x val="3.106003937007874E-2"/>
              <c:y val="-7.661636045494313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layout>
            <c:manualLayout>
              <c:x val="3.106003937007874E-2"/>
              <c:y val="-7.661636045494313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12"/>
      </c:pivotFmt>
      <c:pivotFmt>
        <c:idx val="13"/>
      </c:pivotFmt>
      <c:pivotFmt>
        <c:idx val="14"/>
        <c:dLbl>
          <c:idx val="0"/>
          <c:layout>
            <c:manualLayout>
              <c:x val="4.785345581802275E-2"/>
              <c:y val="5.7317366579177603E-2"/>
            </c:manualLayout>
          </c:layout>
          <c:showLegendKey val="0"/>
          <c:showVal val="0"/>
          <c:showCatName val="0"/>
          <c:showSerName val="0"/>
          <c:showPercent val="1"/>
          <c:showBubbleSize val="0"/>
          <c:extLst>
            <c:ext xmlns:c15="http://schemas.microsoft.com/office/drawing/2012/chart" uri="{CE6537A1-D6FC-4f65-9D91-7224C49458BB}"/>
          </c:extLst>
        </c:dLbl>
      </c:pivotFmt>
      <c:pivotFmt>
        <c:idx val="15"/>
      </c:pivotFmt>
      <c:pivotFmt>
        <c:idx val="16"/>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4">
              <a:shade val="47000"/>
            </a:schemeClr>
          </a:solidFill>
          <a:ln>
            <a:noFill/>
          </a:ln>
          <a:effectLst>
            <a:outerShdw blurRad="254000" sx="102000" sy="102000" algn="ctr" rotWithShape="0">
              <a:prstClr val="black">
                <a:alpha val="20000"/>
              </a:prstClr>
            </a:outerShdw>
          </a:effectLst>
        </c:spPr>
      </c:pivotFmt>
      <c:pivotFmt>
        <c:idx val="18"/>
        <c:spPr>
          <a:solidFill>
            <a:schemeClr val="accent4">
              <a:shade val="65000"/>
            </a:schemeClr>
          </a:solidFill>
          <a:ln>
            <a:noFill/>
          </a:ln>
          <a:effectLst>
            <a:outerShdw blurRad="254000" sx="102000" sy="102000" algn="ctr" rotWithShape="0">
              <a:prstClr val="black">
                <a:alpha val="20000"/>
              </a:prstClr>
            </a:outerShdw>
          </a:effectLst>
        </c:spPr>
      </c:pivotFmt>
      <c:pivotFmt>
        <c:idx val="19"/>
        <c:spPr>
          <a:solidFill>
            <a:schemeClr val="accent4">
              <a:shade val="82000"/>
            </a:schemeClr>
          </a:solidFill>
          <a:ln>
            <a:noFill/>
          </a:ln>
          <a:effectLst>
            <a:outerShdw blurRad="254000" sx="102000" sy="102000" algn="ctr" rotWithShape="0">
              <a:prstClr val="black">
                <a:alpha val="20000"/>
              </a:prstClr>
            </a:outerShdw>
          </a:effectLst>
        </c:spPr>
      </c:pivotFmt>
      <c:pivotFmt>
        <c:idx val="20"/>
        <c:spPr>
          <a:solidFill>
            <a:schemeClr val="accent4"/>
          </a:solidFill>
          <a:ln>
            <a:noFill/>
          </a:ln>
          <a:effectLst>
            <a:outerShdw blurRad="254000" sx="102000" sy="102000" algn="ctr" rotWithShape="0">
              <a:prstClr val="black">
                <a:alpha val="20000"/>
              </a:prstClr>
            </a:outerShdw>
          </a:effectLst>
        </c:spPr>
      </c:pivotFmt>
      <c:pivotFmt>
        <c:idx val="21"/>
        <c:spPr>
          <a:solidFill>
            <a:schemeClr val="accent4">
              <a:tint val="83000"/>
            </a:schemeClr>
          </a:solidFill>
          <a:ln>
            <a:noFill/>
          </a:ln>
          <a:effectLst>
            <a:outerShdw blurRad="254000" sx="102000" sy="102000" algn="ctr" rotWithShape="0">
              <a:prstClr val="black">
                <a:alpha val="20000"/>
              </a:prstClr>
            </a:outerShdw>
          </a:effectLst>
        </c:spPr>
      </c:pivotFmt>
      <c:pivotFmt>
        <c:idx val="22"/>
        <c:spPr>
          <a:solidFill>
            <a:schemeClr val="accent4">
              <a:tint val="65000"/>
            </a:schemeClr>
          </a:solidFill>
          <a:ln>
            <a:noFill/>
          </a:ln>
          <a:effectLst>
            <a:outerShdw blurRad="254000" sx="102000" sy="102000" algn="ctr" rotWithShape="0">
              <a:prstClr val="black">
                <a:alpha val="20000"/>
              </a:prstClr>
            </a:outerShdw>
          </a:effectLst>
        </c:spPr>
      </c:pivotFmt>
      <c:pivotFmt>
        <c:idx val="23"/>
        <c:spPr>
          <a:solidFill>
            <a:schemeClr val="accent4">
              <a:tint val="48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Table'!$B$5</c:f>
              <c:strCache>
                <c:ptCount val="1"/>
                <c:pt idx="0">
                  <c:v>Total</c:v>
                </c:pt>
              </c:strCache>
            </c:strRef>
          </c:tx>
          <c:dPt>
            <c:idx val="0"/>
            <c:bubble3D val="0"/>
            <c:spPr>
              <a:solidFill>
                <a:schemeClr val="accent4">
                  <a:shade val="4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EAB-4BC4-953B-133796EA44A7}"/>
              </c:ext>
            </c:extLst>
          </c:dPt>
          <c:dPt>
            <c:idx val="1"/>
            <c:bubble3D val="0"/>
            <c:spPr>
              <a:solidFill>
                <a:schemeClr val="accent4">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EAB-4BC4-953B-133796EA44A7}"/>
              </c:ext>
            </c:extLst>
          </c:dPt>
          <c:dPt>
            <c:idx val="2"/>
            <c:bubble3D val="0"/>
            <c:spPr>
              <a:solidFill>
                <a:schemeClr val="accent4">
                  <a:shade val="8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EAB-4BC4-953B-133796EA44A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EAB-4BC4-953B-133796EA44A7}"/>
              </c:ext>
            </c:extLst>
          </c:dPt>
          <c:dPt>
            <c:idx val="4"/>
            <c:bubble3D val="0"/>
            <c:spPr>
              <a:solidFill>
                <a:schemeClr val="accent4">
                  <a:tint val="8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EAB-4BC4-953B-133796EA44A7}"/>
              </c:ext>
            </c:extLst>
          </c:dPt>
          <c:dPt>
            <c:idx val="5"/>
            <c:bubble3D val="0"/>
            <c:spPr>
              <a:solidFill>
                <a:schemeClr val="accent4">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EAB-4BC4-953B-133796EA44A7}"/>
              </c:ext>
            </c:extLst>
          </c:dPt>
          <c:dPt>
            <c:idx val="6"/>
            <c:bubble3D val="0"/>
            <c:spPr>
              <a:solidFill>
                <a:schemeClr val="accent4">
                  <a:tint val="4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EAB-4BC4-953B-133796EA44A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[$$-C09]#,##0</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1EAB-4BC4-953B-133796EA44A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Bonzo.xlsx]One-dimensional Pivot Table!PivotTable17</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olidFill>
          <a:ln>
            <a:noFill/>
          </a:ln>
          <a:effectLst>
            <a:outerShdw blurRad="254000" sx="102000" sy="102000" algn="ctr" rotWithShape="0">
              <a:prstClr val="black">
                <a:alpha val="20000"/>
              </a:prstClr>
            </a:outerShdw>
          </a:effectLst>
        </c:spPr>
      </c:pivotFmt>
      <c:pivotFmt>
        <c:idx val="18"/>
        <c:spPr>
          <a:solidFill>
            <a:schemeClr val="accent2"/>
          </a:solidFill>
          <a:ln>
            <a:noFill/>
          </a:ln>
          <a:effectLst>
            <a:outerShdw blurRad="254000" sx="102000" sy="102000" algn="ctr" rotWithShape="0">
              <a:prstClr val="black">
                <a:alpha val="20000"/>
              </a:prstClr>
            </a:outerShdw>
          </a:effectLst>
        </c:spPr>
      </c:pivotFmt>
      <c:pivotFmt>
        <c:idx val="19"/>
        <c:spPr>
          <a:solidFill>
            <a:schemeClr val="accent2"/>
          </a:solidFill>
          <a:ln>
            <a:noFill/>
          </a:ln>
          <a:effectLst>
            <a:outerShdw blurRad="254000" sx="102000" sy="102000" algn="ctr" rotWithShape="0">
              <a:prstClr val="black">
                <a:alpha val="20000"/>
              </a:prstClr>
            </a:outerShdw>
          </a:effectLst>
        </c:spPr>
      </c:pivotFmt>
      <c:pivotFmt>
        <c:idx val="20"/>
        <c:spPr>
          <a:solidFill>
            <a:schemeClr val="accent2"/>
          </a:solidFill>
          <a:ln>
            <a:noFill/>
          </a:ln>
          <a:effectLst>
            <a:outerShdw blurRad="254000" sx="102000" sy="102000" algn="ctr" rotWithShape="0">
              <a:prstClr val="black">
                <a:alpha val="20000"/>
              </a:prstClr>
            </a:outerShdw>
          </a:effectLst>
        </c:spPr>
      </c:pivotFmt>
      <c:pivotFmt>
        <c:idx val="21"/>
        <c:spPr>
          <a:solidFill>
            <a:schemeClr val="accent2"/>
          </a:solidFill>
          <a:ln>
            <a:noFill/>
          </a:ln>
          <a:effectLst>
            <a:outerShdw blurRad="254000" sx="102000" sy="102000" algn="ctr" rotWithShape="0">
              <a:prstClr val="black">
                <a:alpha val="20000"/>
              </a:prstClr>
            </a:outerShdw>
          </a:effectLst>
        </c:spPr>
      </c:pivotFmt>
      <c:pivotFmt>
        <c:idx val="22"/>
        <c:spPr>
          <a:solidFill>
            <a:schemeClr val="accent2"/>
          </a:solidFill>
          <a:ln>
            <a:noFill/>
          </a:ln>
          <a:effectLst>
            <a:outerShdw blurRad="254000" sx="102000" sy="102000" algn="ctr" rotWithShape="0">
              <a:prstClr val="black">
                <a:alpha val="20000"/>
              </a:prstClr>
            </a:outerShdw>
          </a:effectLst>
        </c:spPr>
      </c:pivotFmt>
      <c:pivotFmt>
        <c:idx val="23"/>
        <c:spPr>
          <a:solidFill>
            <a:schemeClr val="accent2"/>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'One-dimensional Pivot Table'!$E$5</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A40-4079-962A-F287D83F5FA8}"/>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A40-4079-962A-F287D83F5FA8}"/>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A40-4079-962A-F287D83F5FA8}"/>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A40-4079-962A-F287D83F5FA8}"/>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A40-4079-962A-F287D83F5FA8}"/>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A40-4079-962A-F287D83F5FA8}"/>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A40-4079-962A-F287D83F5FA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'One-dimensional Pivot Table'!$D$6:$D$13</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Table'!$E$6:$E$13</c:f>
              <c:numCache>
                <c:formatCode>[$$-C09]#,##0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E-DA40-4079-962A-F287D83F5FA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[Keziah Praba Bonzo.xlsx]One-dimensional Pivot Table!PivotTable16</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Sales per Category</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GH"/>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GH"/>
            </a:p>
          </c:txPr>
          <c:showLegendKey val="1"/>
          <c:showVal val="1"/>
          <c:showCatName val="1"/>
          <c:showSerName val="1"/>
          <c:showPercent val="1"/>
          <c:showBubbleSize val="1"/>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Table'!$E$18</c:f>
              <c:strCache>
                <c:ptCount val="1"/>
                <c:pt idx="0">
                  <c:v>Total</c:v>
                </c:pt>
              </c:strCache>
            </c:strRef>
          </c:tx>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2-8B1D-4CDB-85F0-0CFC3634E97B}"/>
              </c:ext>
            </c:extLst>
          </c:dPt>
          <c:dPt>
            <c:idx val="1"/>
            <c:invertIfNegative val="0"/>
            <c:bubble3D val="0"/>
            <c:spPr>
              <a:gradFill>
                <a:gsLst>
                  <a:gs pos="0">
                    <a:schemeClr val="accent4"/>
                  </a:gs>
                  <a:gs pos="100000">
                    <a:schemeClr val="accent4">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8B1D-4CDB-85F0-0CFC3634E97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GH"/>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2-8B1D-4CDB-85F0-0CFC3634E97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GH"/>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8B1D-4CDB-85F0-0CFC3634E97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Table'!$D$19:$D$21</c:f>
              <c:strCache>
                <c:ptCount val="2"/>
                <c:pt idx="0">
                  <c:v>Fruit</c:v>
                </c:pt>
                <c:pt idx="1">
                  <c:v>Vegetables</c:v>
                </c:pt>
              </c:strCache>
            </c:strRef>
          </c:cat>
          <c:val>
            <c:numRef>
              <c:f>'One-dimensional Pivot Table'!$E$19:$E$21</c:f>
              <c:numCache>
                <c:formatCode>[$$-C09]#,##0</c:formatCode>
                <c:ptCount val="2"/>
                <c:pt idx="0">
                  <c:v>693069</c:v>
                </c:pt>
                <c:pt idx="1">
                  <c:v>336665</c:v>
                </c:pt>
              </c:numCache>
            </c:numRef>
          </c:val>
          <c:extLst>
            <c:ext xmlns:c16="http://schemas.microsoft.com/office/drawing/2014/chart" uri="{C3380CC4-5D6E-409C-BE32-E72D297353CC}">
              <c16:uniqueId val="{00000000-735A-4A4C-B9C5-838DECC2A04E}"/>
            </c:ext>
          </c:extLst>
        </c:ser>
        <c:dLbls>
          <c:dLblPos val="outEnd"/>
          <c:showLegendKey val="0"/>
          <c:showVal val="1"/>
          <c:showCatName val="0"/>
          <c:showSerName val="0"/>
          <c:showPercent val="0"/>
          <c:showBubbleSize val="0"/>
        </c:dLbls>
        <c:gapWidth val="41"/>
        <c:axId val="276116976"/>
        <c:axId val="276115728"/>
      </c:barChart>
      <c:catAx>
        <c:axId val="2761169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GH"/>
          </a:p>
        </c:txPr>
        <c:crossAx val="276115728"/>
        <c:crosses val="autoZero"/>
        <c:auto val="1"/>
        <c:lblAlgn val="ctr"/>
        <c:lblOffset val="100"/>
        <c:noMultiLvlLbl val="0"/>
      </c:catAx>
      <c:valAx>
        <c:axId val="276115728"/>
        <c:scaling>
          <c:orientation val="minMax"/>
        </c:scaling>
        <c:delete val="1"/>
        <c:axPos val="l"/>
        <c:numFmt formatCode="[$$-C09]#,##0" sourceLinked="1"/>
        <c:majorTickMark val="out"/>
        <c:minorTickMark val="none"/>
        <c:tickLblPos val="nextTo"/>
        <c:crossAx val="27611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Bonzo.xlsx]One-dimensional Pivot Table!PivotTable18</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made per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Table'!$B$18</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Table'!$B$19:$B$31</c:f>
              <c:numCache>
                <c:formatCode>[$$-C09]#,##0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A266-4AB3-88F9-90A3C221691F}"/>
            </c:ext>
          </c:extLst>
        </c:ser>
        <c:dLbls>
          <c:dLblPos val="inEnd"/>
          <c:showLegendKey val="0"/>
          <c:showVal val="1"/>
          <c:showCatName val="0"/>
          <c:showSerName val="0"/>
          <c:showPercent val="0"/>
          <c:showBubbleSize val="0"/>
        </c:dLbls>
        <c:gapWidth val="65"/>
        <c:axId val="770994752"/>
        <c:axId val="647078048"/>
      </c:barChart>
      <c:catAx>
        <c:axId val="77099475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647078048"/>
        <c:crosses val="autoZero"/>
        <c:auto val="1"/>
        <c:lblAlgn val="ctr"/>
        <c:lblOffset val="100"/>
        <c:noMultiLvlLbl val="0"/>
      </c:catAx>
      <c:valAx>
        <c:axId val="647078048"/>
        <c:scaling>
          <c:orientation val="minMax"/>
        </c:scaling>
        <c:delete val="0"/>
        <c:axPos val="b"/>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770994752"/>
        <c:crosses val="autoZero"/>
        <c:crossBetween val="between"/>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GH"/>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[Keziah Praba Bonzo.xlsx]Two-dimensional Pivot Table!PivotTable21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 of Product Purchased in a Month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'Two-dimensional Pivot Table'!$B$32:$B$33</c:f>
              <c:strCache>
                <c:ptCount val="1"/>
                <c:pt idx="0">
                  <c:v>Apple</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Table'!$B$34:$B$46</c:f>
              <c:numCache>
                <c:formatCode>[$$-C09]#,##0</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DE0E-4DF4-8CDB-85AAB38AFE77}"/>
            </c:ext>
          </c:extLst>
        </c:ser>
        <c:ser>
          <c:idx val="1"/>
          <c:order val="1"/>
          <c:tx>
            <c:strRef>
              <c:f>'Two-dimensional Pivot Table'!$C$32:$C$33</c:f>
              <c:strCache>
                <c:ptCount val="1"/>
                <c:pt idx="0">
                  <c:v>Banana</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Table'!$C$34:$C$46</c:f>
              <c:numCache>
                <c:formatCode>[$$-C09]#,##0</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1-89B7-44FD-A679-C7C4EFBB642C}"/>
            </c:ext>
          </c:extLst>
        </c:ser>
        <c:ser>
          <c:idx val="2"/>
          <c:order val="2"/>
          <c:tx>
            <c:strRef>
              <c:f>'Two-dimensional Pivot Table'!$D$32:$D$33</c:f>
              <c:strCache>
                <c:ptCount val="1"/>
                <c:pt idx="0">
                  <c:v>Beans</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Table'!$D$34:$D$46</c:f>
              <c:numCache>
                <c:formatCode>[$$-C09]#,##0</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2-89B7-44FD-A679-C7C4EFBB642C}"/>
            </c:ext>
          </c:extLst>
        </c:ser>
        <c:ser>
          <c:idx val="3"/>
          <c:order val="3"/>
          <c:tx>
            <c:strRef>
              <c:f>'Two-dimensional Pivot Table'!$E$32:$E$33</c:f>
              <c:strCache>
                <c:ptCount val="1"/>
                <c:pt idx="0">
                  <c:v>Cabbage</c:v>
                </c:pt>
              </c:strCache>
            </c:strRef>
          </c:tx>
          <c:spPr>
            <a:solidFill>
              <a:schemeClr val="accent6">
                <a:lumMod val="60000"/>
                <a:alpha val="85000"/>
              </a:schemeClr>
            </a:solidFill>
            <a:ln w="9525" cap="flat" cmpd="sng" algn="ctr">
              <a:solidFill>
                <a:schemeClr val="accent6">
                  <a:lumMod val="60000"/>
                  <a:lumMod val="75000"/>
                </a:schemeClr>
              </a:solidFill>
              <a:round/>
            </a:ln>
            <a:effectLst/>
            <a:sp3d contourW="9525">
              <a:contourClr>
                <a:schemeClr val="accent6">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Table'!$E$34:$E$46</c:f>
              <c:numCache>
                <c:formatCode>[$$-C09]#,##0</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3-89B7-44FD-A679-C7C4EFBB642C}"/>
            </c:ext>
          </c:extLst>
        </c:ser>
        <c:ser>
          <c:idx val="4"/>
          <c:order val="4"/>
          <c:tx>
            <c:strRef>
              <c:f>'Two-dimensional Pivot Table'!$F$32:$F$33</c:f>
              <c:strCache>
                <c:ptCount val="1"/>
                <c:pt idx="0">
                  <c:v>Carrots</c:v>
                </c:pt>
              </c:strCache>
            </c:strRef>
          </c:tx>
          <c:spPr>
            <a:solidFill>
              <a:schemeClr val="accent5">
                <a:lumMod val="60000"/>
                <a:alpha val="85000"/>
              </a:schemeClr>
            </a:solidFill>
            <a:ln w="9525" cap="flat" cmpd="sng" algn="ctr">
              <a:solidFill>
                <a:schemeClr val="accent5">
                  <a:lumMod val="60000"/>
                  <a:lumMod val="75000"/>
                </a:schemeClr>
              </a:solidFill>
              <a:round/>
            </a:ln>
            <a:effectLst/>
            <a:sp3d contourW="9525">
              <a:contourClr>
                <a:schemeClr val="accent5">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Table'!$F$34:$F$46</c:f>
              <c:numCache>
                <c:formatCode>[$$-C09]#,##0</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4-89B7-44FD-A679-C7C4EFBB642C}"/>
            </c:ext>
          </c:extLst>
        </c:ser>
        <c:ser>
          <c:idx val="5"/>
          <c:order val="5"/>
          <c:tx>
            <c:strRef>
              <c:f>'Two-dimensional Pivot Table'!$G$32:$G$33</c:f>
              <c:strCache>
                <c:ptCount val="1"/>
                <c:pt idx="0">
                  <c:v>Mango</c:v>
                </c:pt>
              </c:strCache>
            </c:strRef>
          </c:tx>
          <c:spPr>
            <a:solidFill>
              <a:schemeClr val="accent4">
                <a:lumMod val="60000"/>
                <a:alpha val="85000"/>
              </a:schemeClr>
            </a:solidFill>
            <a:ln w="9525" cap="flat" cmpd="sng" algn="ctr">
              <a:solidFill>
                <a:schemeClr val="accent4">
                  <a:lumMod val="60000"/>
                  <a:lumMod val="75000"/>
                </a:schemeClr>
              </a:solidFill>
              <a:round/>
            </a:ln>
            <a:effectLst/>
            <a:sp3d contourW="9525">
              <a:contourClr>
                <a:schemeClr val="accent4">
                  <a:lumMod val="6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Table'!$G$34:$G$46</c:f>
              <c:numCache>
                <c:formatCode>[$$-C09]#,##0</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5-89B7-44FD-A679-C7C4EFBB642C}"/>
            </c:ext>
          </c:extLst>
        </c:ser>
        <c:ser>
          <c:idx val="6"/>
          <c:order val="6"/>
          <c:tx>
            <c:strRef>
              <c:f>'Two-dimensional Pivot Table'!$H$32:$H$33</c:f>
              <c:strCache>
                <c:ptCount val="1"/>
                <c:pt idx="0">
                  <c:v>Orange</c:v>
                </c:pt>
              </c:strCache>
            </c:strRef>
          </c:tx>
          <c:spPr>
            <a:solidFill>
              <a:schemeClr val="accent6">
                <a:lumMod val="80000"/>
                <a:lumOff val="20000"/>
                <a:alpha val="85000"/>
              </a:schemeClr>
            </a:solidFill>
            <a:ln w="9525" cap="flat" cmpd="sng" algn="ctr">
              <a:solidFill>
                <a:schemeClr val="accent6">
                  <a:lumMod val="80000"/>
                  <a:lumOff val="20000"/>
                  <a:lumMod val="75000"/>
                </a:schemeClr>
              </a:solidFill>
              <a:round/>
            </a:ln>
            <a:effectLst/>
            <a:sp3d contourW="9525">
              <a:contourClr>
                <a:schemeClr val="accent6">
                  <a:lumMod val="80000"/>
                  <a:lumOff val="20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Table'!$H$34:$H$46</c:f>
              <c:numCache>
                <c:formatCode>[$$-C09]#,##0</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6-89B7-44FD-A679-C7C4EFBB642C}"/>
            </c:ext>
          </c:extLst>
        </c:ser>
        <c:dLbls>
          <c:showLegendKey val="0"/>
          <c:showVal val="1"/>
          <c:showCatName val="0"/>
          <c:showSerName val="0"/>
          <c:showPercent val="0"/>
          <c:showBubbleSize val="0"/>
        </c:dLbls>
        <c:gapWidth val="65"/>
        <c:shape val="box"/>
        <c:axId val="276761344"/>
        <c:axId val="276761760"/>
        <c:axId val="0"/>
      </c:bar3DChart>
      <c:catAx>
        <c:axId val="276761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276761760"/>
        <c:crosses val="autoZero"/>
        <c:auto val="1"/>
        <c:lblAlgn val="ctr"/>
        <c:lblOffset val="100"/>
        <c:noMultiLvlLbl val="0"/>
      </c:catAx>
      <c:valAx>
        <c:axId val="276761760"/>
        <c:scaling>
          <c:orientation val="minMax"/>
        </c:scaling>
        <c:delete val="0"/>
        <c:axPos val="l"/>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276761344"/>
        <c:crosses val="autoZero"/>
        <c:crossBetween val="between"/>
        <c:dispUnits>
          <c:builtInUnit val="thousands"/>
        </c:dispUnits>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314325</xdr:colOff>
      <xdr:row>22</xdr:row>
      <xdr:rowOff>80962</xdr:rowOff>
    </xdr:from>
    <xdr:to>
      <xdr:col>34</xdr:col>
      <xdr:colOff>257175</xdr:colOff>
      <xdr:row>38</xdr:row>
      <xdr:rowOff>157162</xdr:rowOff>
    </xdr:to>
    <xdr:graphicFrame macro="">
      <xdr:nvGraphicFramePr>
        <xdr:cNvPr id="3" name="Chart 2">
          <a:extLst>
            <a:ext uri="{FF2B5EF4-FFF2-40B4-BE49-F238E27FC236}">
              <a16:creationId xmlns:a16="http://schemas.microsoft.com/office/drawing/2014/main" id="{99EB7863-9DCC-4E35-A97C-8DCE12739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333375</xdr:colOff>
      <xdr:row>5</xdr:row>
      <xdr:rowOff>71437</xdr:rowOff>
    </xdr:from>
    <xdr:to>
      <xdr:col>34</xdr:col>
      <xdr:colOff>276225</xdr:colOff>
      <xdr:row>21</xdr:row>
      <xdr:rowOff>147637</xdr:rowOff>
    </xdr:to>
    <xdr:graphicFrame macro="">
      <xdr:nvGraphicFramePr>
        <xdr:cNvPr id="4" name="Chart 3">
          <a:extLst>
            <a:ext uri="{FF2B5EF4-FFF2-40B4-BE49-F238E27FC236}">
              <a16:creationId xmlns:a16="http://schemas.microsoft.com/office/drawing/2014/main" id="{76BF6B4B-A6D0-4650-8CB8-6A876B786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328612</xdr:colOff>
      <xdr:row>40</xdr:row>
      <xdr:rowOff>4762</xdr:rowOff>
    </xdr:from>
    <xdr:to>
      <xdr:col>34</xdr:col>
      <xdr:colOff>271462</xdr:colOff>
      <xdr:row>54</xdr:row>
      <xdr:rowOff>33337</xdr:rowOff>
    </xdr:to>
    <xdr:graphicFrame macro="">
      <xdr:nvGraphicFramePr>
        <xdr:cNvPr id="6" name="Chart 5">
          <a:extLst>
            <a:ext uri="{FF2B5EF4-FFF2-40B4-BE49-F238E27FC236}">
              <a16:creationId xmlns:a16="http://schemas.microsoft.com/office/drawing/2014/main" id="{5513F7BA-BFD9-4B2D-A1C4-8DFBA1778E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111124</xdr:colOff>
      <xdr:row>2</xdr:row>
      <xdr:rowOff>31750</xdr:rowOff>
    </xdr:from>
    <xdr:to>
      <xdr:col>7</xdr:col>
      <xdr:colOff>349250</xdr:colOff>
      <xdr:row>15</xdr:row>
      <xdr:rowOff>31749</xdr:rowOff>
    </xdr:to>
    <xdr:graphicFrame macro="">
      <xdr:nvGraphicFramePr>
        <xdr:cNvPr id="2" name="Chart 1">
          <a:extLst>
            <a:ext uri="{FF2B5EF4-FFF2-40B4-BE49-F238E27FC236}">
              <a16:creationId xmlns:a16="http://schemas.microsoft.com/office/drawing/2014/main" id="{BF387771-B0CA-46D3-B693-8B819EF20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111125</xdr:colOff>
      <xdr:row>15</xdr:row>
      <xdr:rowOff>31749</xdr:rowOff>
    </xdr:from>
    <xdr:to>
      <xdr:col>14</xdr:col>
      <xdr:colOff>587375</xdr:colOff>
      <xdr:row>25</xdr:row>
      <xdr:rowOff>111124</xdr:rowOff>
    </xdr:to>
    <xdr:graphicFrame macro="">
      <xdr:nvGraphicFramePr>
        <xdr:cNvPr id="3" name="Chart 2">
          <a:extLst>
            <a:ext uri="{FF2B5EF4-FFF2-40B4-BE49-F238E27FC236}">
              <a16:creationId xmlns:a16="http://schemas.microsoft.com/office/drawing/2014/main" id="{4C54E8F5-E553-464C-9AA1-47DBF0E93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340498</xdr:colOff>
      <xdr:row>2</xdr:row>
      <xdr:rowOff>47625</xdr:rowOff>
    </xdr:from>
    <xdr:to>
      <xdr:col>14</xdr:col>
      <xdr:colOff>571500</xdr:colOff>
      <xdr:row>15</xdr:row>
      <xdr:rowOff>18384</xdr:rowOff>
    </xdr:to>
    <xdr:graphicFrame macro="">
      <xdr:nvGraphicFramePr>
        <xdr:cNvPr id="4" name="Chart 3">
          <a:extLst>
            <a:ext uri="{FF2B5EF4-FFF2-40B4-BE49-F238E27FC236}">
              <a16:creationId xmlns:a16="http://schemas.microsoft.com/office/drawing/2014/main" id="{5437B286-0360-4133-8AE9-5B7F15386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31750</xdr:colOff>
      <xdr:row>3</xdr:row>
      <xdr:rowOff>17593</xdr:rowOff>
    </xdr:from>
    <xdr:to>
      <xdr:col>8</xdr:col>
      <xdr:colOff>114576</xdr:colOff>
      <xdr:row>23</xdr:row>
      <xdr:rowOff>5034</xdr:rowOff>
    </xdr:to>
    <xdr:graphicFrame macro="">
      <xdr:nvGraphicFramePr>
        <xdr:cNvPr id="3" name="Chart 2">
          <a:extLst>
            <a:ext uri="{FF2B5EF4-FFF2-40B4-BE49-F238E27FC236}">
              <a16:creationId xmlns:a16="http://schemas.microsoft.com/office/drawing/2014/main" id="{205512FD-A37A-40D7-B1FE-1C206A4DA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187501</xdr:rowOff>
    </xdr:from>
    <xdr:to>
      <xdr:col>16</xdr:col>
      <xdr:colOff>566192</xdr:colOff>
      <xdr:row>39</xdr:row>
      <xdr:rowOff>124657</xdr:rowOff>
    </xdr:to>
    <xdr:graphicFrame macro="">
      <xdr:nvGraphicFramePr>
        <xdr:cNvPr id="4" name="Chart 3">
          <a:extLst>
            <a:ext uri="{FF2B5EF4-FFF2-40B4-BE49-F238E27FC236}">
              <a16:creationId xmlns:a16="http://schemas.microsoft.com/office/drawing/2014/main" id="{10E64117-BD10-4E01-B1E5-5FAF7E30A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105670</xdr:colOff>
      <xdr:row>3</xdr:row>
      <xdr:rowOff>17107</xdr:rowOff>
    </xdr:from>
    <xdr:to>
      <xdr:col>16</xdr:col>
      <xdr:colOff>556854</xdr:colOff>
      <xdr:row>22</xdr:row>
      <xdr:rowOff>183816</xdr:rowOff>
    </xdr:to>
    <xdr:graphicFrame macro="">
      <xdr:nvGraphicFramePr>
        <xdr:cNvPr id="9" name="Chart 8">
          <a:extLst>
            <a:ext uri="{FF2B5EF4-FFF2-40B4-BE49-F238E27FC236}">
              <a16:creationId xmlns:a16="http://schemas.microsoft.com/office/drawing/2014/main" id="{ADFC664D-6B10-4637-9831-096C326D0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28015</xdr:colOff>
      <xdr:row>2</xdr:row>
      <xdr:rowOff>46645</xdr:rowOff>
    </xdr:from>
    <xdr:to>
      <xdr:col>2</xdr:col>
      <xdr:colOff>495216</xdr:colOff>
      <xdr:row>20</xdr:row>
      <xdr:rowOff>74265</xdr:rowOff>
    </xdr:to>
    <mc:AlternateContent xmlns:mc="http://schemas.openxmlformats.org/markup-compatibility/2006" xmlns:a14="http://schemas.microsoft.com/office/drawing/2010/main">
      <mc:Choice Requires="a14">
        <xdr:graphicFrame macro="">
          <xdr:nvGraphicFramePr>
            <xdr:cNvPr id="12" name="Category">
              <a:extLst>
                <a:ext uri="{FF2B5EF4-FFF2-40B4-BE49-F238E27FC236}">
                  <a16:creationId xmlns:a16="http://schemas.microsoft.com/office/drawing/2014/main" id="{E7F5A8E4-572F-40C7-B76E-5C7754F8168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8015" y="427645"/>
              <a:ext cx="1820140" cy="379874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344713</xdr:colOff>
      <xdr:row>2</xdr:row>
      <xdr:rowOff>5769</xdr:rowOff>
    </xdr:from>
    <xdr:to>
      <xdr:col>20</xdr:col>
      <xdr:colOff>571499</xdr:colOff>
      <xdr:row>18</xdr:row>
      <xdr:rowOff>131537</xdr:rowOff>
    </xdr:to>
    <xdr:graphicFrame macro="">
      <xdr:nvGraphicFramePr>
        <xdr:cNvPr id="20" name="Chart 19">
          <a:extLst>
            <a:ext uri="{FF2B5EF4-FFF2-40B4-BE49-F238E27FC236}">
              <a16:creationId xmlns:a16="http://schemas.microsoft.com/office/drawing/2014/main" id="{ED16D1A1-1669-428D-ABBC-C4C3E2E6E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42180</xdr:colOff>
      <xdr:row>18</xdr:row>
      <xdr:rowOff>158750</xdr:rowOff>
    </xdr:from>
    <xdr:to>
      <xdr:col>11</xdr:col>
      <xdr:colOff>408214</xdr:colOff>
      <xdr:row>34</xdr:row>
      <xdr:rowOff>79375</xdr:rowOff>
    </xdr:to>
    <xdr:graphicFrame macro="">
      <xdr:nvGraphicFramePr>
        <xdr:cNvPr id="21" name="Chart 20">
          <a:extLst>
            <a:ext uri="{FF2B5EF4-FFF2-40B4-BE49-F238E27FC236}">
              <a16:creationId xmlns:a16="http://schemas.microsoft.com/office/drawing/2014/main" id="{46B11EB5-066A-4855-BF46-B64FC64AC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31749</xdr:colOff>
      <xdr:row>2</xdr:row>
      <xdr:rowOff>34925</xdr:rowOff>
    </xdr:from>
    <xdr:to>
      <xdr:col>11</xdr:col>
      <xdr:colOff>326571</xdr:colOff>
      <xdr:row>18</xdr:row>
      <xdr:rowOff>158750</xdr:rowOff>
    </xdr:to>
    <xdr:graphicFrame macro="">
      <xdr:nvGraphicFramePr>
        <xdr:cNvPr id="22" name="Chart 21">
          <a:extLst>
            <a:ext uri="{FF2B5EF4-FFF2-40B4-BE49-F238E27FC236}">
              <a16:creationId xmlns:a16="http://schemas.microsoft.com/office/drawing/2014/main" id="{011C4085-330E-48BD-9C1C-5E7A9B5774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278943</xdr:colOff>
      <xdr:row>18</xdr:row>
      <xdr:rowOff>158751</xdr:rowOff>
    </xdr:from>
    <xdr:to>
      <xdr:col>20</xdr:col>
      <xdr:colOff>571498</xdr:colOff>
      <xdr:row>34</xdr:row>
      <xdr:rowOff>63501</xdr:rowOff>
    </xdr:to>
    <xdr:graphicFrame macro="">
      <xdr:nvGraphicFramePr>
        <xdr:cNvPr id="23" name="Chart 22">
          <a:extLst>
            <a:ext uri="{FF2B5EF4-FFF2-40B4-BE49-F238E27FC236}">
              <a16:creationId xmlns:a16="http://schemas.microsoft.com/office/drawing/2014/main" id="{E97C3D2E-2733-4914-A68C-D96BF06594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33991</xdr:colOff>
      <xdr:row>6</xdr:row>
      <xdr:rowOff>108696</xdr:rowOff>
    </xdr:from>
    <xdr:to>
      <xdr:col>2</xdr:col>
      <xdr:colOff>470631</xdr:colOff>
      <xdr:row>18</xdr:row>
      <xdr:rowOff>44604</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6C5056CE-EE27-4A3D-AF24-1D1312B0D2F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3991" y="1251696"/>
              <a:ext cx="1789579" cy="2451287"/>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50965</xdr:colOff>
      <xdr:row>34</xdr:row>
      <xdr:rowOff>79376</xdr:rowOff>
    </xdr:from>
    <xdr:to>
      <xdr:col>20</xdr:col>
      <xdr:colOff>571500</xdr:colOff>
      <xdr:row>49</xdr:row>
      <xdr:rowOff>142876</xdr:rowOff>
    </xdr:to>
    <xdr:graphicFrame macro="">
      <xdr:nvGraphicFramePr>
        <xdr:cNvPr id="5" name="Chart 4">
          <a:extLst>
            <a:ext uri="{FF2B5EF4-FFF2-40B4-BE49-F238E27FC236}">
              <a16:creationId xmlns:a16="http://schemas.microsoft.com/office/drawing/2014/main" id="{F027032B-6EBB-4943-914F-FE012C3A9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12385</xdr:colOff>
      <xdr:row>18</xdr:row>
      <xdr:rowOff>2365</xdr:rowOff>
    </xdr:from>
    <xdr:to>
      <xdr:col>2</xdr:col>
      <xdr:colOff>479587</xdr:colOff>
      <xdr:row>30</xdr:row>
      <xdr:rowOff>16360</xdr:rowOff>
    </xdr:to>
    <mc:AlternateContent xmlns:mc="http://schemas.openxmlformats.org/markup-compatibility/2006" xmlns:a14="http://schemas.microsoft.com/office/drawing/2010/main">
      <mc:Choice Requires="a14">
        <xdr:graphicFrame macro="">
          <xdr:nvGraphicFramePr>
            <xdr:cNvPr id="15" name="Country">
              <a:extLst>
                <a:ext uri="{FF2B5EF4-FFF2-40B4-BE49-F238E27FC236}">
                  <a16:creationId xmlns:a16="http://schemas.microsoft.com/office/drawing/2014/main" id="{15349CA4-3304-4B59-8211-3E1E1405E84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385" y="3431365"/>
              <a:ext cx="1820141" cy="252937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28015</xdr:colOff>
      <xdr:row>29</xdr:row>
      <xdr:rowOff>83816</xdr:rowOff>
    </xdr:from>
    <xdr:to>
      <xdr:col>2</xdr:col>
      <xdr:colOff>495217</xdr:colOff>
      <xdr:row>47</xdr:row>
      <xdr:rowOff>132061</xdr:rowOff>
    </xdr:to>
    <mc:AlternateContent xmlns:mc="http://schemas.openxmlformats.org/markup-compatibility/2006" xmlns:a14="http://schemas.microsoft.com/office/drawing/2010/main">
      <mc:Choice Requires="a14">
        <xdr:graphicFrame macro="">
          <xdr:nvGraphicFramePr>
            <xdr:cNvPr id="16" name="Months">
              <a:extLst>
                <a:ext uri="{FF2B5EF4-FFF2-40B4-BE49-F238E27FC236}">
                  <a16:creationId xmlns:a16="http://schemas.microsoft.com/office/drawing/2014/main" id="{5CF51B36-0C76-4623-A366-C0744CEFDB9C}"/>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8015" y="5608316"/>
              <a:ext cx="1820141" cy="3819368"/>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ziah bonzo" refreshedDate="45535.844355555557" createdVersion="7" refreshedVersion="7" minRefreshableVersion="3" recordCount="213" xr:uid="{F8124BFD-3784-4D94-A7B0-4CDED5E628FD}">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943054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AC3BED-3F58-46F5-9082-752DD0AD7444}"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Product">
  <location ref="A5:B13"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Sales($)" fld="3" baseField="1" baseItem="0" numFmtId="165"/>
  </dataFields>
  <formats count="13">
    <format dxfId="15">
      <pivotArea dataOnly="0" labelOnly="1" outline="0" axis="axisValues" fieldPosition="0"/>
    </format>
    <format dxfId="14">
      <pivotArea outline="0" fieldPosition="0">
        <references count="1">
          <reference field="4294967294" count="1">
            <x v="0"/>
          </reference>
        </references>
      </pivotArea>
    </format>
    <format dxfId="13">
      <pivotArea outline="0" collapsedLevelsAreSubtotals="1" fieldPosition="0"/>
    </format>
    <format dxfId="12">
      <pivotArea field="1" type="button" dataOnly="0" labelOnly="1" outline="0" axis="axisRow" fieldPosition="0"/>
    </format>
    <format dxfId="11">
      <pivotArea dataOnly="0" labelOnly="1" outline="0" axis="axisValues" fieldPosition="0"/>
    </format>
    <format dxfId="10">
      <pivotArea dataOnly="0" grandRow="1" fieldPosition="0"/>
    </format>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grandRow="1" outline="0" fieldPosition="0"/>
    </format>
    <format dxfId="4">
      <pivotArea dataOnly="0" labelOnly="1" outline="0" axis="axisValues" fieldPosition="0"/>
    </format>
    <format dxfId="3">
      <pivotArea collapsedLevelsAreSubtotals="1" fieldPosition="0">
        <references count="1">
          <reference field="1" count="1">
            <x v="0"/>
          </reference>
        </references>
      </pivotArea>
    </format>
  </formats>
  <chartFormats count="33">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 chart="1" format="7">
      <pivotArea type="data" outline="0" fieldPosition="0">
        <references count="2">
          <reference field="4294967294" count="1" selected="0">
            <x v="0"/>
          </reference>
          <reference field="1" count="1" selected="0">
            <x v="5"/>
          </reference>
        </references>
      </pivotArea>
    </chartFormat>
    <chartFormat chart="1" format="8">
      <pivotArea type="data" outline="0" fieldPosition="0">
        <references count="2">
          <reference field="4294967294" count="1" selected="0">
            <x v="0"/>
          </reference>
          <reference field="1" count="1" selected="0">
            <x v="6"/>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5" format="18">
      <pivotArea type="data" outline="0" fieldPosition="0">
        <references count="2">
          <reference field="4294967294" count="1" selected="0">
            <x v="0"/>
          </reference>
          <reference field="1" count="1" selected="0">
            <x v="1"/>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 chart="5" format="20">
      <pivotArea type="data" outline="0" fieldPosition="0">
        <references count="2">
          <reference field="4294967294" count="1" selected="0">
            <x v="0"/>
          </reference>
          <reference field="1" count="1" selected="0">
            <x v="3"/>
          </reference>
        </references>
      </pivotArea>
    </chartFormat>
    <chartFormat chart="5" format="21">
      <pivotArea type="data" outline="0" fieldPosition="0">
        <references count="2">
          <reference field="4294967294" count="1" selected="0">
            <x v="0"/>
          </reference>
          <reference field="1" count="1" selected="0">
            <x v="4"/>
          </reference>
        </references>
      </pivotArea>
    </chartFormat>
    <chartFormat chart="5" format="22">
      <pivotArea type="data" outline="0" fieldPosition="0">
        <references count="2">
          <reference field="4294967294" count="1" selected="0">
            <x v="0"/>
          </reference>
          <reference field="1" count="1" selected="0">
            <x v="5"/>
          </reference>
        </references>
      </pivotArea>
    </chartFormat>
    <chartFormat chart="5" format="23">
      <pivotArea type="data" outline="0" fieldPosition="0">
        <references count="2">
          <reference field="4294967294" count="1" selected="0">
            <x v="0"/>
          </reference>
          <reference field="1" count="1" selected="0">
            <x v="6"/>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2">
          <reference field="4294967294" count="1" selected="0">
            <x v="0"/>
          </reference>
          <reference field="1" count="1" selected="0">
            <x v="0"/>
          </reference>
        </references>
      </pivotArea>
    </chartFormat>
    <chartFormat chart="7" format="34">
      <pivotArea type="data" outline="0" fieldPosition="0">
        <references count="2">
          <reference field="4294967294" count="1" selected="0">
            <x v="0"/>
          </reference>
          <reference field="1" count="1" selected="0">
            <x v="1"/>
          </reference>
        </references>
      </pivotArea>
    </chartFormat>
    <chartFormat chart="7" format="35">
      <pivotArea type="data" outline="0" fieldPosition="0">
        <references count="2">
          <reference field="4294967294" count="1" selected="0">
            <x v="0"/>
          </reference>
          <reference field="1" count="1" selected="0">
            <x v="2"/>
          </reference>
        </references>
      </pivotArea>
    </chartFormat>
    <chartFormat chart="7" format="36">
      <pivotArea type="data" outline="0" fieldPosition="0">
        <references count="2">
          <reference field="4294967294" count="1" selected="0">
            <x v="0"/>
          </reference>
          <reference field="1" count="1" selected="0">
            <x v="3"/>
          </reference>
        </references>
      </pivotArea>
    </chartFormat>
    <chartFormat chart="7" format="37">
      <pivotArea type="data" outline="0" fieldPosition="0">
        <references count="2">
          <reference field="4294967294" count="1" selected="0">
            <x v="0"/>
          </reference>
          <reference field="1" count="1" selected="0">
            <x v="4"/>
          </reference>
        </references>
      </pivotArea>
    </chartFormat>
    <chartFormat chart="7" format="38">
      <pivotArea type="data" outline="0" fieldPosition="0">
        <references count="2">
          <reference field="4294967294" count="1" selected="0">
            <x v="0"/>
          </reference>
          <reference field="1" count="1" selected="0">
            <x v="5"/>
          </reference>
        </references>
      </pivotArea>
    </chartFormat>
    <chartFormat chart="7" format="39">
      <pivotArea type="data" outline="0" fieldPosition="0">
        <references count="2">
          <reference field="4294967294" count="1" selected="0">
            <x v="0"/>
          </reference>
          <reference field="1" count="1" selected="0">
            <x v="6"/>
          </reference>
        </references>
      </pivotArea>
    </chartFormat>
    <chartFormat chart="8"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1" count="1" selected="0">
            <x v="0"/>
          </reference>
        </references>
      </pivotArea>
    </chartFormat>
    <chartFormat chart="10" format="11">
      <pivotArea type="data" outline="0" fieldPosition="0">
        <references count="2">
          <reference field="4294967294" count="1" selected="0">
            <x v="0"/>
          </reference>
          <reference field="1" count="1" selected="0">
            <x v="1"/>
          </reference>
        </references>
      </pivotArea>
    </chartFormat>
    <chartFormat chart="10" format="12">
      <pivotArea type="data" outline="0" fieldPosition="0">
        <references count="2">
          <reference field="4294967294" count="1" selected="0">
            <x v="0"/>
          </reference>
          <reference field="1" count="1" selected="0">
            <x v="2"/>
          </reference>
        </references>
      </pivotArea>
    </chartFormat>
    <chartFormat chart="10" format="13">
      <pivotArea type="data" outline="0" fieldPosition="0">
        <references count="2">
          <reference field="4294967294" count="1" selected="0">
            <x v="0"/>
          </reference>
          <reference field="1" count="1" selected="0">
            <x v="3"/>
          </reference>
        </references>
      </pivotArea>
    </chartFormat>
    <chartFormat chart="10" format="14">
      <pivotArea type="data" outline="0" fieldPosition="0">
        <references count="2">
          <reference field="4294967294" count="1" selected="0">
            <x v="0"/>
          </reference>
          <reference field="1" count="1" selected="0">
            <x v="4"/>
          </reference>
        </references>
      </pivotArea>
    </chartFormat>
    <chartFormat chart="10" format="15">
      <pivotArea type="data" outline="0" fieldPosition="0">
        <references count="2">
          <reference field="4294967294" count="1" selected="0">
            <x v="0"/>
          </reference>
          <reference field="1" count="1" selected="0">
            <x v="5"/>
          </reference>
        </references>
      </pivotArea>
    </chartFormat>
    <chartFormat chart="10" format="16">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9F521C-96C0-40B2-837B-36101A46D382}"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Month">
  <location ref="A18:B3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Sales" fld="3" baseField="6" baseItem="1" numFmtId="165"/>
  </dataFields>
  <formats count="9">
    <format dxfId="24">
      <pivotArea collapsedLevelsAreSubtotals="1" fieldPosition="0">
        <references count="1">
          <reference field="6" count="1">
            <x v="2"/>
          </reference>
        </references>
      </pivotArea>
    </format>
    <format dxfId="23">
      <pivotArea outline="0" collapsedLevelsAreSubtotals="1" fieldPosition="0"/>
    </format>
    <format dxfId="22">
      <pivotArea dataOnly="0" grandRow="1" fieldPosition="0"/>
    </format>
    <format dxfId="21">
      <pivotArea dataOnly="0" labelOnly="1" outline="0" axis="axisValues" fieldPosition="0"/>
    </format>
    <format dxfId="20">
      <pivotArea field="6" type="button" dataOnly="0" labelOnly="1" outline="0" axis="axisRow" fieldPosition="0"/>
    </format>
    <format dxfId="19">
      <pivotArea dataOnly="0" fieldPosition="0">
        <references count="1">
          <reference field="6" count="0"/>
        </references>
      </pivotArea>
    </format>
    <format dxfId="18">
      <pivotArea collapsedLevelsAreSubtotals="1" fieldPosition="0">
        <references count="1">
          <reference field="6" count="1">
            <x v="1"/>
          </reference>
        </references>
      </pivotArea>
    </format>
    <format dxfId="17">
      <pivotArea collapsedLevelsAreSubtotals="1" fieldPosition="0">
        <references count="1">
          <reference field="6" count="1">
            <x v="10"/>
          </reference>
        </references>
      </pivotArea>
    </format>
    <format dxfId="16">
      <pivotArea collapsedLevelsAreSubtotals="1" fieldPosition="0">
        <references count="1">
          <reference field="6" count="1">
            <x v="11"/>
          </reference>
        </references>
      </pivotArea>
    </format>
  </formats>
  <chartFormats count="6">
    <chartFormat chart="3"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FEA6D0-62AE-4541-B0EA-768CB88D42E4}"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location ref="D5:E13"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Sales" fld="3" baseField="5" baseItem="0" numFmtId="165"/>
  </dataFields>
  <formats count="11">
    <format dxfId="35">
      <pivotArea outline="0" collapsedLevelsAreSubtotals="1" fieldPosition="0"/>
    </format>
    <format dxfId="34">
      <pivotArea field="5" type="button" dataOnly="0" labelOnly="1" outline="0" axis="axisRow" fieldPosition="0"/>
    </format>
    <format dxfId="33">
      <pivotArea dataOnly="0" labelOnly="1" outline="0" axis="axisValues" fieldPosition="0"/>
    </format>
    <format dxfId="32">
      <pivotArea dataOnly="0" grandRow="1" fieldPosition="0"/>
    </format>
    <format dxfId="31">
      <pivotArea type="all" dataOnly="0" outline="0" fieldPosition="0"/>
    </format>
    <format dxfId="30">
      <pivotArea outline="0" collapsedLevelsAreSubtotals="1" fieldPosition="0"/>
    </format>
    <format dxfId="29">
      <pivotArea field="5" type="button" dataOnly="0" labelOnly="1" outline="0" axis="axisRow" fieldPosition="0"/>
    </format>
    <format dxfId="28">
      <pivotArea dataOnly="0" labelOnly="1" fieldPosition="0">
        <references count="1">
          <reference field="5" count="0"/>
        </references>
      </pivotArea>
    </format>
    <format dxfId="27">
      <pivotArea dataOnly="0" labelOnly="1" grandRow="1" outline="0" fieldPosition="0"/>
    </format>
    <format dxfId="26">
      <pivotArea dataOnly="0" labelOnly="1" outline="0" axis="axisValues" fieldPosition="0"/>
    </format>
    <format dxfId="25">
      <pivotArea collapsedLevelsAreSubtotals="1" fieldPosition="0">
        <references count="1">
          <reference field="5" count="1">
            <x v="0"/>
          </reference>
        </references>
      </pivotArea>
    </format>
  </formats>
  <chartFormats count="3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0"/>
          </reference>
          <reference field="5" count="1" selected="0">
            <x v="2"/>
          </reference>
        </references>
      </pivotArea>
    </chartFormat>
    <chartFormat chart="1" format="5">
      <pivotArea type="data" outline="0" fieldPosition="0">
        <references count="2">
          <reference field="4294967294" count="1" selected="0">
            <x v="0"/>
          </reference>
          <reference field="5" count="1" selected="0">
            <x v="3"/>
          </reference>
        </references>
      </pivotArea>
    </chartFormat>
    <chartFormat chart="1" format="6">
      <pivotArea type="data" outline="0" fieldPosition="0">
        <references count="2">
          <reference field="4294967294" count="1" selected="0">
            <x v="0"/>
          </reference>
          <reference field="5" count="1" selected="0">
            <x v="4"/>
          </reference>
        </references>
      </pivotArea>
    </chartFormat>
    <chartFormat chart="1" format="7">
      <pivotArea type="data" outline="0" fieldPosition="0">
        <references count="2">
          <reference field="4294967294" count="1" selected="0">
            <x v="0"/>
          </reference>
          <reference field="5" count="1" selected="0">
            <x v="5"/>
          </reference>
        </references>
      </pivotArea>
    </chartFormat>
    <chartFormat chart="1" format="8">
      <pivotArea type="data" outline="0" fieldPosition="0">
        <references count="2">
          <reference field="4294967294" count="1" selected="0">
            <x v="0"/>
          </reference>
          <reference field="5" count="1" selected="0">
            <x v="6"/>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5" count="1" selected="0">
            <x v="0"/>
          </reference>
        </references>
      </pivotArea>
    </chartFormat>
    <chartFormat chart="5" format="18">
      <pivotArea type="data" outline="0" fieldPosition="0">
        <references count="2">
          <reference field="4294967294" count="1" selected="0">
            <x v="0"/>
          </reference>
          <reference field="5" count="1" selected="0">
            <x v="1"/>
          </reference>
        </references>
      </pivotArea>
    </chartFormat>
    <chartFormat chart="5" format="19">
      <pivotArea type="data" outline="0" fieldPosition="0">
        <references count="2">
          <reference field="4294967294" count="1" selected="0">
            <x v="0"/>
          </reference>
          <reference field="5" count="1" selected="0">
            <x v="2"/>
          </reference>
        </references>
      </pivotArea>
    </chartFormat>
    <chartFormat chart="5" format="20">
      <pivotArea type="data" outline="0" fieldPosition="0">
        <references count="2">
          <reference field="4294967294" count="1" selected="0">
            <x v="0"/>
          </reference>
          <reference field="5" count="1" selected="0">
            <x v="3"/>
          </reference>
        </references>
      </pivotArea>
    </chartFormat>
    <chartFormat chart="5" format="21">
      <pivotArea type="data" outline="0" fieldPosition="0">
        <references count="2">
          <reference field="4294967294" count="1" selected="0">
            <x v="0"/>
          </reference>
          <reference field="5" count="1" selected="0">
            <x v="4"/>
          </reference>
        </references>
      </pivotArea>
    </chartFormat>
    <chartFormat chart="5" format="22">
      <pivotArea type="data" outline="0" fieldPosition="0">
        <references count="2">
          <reference field="4294967294" count="1" selected="0">
            <x v="0"/>
          </reference>
          <reference field="5" count="1" selected="0">
            <x v="5"/>
          </reference>
        </references>
      </pivotArea>
    </chartFormat>
    <chartFormat chart="5" format="23">
      <pivotArea type="data" outline="0" fieldPosition="0">
        <references count="2">
          <reference field="4294967294" count="1" selected="0">
            <x v="0"/>
          </reference>
          <reference field="5" count="1" selected="0">
            <x v="6"/>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2">
          <reference field="4294967294" count="1" selected="0">
            <x v="0"/>
          </reference>
          <reference field="5" count="1" selected="0">
            <x v="0"/>
          </reference>
        </references>
      </pivotArea>
    </chartFormat>
    <chartFormat chart="7" format="34">
      <pivotArea type="data" outline="0" fieldPosition="0">
        <references count="2">
          <reference field="4294967294" count="1" selected="0">
            <x v="0"/>
          </reference>
          <reference field="5" count="1" selected="0">
            <x v="1"/>
          </reference>
        </references>
      </pivotArea>
    </chartFormat>
    <chartFormat chart="7" format="35">
      <pivotArea type="data" outline="0" fieldPosition="0">
        <references count="2">
          <reference field="4294967294" count="1" selected="0">
            <x v="0"/>
          </reference>
          <reference field="5" count="1" selected="0">
            <x v="2"/>
          </reference>
        </references>
      </pivotArea>
    </chartFormat>
    <chartFormat chart="7" format="36">
      <pivotArea type="data" outline="0" fieldPosition="0">
        <references count="2">
          <reference field="4294967294" count="1" selected="0">
            <x v="0"/>
          </reference>
          <reference field="5" count="1" selected="0">
            <x v="3"/>
          </reference>
        </references>
      </pivotArea>
    </chartFormat>
    <chartFormat chart="7" format="37">
      <pivotArea type="data" outline="0" fieldPosition="0">
        <references count="2">
          <reference field="4294967294" count="1" selected="0">
            <x v="0"/>
          </reference>
          <reference field="5" count="1" selected="0">
            <x v="4"/>
          </reference>
        </references>
      </pivotArea>
    </chartFormat>
    <chartFormat chart="7" format="38">
      <pivotArea type="data" outline="0" fieldPosition="0">
        <references count="2">
          <reference field="4294967294" count="1" selected="0">
            <x v="0"/>
          </reference>
          <reference field="5" count="1" selected="0">
            <x v="5"/>
          </reference>
        </references>
      </pivotArea>
    </chartFormat>
    <chartFormat chart="7" format="39">
      <pivotArea type="data" outline="0" fieldPosition="0">
        <references count="2">
          <reference field="4294967294" count="1" selected="0">
            <x v="0"/>
          </reference>
          <reference field="5" count="1" selected="0">
            <x v="6"/>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5" count="1" selected="0">
            <x v="0"/>
          </reference>
        </references>
      </pivotArea>
    </chartFormat>
    <chartFormat chart="10" format="18">
      <pivotArea type="data" outline="0" fieldPosition="0">
        <references count="2">
          <reference field="4294967294" count="1" selected="0">
            <x v="0"/>
          </reference>
          <reference field="5" count="1" selected="0">
            <x v="1"/>
          </reference>
        </references>
      </pivotArea>
    </chartFormat>
    <chartFormat chart="10" format="19">
      <pivotArea type="data" outline="0" fieldPosition="0">
        <references count="2">
          <reference field="4294967294" count="1" selected="0">
            <x v="0"/>
          </reference>
          <reference field="5" count="1" selected="0">
            <x v="2"/>
          </reference>
        </references>
      </pivotArea>
    </chartFormat>
    <chartFormat chart="10" format="20">
      <pivotArea type="data" outline="0" fieldPosition="0">
        <references count="2">
          <reference field="4294967294" count="1" selected="0">
            <x v="0"/>
          </reference>
          <reference field="5" count="1" selected="0">
            <x v="3"/>
          </reference>
        </references>
      </pivotArea>
    </chartFormat>
    <chartFormat chart="10" format="21">
      <pivotArea type="data" outline="0" fieldPosition="0">
        <references count="2">
          <reference field="4294967294" count="1" selected="0">
            <x v="0"/>
          </reference>
          <reference field="5" count="1" selected="0">
            <x v="4"/>
          </reference>
        </references>
      </pivotArea>
    </chartFormat>
    <chartFormat chart="10" format="22">
      <pivotArea type="data" outline="0" fieldPosition="0">
        <references count="2">
          <reference field="4294967294" count="1" selected="0">
            <x v="0"/>
          </reference>
          <reference field="5" count="1" selected="0">
            <x v="5"/>
          </reference>
        </references>
      </pivotArea>
    </chartFormat>
    <chartFormat chart="10" format="23">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3C2E70-2677-48F9-A367-F0FCF13C8FF2}"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Category">
  <location ref="D18:E21"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Sales" fld="3" baseField="2" baseItem="0" numFmtId="165"/>
  </dataFields>
  <formats count="7">
    <format dxfId="42">
      <pivotArea outline="0" collapsedLevelsAreSubtotals="1" fieldPosition="0"/>
    </format>
    <format dxfId="41">
      <pivotArea dataOnly="0" grandRow="1" fieldPosition="0"/>
    </format>
    <format dxfId="40">
      <pivotArea field="2" type="button" dataOnly="0" labelOnly="1" outline="0" axis="axisRow" fieldPosition="0"/>
    </format>
    <format dxfId="39">
      <pivotArea dataOnly="0" labelOnly="1" outline="0" axis="axisValues" fieldPosition="0"/>
    </format>
    <format dxfId="38">
      <pivotArea dataOnly="0" fieldPosition="0">
        <references count="1">
          <reference field="2" count="0"/>
        </references>
      </pivotArea>
    </format>
    <format dxfId="37">
      <pivotArea collapsedLevelsAreSubtotals="1" fieldPosition="0">
        <references count="1">
          <reference field="2" count="1">
            <x v="0"/>
          </reference>
        </references>
      </pivotArea>
    </format>
    <format dxfId="36">
      <pivotArea collapsedLevelsAreSubtotals="1" fieldPosition="0">
        <references count="1">
          <reference field="2" count="1">
            <x v="1"/>
          </reference>
        </references>
      </pivotArea>
    </format>
  </formats>
  <chartFormats count="5">
    <chartFormat chart="1"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CE0556-74AB-4659-8989-73BA8555DEEF}"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ategory" colHeaderCaption="Sum of Sales">
  <location ref="A4:D13"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Product Type" fld="3" baseField="1" baseItem="0" numFmtId="165"/>
  </dataFields>
  <formats count="1">
    <format dxfId="0">
      <pivotArea outline="0" collapsedLevelsAreSubtotals="1" fieldPosition="0"/>
    </format>
  </format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2" count="1" selected="0">
            <x v="0"/>
          </reference>
        </references>
      </pivotArea>
    </chartFormat>
    <chartFormat chart="8" format="1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7DF00C-3A1F-42DF-AB8F-C5E3C3E0347C}"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Category" colHeaderCaption="Sum of Sales">
  <location ref="A32:I46"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 axis="axisRow"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Sum of Amount" fld="3" baseField="6" baseItem="1" numFmtId="165"/>
  </dataFields>
  <formats count="1">
    <format dxfId="1">
      <pivotArea outline="0" collapsedLevelsAreSubtotals="1" fieldPosition="0"/>
    </format>
  </formats>
  <chartFormats count="23">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3" format="5" series="1">
      <pivotArea type="data" outline="0" fieldPosition="0">
        <references count="2">
          <reference field="4294967294" count="1" selected="0">
            <x v="0"/>
          </reference>
          <reference field="1" count="1" selected="0">
            <x v="5"/>
          </reference>
        </references>
      </pivotArea>
    </chartFormat>
    <chartFormat chart="3" format="6" series="1">
      <pivotArea type="data" outline="0" fieldPosition="0">
        <references count="2">
          <reference field="4294967294" count="1" selected="0">
            <x v="0"/>
          </reference>
          <reference field="1" count="1" selected="0">
            <x v="6"/>
          </reference>
        </references>
      </pivotArea>
    </chartFormat>
    <chartFormat chart="5" format="14" series="1">
      <pivotArea type="data" outline="0" fieldPosition="0">
        <references count="2">
          <reference field="4294967294" count="1" selected="0">
            <x v="0"/>
          </reference>
          <reference field="1" count="1" selected="0">
            <x v="0"/>
          </reference>
        </references>
      </pivotArea>
    </chartFormat>
    <chartFormat chart="5" format="15" series="1">
      <pivotArea type="data" outline="0" fieldPosition="0">
        <references count="2">
          <reference field="4294967294" count="1" selected="0">
            <x v="0"/>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0"/>
          </reference>
          <reference field="1" count="1" selected="0">
            <x v="3"/>
          </reference>
        </references>
      </pivotArea>
    </chartFormat>
    <chartFormat chart="5" format="18" series="1">
      <pivotArea type="data" outline="0" fieldPosition="0">
        <references count="2">
          <reference field="4294967294" count="1" selected="0">
            <x v="0"/>
          </reference>
          <reference field="1" count="1" selected="0">
            <x v="4"/>
          </reference>
        </references>
      </pivotArea>
    </chartFormat>
    <chartFormat chart="5" format="19" series="1">
      <pivotArea type="data" outline="0" fieldPosition="0">
        <references count="2">
          <reference field="4294967294" count="1" selected="0">
            <x v="0"/>
          </reference>
          <reference field="1" count="1" selected="0">
            <x v="5"/>
          </reference>
        </references>
      </pivotArea>
    </chartFormat>
    <chartFormat chart="5" format="20" series="1">
      <pivotArea type="data" outline="0" fieldPosition="0">
        <references count="2">
          <reference field="4294967294" count="1" selected="0">
            <x v="0"/>
          </reference>
          <reference field="1" count="1" selected="0">
            <x v="6"/>
          </reference>
        </references>
      </pivotArea>
    </chartFormat>
    <chartFormat chart="5" format="21"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7" format="29" series="1">
      <pivotArea type="data" outline="0" fieldPosition="0">
        <references count="2">
          <reference field="4294967294" count="1" selected="0">
            <x v="0"/>
          </reference>
          <reference field="1" count="1" selected="0">
            <x v="0"/>
          </reference>
        </references>
      </pivotArea>
    </chartFormat>
    <chartFormat chart="7" format="30" series="1">
      <pivotArea type="data" outline="0" fieldPosition="0">
        <references count="2">
          <reference field="4294967294" count="1" selected="0">
            <x v="0"/>
          </reference>
          <reference field="1" count="1" selected="0">
            <x v="1"/>
          </reference>
        </references>
      </pivotArea>
    </chartFormat>
    <chartFormat chart="7" format="31" series="1">
      <pivotArea type="data" outline="0" fieldPosition="0">
        <references count="2">
          <reference field="4294967294" count="1" selected="0">
            <x v="0"/>
          </reference>
          <reference field="1" count="1" selected="0">
            <x v="2"/>
          </reference>
        </references>
      </pivotArea>
    </chartFormat>
    <chartFormat chart="7" format="32" series="1">
      <pivotArea type="data" outline="0" fieldPosition="0">
        <references count="2">
          <reference field="4294967294" count="1" selected="0">
            <x v="0"/>
          </reference>
          <reference field="1" count="1" selected="0">
            <x v="3"/>
          </reference>
        </references>
      </pivotArea>
    </chartFormat>
    <chartFormat chart="7" format="33" series="1">
      <pivotArea type="data" outline="0" fieldPosition="0">
        <references count="2">
          <reference field="4294967294" count="1" selected="0">
            <x v="0"/>
          </reference>
          <reference field="1" count="1" selected="0">
            <x v="4"/>
          </reference>
        </references>
      </pivotArea>
    </chartFormat>
    <chartFormat chart="7" format="34" series="1">
      <pivotArea type="data" outline="0" fieldPosition="0">
        <references count="2">
          <reference field="4294967294" count="1" selected="0">
            <x v="0"/>
          </reference>
          <reference field="1" count="1" selected="0">
            <x v="5"/>
          </reference>
        </references>
      </pivotArea>
    </chartFormat>
    <chartFormat chart="7" format="35"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70BFE9-6B3E-46FF-B732-CCD5310C6D9E}"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Category" colHeaderCaption="Sum of Sales">
  <location ref="A18:I27"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Product Type" fld="3" baseField="5" baseItem="0" numFmtId="165"/>
  </dataFields>
  <formats count="1">
    <format dxfId="2">
      <pivotArea outline="0" collapsedLevelsAreSubtotals="1" fieldPosition="0"/>
    </format>
  </formats>
  <chartFormats count="2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21" series="1">
      <pivotArea type="data" outline="0" fieldPosition="0">
        <references count="2">
          <reference field="4294967294" count="1" selected="0">
            <x v="0"/>
          </reference>
          <reference field="1" count="1" selected="0">
            <x v="0"/>
          </reference>
        </references>
      </pivotArea>
    </chartFormat>
    <chartFormat chart="2" format="22" series="1">
      <pivotArea type="data" outline="0" fieldPosition="0">
        <references count="2">
          <reference field="4294967294" count="1" selected="0">
            <x v="0"/>
          </reference>
          <reference field="1" count="1" selected="0">
            <x v="1"/>
          </reference>
        </references>
      </pivotArea>
    </chartFormat>
    <chartFormat chart="2" format="23" series="1">
      <pivotArea type="data" outline="0" fieldPosition="0">
        <references count="2">
          <reference field="4294967294" count="1" selected="0">
            <x v="0"/>
          </reference>
          <reference field="1" count="1" selected="0">
            <x v="2"/>
          </reference>
        </references>
      </pivotArea>
    </chartFormat>
    <chartFormat chart="2" format="24" series="1">
      <pivotArea type="data" outline="0" fieldPosition="0">
        <references count="2">
          <reference field="4294967294" count="1" selected="0">
            <x v="0"/>
          </reference>
          <reference field="1" count="1" selected="0">
            <x v="3"/>
          </reference>
        </references>
      </pivotArea>
    </chartFormat>
    <chartFormat chart="2" format="25" series="1">
      <pivotArea type="data" outline="0" fieldPosition="0">
        <references count="2">
          <reference field="4294967294" count="1" selected="0">
            <x v="0"/>
          </reference>
          <reference field="1" count="1" selected="0">
            <x v="4"/>
          </reference>
        </references>
      </pivotArea>
    </chartFormat>
    <chartFormat chart="2" format="26" series="1">
      <pivotArea type="data" outline="0" fieldPosition="0">
        <references count="2">
          <reference field="4294967294" count="1" selected="0">
            <x v="0"/>
          </reference>
          <reference field="1" count="1" selected="0">
            <x v="5"/>
          </reference>
        </references>
      </pivotArea>
    </chartFormat>
    <chartFormat chart="2" format="27" series="1">
      <pivotArea type="data" outline="0" fieldPosition="0">
        <references count="2">
          <reference field="4294967294" count="1" selected="0">
            <x v="0"/>
          </reference>
          <reference field="1" count="1" selected="0">
            <x v="6"/>
          </reference>
        </references>
      </pivotArea>
    </chartFormat>
    <chartFormat chart="2" format="28"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 chart="6" format="36" series="1">
      <pivotArea type="data" outline="0" fieldPosition="0">
        <references count="2">
          <reference field="4294967294" count="1" selected="0">
            <x v="0"/>
          </reference>
          <reference field="1" count="1" selected="0">
            <x v="0"/>
          </reference>
        </references>
      </pivotArea>
    </chartFormat>
    <chartFormat chart="6" format="37" series="1">
      <pivotArea type="data" outline="0" fieldPosition="0">
        <references count="2">
          <reference field="4294967294" count="1" selected="0">
            <x v="0"/>
          </reference>
          <reference field="1" count="1" selected="0">
            <x v="1"/>
          </reference>
        </references>
      </pivotArea>
    </chartFormat>
    <chartFormat chart="6" format="38" series="1">
      <pivotArea type="data" outline="0" fieldPosition="0">
        <references count="2">
          <reference field="4294967294" count="1" selected="0">
            <x v="0"/>
          </reference>
          <reference field="1" count="1" selected="0">
            <x v="2"/>
          </reference>
        </references>
      </pivotArea>
    </chartFormat>
    <chartFormat chart="6" format="39" series="1">
      <pivotArea type="data" outline="0" fieldPosition="0">
        <references count="2">
          <reference field="4294967294" count="1" selected="0">
            <x v="0"/>
          </reference>
          <reference field="1" count="1" selected="0">
            <x v="3"/>
          </reference>
        </references>
      </pivotArea>
    </chartFormat>
    <chartFormat chart="6" format="40" series="1">
      <pivotArea type="data" outline="0" fieldPosition="0">
        <references count="2">
          <reference field="4294967294" count="1" selected="0">
            <x v="0"/>
          </reference>
          <reference field="1" count="1" selected="0">
            <x v="4"/>
          </reference>
        </references>
      </pivotArea>
    </chartFormat>
    <chartFormat chart="6" format="41" series="1">
      <pivotArea type="data" outline="0" fieldPosition="0">
        <references count="2">
          <reference field="4294967294" count="1" selected="0">
            <x v="0"/>
          </reference>
          <reference field="1" count="1" selected="0">
            <x v="5"/>
          </reference>
        </references>
      </pivotArea>
    </chartFormat>
    <chartFormat chart="6" format="42"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A5C9465-004F-457B-80B6-EACDAB738FC4}" sourceName="Product">
  <pivotTables>
    <pivotTable tabId="3" name="PivotTable17"/>
    <pivotTable tabId="3" name="PivotTable15"/>
    <pivotTable tabId="3" name="PivotTable16"/>
    <pivotTable tabId="3" name="PivotTable18"/>
    <pivotTable tabId="4" name="PivotTable19"/>
    <pivotTable tabId="4" name="PivotTable20"/>
    <pivotTable tabId="4" name="PivotTable21"/>
  </pivotTables>
  <data>
    <tabular pivotCacheId="943054556">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1280366-2A43-480E-9DE0-0A07593914DE}" sourceName="Category">
  <pivotTables>
    <pivotTable tabId="3" name="PivotTable17"/>
    <pivotTable tabId="3" name="PivotTable15"/>
    <pivotTable tabId="3" name="PivotTable16"/>
    <pivotTable tabId="3" name="PivotTable18"/>
    <pivotTable tabId="4" name="PivotTable19"/>
    <pivotTable tabId="4" name="PivotTable20"/>
    <pivotTable tabId="4" name="PivotTable21"/>
  </pivotTables>
  <data>
    <tabular pivotCacheId="9430545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8D3C763-FCD2-433E-B315-DD276EE4ED2A}" sourceName="Country">
  <pivotTables>
    <pivotTable tabId="3" name="PivotTable17"/>
  </pivotTables>
  <data>
    <tabular pivotCacheId="943054556">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5B907137-A142-4B08-8328-A024A2785A79}" sourceName="Months">
  <pivotTables>
    <pivotTable tabId="3" name="PivotTable17"/>
    <pivotTable tabId="3" name="PivotTable15"/>
    <pivotTable tabId="3" name="PivotTable16"/>
    <pivotTable tabId="3" name="PivotTable18"/>
    <pivotTable tabId="4" name="PivotTable19"/>
    <pivotTable tabId="4" name="PivotTable20"/>
    <pivotTable tabId="4" name="PivotTable21"/>
  </pivotTables>
  <data>
    <tabular pivotCacheId="943054556">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D0E3B38-4F48-4FE2-ACA4-216B1EAAB0FD}" cache="Slicer_Product" caption="Product" rowHeight="241300"/>
  <slicer name="Category" xr10:uid="{2FEDCBD2-EBCF-4D69-A5CD-07A4A54FE0B1}" cache="Slicer_Category" caption="Category" rowHeight="241300"/>
  <slicer name="Country" xr10:uid="{AD967BAB-7A9A-4D8C-B736-21DAC1B3BC5A}" cache="Slicer_Country" caption="Country" rowHeight="241300"/>
  <slicer name="Months" xr10:uid="{0354E882-B960-403A-B72F-C0910798A5CC}" cache="Slicer_Months" caption="Months"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45">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44"/>
    <tableColumn id="5" xr3:uid="{0098E771-5555-40D4-9387-75F4219BA077}" name="Date" dataDxfId="43"/>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Berlin">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8"/>
  <sheetViews>
    <sheetView topLeftCell="B1" workbookViewId="0">
      <selection activeCell="N11" sqref="N11"/>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8" max="8" width="15.375" customWidth="1"/>
    <col min="9" max="9" width="21" customWidth="1"/>
    <col min="10" max="10" width="12" customWidth="1"/>
    <col min="11" max="11" width="12.5" customWidth="1"/>
    <col min="12" max="12" width="13.625" customWidth="1"/>
    <col min="14" max="14" width="11.375" customWidth="1"/>
    <col min="15" max="17" width="8"/>
    <col min="18" max="18" width="9" customWidth="1"/>
  </cols>
  <sheetData>
    <row r="1" spans="1:12" ht="33" customHeight="1" x14ac:dyDescent="0.3">
      <c r="A1" s="1" t="s">
        <v>1</v>
      </c>
      <c r="B1" s="1" t="s">
        <v>2</v>
      </c>
      <c r="C1" s="1" t="s">
        <v>3</v>
      </c>
      <c r="D1" s="1" t="s">
        <v>4</v>
      </c>
      <c r="E1" s="1" t="s">
        <v>7</v>
      </c>
      <c r="F1" s="1" t="s">
        <v>0</v>
      </c>
      <c r="H1" s="11" t="s">
        <v>3</v>
      </c>
      <c r="I1" s="11" t="s">
        <v>23</v>
      </c>
      <c r="K1" s="11" t="s">
        <v>24</v>
      </c>
      <c r="L1" s="11" t="s">
        <v>25</v>
      </c>
    </row>
    <row r="2" spans="1:12" x14ac:dyDescent="0.3">
      <c r="A2">
        <v>1</v>
      </c>
      <c r="B2" t="s">
        <v>17</v>
      </c>
      <c r="C2" t="s">
        <v>6</v>
      </c>
      <c r="D2" s="2">
        <v>4270</v>
      </c>
      <c r="E2" s="3">
        <v>42375</v>
      </c>
      <c r="F2" t="s">
        <v>8</v>
      </c>
      <c r="H2" s="14" t="str" cm="1">
        <f t="array" ref="H2:H3">_xlfn.UNIQUE(Table1[Category])</f>
        <v>Vegetables</v>
      </c>
      <c r="I2" s="13">
        <f>COUNTIF(Table1[Category],H2)</f>
        <v>67</v>
      </c>
      <c r="K2" s="12" t="str" cm="1">
        <f t="array" ref="K2:K8">_xlfn.UNIQUE(Table1[Product])</f>
        <v>Carrots</v>
      </c>
      <c r="L2" s="12">
        <f>COUNTIF(Table1[Product],K2)</f>
        <v>27</v>
      </c>
    </row>
    <row r="3" spans="1:12" x14ac:dyDescent="0.3">
      <c r="A3">
        <v>2</v>
      </c>
      <c r="B3" t="s">
        <v>21</v>
      </c>
      <c r="C3" t="s">
        <v>6</v>
      </c>
      <c r="D3" s="2">
        <v>8239</v>
      </c>
      <c r="E3" s="3">
        <v>42376</v>
      </c>
      <c r="F3" t="s">
        <v>9</v>
      </c>
      <c r="H3" s="15" t="str">
        <v>Fruit</v>
      </c>
      <c r="I3" s="12">
        <f>COUNTIF(Table1[Category],H3)</f>
        <v>146</v>
      </c>
      <c r="K3" s="12" t="str">
        <v>Cabbage</v>
      </c>
      <c r="L3" s="12">
        <f>COUNTIF(Table1[Product],K3)</f>
        <v>27</v>
      </c>
    </row>
    <row r="4" spans="1:12" x14ac:dyDescent="0.3">
      <c r="A4">
        <v>3</v>
      </c>
      <c r="B4" t="s">
        <v>13</v>
      </c>
      <c r="C4" t="s">
        <v>5</v>
      </c>
      <c r="D4" s="2">
        <v>617</v>
      </c>
      <c r="E4" s="3">
        <v>42377</v>
      </c>
      <c r="F4" t="s">
        <v>8</v>
      </c>
      <c r="H4" s="15" t="s">
        <v>26</v>
      </c>
      <c r="I4" s="12">
        <f>SUM(I2+I3)</f>
        <v>213</v>
      </c>
      <c r="K4" s="12" t="str">
        <v>Banana</v>
      </c>
      <c r="L4" s="12">
        <f>COUNTIF(Table1[Product],K4)</f>
        <v>71</v>
      </c>
    </row>
    <row r="5" spans="1:12" x14ac:dyDescent="0.3">
      <c r="A5">
        <v>4</v>
      </c>
      <c r="B5" t="s">
        <v>13</v>
      </c>
      <c r="C5" t="s">
        <v>5</v>
      </c>
      <c r="D5" s="2">
        <v>8384</v>
      </c>
      <c r="E5" s="3">
        <v>42379</v>
      </c>
      <c r="F5" t="s">
        <v>10</v>
      </c>
      <c r="K5" s="12" t="str">
        <v>Beans</v>
      </c>
      <c r="L5" s="12">
        <f>COUNTIF(Table1[Product],K5)</f>
        <v>13</v>
      </c>
    </row>
    <row r="6" spans="1:12" x14ac:dyDescent="0.3">
      <c r="A6">
        <v>5</v>
      </c>
      <c r="B6" t="s">
        <v>18</v>
      </c>
      <c r="C6" t="s">
        <v>6</v>
      </c>
      <c r="D6" s="2">
        <v>2626</v>
      </c>
      <c r="E6" s="3">
        <v>42379</v>
      </c>
      <c r="F6" t="s">
        <v>12</v>
      </c>
      <c r="H6" s="11" t="s">
        <v>3</v>
      </c>
      <c r="I6" s="11" t="s">
        <v>22</v>
      </c>
      <c r="K6" s="12" t="str">
        <v>Orange</v>
      </c>
      <c r="L6" s="12">
        <f>COUNTIF(Table1[Product],K6)</f>
        <v>24</v>
      </c>
    </row>
    <row r="7" spans="1:12" x14ac:dyDescent="0.3">
      <c r="A7">
        <v>6</v>
      </c>
      <c r="B7" t="s">
        <v>15</v>
      </c>
      <c r="C7" t="s">
        <v>5</v>
      </c>
      <c r="D7" s="2">
        <v>3610</v>
      </c>
      <c r="E7" s="3">
        <v>42380</v>
      </c>
      <c r="F7" t="s">
        <v>8</v>
      </c>
      <c r="H7" s="12" t="str" cm="1">
        <f t="array" ref="H7:H8">_xlfn.UNIQUE(Category)</f>
        <v>Vegetables</v>
      </c>
      <c r="I7" s="16">
        <f>SUMIF(Table1[Category],H7,Table1[Amount])</f>
        <v>336665</v>
      </c>
      <c r="K7" s="12" t="str">
        <v>Apple</v>
      </c>
      <c r="L7" s="12">
        <f>COUNTIF(Table1[Product],K7)</f>
        <v>40</v>
      </c>
    </row>
    <row r="8" spans="1:12" x14ac:dyDescent="0.3">
      <c r="A8">
        <v>7</v>
      </c>
      <c r="B8" t="s">
        <v>21</v>
      </c>
      <c r="C8" t="s">
        <v>6</v>
      </c>
      <c r="D8" s="2">
        <v>9062</v>
      </c>
      <c r="E8" s="3">
        <v>42380</v>
      </c>
      <c r="F8" t="s">
        <v>11</v>
      </c>
      <c r="H8" s="12" t="str">
        <v>Fruit</v>
      </c>
      <c r="I8" s="16">
        <f>SUMIF(Table1[Category],H8,Table1[Amount])</f>
        <v>693069</v>
      </c>
      <c r="K8" s="12" t="str">
        <v>Mango</v>
      </c>
      <c r="L8" s="12">
        <f>COUNTIF(Table1[Product],K8)</f>
        <v>11</v>
      </c>
    </row>
    <row r="9" spans="1:12" x14ac:dyDescent="0.3">
      <c r="A9">
        <v>8</v>
      </c>
      <c r="B9" t="s">
        <v>13</v>
      </c>
      <c r="C9" t="s">
        <v>5</v>
      </c>
      <c r="D9" s="2">
        <v>6906</v>
      </c>
      <c r="E9" s="3">
        <v>42385</v>
      </c>
      <c r="F9" t="s">
        <v>20</v>
      </c>
    </row>
    <row r="10" spans="1:12" x14ac:dyDescent="0.3">
      <c r="A10">
        <v>9</v>
      </c>
      <c r="B10" t="s">
        <v>14</v>
      </c>
      <c r="C10" t="s">
        <v>5</v>
      </c>
      <c r="D10" s="2">
        <v>2417</v>
      </c>
      <c r="E10" s="3">
        <v>42385</v>
      </c>
      <c r="F10" t="s">
        <v>19</v>
      </c>
      <c r="H10" s="11" t="s">
        <v>27</v>
      </c>
      <c r="I10" s="11" t="s">
        <v>28</v>
      </c>
      <c r="K10" s="11" t="s">
        <v>29</v>
      </c>
      <c r="L10" s="11" t="s">
        <v>57</v>
      </c>
    </row>
    <row r="11" spans="1:12" x14ac:dyDescent="0.3">
      <c r="A11">
        <v>10</v>
      </c>
      <c r="B11" t="s">
        <v>14</v>
      </c>
      <c r="C11" t="s">
        <v>5</v>
      </c>
      <c r="D11" s="2">
        <v>7431</v>
      </c>
      <c r="E11" s="3">
        <v>42385</v>
      </c>
      <c r="F11" t="s">
        <v>10</v>
      </c>
      <c r="H11" t="str" cm="1">
        <f t="array" ref="H11:H17">_xlfn.UNIQUE(Table1[Country])</f>
        <v>United States</v>
      </c>
      <c r="I11" s="9">
        <f>SUMIF(Table1[Country],H11,Table1[Amount])</f>
        <v>267133</v>
      </c>
      <c r="K11" t="s">
        <v>30</v>
      </c>
      <c r="L11" s="9">
        <f>SUM(D2:D20)</f>
        <v>89663</v>
      </c>
    </row>
    <row r="12" spans="1:12" ht="30.75" customHeight="1" x14ac:dyDescent="0.3">
      <c r="A12">
        <v>11</v>
      </c>
      <c r="B12" t="s">
        <v>13</v>
      </c>
      <c r="C12" t="s">
        <v>5</v>
      </c>
      <c r="D12" s="2">
        <v>8250</v>
      </c>
      <c r="E12" s="3">
        <v>42385</v>
      </c>
      <c r="F12" t="s">
        <v>12</v>
      </c>
      <c r="H12" s="5" t="str">
        <v>United Kingdom</v>
      </c>
      <c r="I12" s="9">
        <f>SUMIF(Table1[Country],H12,Table1[Amount])</f>
        <v>173137</v>
      </c>
      <c r="K12" s="5" t="s">
        <v>31</v>
      </c>
      <c r="L12" s="9">
        <f>SUM(D21:D35)</f>
        <v>62762</v>
      </c>
    </row>
    <row r="13" spans="1:12" x14ac:dyDescent="0.3">
      <c r="A13">
        <v>12</v>
      </c>
      <c r="B13" t="s">
        <v>21</v>
      </c>
      <c r="C13" t="s">
        <v>6</v>
      </c>
      <c r="D13" s="2">
        <v>7012</v>
      </c>
      <c r="E13" s="3">
        <v>42387</v>
      </c>
      <c r="F13" t="s">
        <v>8</v>
      </c>
      <c r="H13" s="5" t="str">
        <v>Canada</v>
      </c>
      <c r="I13" s="9">
        <f>SUMIF(Table1[Country],H13,Table1[Amount])</f>
        <v>94745</v>
      </c>
      <c r="K13" s="5" t="s">
        <v>32</v>
      </c>
      <c r="L13" s="9">
        <f>SUM(D36:D53)</f>
        <v>104566</v>
      </c>
    </row>
    <row r="14" spans="1:12" x14ac:dyDescent="0.3">
      <c r="A14">
        <v>13</v>
      </c>
      <c r="B14" t="s">
        <v>17</v>
      </c>
      <c r="C14" t="s">
        <v>6</v>
      </c>
      <c r="D14" s="2">
        <v>1903</v>
      </c>
      <c r="E14" s="3">
        <v>42389</v>
      </c>
      <c r="F14" t="s">
        <v>12</v>
      </c>
      <c r="H14" s="5" t="str">
        <v>Germany</v>
      </c>
      <c r="I14" s="9">
        <f>SUMIF(Table1[Country],H14,Table1[Amount])</f>
        <v>155168</v>
      </c>
      <c r="K14" s="5" t="s">
        <v>33</v>
      </c>
      <c r="L14" s="9">
        <f>SUM(D54:D67)</f>
        <v>49474</v>
      </c>
    </row>
    <row r="15" spans="1:12" x14ac:dyDescent="0.3">
      <c r="A15">
        <v>14</v>
      </c>
      <c r="B15" t="s">
        <v>21</v>
      </c>
      <c r="C15" t="s">
        <v>6</v>
      </c>
      <c r="D15" s="2">
        <v>2824</v>
      </c>
      <c r="E15" s="3">
        <v>42391</v>
      </c>
      <c r="F15" t="s">
        <v>10</v>
      </c>
      <c r="H15" s="5" t="str">
        <v>Australia</v>
      </c>
      <c r="I15" s="9">
        <f>SUMIF(Table1[Country],H15,Table1[Amount])</f>
        <v>131713</v>
      </c>
      <c r="K15" s="5" t="s">
        <v>34</v>
      </c>
      <c r="L15" s="9">
        <f>SUM(D68:D107)</f>
        <v>203339</v>
      </c>
    </row>
    <row r="16" spans="1:12" x14ac:dyDescent="0.3">
      <c r="A16">
        <v>15</v>
      </c>
      <c r="B16" t="s">
        <v>14</v>
      </c>
      <c r="C16" t="s">
        <v>5</v>
      </c>
      <c r="D16" s="2">
        <v>6946</v>
      </c>
      <c r="E16" s="3">
        <v>42393</v>
      </c>
      <c r="F16" t="s">
        <v>19</v>
      </c>
      <c r="H16" s="5" t="str">
        <v>New Zealand</v>
      </c>
      <c r="I16" s="9">
        <f>SUMIF(Table1[Country],H16,Table1[Amount])</f>
        <v>66782</v>
      </c>
      <c r="K16" s="5" t="s">
        <v>35</v>
      </c>
      <c r="L16" s="9">
        <f>SUM(D108:D117)</f>
        <v>51600</v>
      </c>
    </row>
    <row r="17" spans="1:12" x14ac:dyDescent="0.3">
      <c r="A17">
        <v>16</v>
      </c>
      <c r="B17" t="s">
        <v>13</v>
      </c>
      <c r="C17" t="s">
        <v>5</v>
      </c>
      <c r="D17" s="2">
        <v>2320</v>
      </c>
      <c r="E17" s="3">
        <v>42396</v>
      </c>
      <c r="F17" t="s">
        <v>9</v>
      </c>
      <c r="H17" s="5" t="str">
        <v>France</v>
      </c>
      <c r="I17" s="9">
        <f>SUMIF(Table1[Country],H17,Table1[Amount])</f>
        <v>141056</v>
      </c>
      <c r="K17" s="5" t="s">
        <v>36</v>
      </c>
      <c r="L17" s="9">
        <f>SUM(D118:D135)</f>
        <v>80735</v>
      </c>
    </row>
    <row r="18" spans="1:12" x14ac:dyDescent="0.3">
      <c r="A18">
        <v>17</v>
      </c>
      <c r="B18" t="s">
        <v>13</v>
      </c>
      <c r="C18" t="s">
        <v>5</v>
      </c>
      <c r="D18" s="2">
        <v>2116</v>
      </c>
      <c r="E18" s="3">
        <v>42397</v>
      </c>
      <c r="F18" t="s">
        <v>8</v>
      </c>
      <c r="H18" s="5" t="s">
        <v>26</v>
      </c>
      <c r="I18" s="9">
        <f>SUM(I11:I17)</f>
        <v>1029734</v>
      </c>
      <c r="K18" s="5" t="s">
        <v>37</v>
      </c>
      <c r="L18" s="9">
        <f>SUM(D136:D148)</f>
        <v>68994</v>
      </c>
    </row>
    <row r="19" spans="1:12" x14ac:dyDescent="0.3">
      <c r="A19">
        <v>18</v>
      </c>
      <c r="B19" t="s">
        <v>13</v>
      </c>
      <c r="C19" t="s">
        <v>5</v>
      </c>
      <c r="D19" s="2">
        <v>1135</v>
      </c>
      <c r="E19" s="3">
        <v>42399</v>
      </c>
      <c r="F19" t="s">
        <v>9</v>
      </c>
      <c r="K19" s="5" t="s">
        <v>44</v>
      </c>
      <c r="L19" s="2">
        <f>SUM(D149:D168)</f>
        <v>102433</v>
      </c>
    </row>
    <row r="20" spans="1:12" x14ac:dyDescent="0.3">
      <c r="A20">
        <v>19</v>
      </c>
      <c r="B20" t="s">
        <v>21</v>
      </c>
      <c r="C20" t="s">
        <v>6</v>
      </c>
      <c r="D20" s="2">
        <v>3595</v>
      </c>
      <c r="E20" s="3">
        <v>42399</v>
      </c>
      <c r="F20" t="s">
        <v>9</v>
      </c>
      <c r="K20" t="s">
        <v>45</v>
      </c>
      <c r="L20" s="2">
        <f>SUM(D169:D179)</f>
        <v>52615</v>
      </c>
    </row>
    <row r="21" spans="1:12" x14ac:dyDescent="0.3">
      <c r="A21">
        <v>20</v>
      </c>
      <c r="B21" t="s">
        <v>14</v>
      </c>
      <c r="C21" t="s">
        <v>5</v>
      </c>
      <c r="D21" s="2">
        <v>1161</v>
      </c>
      <c r="E21" s="3">
        <v>42402</v>
      </c>
      <c r="F21" t="s">
        <v>8</v>
      </c>
      <c r="K21" t="s">
        <v>46</v>
      </c>
      <c r="L21" s="2">
        <f>SUM(D180:D192)</f>
        <v>73740</v>
      </c>
    </row>
    <row r="22" spans="1:12" x14ac:dyDescent="0.3">
      <c r="A22">
        <v>21</v>
      </c>
      <c r="B22" t="s">
        <v>15</v>
      </c>
      <c r="C22" t="s">
        <v>5</v>
      </c>
      <c r="D22" s="2">
        <v>2256</v>
      </c>
      <c r="E22" s="3">
        <v>42404</v>
      </c>
      <c r="F22" t="s">
        <v>19</v>
      </c>
      <c r="H22" s="11" t="s">
        <v>2</v>
      </c>
      <c r="I22" s="11" t="s">
        <v>22</v>
      </c>
      <c r="K22" s="5" t="s">
        <v>47</v>
      </c>
      <c r="L22" s="2">
        <f>SUM(D193:D214)</f>
        <v>89813</v>
      </c>
    </row>
    <row r="23" spans="1:12" x14ac:dyDescent="0.3">
      <c r="A23">
        <v>22</v>
      </c>
      <c r="B23" t="s">
        <v>13</v>
      </c>
      <c r="C23" t="s">
        <v>5</v>
      </c>
      <c r="D23" s="2">
        <v>1004</v>
      </c>
      <c r="E23" s="3">
        <v>42411</v>
      </c>
      <c r="F23" t="s">
        <v>20</v>
      </c>
      <c r="H23" t="str" cm="1">
        <f t="array" ref="H23:H29">_xlfn.UNIQUE(Table1[Product])</f>
        <v>Carrots</v>
      </c>
      <c r="I23" s="9">
        <f>SUMIF(Table1[Product],H23,Table1[Amount])</f>
        <v>136945</v>
      </c>
    </row>
    <row r="24" spans="1:12" x14ac:dyDescent="0.3">
      <c r="A24">
        <v>23</v>
      </c>
      <c r="B24" t="s">
        <v>13</v>
      </c>
      <c r="C24" t="s">
        <v>5</v>
      </c>
      <c r="D24" s="2">
        <v>3642</v>
      </c>
      <c r="E24" s="3">
        <v>42414</v>
      </c>
      <c r="F24" t="s">
        <v>10</v>
      </c>
      <c r="H24" s="5" t="str">
        <v>Cabbage</v>
      </c>
      <c r="I24" s="9">
        <f>SUMIF(Table1[Product],H24,Table1[Amount])</f>
        <v>142439</v>
      </c>
    </row>
    <row r="25" spans="1:12" x14ac:dyDescent="0.3">
      <c r="A25">
        <v>24</v>
      </c>
      <c r="B25" t="s">
        <v>13</v>
      </c>
      <c r="C25" t="s">
        <v>5</v>
      </c>
      <c r="D25" s="2">
        <v>4582</v>
      </c>
      <c r="E25" s="3">
        <v>42417</v>
      </c>
      <c r="F25" t="s">
        <v>8</v>
      </c>
      <c r="H25" s="5" t="str">
        <v>Banana</v>
      </c>
      <c r="I25" s="9">
        <f>SUMIF(Table1[Product],H25,Table1[Amount])</f>
        <v>340295</v>
      </c>
    </row>
    <row r="26" spans="1:12" x14ac:dyDescent="0.3">
      <c r="A26">
        <v>25</v>
      </c>
      <c r="B26" t="s">
        <v>18</v>
      </c>
      <c r="C26" t="s">
        <v>6</v>
      </c>
      <c r="D26" s="2">
        <v>3559</v>
      </c>
      <c r="E26" s="3">
        <v>42417</v>
      </c>
      <c r="F26" t="s">
        <v>9</v>
      </c>
      <c r="H26" s="5" t="str">
        <v>Beans</v>
      </c>
      <c r="I26" s="9">
        <f>SUMIF(Table1[Product],H26,Table1[Amount])</f>
        <v>57281</v>
      </c>
    </row>
    <row r="27" spans="1:12" x14ac:dyDescent="0.3">
      <c r="A27">
        <v>26</v>
      </c>
      <c r="B27" t="s">
        <v>17</v>
      </c>
      <c r="C27" t="s">
        <v>6</v>
      </c>
      <c r="D27" s="2">
        <v>5154</v>
      </c>
      <c r="E27" s="3">
        <v>42417</v>
      </c>
      <c r="F27" t="s">
        <v>11</v>
      </c>
      <c r="H27" s="5" t="str">
        <v>Orange</v>
      </c>
      <c r="I27" s="9">
        <f>SUMIF(Table1[Product],H27,Table1[Amount])</f>
        <v>104438</v>
      </c>
    </row>
    <row r="28" spans="1:12" x14ac:dyDescent="0.3">
      <c r="A28">
        <v>27</v>
      </c>
      <c r="B28" t="s">
        <v>16</v>
      </c>
      <c r="C28" t="s">
        <v>5</v>
      </c>
      <c r="D28" s="2">
        <v>7388</v>
      </c>
      <c r="E28" s="3">
        <v>42418</v>
      </c>
      <c r="F28" t="s">
        <v>19</v>
      </c>
      <c r="H28" s="5" t="str">
        <v>Apple</v>
      </c>
      <c r="I28" s="9">
        <f>SUMIF(Table1[Product],H28,Table1[Amount])</f>
        <v>191257</v>
      </c>
    </row>
    <row r="29" spans="1:12" x14ac:dyDescent="0.3">
      <c r="A29">
        <v>28</v>
      </c>
      <c r="B29" t="s">
        <v>18</v>
      </c>
      <c r="C29" t="s">
        <v>6</v>
      </c>
      <c r="D29" s="2">
        <v>7163</v>
      </c>
      <c r="E29" s="3">
        <v>42418</v>
      </c>
      <c r="F29" t="s">
        <v>8</v>
      </c>
      <c r="H29" s="5" t="str">
        <v>Mango</v>
      </c>
      <c r="I29" s="9">
        <f>SUMIF(Table1[Product],H29,Table1[Amount])</f>
        <v>57079</v>
      </c>
    </row>
    <row r="30" spans="1:12" x14ac:dyDescent="0.3">
      <c r="A30">
        <v>29</v>
      </c>
      <c r="B30" t="s">
        <v>18</v>
      </c>
      <c r="C30" t="s">
        <v>6</v>
      </c>
      <c r="D30" s="2">
        <v>5101</v>
      </c>
      <c r="E30" s="3">
        <v>42420</v>
      </c>
      <c r="F30" t="s">
        <v>12</v>
      </c>
    </row>
    <row r="31" spans="1:12" x14ac:dyDescent="0.3">
      <c r="A31">
        <v>30</v>
      </c>
      <c r="B31" t="s">
        <v>14</v>
      </c>
      <c r="C31" t="s">
        <v>5</v>
      </c>
      <c r="D31" s="2">
        <v>7602</v>
      </c>
      <c r="E31" s="3">
        <v>42421</v>
      </c>
      <c r="F31" t="s">
        <v>19</v>
      </c>
    </row>
    <row r="32" spans="1:12"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13" x14ac:dyDescent="0.3">
      <c r="A209">
        <v>208</v>
      </c>
      <c r="B209" t="s">
        <v>17</v>
      </c>
      <c r="C209" t="s">
        <v>6</v>
      </c>
      <c r="D209" s="2">
        <v>9127</v>
      </c>
      <c r="E209" s="3">
        <v>42729</v>
      </c>
      <c r="F209" t="s">
        <v>8</v>
      </c>
    </row>
    <row r="210" spans="1:13" x14ac:dyDescent="0.3">
      <c r="A210">
        <v>209</v>
      </c>
      <c r="B210" t="s">
        <v>14</v>
      </c>
      <c r="C210" t="s">
        <v>5</v>
      </c>
      <c r="D210" s="2">
        <v>1777</v>
      </c>
      <c r="E210" s="3">
        <v>42732</v>
      </c>
      <c r="F210" t="s">
        <v>19</v>
      </c>
    </row>
    <row r="211" spans="1:13" x14ac:dyDescent="0.3">
      <c r="A211">
        <v>210</v>
      </c>
      <c r="B211" t="s">
        <v>18</v>
      </c>
      <c r="C211" t="s">
        <v>6</v>
      </c>
      <c r="D211" s="2">
        <v>680</v>
      </c>
      <c r="E211" s="3">
        <v>42732</v>
      </c>
      <c r="F211" t="s">
        <v>19</v>
      </c>
    </row>
    <row r="212" spans="1:13" x14ac:dyDescent="0.3">
      <c r="A212">
        <v>211</v>
      </c>
      <c r="B212" t="s">
        <v>15</v>
      </c>
      <c r="C212" t="s">
        <v>5</v>
      </c>
      <c r="D212" s="2">
        <v>958</v>
      </c>
      <c r="E212" s="3">
        <v>42733</v>
      </c>
      <c r="F212" t="s">
        <v>8</v>
      </c>
    </row>
    <row r="213" spans="1:13" x14ac:dyDescent="0.3">
      <c r="A213">
        <v>212</v>
      </c>
      <c r="B213" t="s">
        <v>17</v>
      </c>
      <c r="C213" t="s">
        <v>6</v>
      </c>
      <c r="D213" s="2">
        <v>2613</v>
      </c>
      <c r="E213" s="3">
        <v>42733</v>
      </c>
      <c r="F213" t="s">
        <v>11</v>
      </c>
    </row>
    <row r="214" spans="1:13" x14ac:dyDescent="0.3">
      <c r="A214">
        <v>213</v>
      </c>
      <c r="B214" t="s">
        <v>17</v>
      </c>
      <c r="C214" t="s">
        <v>6</v>
      </c>
      <c r="D214" s="2">
        <v>339</v>
      </c>
      <c r="E214" s="3">
        <v>42734</v>
      </c>
      <c r="F214" t="s">
        <v>11</v>
      </c>
    </row>
    <row r="215" spans="1:13" x14ac:dyDescent="0.3">
      <c r="M215" t="s">
        <v>38</v>
      </c>
    </row>
    <row r="216" spans="1:13" x14ac:dyDescent="0.3">
      <c r="M216" t="s">
        <v>39</v>
      </c>
    </row>
    <row r="217" spans="1:13" x14ac:dyDescent="0.3">
      <c r="M217" t="s">
        <v>40</v>
      </c>
    </row>
    <row r="218" spans="1:13" x14ac:dyDescent="0.3">
      <c r="M218" t="s">
        <v>41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37"/>
  <sheetViews>
    <sheetView zoomScale="118" zoomScaleNormal="118" zoomScaleSheetLayoutView="91" workbookViewId="0">
      <selection activeCell="A18" sqref="A18:B31"/>
    </sheetView>
  </sheetViews>
  <sheetFormatPr defaultRowHeight="16.5" x14ac:dyDescent="0.3"/>
  <cols>
    <col min="1" max="1" width="11.25" customWidth="1"/>
    <col min="2" max="2" width="12" customWidth="1"/>
    <col min="4" max="4" width="14.375" bestFit="1" customWidth="1"/>
    <col min="5" max="5" width="12.25" bestFit="1" customWidth="1"/>
    <col min="6" max="6" width="12" customWidth="1"/>
    <col min="7" max="8" width="8"/>
    <col min="9" max="9" width="9.875" bestFit="1" customWidth="1"/>
    <col min="10" max="10" width="10.625" bestFit="1" customWidth="1"/>
  </cols>
  <sheetData>
    <row r="3" spans="1:7" x14ac:dyDescent="0.3">
      <c r="A3" s="10" t="s">
        <v>49</v>
      </c>
      <c r="B3" s="10"/>
      <c r="D3" s="10" t="s">
        <v>51</v>
      </c>
      <c r="E3" s="10"/>
    </row>
    <row r="4" spans="1:7" ht="18" x14ac:dyDescent="0.35">
      <c r="A4" s="8"/>
      <c r="B4" s="7"/>
    </row>
    <row r="5" spans="1:7" x14ac:dyDescent="0.3">
      <c r="A5" t="s">
        <v>2</v>
      </c>
      <c r="B5" t="s">
        <v>50</v>
      </c>
      <c r="D5" t="s">
        <v>0</v>
      </c>
      <c r="E5" t="s">
        <v>48</v>
      </c>
    </row>
    <row r="6" spans="1:7" x14ac:dyDescent="0.3">
      <c r="A6" t="s">
        <v>14</v>
      </c>
      <c r="B6" s="9">
        <v>191257</v>
      </c>
      <c r="D6" t="s">
        <v>11</v>
      </c>
      <c r="E6" s="9">
        <v>131713</v>
      </c>
    </row>
    <row r="7" spans="1:7" x14ac:dyDescent="0.3">
      <c r="A7" s="5" t="s">
        <v>13</v>
      </c>
      <c r="B7" s="9">
        <v>340295</v>
      </c>
      <c r="C7" s="9"/>
      <c r="D7" s="9" t="s">
        <v>10</v>
      </c>
      <c r="E7" s="9">
        <v>94745</v>
      </c>
      <c r="F7" s="9"/>
      <c r="G7" s="9"/>
    </row>
    <row r="8" spans="1:7" x14ac:dyDescent="0.3">
      <c r="A8" s="5" t="s">
        <v>18</v>
      </c>
      <c r="B8" s="9">
        <v>57281</v>
      </c>
      <c r="C8" s="9"/>
      <c r="D8" s="9" t="s">
        <v>19</v>
      </c>
      <c r="E8" s="9">
        <v>141056</v>
      </c>
      <c r="F8" s="9"/>
      <c r="G8" s="9"/>
    </row>
    <row r="9" spans="1:7" x14ac:dyDescent="0.3">
      <c r="A9" s="5" t="s">
        <v>21</v>
      </c>
      <c r="B9" s="9">
        <v>142439</v>
      </c>
      <c r="C9" s="9"/>
      <c r="D9" s="9" t="s">
        <v>12</v>
      </c>
      <c r="E9" s="9">
        <v>155168</v>
      </c>
      <c r="F9" s="9"/>
      <c r="G9" s="9"/>
    </row>
    <row r="10" spans="1:7" x14ac:dyDescent="0.3">
      <c r="A10" s="5" t="s">
        <v>17</v>
      </c>
      <c r="B10" s="9">
        <v>136945</v>
      </c>
      <c r="C10" s="9"/>
      <c r="D10" s="9" t="s">
        <v>20</v>
      </c>
      <c r="E10" s="9">
        <v>66782</v>
      </c>
      <c r="F10" s="9"/>
      <c r="G10" s="9"/>
    </row>
    <row r="11" spans="1:7" x14ac:dyDescent="0.3">
      <c r="A11" s="5" t="s">
        <v>16</v>
      </c>
      <c r="B11" s="9">
        <v>57079</v>
      </c>
      <c r="C11" s="9"/>
      <c r="D11" s="9" t="s">
        <v>9</v>
      </c>
      <c r="E11" s="9">
        <v>173137</v>
      </c>
      <c r="F11" s="9"/>
      <c r="G11" s="9"/>
    </row>
    <row r="12" spans="1:7" x14ac:dyDescent="0.3">
      <c r="A12" s="5" t="s">
        <v>15</v>
      </c>
      <c r="B12" s="9">
        <v>104438</v>
      </c>
      <c r="C12" s="9"/>
      <c r="D12" s="9" t="s">
        <v>8</v>
      </c>
      <c r="E12" s="9">
        <v>267133</v>
      </c>
      <c r="F12" s="9"/>
      <c r="G12" s="9"/>
    </row>
    <row r="13" spans="1:7" x14ac:dyDescent="0.3">
      <c r="A13" s="5" t="s">
        <v>42</v>
      </c>
      <c r="B13" s="9">
        <v>1029734</v>
      </c>
      <c r="C13" s="9"/>
      <c r="D13" s="9" t="s">
        <v>42</v>
      </c>
      <c r="E13" s="9">
        <v>1029734</v>
      </c>
      <c r="F13" s="9"/>
      <c r="G13" s="9"/>
    </row>
    <row r="14" spans="1:7" ht="15" x14ac:dyDescent="0.3">
      <c r="A14" s="5"/>
      <c r="B14" s="9"/>
      <c r="C14" s="9"/>
      <c r="D14" s="9"/>
      <c r="E14" s="9"/>
      <c r="F14" s="9"/>
      <c r="G14" s="9"/>
    </row>
    <row r="16" spans="1:7" x14ac:dyDescent="0.3">
      <c r="A16" s="10" t="s">
        <v>52</v>
      </c>
      <c r="B16" s="10"/>
      <c r="D16" s="10" t="s">
        <v>53</v>
      </c>
      <c r="E16" s="10"/>
    </row>
    <row r="18" spans="1:8" x14ac:dyDescent="0.3">
      <c r="A18" t="s">
        <v>29</v>
      </c>
      <c r="B18" t="s">
        <v>48</v>
      </c>
      <c r="D18" t="s">
        <v>3</v>
      </c>
      <c r="E18" t="s">
        <v>48</v>
      </c>
    </row>
    <row r="19" spans="1:8" x14ac:dyDescent="0.3">
      <c r="A19" t="s">
        <v>60</v>
      </c>
      <c r="B19" s="9">
        <v>89663</v>
      </c>
      <c r="D19" t="s">
        <v>5</v>
      </c>
      <c r="E19" s="9">
        <v>693069</v>
      </c>
    </row>
    <row r="20" spans="1:8" x14ac:dyDescent="0.3">
      <c r="A20" s="5" t="s">
        <v>61</v>
      </c>
      <c r="B20" s="9">
        <v>62762</v>
      </c>
      <c r="C20" s="9"/>
      <c r="D20" s="9" t="s">
        <v>6</v>
      </c>
      <c r="E20" s="9">
        <v>336665</v>
      </c>
      <c r="F20" s="9"/>
      <c r="G20" s="9"/>
      <c r="H20" s="9"/>
    </row>
    <row r="21" spans="1:8" x14ac:dyDescent="0.3">
      <c r="A21" s="5" t="s">
        <v>43</v>
      </c>
      <c r="B21" s="9">
        <v>104566</v>
      </c>
      <c r="C21" s="9"/>
      <c r="D21" s="9" t="s">
        <v>42</v>
      </c>
      <c r="E21" s="5">
        <v>1029734</v>
      </c>
      <c r="F21" s="9"/>
      <c r="G21" s="9"/>
      <c r="H21" s="9"/>
    </row>
    <row r="22" spans="1:8" x14ac:dyDescent="0.3">
      <c r="A22" s="5" t="s">
        <v>62</v>
      </c>
      <c r="B22" s="9">
        <v>49474</v>
      </c>
      <c r="C22" s="9"/>
      <c r="D22" s="9"/>
      <c r="E22" s="5"/>
      <c r="F22" s="9"/>
      <c r="G22" s="9"/>
      <c r="H22" s="9"/>
    </row>
    <row r="23" spans="1:8" x14ac:dyDescent="0.3">
      <c r="A23" s="5" t="s">
        <v>34</v>
      </c>
      <c r="B23" s="9">
        <v>203339</v>
      </c>
      <c r="C23" s="9"/>
      <c r="D23" s="9"/>
      <c r="E23" s="5"/>
      <c r="F23" s="9"/>
      <c r="G23" s="9"/>
      <c r="H23" s="9"/>
    </row>
    <row r="24" spans="1:8" x14ac:dyDescent="0.3">
      <c r="A24" s="5" t="s">
        <v>63</v>
      </c>
      <c r="B24" s="9">
        <v>51600</v>
      </c>
      <c r="C24" s="9"/>
      <c r="D24" s="9"/>
      <c r="E24" s="5"/>
      <c r="F24" s="9"/>
      <c r="G24" s="9"/>
      <c r="H24" s="9"/>
    </row>
    <row r="25" spans="1:8" x14ac:dyDescent="0.3">
      <c r="A25" s="5" t="s">
        <v>64</v>
      </c>
      <c r="B25" s="9">
        <v>80735</v>
      </c>
      <c r="C25" s="9"/>
      <c r="D25" s="9"/>
      <c r="E25" s="5"/>
      <c r="F25" s="9"/>
      <c r="G25" s="9"/>
      <c r="H25" s="9"/>
    </row>
    <row r="26" spans="1:8" x14ac:dyDescent="0.3">
      <c r="A26" s="5" t="s">
        <v>65</v>
      </c>
      <c r="B26" s="9">
        <v>68994</v>
      </c>
      <c r="C26" s="9"/>
      <c r="D26" s="9"/>
      <c r="E26" s="5"/>
      <c r="F26" s="9"/>
      <c r="G26" s="9"/>
      <c r="H26" s="9"/>
    </row>
    <row r="27" spans="1:8" x14ac:dyDescent="0.3">
      <c r="A27" s="5" t="s">
        <v>44</v>
      </c>
      <c r="B27" s="9">
        <v>102433</v>
      </c>
      <c r="C27" s="9"/>
      <c r="D27" s="9"/>
      <c r="E27" s="5"/>
      <c r="F27" s="9"/>
      <c r="G27" s="9"/>
      <c r="H27" s="9"/>
    </row>
    <row r="28" spans="1:8" x14ac:dyDescent="0.3">
      <c r="A28" t="s">
        <v>45</v>
      </c>
      <c r="B28" s="9">
        <v>52615</v>
      </c>
      <c r="E28" s="5"/>
      <c r="F28" s="9"/>
      <c r="G28" s="9"/>
      <c r="H28" s="9"/>
    </row>
    <row r="29" spans="1:8" x14ac:dyDescent="0.3">
      <c r="A29" t="s">
        <v>46</v>
      </c>
      <c r="B29" s="9">
        <v>73740</v>
      </c>
      <c r="E29" s="5"/>
      <c r="F29" s="9"/>
      <c r="G29" s="9"/>
      <c r="H29" s="9"/>
    </row>
    <row r="30" spans="1:8" x14ac:dyDescent="0.3">
      <c r="A30" s="5" t="s">
        <v>47</v>
      </c>
      <c r="B30" s="9">
        <v>89813</v>
      </c>
      <c r="C30" s="9"/>
      <c r="D30" s="9"/>
      <c r="E30" s="5"/>
      <c r="F30" s="9"/>
      <c r="G30" s="9"/>
      <c r="H30" s="9"/>
    </row>
    <row r="31" spans="1:8" x14ac:dyDescent="0.3">
      <c r="A31" s="5" t="s">
        <v>42</v>
      </c>
      <c r="B31" s="9">
        <v>1029734</v>
      </c>
      <c r="C31" s="9"/>
      <c r="D31" s="9"/>
      <c r="E31" s="21"/>
      <c r="F31" s="22"/>
      <c r="G31" s="22"/>
      <c r="H31" s="22"/>
    </row>
    <row r="32" spans="1:8" x14ac:dyDescent="0.3">
      <c r="A32" s="5"/>
      <c r="B32" s="9"/>
      <c r="C32" s="9"/>
      <c r="D32" s="9"/>
      <c r="E32" s="19"/>
      <c r="F32" s="20"/>
      <c r="G32" s="20"/>
      <c r="H32" s="20"/>
    </row>
    <row r="33" spans="1:4" x14ac:dyDescent="0.3">
      <c r="A33" s="5"/>
      <c r="B33" s="9"/>
      <c r="C33" s="9"/>
      <c r="D33" s="9"/>
    </row>
    <row r="34" spans="1:4" x14ac:dyDescent="0.3">
      <c r="A34" s="5"/>
      <c r="B34" s="9"/>
      <c r="C34" s="9"/>
      <c r="D34" s="9"/>
    </row>
    <row r="35" spans="1:4" x14ac:dyDescent="0.3">
      <c r="A35" s="5"/>
      <c r="B35" s="9"/>
      <c r="C35" s="9"/>
      <c r="D35" s="9"/>
    </row>
    <row r="36" spans="1:4" x14ac:dyDescent="0.3">
      <c r="A36" s="5"/>
      <c r="B36" s="9"/>
      <c r="C36" s="9"/>
      <c r="D36" s="9"/>
    </row>
    <row r="37" spans="1:4" x14ac:dyDescent="0.3">
      <c r="A37" s="5"/>
      <c r="B37" s="9"/>
      <c r="C37" s="9"/>
      <c r="D37" s="9"/>
    </row>
  </sheetData>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6"/>
  <sheetViews>
    <sheetView workbookViewId="0">
      <selection activeCell="I13" sqref="I13"/>
    </sheetView>
  </sheetViews>
  <sheetFormatPr defaultRowHeight="16.5" x14ac:dyDescent="0.3"/>
  <cols>
    <col min="1" max="1" width="14.75" customWidth="1"/>
    <col min="2" max="2" width="14.375" customWidth="1"/>
    <col min="3" max="3" width="10.75" bestFit="1" customWidth="1"/>
    <col min="4" max="4" width="11.625" bestFit="1" customWidth="1"/>
    <col min="5" max="6" width="8.5" customWidth="1"/>
    <col min="7" max="7" width="8.625" bestFit="1" customWidth="1"/>
    <col min="8" max="8" width="9.75" bestFit="1" customWidth="1"/>
    <col min="9" max="9" width="11.625" bestFit="1" customWidth="1"/>
    <col min="10" max="10" width="6.875" customWidth="1"/>
    <col min="11" max="13" width="5.875" customWidth="1"/>
    <col min="14" max="14" width="9.875" bestFit="1" customWidth="1"/>
    <col min="15" max="15" width="8.125" bestFit="1" customWidth="1"/>
    <col min="16" max="16" width="4.375" bestFit="1" customWidth="1"/>
    <col min="17" max="21" width="5.25" bestFit="1" customWidth="1"/>
    <col min="22" max="22" width="4.375" bestFit="1" customWidth="1"/>
    <col min="23" max="26" width="5.25" bestFit="1" customWidth="1"/>
    <col min="27" max="27" width="10.75" bestFit="1" customWidth="1"/>
    <col min="28" max="28" width="7.125" bestFit="1" customWidth="1"/>
    <col min="29" max="29" width="5.25" bestFit="1" customWidth="1"/>
    <col min="30" max="35" width="4.375" bestFit="1" customWidth="1"/>
    <col min="36" max="36" width="9.75" bestFit="1" customWidth="1"/>
    <col min="37" max="37" width="9.125" bestFit="1" customWidth="1"/>
    <col min="38" max="40" width="4.375" bestFit="1" customWidth="1"/>
    <col min="41" max="45" width="5.25" bestFit="1" customWidth="1"/>
    <col min="46" max="46" width="4" bestFit="1" customWidth="1"/>
    <col min="47" max="47" width="11.875" bestFit="1" customWidth="1"/>
    <col min="48" max="48" width="8"/>
    <col min="49" max="49" width="4.375" bestFit="1" customWidth="1"/>
    <col min="50" max="50" width="5.25" bestFit="1" customWidth="1"/>
    <col min="51" max="51" width="4.375" bestFit="1" customWidth="1"/>
    <col min="52" max="52" width="5.25" bestFit="1" customWidth="1"/>
    <col min="53" max="57" width="4.375" bestFit="1" customWidth="1"/>
    <col min="58" max="58" width="5.25" bestFit="1" customWidth="1"/>
    <col min="59" max="59" width="10.625" bestFit="1" customWidth="1"/>
    <col min="60" max="60" width="7.875" bestFit="1" customWidth="1"/>
    <col min="61" max="61" width="4.375" bestFit="1" customWidth="1"/>
    <col min="62" max="62" width="5.25" bestFit="1" customWidth="1"/>
    <col min="63" max="64" width="4.375" bestFit="1" customWidth="1"/>
    <col min="65" max="65" width="10.5" bestFit="1" customWidth="1"/>
    <col min="66" max="66" width="8.125" bestFit="1" customWidth="1"/>
    <col min="67" max="67" width="4.375" bestFit="1" customWidth="1"/>
    <col min="68" max="68" width="5.25" bestFit="1" customWidth="1"/>
    <col min="69" max="69" width="4.375" bestFit="1" customWidth="1"/>
    <col min="70" max="70" width="5.25" bestFit="1" customWidth="1"/>
    <col min="71" max="71" width="4.375" bestFit="1" customWidth="1"/>
    <col min="72" max="72" width="5.25" bestFit="1" customWidth="1"/>
    <col min="73" max="73" width="3.875" bestFit="1" customWidth="1"/>
    <col min="74" max="75" width="5.25" bestFit="1" customWidth="1"/>
    <col min="76" max="76" width="4.375" bestFit="1" customWidth="1"/>
    <col min="77" max="77" width="10.75" bestFit="1" customWidth="1"/>
    <col min="78" max="78" width="9.875" bestFit="1" customWidth="1"/>
  </cols>
  <sheetData>
    <row r="2" spans="1:9" ht="18.75" x14ac:dyDescent="0.3">
      <c r="A2" s="23" t="s">
        <v>55</v>
      </c>
      <c r="B2" s="23"/>
      <c r="C2" s="23"/>
      <c r="D2" s="23"/>
    </row>
    <row r="4" spans="1:9" x14ac:dyDescent="0.3">
      <c r="A4" s="4" t="s">
        <v>24</v>
      </c>
      <c r="B4" s="4" t="s">
        <v>48</v>
      </c>
    </row>
    <row r="5" spans="1:9" x14ac:dyDescent="0.3">
      <c r="A5" s="4" t="s">
        <v>3</v>
      </c>
      <c r="B5" t="s">
        <v>5</v>
      </c>
      <c r="C5" t="s">
        <v>6</v>
      </c>
      <c r="D5" t="s">
        <v>42</v>
      </c>
    </row>
    <row r="6" spans="1:9" x14ac:dyDescent="0.3">
      <c r="A6" s="5" t="s">
        <v>14</v>
      </c>
      <c r="B6" s="9">
        <v>191257</v>
      </c>
      <c r="C6" s="9"/>
      <c r="D6" s="9">
        <v>191257</v>
      </c>
    </row>
    <row r="7" spans="1:9" x14ac:dyDescent="0.3">
      <c r="A7" s="5" t="s">
        <v>13</v>
      </c>
      <c r="B7" s="9">
        <v>340295</v>
      </c>
      <c r="C7" s="9"/>
      <c r="D7" s="9">
        <v>340295</v>
      </c>
    </row>
    <row r="8" spans="1:9" x14ac:dyDescent="0.3">
      <c r="A8" s="5" t="s">
        <v>18</v>
      </c>
      <c r="B8" s="9"/>
      <c r="C8" s="9">
        <v>57281</v>
      </c>
      <c r="D8" s="9">
        <v>57281</v>
      </c>
    </row>
    <row r="9" spans="1:9" x14ac:dyDescent="0.3">
      <c r="A9" s="5" t="s">
        <v>21</v>
      </c>
      <c r="B9" s="9"/>
      <c r="C9" s="9">
        <v>142439</v>
      </c>
      <c r="D9" s="9">
        <v>142439</v>
      </c>
    </row>
    <row r="10" spans="1:9" x14ac:dyDescent="0.3">
      <c r="A10" s="5" t="s">
        <v>17</v>
      </c>
      <c r="B10" s="9"/>
      <c r="C10" s="9">
        <v>136945</v>
      </c>
      <c r="D10" s="9">
        <v>136945</v>
      </c>
    </row>
    <row r="11" spans="1:9" x14ac:dyDescent="0.3">
      <c r="A11" s="5" t="s">
        <v>16</v>
      </c>
      <c r="B11" s="9">
        <v>57079</v>
      </c>
      <c r="C11" s="9"/>
      <c r="D11" s="9">
        <v>57079</v>
      </c>
    </row>
    <row r="12" spans="1:9" x14ac:dyDescent="0.3">
      <c r="A12" s="5" t="s">
        <v>15</v>
      </c>
      <c r="B12" s="9">
        <v>104438</v>
      </c>
      <c r="C12" s="9"/>
      <c r="D12" s="9">
        <v>104438</v>
      </c>
    </row>
    <row r="13" spans="1:9" x14ac:dyDescent="0.3">
      <c r="A13" s="5" t="s">
        <v>42</v>
      </c>
      <c r="B13" s="9">
        <v>693069</v>
      </c>
      <c r="C13" s="9">
        <v>336665</v>
      </c>
      <c r="D13" s="9">
        <v>1029734</v>
      </c>
    </row>
    <row r="16" spans="1:9" ht="18.75" x14ac:dyDescent="0.3">
      <c r="A16" s="23" t="s">
        <v>54</v>
      </c>
      <c r="B16" s="24"/>
      <c r="C16" s="24"/>
      <c r="D16" s="24"/>
      <c r="E16" s="24"/>
      <c r="F16" s="24"/>
      <c r="G16" s="24"/>
      <c r="H16" s="24"/>
      <c r="I16" s="24"/>
    </row>
    <row r="18" spans="1:9" x14ac:dyDescent="0.3">
      <c r="A18" s="4" t="s">
        <v>24</v>
      </c>
      <c r="B18" s="4" t="s">
        <v>48</v>
      </c>
    </row>
    <row r="19" spans="1:9" x14ac:dyDescent="0.3">
      <c r="A19" s="4" t="s">
        <v>3</v>
      </c>
      <c r="B19" t="s">
        <v>14</v>
      </c>
      <c r="C19" t="s">
        <v>13</v>
      </c>
      <c r="D19" t="s">
        <v>18</v>
      </c>
      <c r="E19" t="s">
        <v>21</v>
      </c>
      <c r="F19" t="s">
        <v>17</v>
      </c>
      <c r="G19" t="s">
        <v>16</v>
      </c>
      <c r="H19" t="s">
        <v>15</v>
      </c>
      <c r="I19" t="s">
        <v>42</v>
      </c>
    </row>
    <row r="20" spans="1:9" x14ac:dyDescent="0.3">
      <c r="A20" s="5" t="s">
        <v>11</v>
      </c>
      <c r="B20" s="9">
        <v>20634</v>
      </c>
      <c r="C20" s="9">
        <v>52721</v>
      </c>
      <c r="D20" s="9">
        <v>14433</v>
      </c>
      <c r="E20" s="9">
        <v>17953</v>
      </c>
      <c r="F20" s="9">
        <v>8106</v>
      </c>
      <c r="G20" s="9">
        <v>9186</v>
      </c>
      <c r="H20" s="9">
        <v>8680</v>
      </c>
      <c r="I20" s="9">
        <v>131713</v>
      </c>
    </row>
    <row r="21" spans="1:9" x14ac:dyDescent="0.3">
      <c r="A21" s="5" t="s">
        <v>10</v>
      </c>
      <c r="B21" s="9">
        <v>24867</v>
      </c>
      <c r="C21" s="9">
        <v>33775</v>
      </c>
      <c r="D21" s="9"/>
      <c r="E21" s="9">
        <v>12407</v>
      </c>
      <c r="F21" s="9"/>
      <c r="G21" s="9">
        <v>3767</v>
      </c>
      <c r="H21" s="9">
        <v>19929</v>
      </c>
      <c r="I21" s="9">
        <v>94745</v>
      </c>
    </row>
    <row r="22" spans="1:9" x14ac:dyDescent="0.3">
      <c r="A22" s="5" t="s">
        <v>19</v>
      </c>
      <c r="B22" s="9">
        <v>80193</v>
      </c>
      <c r="C22" s="9">
        <v>36094</v>
      </c>
      <c r="D22" s="9">
        <v>680</v>
      </c>
      <c r="E22" s="9">
        <v>5341</v>
      </c>
      <c r="F22" s="9">
        <v>9104</v>
      </c>
      <c r="G22" s="9">
        <v>7388</v>
      </c>
      <c r="H22" s="9">
        <v>2256</v>
      </c>
      <c r="I22" s="9">
        <v>141056</v>
      </c>
    </row>
    <row r="23" spans="1:9" x14ac:dyDescent="0.3">
      <c r="A23" s="5" t="s">
        <v>12</v>
      </c>
      <c r="B23" s="9">
        <v>9082</v>
      </c>
      <c r="C23" s="9">
        <v>39686</v>
      </c>
      <c r="D23" s="9">
        <v>29905</v>
      </c>
      <c r="E23" s="9">
        <v>37197</v>
      </c>
      <c r="F23" s="9">
        <v>21636</v>
      </c>
      <c r="G23" s="9">
        <v>8775</v>
      </c>
      <c r="H23" s="9">
        <v>8887</v>
      </c>
      <c r="I23" s="9">
        <v>155168</v>
      </c>
    </row>
    <row r="24" spans="1:9" x14ac:dyDescent="0.3">
      <c r="A24" s="5" t="s">
        <v>20</v>
      </c>
      <c r="B24" s="9">
        <v>10332</v>
      </c>
      <c r="C24" s="9">
        <v>40050</v>
      </c>
      <c r="D24" s="9"/>
      <c r="E24" s="9">
        <v>4390</v>
      </c>
      <c r="F24" s="9"/>
      <c r="G24" s="9"/>
      <c r="H24" s="9">
        <v>12010</v>
      </c>
      <c r="I24" s="9">
        <v>66782</v>
      </c>
    </row>
    <row r="25" spans="1:9" x14ac:dyDescent="0.3">
      <c r="A25" s="5" t="s">
        <v>9</v>
      </c>
      <c r="B25" s="9">
        <v>17534</v>
      </c>
      <c r="C25" s="9">
        <v>42908</v>
      </c>
      <c r="D25" s="9">
        <v>5100</v>
      </c>
      <c r="E25" s="9">
        <v>38436</v>
      </c>
      <c r="F25" s="9">
        <v>41815</v>
      </c>
      <c r="G25" s="9">
        <v>5600</v>
      </c>
      <c r="H25" s="9">
        <v>21744</v>
      </c>
      <c r="I25" s="9">
        <v>173137</v>
      </c>
    </row>
    <row r="26" spans="1:9" x14ac:dyDescent="0.3">
      <c r="A26" s="5" t="s">
        <v>8</v>
      </c>
      <c r="B26" s="9">
        <v>28615</v>
      </c>
      <c r="C26" s="9">
        <v>95061</v>
      </c>
      <c r="D26" s="9">
        <v>7163</v>
      </c>
      <c r="E26" s="9">
        <v>26715</v>
      </c>
      <c r="F26" s="9">
        <v>56284</v>
      </c>
      <c r="G26" s="9">
        <v>22363</v>
      </c>
      <c r="H26" s="9">
        <v>30932</v>
      </c>
      <c r="I26" s="9">
        <v>267133</v>
      </c>
    </row>
    <row r="27" spans="1:9" x14ac:dyDescent="0.3">
      <c r="A27" s="5" t="s">
        <v>42</v>
      </c>
      <c r="B27" s="9">
        <v>191257</v>
      </c>
      <c r="C27" s="9">
        <v>340295</v>
      </c>
      <c r="D27" s="9">
        <v>57281</v>
      </c>
      <c r="E27" s="9">
        <v>142439</v>
      </c>
      <c r="F27" s="9">
        <v>136945</v>
      </c>
      <c r="G27" s="9">
        <v>57079</v>
      </c>
      <c r="H27" s="9">
        <v>104438</v>
      </c>
      <c r="I27" s="9">
        <v>1029734</v>
      </c>
    </row>
    <row r="30" spans="1:9" ht="18.75" x14ac:dyDescent="0.3">
      <c r="A30" s="23" t="s">
        <v>56</v>
      </c>
      <c r="B30" s="25"/>
      <c r="C30" s="25"/>
      <c r="D30" s="25"/>
      <c r="E30" s="25"/>
      <c r="F30" s="25"/>
      <c r="G30" s="25"/>
      <c r="H30" s="25"/>
      <c r="I30" s="25"/>
    </row>
    <row r="32" spans="1:9" x14ac:dyDescent="0.3">
      <c r="A32" s="4" t="s">
        <v>22</v>
      </c>
      <c r="B32" s="4" t="s">
        <v>48</v>
      </c>
    </row>
    <row r="33" spans="1:12" x14ac:dyDescent="0.3">
      <c r="A33" s="4" t="s">
        <v>3</v>
      </c>
      <c r="B33" t="s">
        <v>14</v>
      </c>
      <c r="C33" t="s">
        <v>13</v>
      </c>
      <c r="D33" t="s">
        <v>18</v>
      </c>
      <c r="E33" t="s">
        <v>21</v>
      </c>
      <c r="F33" t="s">
        <v>17</v>
      </c>
      <c r="G33" t="s">
        <v>16</v>
      </c>
      <c r="H33" t="s">
        <v>15</v>
      </c>
      <c r="I33" t="s">
        <v>42</v>
      </c>
    </row>
    <row r="34" spans="1:12" x14ac:dyDescent="0.3">
      <c r="A34" s="5" t="s">
        <v>60</v>
      </c>
      <c r="B34" s="9">
        <v>16794</v>
      </c>
      <c r="C34" s="9">
        <v>29728</v>
      </c>
      <c r="D34" s="9">
        <v>2626</v>
      </c>
      <c r="E34" s="9">
        <v>30732</v>
      </c>
      <c r="F34" s="9">
        <v>6173</v>
      </c>
      <c r="G34" s="9"/>
      <c r="H34" s="9">
        <v>3610</v>
      </c>
      <c r="I34" s="9">
        <v>89663</v>
      </c>
    </row>
    <row r="35" spans="1:12" x14ac:dyDescent="0.3">
      <c r="A35" s="5" t="s">
        <v>61</v>
      </c>
      <c r="B35" s="9">
        <v>19715</v>
      </c>
      <c r="C35" s="9">
        <v>9228</v>
      </c>
      <c r="D35" s="9">
        <v>15823</v>
      </c>
      <c r="E35" s="9">
        <v>1557</v>
      </c>
      <c r="F35" s="9">
        <v>5154</v>
      </c>
      <c r="G35" s="9">
        <v>9029</v>
      </c>
      <c r="H35" s="9">
        <v>2256</v>
      </c>
      <c r="I35" s="9">
        <v>62762</v>
      </c>
    </row>
    <row r="36" spans="1:12" x14ac:dyDescent="0.3">
      <c r="A36" s="5" t="s">
        <v>43</v>
      </c>
      <c r="B36" s="9">
        <v>25702</v>
      </c>
      <c r="C36" s="9">
        <v>26224</v>
      </c>
      <c r="D36" s="9">
        <v>6045</v>
      </c>
      <c r="E36" s="9">
        <v>5341</v>
      </c>
      <c r="F36" s="9">
        <v>21722</v>
      </c>
      <c r="G36" s="9">
        <v>3663</v>
      </c>
      <c r="H36" s="9">
        <v>15869</v>
      </c>
      <c r="I36" s="9">
        <v>104566</v>
      </c>
    </row>
    <row r="37" spans="1:12" x14ac:dyDescent="0.3">
      <c r="A37" s="5" t="s">
        <v>62</v>
      </c>
      <c r="B37" s="9">
        <v>14586</v>
      </c>
      <c r="C37" s="9">
        <v>16001</v>
      </c>
      <c r="D37" s="9"/>
      <c r="E37" s="9">
        <v>9508</v>
      </c>
      <c r="F37" s="9">
        <v>8266</v>
      </c>
      <c r="G37" s="9"/>
      <c r="H37" s="9">
        <v>1113</v>
      </c>
      <c r="I37" s="9">
        <v>49474</v>
      </c>
    </row>
    <row r="38" spans="1:12" x14ac:dyDescent="0.3">
      <c r="A38" s="5" t="s">
        <v>34</v>
      </c>
      <c r="B38" s="9">
        <v>22557</v>
      </c>
      <c r="C38" s="9">
        <v>69521</v>
      </c>
      <c r="D38" s="9">
        <v>8096</v>
      </c>
      <c r="E38" s="9">
        <v>17104</v>
      </c>
      <c r="F38" s="9">
        <v>28887</v>
      </c>
      <c r="G38" s="9">
        <v>33384</v>
      </c>
      <c r="H38" s="9">
        <v>23790</v>
      </c>
      <c r="I38" s="9">
        <v>203339</v>
      </c>
    </row>
    <row r="39" spans="1:12" x14ac:dyDescent="0.3">
      <c r="A39" s="5" t="s">
        <v>63</v>
      </c>
      <c r="B39" s="9">
        <v>6126</v>
      </c>
      <c r="C39" s="9">
        <v>15208</v>
      </c>
      <c r="D39" s="9"/>
      <c r="E39" s="9">
        <v>25752</v>
      </c>
      <c r="F39" s="9"/>
      <c r="G39" s="9"/>
      <c r="H39" s="9">
        <v>4514</v>
      </c>
      <c r="I39" s="9">
        <v>51600</v>
      </c>
    </row>
    <row r="40" spans="1:12" x14ac:dyDescent="0.3">
      <c r="A40" s="5" t="s">
        <v>64</v>
      </c>
      <c r="B40" s="9">
        <v>2034</v>
      </c>
      <c r="C40" s="9">
        <v>31336</v>
      </c>
      <c r="D40" s="9">
        <v>8416</v>
      </c>
      <c r="E40" s="9">
        <v>13170</v>
      </c>
      <c r="F40" s="9">
        <v>5751</v>
      </c>
      <c r="G40" s="9">
        <v>5480</v>
      </c>
      <c r="H40" s="9">
        <v>14548</v>
      </c>
      <c r="I40" s="9">
        <v>80735</v>
      </c>
    </row>
    <row r="41" spans="1:12" x14ac:dyDescent="0.3">
      <c r="A41" s="5" t="s">
        <v>65</v>
      </c>
      <c r="B41" s="9">
        <v>22611</v>
      </c>
      <c r="C41" s="9">
        <v>9980</v>
      </c>
      <c r="D41" s="9">
        <v>5761</v>
      </c>
      <c r="E41" s="9">
        <v>20386</v>
      </c>
      <c r="F41" s="9">
        <v>9397</v>
      </c>
      <c r="G41" s="9"/>
      <c r="H41" s="9">
        <v>859</v>
      </c>
      <c r="I41" s="9">
        <v>68994</v>
      </c>
    </row>
    <row r="42" spans="1:12" x14ac:dyDescent="0.3">
      <c r="A42" s="5" t="s">
        <v>44</v>
      </c>
      <c r="B42" s="9">
        <v>8489</v>
      </c>
      <c r="C42" s="9">
        <v>51835</v>
      </c>
      <c r="D42" s="9"/>
      <c r="E42" s="9">
        <v>18605</v>
      </c>
      <c r="F42" s="9">
        <v>7933</v>
      </c>
      <c r="G42" s="9">
        <v>5523</v>
      </c>
      <c r="H42" s="9">
        <v>10048</v>
      </c>
      <c r="I42" s="9">
        <v>102433</v>
      </c>
    </row>
    <row r="43" spans="1:12" ht="18.75" x14ac:dyDescent="0.3">
      <c r="A43" s="5" t="s">
        <v>45</v>
      </c>
      <c r="B43" s="9">
        <v>15331</v>
      </c>
      <c r="C43" s="9">
        <v>22320</v>
      </c>
      <c r="D43" s="9">
        <v>5015</v>
      </c>
      <c r="E43" s="9"/>
      <c r="F43" s="9">
        <v>9949</v>
      </c>
      <c r="G43" s="9"/>
      <c r="H43" s="9"/>
      <c r="I43" s="9">
        <v>52615</v>
      </c>
      <c r="L43" s="6"/>
    </row>
    <row r="44" spans="1:12" x14ac:dyDescent="0.3">
      <c r="A44" s="5" t="s">
        <v>46</v>
      </c>
      <c r="B44" s="9">
        <v>11978</v>
      </c>
      <c r="C44" s="9">
        <v>29530</v>
      </c>
      <c r="D44" s="9"/>
      <c r="E44" s="9">
        <v>284</v>
      </c>
      <c r="F44" s="9">
        <v>7857</v>
      </c>
      <c r="G44" s="9"/>
      <c r="H44" s="9">
        <v>24091</v>
      </c>
      <c r="I44" s="9">
        <v>73740</v>
      </c>
    </row>
    <row r="45" spans="1:12" x14ac:dyDescent="0.3">
      <c r="A45" s="5" t="s">
        <v>47</v>
      </c>
      <c r="B45" s="9">
        <v>25334</v>
      </c>
      <c r="C45" s="9">
        <v>29384</v>
      </c>
      <c r="D45" s="9">
        <v>5499</v>
      </c>
      <c r="E45" s="9"/>
      <c r="F45" s="9">
        <v>25856</v>
      </c>
      <c r="G45" s="9"/>
      <c r="H45" s="9">
        <v>3740</v>
      </c>
      <c r="I45" s="9">
        <v>89813</v>
      </c>
    </row>
    <row r="46" spans="1:12" x14ac:dyDescent="0.3">
      <c r="A46" s="5" t="s">
        <v>42</v>
      </c>
      <c r="B46" s="9">
        <v>191257</v>
      </c>
      <c r="C46" s="9">
        <v>340295</v>
      </c>
      <c r="D46" s="9">
        <v>57281</v>
      </c>
      <c r="E46" s="9">
        <v>142439</v>
      </c>
      <c r="F46" s="9">
        <v>136945</v>
      </c>
      <c r="G46" s="9">
        <v>57079</v>
      </c>
      <c r="H46" s="9">
        <v>104438</v>
      </c>
      <c r="I46" s="9">
        <v>1029734</v>
      </c>
    </row>
  </sheetData>
  <mergeCells count="3">
    <mergeCell ref="A16:I16"/>
    <mergeCell ref="A2:D2"/>
    <mergeCell ref="A30:I30"/>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C1681-7790-4946-B559-FE38F3438D52}">
  <dimension ref="A1:O2"/>
  <sheetViews>
    <sheetView showGridLines="0" view="pageBreakPreview" zoomScale="80" zoomScaleNormal="100" zoomScaleSheetLayoutView="80" workbookViewId="0">
      <selection activeCell="S14" sqref="S14"/>
    </sheetView>
  </sheetViews>
  <sheetFormatPr defaultRowHeight="16.5" x14ac:dyDescent="0.3"/>
  <cols>
    <col min="1" max="15" width="9" style="17"/>
  </cols>
  <sheetData>
    <row r="1" spans="1:15" x14ac:dyDescent="0.3">
      <c r="A1" s="26" t="s">
        <v>66</v>
      </c>
      <c r="B1" s="27"/>
      <c r="C1" s="27"/>
      <c r="D1" s="27"/>
      <c r="E1" s="27"/>
      <c r="F1" s="27"/>
      <c r="G1" s="27"/>
      <c r="H1" s="27"/>
      <c r="I1" s="27"/>
      <c r="J1" s="27"/>
      <c r="K1" s="27"/>
      <c r="L1" s="27"/>
      <c r="M1" s="27"/>
      <c r="N1" s="27"/>
      <c r="O1" s="27"/>
    </row>
    <row r="2" spans="1:15" x14ac:dyDescent="0.3">
      <c r="A2" s="27"/>
      <c r="B2" s="27"/>
      <c r="C2" s="27"/>
      <c r="D2" s="27"/>
      <c r="E2" s="27"/>
      <c r="F2" s="27"/>
      <c r="G2" s="27"/>
      <c r="H2" s="27"/>
      <c r="I2" s="27"/>
      <c r="J2" s="27"/>
      <c r="K2" s="27"/>
      <c r="L2" s="27"/>
      <c r="M2" s="27"/>
      <c r="N2" s="27"/>
      <c r="O2" s="27"/>
    </row>
  </sheetData>
  <mergeCells count="1">
    <mergeCell ref="A1:O2"/>
  </mergeCells>
  <pageMargins left="0.7" right="0.7" top="0.75" bottom="0.75" header="0.3" footer="0.3"/>
  <pageSetup paperSize="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E46E4-043E-4F78-9AEE-149280289F6D}">
  <dimension ref="A1:Q3"/>
  <sheetViews>
    <sheetView showGridLines="0" view="pageBreakPreview" topLeftCell="A35" zoomScale="60" zoomScaleNormal="46" workbookViewId="0">
      <selection sqref="A1:Q3"/>
    </sheetView>
  </sheetViews>
  <sheetFormatPr defaultRowHeight="16.5" x14ac:dyDescent="0.3"/>
  <cols>
    <col min="1" max="17" width="9" style="18"/>
  </cols>
  <sheetData>
    <row r="1" spans="1:17" x14ac:dyDescent="0.3">
      <c r="A1" s="28" t="s">
        <v>59</v>
      </c>
      <c r="B1" s="29"/>
      <c r="C1" s="29"/>
      <c r="D1" s="29"/>
      <c r="E1" s="29"/>
      <c r="F1" s="29"/>
      <c r="G1" s="29"/>
      <c r="H1" s="29"/>
      <c r="I1" s="29"/>
      <c r="J1" s="29"/>
      <c r="K1" s="29"/>
      <c r="L1" s="29"/>
      <c r="M1" s="29"/>
      <c r="N1" s="29"/>
      <c r="O1" s="29"/>
      <c r="P1" s="29"/>
      <c r="Q1" s="29"/>
    </row>
    <row r="2" spans="1:17" x14ac:dyDescent="0.3">
      <c r="A2" s="29"/>
      <c r="B2" s="29"/>
      <c r="C2" s="29"/>
      <c r="D2" s="29"/>
      <c r="E2" s="29"/>
      <c r="F2" s="29"/>
      <c r="G2" s="29"/>
      <c r="H2" s="29"/>
      <c r="I2" s="29"/>
      <c r="J2" s="29"/>
      <c r="K2" s="29"/>
      <c r="L2" s="29"/>
      <c r="M2" s="29"/>
      <c r="N2" s="29"/>
      <c r="O2" s="29"/>
      <c r="P2" s="29"/>
      <c r="Q2" s="29"/>
    </row>
    <row r="3" spans="1:17" x14ac:dyDescent="0.3">
      <c r="A3" s="29"/>
      <c r="B3" s="29"/>
      <c r="C3" s="29"/>
      <c r="D3" s="29"/>
      <c r="E3" s="29"/>
      <c r="F3" s="29"/>
      <c r="G3" s="29"/>
      <c r="H3" s="29"/>
      <c r="I3" s="29"/>
      <c r="J3" s="29"/>
      <c r="K3" s="29"/>
      <c r="L3" s="29"/>
      <c r="M3" s="29"/>
      <c r="N3" s="29"/>
      <c r="O3" s="29"/>
      <c r="P3" s="29"/>
      <c r="Q3" s="29"/>
    </row>
  </sheetData>
  <mergeCells count="1">
    <mergeCell ref="A1:Q3"/>
  </mergeCells>
  <pageMargins left="0.7" right="0.7" top="0.75" bottom="0.75" header="0.3" footer="0.3"/>
  <pageSetup paperSize="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U2"/>
  <sheetViews>
    <sheetView showGridLines="0" tabSelected="1" view="pageBreakPreview" zoomScale="78" zoomScaleNormal="68" zoomScaleSheetLayoutView="78" workbookViewId="0">
      <selection sqref="A1:U2"/>
    </sheetView>
  </sheetViews>
  <sheetFormatPr defaultRowHeight="16.5" x14ac:dyDescent="0.3"/>
  <cols>
    <col min="1" max="21" width="9" style="17"/>
  </cols>
  <sheetData>
    <row r="1" spans="1:21" x14ac:dyDescent="0.3">
      <c r="A1" s="30" t="s">
        <v>58</v>
      </c>
      <c r="B1" s="31"/>
      <c r="C1" s="31"/>
      <c r="D1" s="31"/>
      <c r="E1" s="31"/>
      <c r="F1" s="31"/>
      <c r="G1" s="31"/>
      <c r="H1" s="31"/>
      <c r="I1" s="31"/>
      <c r="J1" s="31"/>
      <c r="K1" s="31"/>
      <c r="L1" s="31"/>
      <c r="M1" s="31"/>
      <c r="N1" s="31"/>
      <c r="O1" s="31"/>
      <c r="P1" s="31"/>
      <c r="Q1" s="31"/>
      <c r="R1" s="31"/>
      <c r="S1" s="31"/>
      <c r="T1" s="31"/>
      <c r="U1" s="31"/>
    </row>
    <row r="2" spans="1:21" x14ac:dyDescent="0.3">
      <c r="A2" s="31"/>
      <c r="B2" s="31"/>
      <c r="C2" s="31"/>
      <c r="D2" s="31"/>
      <c r="E2" s="31"/>
      <c r="F2" s="31"/>
      <c r="G2" s="31"/>
      <c r="H2" s="31"/>
      <c r="I2" s="31"/>
      <c r="J2" s="31"/>
      <c r="K2" s="31"/>
      <c r="L2" s="31"/>
      <c r="M2" s="31"/>
      <c r="N2" s="31"/>
      <c r="O2" s="31"/>
      <c r="P2" s="31"/>
      <c r="Q2" s="31"/>
      <c r="R2" s="31"/>
      <c r="S2" s="31"/>
      <c r="T2" s="31"/>
      <c r="U2" s="31"/>
    </row>
  </sheetData>
  <mergeCells count="1">
    <mergeCell ref="A1:U2"/>
  </mergeCells>
  <pageMargins left="0.7" right="0.7" top="0.75" bottom="0.75" header="0.3" footer="0.3"/>
  <pageSetup paperSize="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BLOSSOM ACADEMY</vt:lpstr>
      <vt:lpstr>Data</vt:lpstr>
      <vt:lpstr>Table</vt:lpstr>
      <vt:lpstr>One-dimensional Pivot Table</vt:lpstr>
      <vt:lpstr>Two-dimensional Pivot Table</vt:lpstr>
      <vt:lpstr>One-Dimensional Pivot Charts</vt:lpstr>
      <vt:lpstr>Two Dimensional Pivot Charts</vt:lpstr>
      <vt:lpstr>Dashboard</vt:lpstr>
      <vt:lpstr>'Two Dimensional Pivot Charts'!Category</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keziah</cp:lastModifiedBy>
  <cp:lastPrinted>2024-09-05T15:00:48Z</cp:lastPrinted>
  <dcterms:created xsi:type="dcterms:W3CDTF">2012-06-12T18:34:12Z</dcterms:created>
  <dcterms:modified xsi:type="dcterms:W3CDTF">2024-09-15T22:58:44Z</dcterms:modified>
</cp:coreProperties>
</file>