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51" documentId="8_{2EC0761E-9D54-479F-B910-5D4A50B60E47}" xr6:coauthVersionLast="47" xr6:coauthVersionMax="47" xr10:uidLastSave="{C6787168-3214-4E1F-AFD4-B647EFEA1D1B}"/>
  <bookViews>
    <workbookView xWindow="-108" yWindow="-108" windowWidth="23256" windowHeight="12576" xr2:uid="{9F3FFA28-0AB3-4F88-8FF5-1EF45D5C6D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13" i="1"/>
  <c r="I23" i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J15" i="1"/>
  <c r="K15" i="1" s="1"/>
  <c r="J16" i="1"/>
  <c r="J22" i="1"/>
  <c r="K22" i="1" s="1"/>
  <c r="J23" i="1"/>
  <c r="K23" i="1" s="1"/>
  <c r="J13" i="1"/>
  <c r="I22" i="1"/>
  <c r="I21" i="1"/>
  <c r="J21" i="1" s="1"/>
  <c r="I20" i="1"/>
  <c r="J20" i="1" s="1"/>
  <c r="I19" i="1"/>
  <c r="J19" i="1" s="1"/>
  <c r="I18" i="1"/>
  <c r="J18" i="1" s="1"/>
  <c r="I17" i="1"/>
  <c r="J17" i="1" s="1"/>
  <c r="K17" i="1" s="1"/>
  <c r="I16" i="1"/>
  <c r="K16" i="1" s="1"/>
  <c r="I15" i="1"/>
  <c r="I14" i="1"/>
  <c r="J14" i="1" s="1"/>
  <c r="I13" i="1"/>
  <c r="K13" i="1" s="1"/>
  <c r="K21" i="1" l="1"/>
  <c r="K20" i="1"/>
  <c r="K19" i="1"/>
  <c r="K18" i="1"/>
  <c r="K14" i="1"/>
</calcChain>
</file>

<file path=xl/sharedStrings.xml><?xml version="1.0" encoding="utf-8"?>
<sst xmlns="http://schemas.openxmlformats.org/spreadsheetml/2006/main" count="19" uniqueCount="17">
  <si>
    <t>Data</t>
  </si>
  <si>
    <t>n^1</t>
  </si>
  <si>
    <t>n^0</t>
  </si>
  <si>
    <t>Execution Time</t>
  </si>
  <si>
    <t>log(n)</t>
  </si>
  <si>
    <t>nlog(n)</t>
  </si>
  <si>
    <t>Num</t>
  </si>
  <si>
    <t>C0</t>
  </si>
  <si>
    <t>C1</t>
  </si>
  <si>
    <t>C2</t>
  </si>
  <si>
    <t>Sim</t>
  </si>
  <si>
    <t>Time</t>
  </si>
  <si>
    <t xml:space="preserve">Sim </t>
  </si>
  <si>
    <t>Big Oh</t>
  </si>
  <si>
    <t>g(x)</t>
  </si>
  <si>
    <t>*nlogn</t>
  </si>
  <si>
    <t>Time Complexity O(nlogn)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</si>
</sst>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  <a:r>
              <a:rPr lang="en-US" baseline="0"/>
              <a:t> Time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Sheet1!$I$13:$I$23</c:f>
              <c:numCache>
                <c:formatCode>General</c:formatCode>
                <c:ptCount val="11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5000000</c:v>
                </c:pt>
                <c:pt idx="4">
                  <c:v>5000000</c:v>
                </c:pt>
                <c:pt idx="5">
                  <c:v>10000000</c:v>
                </c:pt>
                <c:pt idx="6">
                  <c:v>10000000</c:v>
                </c:pt>
                <c:pt idx="7">
                  <c:v>15000000</c:v>
                </c:pt>
                <c:pt idx="8">
                  <c:v>15000000</c:v>
                </c:pt>
                <c:pt idx="9">
                  <c:v>20000000</c:v>
                </c:pt>
                <c:pt idx="10">
                  <c:v>20000000</c:v>
                </c:pt>
              </c:numCache>
            </c:numRef>
          </c:xVal>
          <c:yVal>
            <c:numRef>
              <c:f>Sheet1!$L$13:$L$23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10</c:v>
                </c:pt>
                <c:pt idx="7">
                  <c:v>16</c:v>
                </c:pt>
                <c:pt idx="8">
                  <c:v>15</c:v>
                </c:pt>
                <c:pt idx="9">
                  <c:v>22</c:v>
                </c:pt>
                <c:pt idx="1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9-4325-9FC1-B85086A1F405}"/>
            </c:ext>
          </c:extLst>
        </c:ser>
        <c:ser>
          <c:idx val="1"/>
          <c:order val="1"/>
          <c:tx>
            <c:strRef>
              <c:f>Sheet1!$P$11:$P$12</c:f>
              <c:strCache>
                <c:ptCount val="2"/>
                <c:pt idx="0">
                  <c:v>Sim 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Sheet1!$N$13:$N$51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xVal>
          <c:yVal>
            <c:numRef>
              <c:f>Sheet1!$P$13:$P$51</c:f>
              <c:numCache>
                <c:formatCode>0.00</c:formatCode>
                <c:ptCount val="39"/>
                <c:pt idx="0">
                  <c:v>1.0127440000000001</c:v>
                </c:pt>
                <c:pt idx="1">
                  <c:v>1.5637522233376226</c:v>
                </c:pt>
                <c:pt idx="2">
                  <c:v>2.0975707185461587</c:v>
                </c:pt>
                <c:pt idx="3">
                  <c:v>2.6239883705438531</c:v>
                </c:pt>
                <c:pt idx="4">
                  <c:v>3.1469857071346978</c:v>
                </c:pt>
                <c:pt idx="5">
                  <c:v>3.6684876976497995</c:v>
                </c:pt>
                <c:pt idx="6">
                  <c:v>4.1895262065476331</c:v>
                </c:pt>
                <c:pt idx="7">
                  <c:v>4.7106916876793274</c:v>
                </c:pt>
                <c:pt idx="8">
                  <c:v>5.2323362043623538</c:v>
                </c:pt>
                <c:pt idx="9">
                  <c:v>5.7546745199118341</c:v>
                </c:pt>
                <c:pt idx="10">
                  <c:v>6.277838418001835</c:v>
                </c:pt>
                <c:pt idx="11">
                  <c:v>6.8019076596781902</c:v>
                </c:pt>
                <c:pt idx="12">
                  <c:v>7.3269284678775373</c:v>
                </c:pt>
                <c:pt idx="13">
                  <c:v>7.8529249883387564</c:v>
                </c:pt>
                <c:pt idx="14">
                  <c:v>8.3799066181873982</c:v>
                </c:pt>
                <c:pt idx="15">
                  <c:v>8.9078728128166293</c:v>
                </c:pt>
                <c:pt idx="16">
                  <c:v>9.4368163057320444</c:v>
                </c:pt>
                <c:pt idx="17">
                  <c:v>9.9667253029917067</c:v>
                </c:pt>
                <c:pt idx="18">
                  <c:v>10.497584999999999</c:v>
                </c:pt>
                <c:pt idx="19">
                  <c:v>11.029378641673523</c:v>
                </c:pt>
                <c:pt idx="20">
                  <c:v>11.562088269689784</c:v>
                </c:pt>
                <c:pt idx="21">
                  <c:v>12.095695252158675</c:v>
                </c:pt>
                <c:pt idx="22">
                  <c:v>12.630180660100581</c:v>
                </c:pt>
                <c:pt idx="23">
                  <c:v>13.165525534900912</c:v>
                </c:pt>
                <c:pt idx="24">
                  <c:v>13.701711077471014</c:v>
                </c:pt>
                <c:pt idx="25">
                  <c:v>14.238718780763358</c:v>
                </c:pt>
                <c:pt idx="26">
                  <c:v>14.776530521061314</c:v>
                </c:pt>
                <c:pt idx="27">
                  <c:v>15.315128619136244</c:v>
                </c:pt>
                <c:pt idx="28">
                  <c:v>15.854495879321412</c:v>
                </c:pt>
                <c:pt idx="29">
                  <c:v>16.394615612388542</c:v>
                </c:pt>
                <c:pt idx="30">
                  <c:v>16.935471646559055</c:v>
                </c:pt>
                <c:pt idx="31">
                  <c:v>17.477048329856679</c:v>
                </c:pt>
                <c:pt idx="32">
                  <c:v>18.019330526185644</c:v>
                </c:pt>
                <c:pt idx="33">
                  <c:v>18.562303606914028</c:v>
                </c:pt>
                <c:pt idx="34">
                  <c:v>19.10595343929344</c:v>
                </c:pt>
                <c:pt idx="35">
                  <c:v>19.650266372712679</c:v>
                </c:pt>
                <c:pt idx="36">
                  <c:v>20.195229223532824</c:v>
                </c:pt>
                <c:pt idx="37">
                  <c:v>20.740829259063119</c:v>
                </c:pt>
                <c:pt idx="38">
                  <c:v>21.287054181095076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B9-4325-9FC1-B85086A1F405}"/>
            </c:ext>
          </c:extLst>
        </c:ser>
        <c:ser>
          <c:idx val="2"/>
          <c:order val="2"/>
          <c:tx>
            <c:strRef>
              <c:f>Sheet1!$R$12</c:f>
              <c:strCache>
                <c:ptCount val="1"/>
                <c:pt idx="0">
                  <c:v>Big Oh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Sheet1!$N$13:$N$51</c:f>
              <c:numCache>
                <c:formatCode>General</c:formatCode>
                <c:ptCount val="3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  <c:pt idx="9">
                  <c:v>5500000</c:v>
                </c:pt>
                <c:pt idx="10">
                  <c:v>6000000</c:v>
                </c:pt>
                <c:pt idx="11">
                  <c:v>6500000</c:v>
                </c:pt>
                <c:pt idx="12">
                  <c:v>7000000</c:v>
                </c:pt>
                <c:pt idx="13">
                  <c:v>7500000</c:v>
                </c:pt>
                <c:pt idx="14">
                  <c:v>8000000</c:v>
                </c:pt>
                <c:pt idx="15">
                  <c:v>8500000</c:v>
                </c:pt>
                <c:pt idx="16">
                  <c:v>9000000</c:v>
                </c:pt>
                <c:pt idx="17">
                  <c:v>9500000</c:v>
                </c:pt>
                <c:pt idx="18">
                  <c:v>10000000</c:v>
                </c:pt>
                <c:pt idx="19">
                  <c:v>10500000</c:v>
                </c:pt>
                <c:pt idx="20">
                  <c:v>11000000</c:v>
                </c:pt>
                <c:pt idx="21">
                  <c:v>11500000</c:v>
                </c:pt>
                <c:pt idx="22">
                  <c:v>12000000</c:v>
                </c:pt>
                <c:pt idx="23">
                  <c:v>12500000</c:v>
                </c:pt>
                <c:pt idx="24">
                  <c:v>13000000</c:v>
                </c:pt>
                <c:pt idx="25">
                  <c:v>13500000</c:v>
                </c:pt>
                <c:pt idx="26">
                  <c:v>14000000</c:v>
                </c:pt>
                <c:pt idx="27">
                  <c:v>14500000</c:v>
                </c:pt>
                <c:pt idx="28">
                  <c:v>15000000</c:v>
                </c:pt>
                <c:pt idx="29">
                  <c:v>15500000</c:v>
                </c:pt>
                <c:pt idx="30">
                  <c:v>16000000</c:v>
                </c:pt>
                <c:pt idx="31">
                  <c:v>16500000</c:v>
                </c:pt>
                <c:pt idx="32">
                  <c:v>17000000</c:v>
                </c:pt>
                <c:pt idx="33">
                  <c:v>17500000</c:v>
                </c:pt>
                <c:pt idx="34">
                  <c:v>18000000</c:v>
                </c:pt>
                <c:pt idx="35">
                  <c:v>18500000</c:v>
                </c:pt>
                <c:pt idx="36">
                  <c:v>19000000</c:v>
                </c:pt>
                <c:pt idx="37">
                  <c:v>19500000</c:v>
                </c:pt>
                <c:pt idx="38">
                  <c:v>20000000</c:v>
                </c:pt>
              </c:numCache>
            </c:numRef>
          </c:xVal>
          <c:yVal>
            <c:numRef>
              <c:f>Sheet1!$R$13:$R$51</c:f>
              <c:numCache>
                <c:formatCode>0.00</c:formatCode>
                <c:ptCount val="39"/>
                <c:pt idx="0">
                  <c:v>0.96</c:v>
                </c:pt>
                <c:pt idx="1">
                  <c:v>1.4822619021733636</c:v>
                </c:pt>
                <c:pt idx="2">
                  <c:v>2.0163295986124741</c:v>
                </c:pt>
                <c:pt idx="3">
                  <c:v>2.5591760034688154</c:v>
                </c:pt>
                <c:pt idx="4">
                  <c:v>3.1090182022654385</c:v>
                </c:pt>
                <c:pt idx="5">
                  <c:v>3.6646781048361547</c:v>
                </c:pt>
                <c:pt idx="6">
                  <c:v>4.2253183944498964</c:v>
                </c:pt>
                <c:pt idx="7">
                  <c:v>4.7903130099182478</c:v>
                </c:pt>
                <c:pt idx="8">
                  <c:v>5.3591760034688152</c:v>
                </c:pt>
                <c:pt idx="9">
                  <c:v>5.931519166754935</c:v>
                </c:pt>
                <c:pt idx="10">
                  <c:v>6.5070252003682985</c:v>
                </c:pt>
                <c:pt idx="11">
                  <c:v>7.0854298909085704</c:v>
                </c:pt>
                <c:pt idx="12">
                  <c:v>7.6665098048159681</c:v>
                </c:pt>
                <c:pt idx="13">
                  <c:v>8.2500735160700405</c:v>
                </c:pt>
                <c:pt idx="14">
                  <c:v>8.8359551833496877</c:v>
                </c:pt>
                <c:pt idx="15">
                  <c:v>9.4240097389714386</c:v>
                </c:pt>
                <c:pt idx="16">
                  <c:v>10.014109213592628</c:v>
                </c:pt>
                <c:pt idx="17">
                  <c:v>10.606139880039049</c:v>
                </c:pt>
                <c:pt idx="18">
                  <c:v>11.200000000000001</c:v>
                </c:pt>
                <c:pt idx="19">
                  <c:v>11.795598022437495</c:v>
                </c:pt>
                <c:pt idx="20">
                  <c:v>12.392851125878476</c:v>
                </c:pt>
                <c:pt idx="21">
                  <c:v>12.991684026250645</c:v>
                </c:pt>
                <c:pt idx="22">
                  <c:v>13.592027992411442</c:v>
                </c:pt>
                <c:pt idx="23">
                  <c:v>14.193820026016112</c:v>
                </c:pt>
                <c:pt idx="24">
                  <c:v>14.797002172798221</c:v>
                </c:pt>
                <c:pt idx="25">
                  <c:v>15.401520939949215</c:v>
                </c:pt>
                <c:pt idx="26">
                  <c:v>16.007326799919255</c:v>
                </c:pt>
                <c:pt idx="27">
                  <c:v>16.614373765185142</c:v>
                </c:pt>
                <c:pt idx="28">
                  <c:v>17.222619021733635</c:v>
                </c:pt>
                <c:pt idx="29">
                  <c:v>17.832022611462325</c:v>
                </c:pt>
                <c:pt idx="30">
                  <c:v>18.442547155599168</c:v>
                </c:pt>
                <c:pt idx="31">
                  <c:v>19.054157612724715</c:v>
                </c:pt>
                <c:pt idx="32">
                  <c:v>19.666821066148906</c:v>
                </c:pt>
                <c:pt idx="33">
                  <c:v>20.280506536321628</c:v>
                </c:pt>
                <c:pt idx="34">
                  <c:v>20.895184814697522</c:v>
                </c:pt>
                <c:pt idx="35">
                  <c:v>21.510828316072921</c:v>
                </c:pt>
                <c:pt idx="36">
                  <c:v>22.1274109468966</c:v>
                </c:pt>
                <c:pt idx="37">
                  <c:v>22.744907987451057</c:v>
                </c:pt>
                <c:pt idx="38">
                  <c:v>23.36329598612474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B9-4325-9FC1-B85086A1F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0992"/>
        <c:axId val="839223952"/>
      </c:scatterChart>
      <c:valAx>
        <c:axId val="8392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 of N: Array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23952"/>
        <c:crosses val="autoZero"/>
        <c:crossBetween val="midCat"/>
      </c:valAx>
      <c:valAx>
        <c:axId val="8392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1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25</xdr:row>
      <xdr:rowOff>26670</xdr:rowOff>
    </xdr:from>
    <xdr:to>
      <xdr:col>12</xdr:col>
      <xdr:colOff>571500</xdr:colOff>
      <xdr:row>41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031D3-3E5C-CE01-E2E3-7BB04C8B3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2FA5-4007-45D3-85B2-FC2E7CE9DDA6}">
  <dimension ref="G2:R51"/>
  <sheetViews>
    <sheetView tabSelected="1" workbookViewId="0">
      <selection activeCell="I5" sqref="I5"/>
    </sheetView>
  </sheetViews>
  <sheetFormatPr defaultRowHeight="14.4" x14ac:dyDescent="0.3"/>
  <cols>
    <col min="12" max="12" width="13.5546875" bestFit="1" customWidth="1"/>
  </cols>
  <sheetData>
    <row r="2" spans="7:18" x14ac:dyDescent="0.3">
      <c r="I2" s="3" t="s">
        <v>16</v>
      </c>
    </row>
    <row r="3" spans="7:18" x14ac:dyDescent="0.3">
      <c r="K3" t="s">
        <v>7</v>
      </c>
      <c r="L3">
        <v>-3.0522800000000001</v>
      </c>
    </row>
    <row r="4" spans="7:18" x14ac:dyDescent="0.3">
      <c r="K4" t="s">
        <v>8</v>
      </c>
      <c r="L4">
        <v>0.53770499999999999</v>
      </c>
    </row>
    <row r="5" spans="7:18" x14ac:dyDescent="0.3">
      <c r="K5" t="s">
        <v>9</v>
      </c>
      <c r="L5" s="1">
        <v>1.3979899999999999E-7</v>
      </c>
    </row>
    <row r="8" spans="7:18" x14ac:dyDescent="0.3">
      <c r="O8" t="s">
        <v>14</v>
      </c>
      <c r="P8" s="1">
        <v>1.6E-7</v>
      </c>
      <c r="Q8" t="s">
        <v>15</v>
      </c>
    </row>
    <row r="11" spans="7:18" x14ac:dyDescent="0.3">
      <c r="I11" t="s">
        <v>0</v>
      </c>
      <c r="N11" t="s">
        <v>10</v>
      </c>
      <c r="P11" t="s">
        <v>12</v>
      </c>
    </row>
    <row r="12" spans="7:18" x14ac:dyDescent="0.3">
      <c r="G12" t="s">
        <v>6</v>
      </c>
      <c r="H12" t="s">
        <v>2</v>
      </c>
      <c r="I12" t="s">
        <v>1</v>
      </c>
      <c r="J12" t="s">
        <v>4</v>
      </c>
      <c r="K12" t="s">
        <v>5</v>
      </c>
      <c r="L12" t="s">
        <v>3</v>
      </c>
      <c r="N12" t="s">
        <v>0</v>
      </c>
      <c r="O12" t="s">
        <v>4</v>
      </c>
      <c r="P12" t="s">
        <v>11</v>
      </c>
      <c r="R12" t="s">
        <v>13</v>
      </c>
    </row>
    <row r="13" spans="7:18" x14ac:dyDescent="0.3">
      <c r="G13">
        <v>1</v>
      </c>
      <c r="H13">
        <v>1</v>
      </c>
      <c r="I13">
        <f>1000*1000</f>
        <v>1000000</v>
      </c>
      <c r="J13">
        <f>LOG(I13)</f>
        <v>6</v>
      </c>
      <c r="K13">
        <f>I13*J13</f>
        <v>6000000</v>
      </c>
      <c r="L13">
        <v>1</v>
      </c>
      <c r="N13">
        <f>1000*1000</f>
        <v>1000000</v>
      </c>
      <c r="O13">
        <f>LOG(N13)</f>
        <v>6</v>
      </c>
      <c r="P13" s="2">
        <f>$L$3+$L$4*O13+$L$5*N13*O13</f>
        <v>1.0127440000000001</v>
      </c>
      <c r="R13" s="2">
        <f>$P$8*N13*O13</f>
        <v>0.96</v>
      </c>
    </row>
    <row r="14" spans="7:18" x14ac:dyDescent="0.3">
      <c r="G14">
        <v>2</v>
      </c>
      <c r="H14">
        <v>1</v>
      </c>
      <c r="I14">
        <f>1000*2000</f>
        <v>2000000</v>
      </c>
      <c r="J14">
        <f t="shared" ref="J14:J23" si="0">LOG(I14)</f>
        <v>6.3010299956639813</v>
      </c>
      <c r="K14">
        <f t="shared" ref="K14:K23" si="1">I14*J14</f>
        <v>12602059.991327962</v>
      </c>
      <c r="L14">
        <v>2</v>
      </c>
      <c r="N14">
        <f t="shared" ref="N14:N51" si="2">N13+500000</f>
        <v>1500000</v>
      </c>
      <c r="O14">
        <f t="shared" ref="O14:O51" si="3">LOG(N14)</f>
        <v>6.1760912590556813</v>
      </c>
      <c r="P14" s="2">
        <f t="shared" ref="P14:P51" si="4">$L$3+$L$4*O14+$L$5*N14*O14</f>
        <v>1.5637522233376226</v>
      </c>
      <c r="R14" s="2">
        <f t="shared" ref="R14:R51" si="5">$P$8*N14*O14</f>
        <v>1.4822619021733636</v>
      </c>
    </row>
    <row r="15" spans="7:18" x14ac:dyDescent="0.3">
      <c r="G15">
        <v>3</v>
      </c>
      <c r="H15">
        <v>1</v>
      </c>
      <c r="I15">
        <f>1000*3000</f>
        <v>3000000</v>
      </c>
      <c r="J15">
        <f t="shared" si="0"/>
        <v>6.4771212547196626</v>
      </c>
      <c r="K15">
        <f t="shared" si="1"/>
        <v>19431363.764158987</v>
      </c>
      <c r="L15">
        <v>3</v>
      </c>
      <c r="N15">
        <f t="shared" si="2"/>
        <v>2000000</v>
      </c>
      <c r="O15">
        <f t="shared" si="3"/>
        <v>6.3010299956639813</v>
      </c>
      <c r="P15" s="2">
        <f t="shared" si="4"/>
        <v>2.0975707185461587</v>
      </c>
      <c r="R15" s="2">
        <f t="shared" si="5"/>
        <v>2.0163295986124741</v>
      </c>
    </row>
    <row r="16" spans="7:18" x14ac:dyDescent="0.3">
      <c r="G16">
        <v>4</v>
      </c>
      <c r="H16">
        <v>1</v>
      </c>
      <c r="I16">
        <f>1000*5000</f>
        <v>5000000</v>
      </c>
      <c r="J16">
        <f t="shared" si="0"/>
        <v>6.6989700043360187</v>
      </c>
      <c r="K16">
        <f t="shared" si="1"/>
        <v>33494850.021680094</v>
      </c>
      <c r="L16">
        <v>5</v>
      </c>
      <c r="N16">
        <f t="shared" si="2"/>
        <v>2500000</v>
      </c>
      <c r="O16">
        <f t="shared" si="3"/>
        <v>6.3979400086720375</v>
      </c>
      <c r="P16" s="2">
        <f t="shared" si="4"/>
        <v>2.6239883705438531</v>
      </c>
      <c r="R16" s="2">
        <f t="shared" si="5"/>
        <v>2.5591760034688154</v>
      </c>
    </row>
    <row r="17" spans="7:18" x14ac:dyDescent="0.3">
      <c r="G17">
        <v>5</v>
      </c>
      <c r="H17">
        <v>1</v>
      </c>
      <c r="I17">
        <f>1000*5000</f>
        <v>5000000</v>
      </c>
      <c r="J17">
        <f t="shared" si="0"/>
        <v>6.6989700043360187</v>
      </c>
      <c r="K17">
        <f t="shared" si="1"/>
        <v>33494850.021680094</v>
      </c>
      <c r="L17">
        <v>6</v>
      </c>
      <c r="N17">
        <f t="shared" si="2"/>
        <v>3000000</v>
      </c>
      <c r="O17">
        <f t="shared" si="3"/>
        <v>6.4771212547196626</v>
      </c>
      <c r="P17" s="2">
        <f t="shared" si="4"/>
        <v>3.1469857071346978</v>
      </c>
      <c r="R17" s="2">
        <f t="shared" si="5"/>
        <v>3.1090182022654385</v>
      </c>
    </row>
    <row r="18" spans="7:18" x14ac:dyDescent="0.3">
      <c r="G18">
        <v>6</v>
      </c>
      <c r="H18">
        <v>1</v>
      </c>
      <c r="I18">
        <f>1000*10000</f>
        <v>10000000</v>
      </c>
      <c r="J18">
        <f t="shared" si="0"/>
        <v>7</v>
      </c>
      <c r="K18">
        <f t="shared" si="1"/>
        <v>70000000</v>
      </c>
      <c r="L18">
        <v>11</v>
      </c>
      <c r="N18">
        <f t="shared" si="2"/>
        <v>3500000</v>
      </c>
      <c r="O18">
        <f t="shared" si="3"/>
        <v>6.5440680443502757</v>
      </c>
      <c r="P18" s="2">
        <f t="shared" si="4"/>
        <v>3.6684876976497995</v>
      </c>
      <c r="R18" s="2">
        <f t="shared" si="5"/>
        <v>3.6646781048361547</v>
      </c>
    </row>
    <row r="19" spans="7:18" x14ac:dyDescent="0.3">
      <c r="G19">
        <v>7</v>
      </c>
      <c r="H19">
        <v>1</v>
      </c>
      <c r="I19">
        <f>1000*10000</f>
        <v>10000000</v>
      </c>
      <c r="J19">
        <f t="shared" si="0"/>
        <v>7</v>
      </c>
      <c r="K19">
        <f t="shared" si="1"/>
        <v>70000000</v>
      </c>
      <c r="L19">
        <v>10</v>
      </c>
      <c r="N19">
        <f t="shared" si="2"/>
        <v>4000000</v>
      </c>
      <c r="O19">
        <f t="shared" si="3"/>
        <v>6.6020599913279625</v>
      </c>
      <c r="P19" s="2">
        <f t="shared" si="4"/>
        <v>4.1895262065476331</v>
      </c>
      <c r="R19" s="2">
        <f t="shared" si="5"/>
        <v>4.2253183944498964</v>
      </c>
    </row>
    <row r="20" spans="7:18" x14ac:dyDescent="0.3">
      <c r="G20">
        <v>8</v>
      </c>
      <c r="H20">
        <v>1</v>
      </c>
      <c r="I20">
        <f>1000*15000</f>
        <v>15000000</v>
      </c>
      <c r="J20">
        <f t="shared" si="0"/>
        <v>7.1760912590556813</v>
      </c>
      <c r="K20">
        <f t="shared" si="1"/>
        <v>107641368.88583522</v>
      </c>
      <c r="L20">
        <v>16</v>
      </c>
      <c r="N20">
        <f t="shared" si="2"/>
        <v>4500000</v>
      </c>
      <c r="O20">
        <f t="shared" si="3"/>
        <v>6.653212513775344</v>
      </c>
      <c r="P20" s="2">
        <f t="shared" si="4"/>
        <v>4.7106916876793274</v>
      </c>
      <c r="R20" s="2">
        <f t="shared" si="5"/>
        <v>4.7903130099182478</v>
      </c>
    </row>
    <row r="21" spans="7:18" x14ac:dyDescent="0.3">
      <c r="G21">
        <v>9</v>
      </c>
      <c r="H21">
        <v>1</v>
      </c>
      <c r="I21">
        <f>1000*15000</f>
        <v>15000000</v>
      </c>
      <c r="J21">
        <f t="shared" si="0"/>
        <v>7.1760912590556813</v>
      </c>
      <c r="K21">
        <f t="shared" si="1"/>
        <v>107641368.88583522</v>
      </c>
      <c r="L21">
        <v>15</v>
      </c>
      <c r="N21">
        <f t="shared" si="2"/>
        <v>5000000</v>
      </c>
      <c r="O21">
        <f t="shared" si="3"/>
        <v>6.6989700043360187</v>
      </c>
      <c r="P21" s="2">
        <f t="shared" si="4"/>
        <v>5.2323362043623538</v>
      </c>
      <c r="R21" s="2">
        <f t="shared" si="5"/>
        <v>5.3591760034688152</v>
      </c>
    </row>
    <row r="22" spans="7:18" x14ac:dyDescent="0.3">
      <c r="G22">
        <v>10</v>
      </c>
      <c r="H22">
        <v>1</v>
      </c>
      <c r="I22">
        <f>1000*20000</f>
        <v>20000000</v>
      </c>
      <c r="J22">
        <f t="shared" si="0"/>
        <v>7.3010299956639813</v>
      </c>
      <c r="K22">
        <f t="shared" si="1"/>
        <v>146020599.91327962</v>
      </c>
      <c r="L22">
        <v>22</v>
      </c>
      <c r="N22">
        <f t="shared" si="2"/>
        <v>5500000</v>
      </c>
      <c r="O22">
        <f t="shared" si="3"/>
        <v>6.7403626894942441</v>
      </c>
      <c r="P22" s="2">
        <f t="shared" si="4"/>
        <v>5.7546745199118341</v>
      </c>
      <c r="R22" s="2">
        <f t="shared" si="5"/>
        <v>5.931519166754935</v>
      </c>
    </row>
    <row r="23" spans="7:18" x14ac:dyDescent="0.3">
      <c r="G23">
        <v>11</v>
      </c>
      <c r="H23">
        <v>1</v>
      </c>
      <c r="I23">
        <f>1000*20000</f>
        <v>20000000</v>
      </c>
      <c r="J23">
        <f t="shared" si="0"/>
        <v>7.3010299956639813</v>
      </c>
      <c r="K23">
        <f t="shared" si="1"/>
        <v>146020599.91327962</v>
      </c>
      <c r="L23">
        <v>21</v>
      </c>
      <c r="N23">
        <f t="shared" si="2"/>
        <v>6000000</v>
      </c>
      <c r="O23">
        <f t="shared" si="3"/>
        <v>6.7781512503836439</v>
      </c>
      <c r="P23" s="2">
        <f t="shared" si="4"/>
        <v>6.277838418001835</v>
      </c>
      <c r="R23" s="2">
        <f t="shared" si="5"/>
        <v>6.5070252003682985</v>
      </c>
    </row>
    <row r="24" spans="7:18" x14ac:dyDescent="0.3">
      <c r="N24">
        <f t="shared" si="2"/>
        <v>6500000</v>
      </c>
      <c r="O24">
        <f t="shared" si="3"/>
        <v>6.8129133566428557</v>
      </c>
      <c r="P24" s="2">
        <f t="shared" si="4"/>
        <v>6.8019076596781902</v>
      </c>
      <c r="R24" s="2">
        <f t="shared" si="5"/>
        <v>7.0854298909085704</v>
      </c>
    </row>
    <row r="25" spans="7:18" x14ac:dyDescent="0.3">
      <c r="N25">
        <f t="shared" si="2"/>
        <v>7000000</v>
      </c>
      <c r="O25">
        <f t="shared" si="3"/>
        <v>6.8450980400142569</v>
      </c>
      <c r="P25" s="2">
        <f t="shared" si="4"/>
        <v>7.3269284678775373</v>
      </c>
      <c r="R25" s="2">
        <f t="shared" si="5"/>
        <v>7.6665098048159681</v>
      </c>
    </row>
    <row r="26" spans="7:18" x14ac:dyDescent="0.3">
      <c r="N26">
        <f t="shared" si="2"/>
        <v>7500000</v>
      </c>
      <c r="O26">
        <f t="shared" si="3"/>
        <v>6.8750612633917001</v>
      </c>
      <c r="P26" s="2">
        <f t="shared" si="4"/>
        <v>7.8529249883387564</v>
      </c>
      <c r="R26" s="2">
        <f t="shared" si="5"/>
        <v>8.2500735160700405</v>
      </c>
    </row>
    <row r="27" spans="7:18" x14ac:dyDescent="0.3">
      <c r="N27">
        <f t="shared" si="2"/>
        <v>8000000</v>
      </c>
      <c r="O27">
        <f t="shared" si="3"/>
        <v>6.9030899869919438</v>
      </c>
      <c r="P27" s="2">
        <f t="shared" si="4"/>
        <v>8.3799066181873982</v>
      </c>
      <c r="R27" s="2">
        <f t="shared" si="5"/>
        <v>8.8359551833496877</v>
      </c>
    </row>
    <row r="28" spans="7:18" x14ac:dyDescent="0.3">
      <c r="N28">
        <f t="shared" si="2"/>
        <v>8500000</v>
      </c>
      <c r="O28">
        <f t="shared" si="3"/>
        <v>6.9294189257142929</v>
      </c>
      <c r="P28" s="2">
        <f t="shared" si="4"/>
        <v>8.9078728128166293</v>
      </c>
      <c r="R28" s="2">
        <f t="shared" si="5"/>
        <v>9.4240097389714386</v>
      </c>
    </row>
    <row r="29" spans="7:18" x14ac:dyDescent="0.3">
      <c r="N29">
        <f t="shared" si="2"/>
        <v>9000000</v>
      </c>
      <c r="O29">
        <f t="shared" si="3"/>
        <v>6.9542425094393252</v>
      </c>
      <c r="P29" s="2">
        <f t="shared" si="4"/>
        <v>9.4368163057320444</v>
      </c>
      <c r="R29" s="2">
        <f t="shared" si="5"/>
        <v>10.014109213592628</v>
      </c>
    </row>
    <row r="30" spans="7:18" x14ac:dyDescent="0.3">
      <c r="N30">
        <f t="shared" si="2"/>
        <v>9500000</v>
      </c>
      <c r="O30">
        <f t="shared" si="3"/>
        <v>6.9777236052888476</v>
      </c>
      <c r="P30" s="2">
        <f t="shared" si="4"/>
        <v>9.9667253029917067</v>
      </c>
      <c r="R30" s="2">
        <f t="shared" si="5"/>
        <v>10.606139880039049</v>
      </c>
    </row>
    <row r="31" spans="7:18" x14ac:dyDescent="0.3">
      <c r="N31">
        <f t="shared" si="2"/>
        <v>10000000</v>
      </c>
      <c r="O31">
        <f t="shared" si="3"/>
        <v>7</v>
      </c>
      <c r="P31" s="2">
        <f t="shared" si="4"/>
        <v>10.497584999999999</v>
      </c>
      <c r="R31" s="2">
        <f t="shared" si="5"/>
        <v>11.200000000000001</v>
      </c>
    </row>
    <row r="32" spans="7:18" x14ac:dyDescent="0.3">
      <c r="N32">
        <f t="shared" si="2"/>
        <v>10500000</v>
      </c>
      <c r="O32">
        <f t="shared" si="3"/>
        <v>7.0211892990699383</v>
      </c>
      <c r="P32" s="2">
        <f t="shared" si="4"/>
        <v>11.029378641673523</v>
      </c>
      <c r="R32" s="2">
        <f t="shared" si="5"/>
        <v>11.795598022437495</v>
      </c>
    </row>
    <row r="33" spans="14:18" x14ac:dyDescent="0.3">
      <c r="N33">
        <f t="shared" si="2"/>
        <v>11000000</v>
      </c>
      <c r="O33">
        <f t="shared" si="3"/>
        <v>7.0413926851582254</v>
      </c>
      <c r="P33" s="2">
        <f t="shared" si="4"/>
        <v>11.562088269689784</v>
      </c>
      <c r="R33" s="2">
        <f t="shared" si="5"/>
        <v>12.392851125878476</v>
      </c>
    </row>
    <row r="34" spans="14:18" x14ac:dyDescent="0.3">
      <c r="N34">
        <f t="shared" si="2"/>
        <v>11500000</v>
      </c>
      <c r="O34">
        <f t="shared" si="3"/>
        <v>7.0606978403536118</v>
      </c>
      <c r="P34" s="2">
        <f t="shared" si="4"/>
        <v>12.095695252158675</v>
      </c>
      <c r="R34" s="2">
        <f t="shared" si="5"/>
        <v>12.991684026250645</v>
      </c>
    </row>
    <row r="35" spans="14:18" x14ac:dyDescent="0.3">
      <c r="N35">
        <f t="shared" si="2"/>
        <v>12000000</v>
      </c>
      <c r="O35">
        <f t="shared" si="3"/>
        <v>7.0791812460476251</v>
      </c>
      <c r="P35" s="2">
        <f t="shared" si="4"/>
        <v>12.630180660100581</v>
      </c>
      <c r="R35" s="2">
        <f t="shared" si="5"/>
        <v>13.592027992411442</v>
      </c>
    </row>
    <row r="36" spans="14:18" x14ac:dyDescent="0.3">
      <c r="N36">
        <f t="shared" si="2"/>
        <v>12500000</v>
      </c>
      <c r="O36">
        <f t="shared" si="3"/>
        <v>7.0969100130080562</v>
      </c>
      <c r="P36" s="2">
        <f t="shared" si="4"/>
        <v>13.165525534900912</v>
      </c>
      <c r="R36" s="2">
        <f t="shared" si="5"/>
        <v>14.193820026016112</v>
      </c>
    </row>
    <row r="37" spans="14:18" x14ac:dyDescent="0.3">
      <c r="N37">
        <f t="shared" si="2"/>
        <v>13000000</v>
      </c>
      <c r="O37">
        <f t="shared" si="3"/>
        <v>7.1139433523068369</v>
      </c>
      <c r="P37" s="2">
        <f t="shared" si="4"/>
        <v>13.701711077471014</v>
      </c>
      <c r="R37" s="2">
        <f t="shared" si="5"/>
        <v>14.797002172798221</v>
      </c>
    </row>
    <row r="38" spans="14:18" x14ac:dyDescent="0.3">
      <c r="N38">
        <f t="shared" si="2"/>
        <v>13500000</v>
      </c>
      <c r="O38">
        <f t="shared" si="3"/>
        <v>7.1303337684950066</v>
      </c>
      <c r="P38" s="2">
        <f t="shared" si="4"/>
        <v>14.238718780763358</v>
      </c>
      <c r="R38" s="2">
        <f t="shared" si="5"/>
        <v>15.401520939949215</v>
      </c>
    </row>
    <row r="39" spans="14:18" x14ac:dyDescent="0.3">
      <c r="N39">
        <f t="shared" si="2"/>
        <v>14000000</v>
      </c>
      <c r="O39">
        <f t="shared" si="3"/>
        <v>7.1461280356782382</v>
      </c>
      <c r="P39" s="2">
        <f t="shared" si="4"/>
        <v>14.776530521061314</v>
      </c>
      <c r="R39" s="2">
        <f t="shared" si="5"/>
        <v>16.007326799919255</v>
      </c>
    </row>
    <row r="40" spans="14:18" x14ac:dyDescent="0.3">
      <c r="N40">
        <f t="shared" si="2"/>
        <v>14500000</v>
      </c>
      <c r="O40">
        <f t="shared" si="3"/>
        <v>7.1613680022349753</v>
      </c>
      <c r="P40" s="2">
        <f t="shared" si="4"/>
        <v>15.315128619136244</v>
      </c>
      <c r="R40" s="2">
        <f t="shared" si="5"/>
        <v>16.614373765185142</v>
      </c>
    </row>
    <row r="41" spans="14:18" x14ac:dyDescent="0.3">
      <c r="N41">
        <f t="shared" si="2"/>
        <v>15000000</v>
      </c>
      <c r="O41">
        <f t="shared" si="3"/>
        <v>7.1760912590556813</v>
      </c>
      <c r="P41" s="2">
        <f t="shared" si="4"/>
        <v>15.854495879321412</v>
      </c>
      <c r="R41" s="2">
        <f t="shared" si="5"/>
        <v>17.222619021733635</v>
      </c>
    </row>
    <row r="42" spans="14:18" x14ac:dyDescent="0.3">
      <c r="N42">
        <f t="shared" si="2"/>
        <v>15500000</v>
      </c>
      <c r="O42">
        <f t="shared" si="3"/>
        <v>7.1903316981702918</v>
      </c>
      <c r="P42" s="2">
        <f t="shared" si="4"/>
        <v>16.394615612388542</v>
      </c>
      <c r="R42" s="2">
        <f t="shared" si="5"/>
        <v>17.832022611462325</v>
      </c>
    </row>
    <row r="43" spans="14:18" x14ac:dyDescent="0.3">
      <c r="N43">
        <f t="shared" si="2"/>
        <v>16000000</v>
      </c>
      <c r="O43">
        <f t="shared" si="3"/>
        <v>7.204119982655925</v>
      </c>
      <c r="P43" s="2">
        <f t="shared" si="4"/>
        <v>16.935471646559055</v>
      </c>
      <c r="R43" s="2">
        <f t="shared" si="5"/>
        <v>18.442547155599168</v>
      </c>
    </row>
    <row r="44" spans="14:18" x14ac:dyDescent="0.3">
      <c r="N44">
        <f t="shared" si="2"/>
        <v>16500000</v>
      </c>
      <c r="O44">
        <f t="shared" si="3"/>
        <v>7.2174839442139067</v>
      </c>
      <c r="P44" s="2">
        <f t="shared" si="4"/>
        <v>17.477048329856679</v>
      </c>
      <c r="R44" s="2">
        <f t="shared" si="5"/>
        <v>19.054157612724715</v>
      </c>
    </row>
    <row r="45" spans="14:18" x14ac:dyDescent="0.3">
      <c r="N45">
        <f t="shared" si="2"/>
        <v>17000000</v>
      </c>
      <c r="O45">
        <f t="shared" si="3"/>
        <v>7.2304489213782741</v>
      </c>
      <c r="P45" s="2">
        <f t="shared" si="4"/>
        <v>18.019330526185644</v>
      </c>
      <c r="R45" s="2">
        <f t="shared" si="5"/>
        <v>19.666821066148906</v>
      </c>
    </row>
    <row r="46" spans="14:18" x14ac:dyDescent="0.3">
      <c r="N46">
        <f t="shared" si="2"/>
        <v>17500000</v>
      </c>
      <c r="O46">
        <f t="shared" si="3"/>
        <v>7.2430380486862944</v>
      </c>
      <c r="P46" s="2">
        <f t="shared" si="4"/>
        <v>18.562303606914028</v>
      </c>
      <c r="R46" s="2">
        <f t="shared" si="5"/>
        <v>20.280506536321628</v>
      </c>
    </row>
    <row r="47" spans="14:18" x14ac:dyDescent="0.3">
      <c r="N47">
        <f t="shared" si="2"/>
        <v>18000000</v>
      </c>
      <c r="O47">
        <f t="shared" si="3"/>
        <v>7.2552725051033065</v>
      </c>
      <c r="P47" s="2">
        <f t="shared" si="4"/>
        <v>19.10595343929344</v>
      </c>
      <c r="R47" s="2">
        <f t="shared" si="5"/>
        <v>20.895184814697522</v>
      </c>
    </row>
    <row r="48" spans="14:18" x14ac:dyDescent="0.3">
      <c r="N48">
        <f t="shared" si="2"/>
        <v>18500000</v>
      </c>
      <c r="O48">
        <f t="shared" si="3"/>
        <v>7.2671717284030137</v>
      </c>
      <c r="P48" s="2">
        <f t="shared" si="4"/>
        <v>19.650266372712679</v>
      </c>
      <c r="R48" s="2">
        <f t="shared" si="5"/>
        <v>21.510828316072921</v>
      </c>
    </row>
    <row r="49" spans="14:18" x14ac:dyDescent="0.3">
      <c r="N49">
        <f t="shared" si="2"/>
        <v>19000000</v>
      </c>
      <c r="O49">
        <f t="shared" si="3"/>
        <v>7.2787536009528289</v>
      </c>
      <c r="P49" s="2">
        <f t="shared" si="4"/>
        <v>20.195229223532824</v>
      </c>
      <c r="R49" s="2">
        <f t="shared" si="5"/>
        <v>22.1274109468966</v>
      </c>
    </row>
    <row r="50" spans="14:18" x14ac:dyDescent="0.3">
      <c r="N50">
        <f t="shared" si="2"/>
        <v>19500000</v>
      </c>
      <c r="O50">
        <f t="shared" si="3"/>
        <v>7.2900346113625183</v>
      </c>
      <c r="P50" s="2">
        <f t="shared" si="4"/>
        <v>20.740829259063119</v>
      </c>
      <c r="R50" s="2">
        <f t="shared" si="5"/>
        <v>22.744907987451057</v>
      </c>
    </row>
    <row r="51" spans="14:18" x14ac:dyDescent="0.3">
      <c r="N51">
        <f t="shared" si="2"/>
        <v>20000000</v>
      </c>
      <c r="O51">
        <f t="shared" si="3"/>
        <v>7.3010299956639813</v>
      </c>
      <c r="P51" s="2">
        <f t="shared" si="4"/>
        <v>21.287054181095076</v>
      </c>
      <c r="R51" s="2">
        <f t="shared" si="5"/>
        <v>23.36329598612474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7BD6-EB5B-4742-9261-487844407B3F}">
  <dimension ref="H9:J19"/>
  <sheetViews>
    <sheetView workbookViewId="0">
      <selection activeCell="H9" sqref="H9:J19"/>
    </sheetView>
  </sheetViews>
  <sheetFormatPr defaultRowHeight="14.4" x14ac:dyDescent="0.3"/>
  <sheetData>
    <row r="9" spans="8:10" x14ac:dyDescent="0.3">
      <c r="H9">
        <v>1</v>
      </c>
      <c r="I9">
        <v>6</v>
      </c>
      <c r="J9">
        <v>6000000</v>
      </c>
    </row>
    <row r="10" spans="8:10" x14ac:dyDescent="0.3">
      <c r="H10">
        <v>1</v>
      </c>
      <c r="I10">
        <v>6.3010299956639813</v>
      </c>
      <c r="J10">
        <v>12602059.991327962</v>
      </c>
    </row>
    <row r="11" spans="8:10" x14ac:dyDescent="0.3">
      <c r="H11">
        <v>1</v>
      </c>
      <c r="I11">
        <v>6.4771212547196626</v>
      </c>
      <c r="J11">
        <v>19431363.764158987</v>
      </c>
    </row>
    <row r="12" spans="8:10" x14ac:dyDescent="0.3">
      <c r="H12">
        <v>1</v>
      </c>
      <c r="I12">
        <v>6.6989700043360187</v>
      </c>
      <c r="J12">
        <v>33494850.021680094</v>
      </c>
    </row>
    <row r="13" spans="8:10" x14ac:dyDescent="0.3">
      <c r="H13">
        <v>1</v>
      </c>
      <c r="I13">
        <v>6.6989700043360187</v>
      </c>
      <c r="J13">
        <v>33494850.021680094</v>
      </c>
    </row>
    <row r="14" spans="8:10" x14ac:dyDescent="0.3">
      <c r="H14">
        <v>1</v>
      </c>
      <c r="I14">
        <v>7</v>
      </c>
      <c r="J14">
        <v>70000000</v>
      </c>
    </row>
    <row r="15" spans="8:10" x14ac:dyDescent="0.3">
      <c r="H15">
        <v>1</v>
      </c>
      <c r="I15">
        <v>7</v>
      </c>
      <c r="J15">
        <v>70000000</v>
      </c>
    </row>
    <row r="16" spans="8:10" x14ac:dyDescent="0.3">
      <c r="H16">
        <v>1</v>
      </c>
      <c r="I16">
        <v>7.1760912590556813</v>
      </c>
      <c r="J16">
        <v>107641368.88583522</v>
      </c>
    </row>
    <row r="17" spans="8:10" x14ac:dyDescent="0.3">
      <c r="H17">
        <v>1</v>
      </c>
      <c r="I17">
        <v>7.1760912590556813</v>
      </c>
      <c r="J17">
        <v>107641368.88583522</v>
      </c>
    </row>
    <row r="18" spans="8:10" x14ac:dyDescent="0.3">
      <c r="H18">
        <v>1</v>
      </c>
      <c r="I18">
        <v>7.3010299956639813</v>
      </c>
      <c r="J18">
        <v>146020599.91327962</v>
      </c>
    </row>
    <row r="19" spans="8:10" x14ac:dyDescent="0.3">
      <c r="H19">
        <v>1</v>
      </c>
      <c r="I19">
        <v>7.3010299956639813</v>
      </c>
      <c r="J19">
        <v>146020599.91327962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2024-11-10T20:04:39Z</dcterms:created>
  <dcterms:modified xsi:type="dcterms:W3CDTF">2024-11-10T20:56:56Z</dcterms:modified>
</cp:coreProperties>
</file>