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owlade\Downloads\"/>
    </mc:Choice>
  </mc:AlternateContent>
  <xr:revisionPtr revIDLastSave="0" documentId="13_ncr:1_{1DBFBBAF-6170-45E6-9ECB-B2CC23E6DBAC}" xr6:coauthVersionLast="47" xr6:coauthVersionMax="47" xr10:uidLastSave="{00000000-0000-0000-0000-000000000000}"/>
  <bookViews>
    <workbookView xWindow="2760" yWindow="1500" windowWidth="19896" windowHeight="10656" xr2:uid="{F6635C5E-CDEF-44D8-A7FD-D48A6F9D02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5" i="1" l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14" i="1"/>
  <c r="V15" i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S15" i="1"/>
  <c r="S16" i="1"/>
  <c r="S17" i="1"/>
  <c r="S18" i="1"/>
  <c r="S14" i="1"/>
  <c r="N14" i="1"/>
  <c r="M14" i="1"/>
  <c r="M44" i="1"/>
  <c r="M21" i="1" l="1"/>
  <c r="N40" i="1"/>
  <c r="M43" i="1"/>
  <c r="M31" i="1"/>
  <c r="M19" i="1"/>
  <c r="N38" i="1"/>
  <c r="N26" i="1"/>
  <c r="M41" i="1"/>
  <c r="M29" i="1"/>
  <c r="M17" i="1"/>
  <c r="N36" i="1"/>
  <c r="N24" i="1"/>
  <c r="M30" i="1"/>
  <c r="M40" i="1"/>
  <c r="M28" i="1"/>
  <c r="M16" i="1"/>
  <c r="N35" i="1"/>
  <c r="N23" i="1"/>
  <c r="M42" i="1"/>
  <c r="M18" i="1"/>
  <c r="M39" i="1"/>
  <c r="M27" i="1"/>
  <c r="M15" i="1"/>
  <c r="N34" i="1"/>
  <c r="N22" i="1"/>
  <c r="N25" i="1"/>
  <c r="M38" i="1"/>
  <c r="M26" i="1"/>
  <c r="N33" i="1"/>
  <c r="N21" i="1"/>
  <c r="N37" i="1"/>
  <c r="M37" i="1"/>
  <c r="M25" i="1"/>
  <c r="N44" i="1"/>
  <c r="N32" i="1"/>
  <c r="N20" i="1"/>
  <c r="M24" i="1"/>
  <c r="N19" i="1"/>
  <c r="M36" i="1"/>
  <c r="N31" i="1"/>
  <c r="M35" i="1"/>
  <c r="M23" i="1"/>
  <c r="N42" i="1"/>
  <c r="N30" i="1"/>
  <c r="N18" i="1"/>
  <c r="N43" i="1"/>
  <c r="M34" i="1"/>
  <c r="M22" i="1"/>
  <c r="N41" i="1"/>
  <c r="N29" i="1"/>
  <c r="N17" i="1"/>
  <c r="M33" i="1"/>
  <c r="N16" i="1"/>
  <c r="N28" i="1"/>
  <c r="M32" i="1"/>
  <c r="M20" i="1"/>
  <c r="N39" i="1"/>
  <c r="N27" i="1"/>
  <c r="N15" i="1"/>
</calcChain>
</file>

<file path=xl/sharedStrings.xml><?xml version="1.0" encoding="utf-8"?>
<sst xmlns="http://schemas.openxmlformats.org/spreadsheetml/2006/main" count="29" uniqueCount="18">
  <si>
    <t>Num Data</t>
  </si>
  <si>
    <t>Operational Count</t>
  </si>
  <si>
    <t>Execution Time (secs)</t>
  </si>
  <si>
    <t xml:space="preserve"> N</t>
  </si>
  <si>
    <t>N^0</t>
  </si>
  <si>
    <t>N^2</t>
  </si>
  <si>
    <t>Sim N</t>
  </si>
  <si>
    <t>C0=</t>
  </si>
  <si>
    <t>C1=</t>
  </si>
  <si>
    <t>C2=</t>
  </si>
  <si>
    <t>Sim Operational Count</t>
  </si>
  <si>
    <t xml:space="preserve"> *N^2</t>
  </si>
  <si>
    <t>Big Oh</t>
  </si>
  <si>
    <t>Operational Analysis parameter</t>
  </si>
  <si>
    <t>Timing Analysis parameter</t>
  </si>
  <si>
    <t>Exec. Time Sim (sec)</t>
  </si>
  <si>
    <t>g(n)=</t>
  </si>
  <si>
    <t>*N^2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</si>
</sst>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 sort operational analysis (Order of N^2)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Sheet1!$H$13</c:f>
              <c:strCache>
                <c:ptCount val="1"/>
                <c:pt idx="0">
                  <c:v> 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Sheet1!$H$14:$H$18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Sheet1!$J$14:$J$18</c:f>
              <c:numCache>
                <c:formatCode>General</c:formatCode>
                <c:ptCount val="5"/>
                <c:pt idx="0">
                  <c:v>3000000</c:v>
                </c:pt>
                <c:pt idx="1">
                  <c:v>12000000</c:v>
                </c:pt>
                <c:pt idx="2">
                  <c:v>48000000</c:v>
                </c:pt>
                <c:pt idx="3">
                  <c:v>191000000</c:v>
                </c:pt>
                <c:pt idx="4">
                  <c:v>768000000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02-4752-9C83-173B5C1AB0C5}"/>
            </c:ext>
          </c:extLst>
        </c:ser>
        <c:ser>
          <c:idx val="1"/>
          <c:order val="1"/>
          <c:tx>
            <c:strRef>
              <c:f>Sheet1!$L$13</c:f>
              <c:strCache>
                <c:ptCount val="1"/>
                <c:pt idx="0">
                  <c:v>Sim 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Sheet1!$L$14:$L$44</c:f>
              <c:numCache>
                <c:formatCode>General</c:formatCode>
                <c:ptCount val="3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</c:numCache>
            </c:numRef>
          </c:xVal>
          <c:yVal>
            <c:numRef>
              <c:f>Sheet1!$M$14:$M$44</c:f>
              <c:numCache>
                <c:formatCode>General</c:formatCode>
                <c:ptCount val="31"/>
                <c:pt idx="0">
                  <c:v>3197339</c:v>
                </c:pt>
                <c:pt idx="1">
                  <c:v>6831663.5</c:v>
                </c:pt>
                <c:pt idx="2">
                  <c:v>11973418</c:v>
                </c:pt>
                <c:pt idx="3">
                  <c:v>18622602.5</c:v>
                </c:pt>
                <c:pt idx="4">
                  <c:v>26779217</c:v>
                </c:pt>
                <c:pt idx="5">
                  <c:v>36443261.5</c:v>
                </c:pt>
                <c:pt idx="6">
                  <c:v>47614736</c:v>
                </c:pt>
                <c:pt idx="7">
                  <c:v>60293640.5</c:v>
                </c:pt>
                <c:pt idx="8">
                  <c:v>74479975</c:v>
                </c:pt>
                <c:pt idx="9">
                  <c:v>90173739.5</c:v>
                </c:pt>
                <c:pt idx="10">
                  <c:v>107374934</c:v>
                </c:pt>
                <c:pt idx="11">
                  <c:v>126083558.5</c:v>
                </c:pt>
                <c:pt idx="12">
                  <c:v>146299613</c:v>
                </c:pt>
                <c:pt idx="13">
                  <c:v>168023097.5</c:v>
                </c:pt>
                <c:pt idx="14">
                  <c:v>191254012</c:v>
                </c:pt>
                <c:pt idx="15">
                  <c:v>215992356.5</c:v>
                </c:pt>
                <c:pt idx="16">
                  <c:v>242238131</c:v>
                </c:pt>
                <c:pt idx="17">
                  <c:v>269991335.5</c:v>
                </c:pt>
                <c:pt idx="18">
                  <c:v>299251970</c:v>
                </c:pt>
                <c:pt idx="19">
                  <c:v>330020034.5</c:v>
                </c:pt>
                <c:pt idx="20">
                  <c:v>362295529</c:v>
                </c:pt>
                <c:pt idx="21">
                  <c:v>396078453.5</c:v>
                </c:pt>
                <c:pt idx="22">
                  <c:v>431368808</c:v>
                </c:pt>
                <c:pt idx="23">
                  <c:v>468166592.5</c:v>
                </c:pt>
                <c:pt idx="24">
                  <c:v>506471807</c:v>
                </c:pt>
                <c:pt idx="25">
                  <c:v>546284451.5</c:v>
                </c:pt>
                <c:pt idx="26">
                  <c:v>587604526</c:v>
                </c:pt>
                <c:pt idx="27">
                  <c:v>630432030.5</c:v>
                </c:pt>
                <c:pt idx="28">
                  <c:v>674766965</c:v>
                </c:pt>
                <c:pt idx="29">
                  <c:v>720609329.5</c:v>
                </c:pt>
                <c:pt idx="30">
                  <c:v>767959124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02-4752-9C83-173B5C1AB0C5}"/>
            </c:ext>
          </c:extLst>
        </c:ser>
        <c:ser>
          <c:idx val="2"/>
          <c:order val="2"/>
          <c:tx>
            <c:strRef>
              <c:f>Sheet1!$N$13</c:f>
              <c:strCache>
                <c:ptCount val="1"/>
                <c:pt idx="0">
                  <c:v>Big Oh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Sheet1!$L$14:$L$45</c:f>
              <c:numCache>
                <c:formatCode>General</c:formatCode>
                <c:ptCount val="3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</c:numCache>
            </c:numRef>
          </c:xVal>
          <c:yVal>
            <c:numRef>
              <c:f>Sheet1!$N$14:$N$44</c:f>
              <c:numCache>
                <c:formatCode>General</c:formatCode>
                <c:ptCount val="31"/>
                <c:pt idx="0">
                  <c:v>3390000</c:v>
                </c:pt>
                <c:pt idx="1">
                  <c:v>7627500</c:v>
                </c:pt>
                <c:pt idx="2">
                  <c:v>13560000</c:v>
                </c:pt>
                <c:pt idx="3">
                  <c:v>21187500</c:v>
                </c:pt>
                <c:pt idx="4">
                  <c:v>30510000</c:v>
                </c:pt>
                <c:pt idx="5">
                  <c:v>41527500</c:v>
                </c:pt>
                <c:pt idx="6">
                  <c:v>54240000</c:v>
                </c:pt>
                <c:pt idx="7">
                  <c:v>68647500</c:v>
                </c:pt>
                <c:pt idx="8">
                  <c:v>84750000</c:v>
                </c:pt>
                <c:pt idx="9">
                  <c:v>102547500</c:v>
                </c:pt>
                <c:pt idx="10">
                  <c:v>122040000</c:v>
                </c:pt>
                <c:pt idx="11">
                  <c:v>143227500</c:v>
                </c:pt>
                <c:pt idx="12">
                  <c:v>166110000</c:v>
                </c:pt>
                <c:pt idx="13">
                  <c:v>190687500</c:v>
                </c:pt>
                <c:pt idx="14">
                  <c:v>216960000</c:v>
                </c:pt>
                <c:pt idx="15">
                  <c:v>244927500</c:v>
                </c:pt>
                <c:pt idx="16">
                  <c:v>274590000</c:v>
                </c:pt>
                <c:pt idx="17">
                  <c:v>305947500</c:v>
                </c:pt>
                <c:pt idx="18">
                  <c:v>339000000</c:v>
                </c:pt>
                <c:pt idx="19">
                  <c:v>373747500</c:v>
                </c:pt>
                <c:pt idx="20">
                  <c:v>410190000</c:v>
                </c:pt>
                <c:pt idx="21">
                  <c:v>448327500</c:v>
                </c:pt>
                <c:pt idx="22">
                  <c:v>488160000</c:v>
                </c:pt>
                <c:pt idx="23">
                  <c:v>529687500</c:v>
                </c:pt>
                <c:pt idx="24">
                  <c:v>572910000</c:v>
                </c:pt>
                <c:pt idx="25">
                  <c:v>617827500</c:v>
                </c:pt>
                <c:pt idx="26">
                  <c:v>664440000</c:v>
                </c:pt>
                <c:pt idx="27">
                  <c:v>712747500</c:v>
                </c:pt>
                <c:pt idx="28">
                  <c:v>762750000</c:v>
                </c:pt>
                <c:pt idx="29">
                  <c:v>814447500</c:v>
                </c:pt>
                <c:pt idx="30">
                  <c:v>867840000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02-4752-9C83-173B5C1AB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387887"/>
        <c:axId val="1321384527"/>
      </c:scatterChart>
      <c:valAx>
        <c:axId val="132138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N-&gt; Array to sort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384527"/>
        <c:crosses val="autoZero"/>
        <c:crossBetween val="midCat"/>
      </c:valAx>
      <c:valAx>
        <c:axId val="13213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#of</a:t>
                </a:r>
                <a:r>
                  <a:rPr lang="en-US" baseline="0"/>
                  <a:t> Operations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387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</a:t>
            </a:r>
            <a:r>
              <a:rPr lang="en-US" baseline="0"/>
              <a:t> sort timing analysis (Order of N^2)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Sheet1!$R$13</c:f>
              <c:strCache>
                <c:ptCount val="1"/>
                <c:pt idx="0">
                  <c:v> 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Sheet1!$R$14:$R$18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160000</c:v>
                </c:pt>
                <c:pt idx="4">
                  <c:v>320000</c:v>
                </c:pt>
              </c:numCache>
            </c:numRef>
          </c:xVal>
          <c:yVal>
            <c:numRef>
              <c:f>Sheet1!$T$14:$T$18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19</c:v>
                </c:pt>
                <c:pt idx="3">
                  <c:v>78</c:v>
                </c:pt>
                <c:pt idx="4">
                  <c:v>310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CA-4A2D-B27F-A554D0CDB1F2}"/>
            </c:ext>
          </c:extLst>
        </c:ser>
        <c:ser>
          <c:idx val="1"/>
          <c:order val="1"/>
          <c:tx>
            <c:strRef>
              <c:f>Sheet1!$V$13</c:f>
              <c:strCache>
                <c:ptCount val="1"/>
                <c:pt idx="0">
                  <c:v>Sim 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Sheet1!$V$14:$V$44</c:f>
              <c:numCache>
                <c:formatCode>General</c:formatCode>
                <c:ptCount val="31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110000</c:v>
                </c:pt>
                <c:pt idx="10">
                  <c:v>120000</c:v>
                </c:pt>
                <c:pt idx="11">
                  <c:v>130000</c:v>
                </c:pt>
                <c:pt idx="12">
                  <c:v>140000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  <c:pt idx="16">
                  <c:v>180000</c:v>
                </c:pt>
                <c:pt idx="17">
                  <c:v>190000</c:v>
                </c:pt>
                <c:pt idx="18">
                  <c:v>200000</c:v>
                </c:pt>
                <c:pt idx="19">
                  <c:v>210000</c:v>
                </c:pt>
                <c:pt idx="20">
                  <c:v>220000</c:v>
                </c:pt>
                <c:pt idx="21">
                  <c:v>230000</c:v>
                </c:pt>
                <c:pt idx="22">
                  <c:v>240000</c:v>
                </c:pt>
                <c:pt idx="23">
                  <c:v>250000</c:v>
                </c:pt>
                <c:pt idx="24">
                  <c:v>260000</c:v>
                </c:pt>
                <c:pt idx="25">
                  <c:v>270000</c:v>
                </c:pt>
                <c:pt idx="26">
                  <c:v>280000</c:v>
                </c:pt>
                <c:pt idx="27">
                  <c:v>290000</c:v>
                </c:pt>
                <c:pt idx="28">
                  <c:v>300000</c:v>
                </c:pt>
                <c:pt idx="29">
                  <c:v>310000</c:v>
                </c:pt>
                <c:pt idx="30">
                  <c:v>320000</c:v>
                </c:pt>
              </c:numCache>
            </c:numRef>
          </c:xVal>
          <c:yVal>
            <c:numRef>
              <c:f>Sheet1!$W$14:$W$44</c:f>
              <c:numCache>
                <c:formatCode>0.00</c:formatCode>
                <c:ptCount val="31"/>
                <c:pt idx="0">
                  <c:v>1.0000124000000001</c:v>
                </c:pt>
                <c:pt idx="1">
                  <c:v>2.5698785999999996</c:v>
                </c:pt>
                <c:pt idx="2">
                  <c:v>4.7418848000000002</c:v>
                </c:pt>
                <c:pt idx="3">
                  <c:v>7.5160309999999999</c:v>
                </c:pt>
                <c:pt idx="4">
                  <c:v>10.892317199999999</c:v>
                </c:pt>
                <c:pt idx="5">
                  <c:v>14.8707434</c:v>
                </c:pt>
                <c:pt idx="6">
                  <c:v>19.451309600000002</c:v>
                </c:pt>
                <c:pt idx="7">
                  <c:v>24.6340158</c:v>
                </c:pt>
                <c:pt idx="8">
                  <c:v>30.418862000000001</c:v>
                </c:pt>
                <c:pt idx="9">
                  <c:v>36.8058482</c:v>
                </c:pt>
                <c:pt idx="10">
                  <c:v>43.794974399999994</c:v>
                </c:pt>
                <c:pt idx="11">
                  <c:v>51.386240599999994</c:v>
                </c:pt>
                <c:pt idx="12">
                  <c:v>59.579646799999999</c:v>
                </c:pt>
                <c:pt idx="13">
                  <c:v>68.37519300000001</c:v>
                </c:pt>
                <c:pt idx="14">
                  <c:v>77.772879200000006</c:v>
                </c:pt>
                <c:pt idx="15">
                  <c:v>87.772705400000007</c:v>
                </c:pt>
                <c:pt idx="16">
                  <c:v>98.374671599999999</c:v>
                </c:pt>
                <c:pt idx="17">
                  <c:v>109.5787778</c:v>
                </c:pt>
                <c:pt idx="18">
                  <c:v>121.385024</c:v>
                </c:pt>
                <c:pt idx="19">
                  <c:v>133.79341020000001</c:v>
                </c:pt>
                <c:pt idx="20">
                  <c:v>146.8039364</c:v>
                </c:pt>
                <c:pt idx="21">
                  <c:v>160.4166026</c:v>
                </c:pt>
                <c:pt idx="22">
                  <c:v>174.63140879999997</c:v>
                </c:pt>
                <c:pt idx="23">
                  <c:v>189.44835499999999</c:v>
                </c:pt>
                <c:pt idx="24">
                  <c:v>204.86744119999997</c:v>
                </c:pt>
                <c:pt idx="25">
                  <c:v>220.8886674</c:v>
                </c:pt>
                <c:pt idx="26">
                  <c:v>237.5120336</c:v>
                </c:pt>
                <c:pt idx="27">
                  <c:v>254.73753980000001</c:v>
                </c:pt>
                <c:pt idx="28">
                  <c:v>272.56518600000004</c:v>
                </c:pt>
                <c:pt idx="29">
                  <c:v>290.99497219999995</c:v>
                </c:pt>
                <c:pt idx="30">
                  <c:v>310.02689839999999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CA-4A2D-B27F-A554D0CDB1F2}"/>
            </c:ext>
          </c:extLst>
        </c:ser>
        <c:ser>
          <c:idx val="2"/>
          <c:order val="2"/>
          <c:tx>
            <c:strRef>
              <c:f>Sheet1!$X$13</c:f>
              <c:strCache>
                <c:ptCount val="1"/>
                <c:pt idx="0">
                  <c:v>Big Oh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Sheet1!$V$14:$V$44</c:f>
              <c:numCache>
                <c:formatCode>General</c:formatCode>
                <c:ptCount val="31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110000</c:v>
                </c:pt>
                <c:pt idx="10">
                  <c:v>120000</c:v>
                </c:pt>
                <c:pt idx="11">
                  <c:v>130000</c:v>
                </c:pt>
                <c:pt idx="12">
                  <c:v>140000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  <c:pt idx="16">
                  <c:v>180000</c:v>
                </c:pt>
                <c:pt idx="17">
                  <c:v>190000</c:v>
                </c:pt>
                <c:pt idx="18">
                  <c:v>200000</c:v>
                </c:pt>
                <c:pt idx="19">
                  <c:v>210000</c:v>
                </c:pt>
                <c:pt idx="20">
                  <c:v>220000</c:v>
                </c:pt>
                <c:pt idx="21">
                  <c:v>230000</c:v>
                </c:pt>
                <c:pt idx="22">
                  <c:v>240000</c:v>
                </c:pt>
                <c:pt idx="23">
                  <c:v>250000</c:v>
                </c:pt>
                <c:pt idx="24">
                  <c:v>260000</c:v>
                </c:pt>
                <c:pt idx="25">
                  <c:v>270000</c:v>
                </c:pt>
                <c:pt idx="26">
                  <c:v>280000</c:v>
                </c:pt>
                <c:pt idx="27">
                  <c:v>290000</c:v>
                </c:pt>
                <c:pt idx="28">
                  <c:v>300000</c:v>
                </c:pt>
                <c:pt idx="29">
                  <c:v>310000</c:v>
                </c:pt>
                <c:pt idx="30">
                  <c:v>320000</c:v>
                </c:pt>
              </c:numCache>
            </c:numRef>
          </c:xVal>
          <c:yVal>
            <c:numRef>
              <c:f>Sheet1!$X$14:$X$44</c:f>
              <c:numCache>
                <c:formatCode>0.00</c:formatCode>
                <c:ptCount val="31"/>
                <c:pt idx="0">
                  <c:v>1.4</c:v>
                </c:pt>
                <c:pt idx="1">
                  <c:v>3.15</c:v>
                </c:pt>
                <c:pt idx="2">
                  <c:v>5.6</c:v>
                </c:pt>
                <c:pt idx="3">
                  <c:v>8.75</c:v>
                </c:pt>
                <c:pt idx="4">
                  <c:v>12.6</c:v>
                </c:pt>
                <c:pt idx="5">
                  <c:v>17.149999999999999</c:v>
                </c:pt>
                <c:pt idx="6">
                  <c:v>22.4</c:v>
                </c:pt>
                <c:pt idx="7">
                  <c:v>28.35</c:v>
                </c:pt>
                <c:pt idx="8">
                  <c:v>35</c:v>
                </c:pt>
                <c:pt idx="9">
                  <c:v>42.349999999999994</c:v>
                </c:pt>
                <c:pt idx="10">
                  <c:v>50.4</c:v>
                </c:pt>
                <c:pt idx="11">
                  <c:v>59.15</c:v>
                </c:pt>
                <c:pt idx="12">
                  <c:v>68.599999999999994</c:v>
                </c:pt>
                <c:pt idx="13">
                  <c:v>78.75</c:v>
                </c:pt>
                <c:pt idx="14">
                  <c:v>89.6</c:v>
                </c:pt>
                <c:pt idx="15">
                  <c:v>101.14999999999999</c:v>
                </c:pt>
                <c:pt idx="16">
                  <c:v>113.4</c:v>
                </c:pt>
                <c:pt idx="17">
                  <c:v>126.35000000000001</c:v>
                </c:pt>
                <c:pt idx="18">
                  <c:v>140</c:v>
                </c:pt>
                <c:pt idx="19">
                  <c:v>154.35</c:v>
                </c:pt>
                <c:pt idx="20">
                  <c:v>169.39999999999998</c:v>
                </c:pt>
                <c:pt idx="21">
                  <c:v>185.14999999999998</c:v>
                </c:pt>
                <c:pt idx="22">
                  <c:v>201.6</c:v>
                </c:pt>
                <c:pt idx="23">
                  <c:v>218.75</c:v>
                </c:pt>
                <c:pt idx="24">
                  <c:v>236.6</c:v>
                </c:pt>
                <c:pt idx="25">
                  <c:v>255.15</c:v>
                </c:pt>
                <c:pt idx="26">
                  <c:v>274.39999999999998</c:v>
                </c:pt>
                <c:pt idx="27">
                  <c:v>294.35000000000002</c:v>
                </c:pt>
                <c:pt idx="28">
                  <c:v>315</c:v>
                </c:pt>
                <c:pt idx="29">
                  <c:v>336.35</c:v>
                </c:pt>
                <c:pt idx="30">
                  <c:v>358.4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CA-4A2D-B27F-A554D0CDB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159456"/>
        <c:axId val="1198157536"/>
      </c:scatterChart>
      <c:valAx>
        <c:axId val="11981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N-&gt;Array to sort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57536"/>
        <c:crosses val="autoZero"/>
        <c:crossBetween val="midCat"/>
      </c:valAx>
      <c:valAx>
        <c:axId val="11981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17</xdr:row>
      <xdr:rowOff>129540</xdr:rowOff>
    </xdr:from>
    <xdr:to>
      <xdr:col>11</xdr:col>
      <xdr:colOff>251460</xdr:colOff>
      <xdr:row>43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7A919-B5CC-6AF0-EFDE-4E7E437D7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601980</xdr:colOff>
      <xdr:row>17</xdr:row>
      <xdr:rowOff>160020</xdr:rowOff>
    </xdr:from>
    <xdr:to>
      <xdr:col>21</xdr:col>
      <xdr:colOff>281940</xdr:colOff>
      <xdr:row>43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61724E-A90F-1D7C-40B3-3D559C32C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D863-6D44-4AFF-BC9B-14F1575D0089}">
  <dimension ref="F4:X44"/>
  <sheetViews>
    <sheetView tabSelected="1" topLeftCell="E4" workbookViewId="0">
      <selection activeCell="T46" sqref="T46"/>
    </sheetView>
  </sheetViews>
  <sheetFormatPr defaultRowHeight="14.4" x14ac:dyDescent="0.3"/>
  <cols>
    <col min="9" max="9" width="10" bestFit="1" customWidth="1"/>
    <col min="10" max="10" width="15.6640625" bestFit="1" customWidth="1"/>
    <col min="13" max="13" width="19.109375" bestFit="1" customWidth="1"/>
    <col min="19" max="19" width="10" bestFit="1" customWidth="1"/>
    <col min="23" max="23" width="17.44140625" style="2" bestFit="1" customWidth="1"/>
  </cols>
  <sheetData>
    <row r="4" spans="6:24" x14ac:dyDescent="0.3">
      <c r="I4" t="s">
        <v>13</v>
      </c>
      <c r="R4" t="s">
        <v>14</v>
      </c>
    </row>
    <row r="6" spans="6:24" x14ac:dyDescent="0.3">
      <c r="I6" t="s">
        <v>7</v>
      </c>
      <c r="J6">
        <v>450980</v>
      </c>
      <c r="R6" t="s">
        <v>7</v>
      </c>
      <c r="S6">
        <v>-0.33329999999999999</v>
      </c>
    </row>
    <row r="7" spans="6:24" x14ac:dyDescent="0.3">
      <c r="I7" t="s">
        <v>8</v>
      </c>
      <c r="J7">
        <v>-268.50099999999998</v>
      </c>
      <c r="R7" t="s">
        <v>8</v>
      </c>
      <c r="S7" s="1">
        <v>6.4516199999999999E-6</v>
      </c>
    </row>
    <row r="8" spans="6:24" x14ac:dyDescent="0.3">
      <c r="I8" t="s">
        <v>9</v>
      </c>
      <c r="J8">
        <v>3.0148600000000001</v>
      </c>
      <c r="R8" t="s">
        <v>9</v>
      </c>
      <c r="S8" s="1">
        <v>3.0107E-9</v>
      </c>
    </row>
    <row r="9" spans="6:24" x14ac:dyDescent="0.3">
      <c r="J9" t="s">
        <v>16</v>
      </c>
      <c r="K9">
        <v>3.39</v>
      </c>
      <c r="L9" t="s">
        <v>11</v>
      </c>
    </row>
    <row r="10" spans="6:24" x14ac:dyDescent="0.3">
      <c r="S10" t="s">
        <v>16</v>
      </c>
      <c r="T10" s="1">
        <v>3.4999999999999999E-9</v>
      </c>
      <c r="U10" t="s">
        <v>17</v>
      </c>
    </row>
    <row r="11" spans="6:24" x14ac:dyDescent="0.3">
      <c r="V11">
        <v>10000</v>
      </c>
    </row>
    <row r="13" spans="6:24" x14ac:dyDescent="0.3">
      <c r="F13" t="s">
        <v>0</v>
      </c>
      <c r="G13" t="s">
        <v>4</v>
      </c>
      <c r="H13" t="s">
        <v>3</v>
      </c>
      <c r="I13" t="s">
        <v>5</v>
      </c>
      <c r="J13" t="s">
        <v>1</v>
      </c>
      <c r="K13" t="s">
        <v>0</v>
      </c>
      <c r="L13" t="s">
        <v>6</v>
      </c>
      <c r="M13" t="s">
        <v>10</v>
      </c>
      <c r="N13" t="s">
        <v>12</v>
      </c>
      <c r="P13" t="s">
        <v>0</v>
      </c>
      <c r="Q13" t="s">
        <v>4</v>
      </c>
      <c r="R13" t="s">
        <v>3</v>
      </c>
      <c r="S13" t="s">
        <v>5</v>
      </c>
      <c r="T13" t="s">
        <v>2</v>
      </c>
      <c r="V13" t="s">
        <v>6</v>
      </c>
      <c r="W13" s="2" t="s">
        <v>15</v>
      </c>
      <c r="X13" t="s">
        <v>12</v>
      </c>
    </row>
    <row r="14" spans="6:24" x14ac:dyDescent="0.3">
      <c r="F14">
        <v>1</v>
      </c>
      <c r="G14">
        <v>1</v>
      </c>
      <c r="H14">
        <v>1000</v>
      </c>
      <c r="I14">
        <v>1000000</v>
      </c>
      <c r="J14">
        <v>3000000</v>
      </c>
      <c r="K14">
        <v>1</v>
      </c>
      <c r="L14">
        <v>1000</v>
      </c>
      <c r="M14">
        <f>$J$6+$J$7*L14+$J$8*L14*L14</f>
        <v>3197339</v>
      </c>
      <c r="N14">
        <f>$K$9*L14*L14</f>
        <v>3390000</v>
      </c>
      <c r="P14">
        <v>1</v>
      </c>
      <c r="Q14">
        <v>1</v>
      </c>
      <c r="R14">
        <v>20000</v>
      </c>
      <c r="S14">
        <f>R14*R14</f>
        <v>400000000</v>
      </c>
      <c r="T14">
        <v>1</v>
      </c>
      <c r="V14">
        <v>20000</v>
      </c>
      <c r="W14" s="2">
        <f>$S$6+V14*$S$7+V14*V14*$S$8</f>
        <v>1.0000124000000001</v>
      </c>
      <c r="X14" s="2">
        <f>$T$10*V14*V14</f>
        <v>1.4</v>
      </c>
    </row>
    <row r="15" spans="6:24" x14ac:dyDescent="0.3">
      <c r="F15">
        <v>2</v>
      </c>
      <c r="G15">
        <v>1</v>
      </c>
      <c r="H15">
        <v>2000</v>
      </c>
      <c r="I15">
        <v>4000000</v>
      </c>
      <c r="J15">
        <v>12000000</v>
      </c>
      <c r="K15">
        <v>2</v>
      </c>
      <c r="L15">
        <v>1500</v>
      </c>
      <c r="M15">
        <f t="shared" ref="M15:M44" si="0">$J$6+$J$7*L15+$J$8*L15*L15</f>
        <v>6831663.5</v>
      </c>
      <c r="N15">
        <f t="shared" ref="N15:N44" si="1">$K$9*L15*L15</f>
        <v>7627500</v>
      </c>
      <c r="P15">
        <v>2</v>
      </c>
      <c r="Q15">
        <v>1</v>
      </c>
      <c r="R15">
        <v>40000</v>
      </c>
      <c r="S15">
        <f t="shared" ref="S15:S18" si="2">R15*R15</f>
        <v>1600000000</v>
      </c>
      <c r="T15">
        <v>5</v>
      </c>
      <c r="V15">
        <f>V14+$V$11</f>
        <v>30000</v>
      </c>
      <c r="W15" s="2">
        <f t="shared" ref="W15:W44" si="3">$S$6+V15*$S$7+V15*V15*$S$8</f>
        <v>2.5698785999999996</v>
      </c>
      <c r="X15" s="2">
        <f t="shared" ref="X15:X44" si="4">$T$10*V15*V15</f>
        <v>3.15</v>
      </c>
    </row>
    <row r="16" spans="6:24" x14ac:dyDescent="0.3">
      <c r="F16">
        <v>3</v>
      </c>
      <c r="G16">
        <v>1</v>
      </c>
      <c r="H16">
        <v>4000</v>
      </c>
      <c r="I16">
        <v>16000000</v>
      </c>
      <c r="J16">
        <v>48000000</v>
      </c>
      <c r="K16">
        <v>3</v>
      </c>
      <c r="L16">
        <v>2000</v>
      </c>
      <c r="M16">
        <f t="shared" si="0"/>
        <v>11973418</v>
      </c>
      <c r="N16">
        <f t="shared" si="1"/>
        <v>13560000</v>
      </c>
      <c r="P16">
        <v>3</v>
      </c>
      <c r="Q16">
        <v>1</v>
      </c>
      <c r="R16">
        <v>80000</v>
      </c>
      <c r="S16">
        <f t="shared" si="2"/>
        <v>6400000000</v>
      </c>
      <c r="T16">
        <v>19</v>
      </c>
      <c r="V16">
        <f t="shared" ref="V16:V44" si="5">V15+$V$11</f>
        <v>40000</v>
      </c>
      <c r="W16" s="2">
        <f t="shared" si="3"/>
        <v>4.7418848000000002</v>
      </c>
      <c r="X16" s="2">
        <f t="shared" si="4"/>
        <v>5.6</v>
      </c>
    </row>
    <row r="17" spans="6:24" x14ac:dyDescent="0.3">
      <c r="F17">
        <v>4</v>
      </c>
      <c r="G17">
        <v>1</v>
      </c>
      <c r="H17">
        <v>8000</v>
      </c>
      <c r="I17">
        <v>64000000</v>
      </c>
      <c r="J17">
        <v>191000000</v>
      </c>
      <c r="K17">
        <v>4</v>
      </c>
      <c r="L17">
        <v>2500</v>
      </c>
      <c r="M17">
        <f t="shared" si="0"/>
        <v>18622602.5</v>
      </c>
      <c r="N17">
        <f t="shared" si="1"/>
        <v>21187500</v>
      </c>
      <c r="P17">
        <v>4</v>
      </c>
      <c r="Q17">
        <v>1</v>
      </c>
      <c r="R17">
        <v>160000</v>
      </c>
      <c r="S17">
        <f t="shared" si="2"/>
        <v>25600000000</v>
      </c>
      <c r="T17">
        <v>78</v>
      </c>
      <c r="V17">
        <f t="shared" si="5"/>
        <v>50000</v>
      </c>
      <c r="W17" s="2">
        <f t="shared" si="3"/>
        <v>7.5160309999999999</v>
      </c>
      <c r="X17" s="2">
        <f t="shared" si="4"/>
        <v>8.75</v>
      </c>
    </row>
    <row r="18" spans="6:24" x14ac:dyDescent="0.3">
      <c r="F18">
        <v>5</v>
      </c>
      <c r="G18">
        <v>1</v>
      </c>
      <c r="H18">
        <v>16000</v>
      </c>
      <c r="I18">
        <v>256000000</v>
      </c>
      <c r="J18">
        <v>768000000</v>
      </c>
      <c r="K18">
        <v>5</v>
      </c>
      <c r="L18">
        <v>3000</v>
      </c>
      <c r="M18">
        <f t="shared" si="0"/>
        <v>26779217</v>
      </c>
      <c r="N18">
        <f t="shared" si="1"/>
        <v>30510000</v>
      </c>
      <c r="P18">
        <v>5</v>
      </c>
      <c r="Q18">
        <v>1</v>
      </c>
      <c r="R18">
        <v>320000</v>
      </c>
      <c r="S18">
        <f t="shared" si="2"/>
        <v>102400000000</v>
      </c>
      <c r="T18">
        <v>310</v>
      </c>
      <c r="V18">
        <f t="shared" si="5"/>
        <v>60000</v>
      </c>
      <c r="W18" s="2">
        <f t="shared" si="3"/>
        <v>10.892317199999999</v>
      </c>
      <c r="X18" s="2">
        <f t="shared" si="4"/>
        <v>12.6</v>
      </c>
    </row>
    <row r="19" spans="6:24" x14ac:dyDescent="0.3">
      <c r="K19">
        <v>6</v>
      </c>
      <c r="L19">
        <v>3500</v>
      </c>
      <c r="M19">
        <f t="shared" si="0"/>
        <v>36443261.5</v>
      </c>
      <c r="N19">
        <f t="shared" si="1"/>
        <v>41527500</v>
      </c>
      <c r="V19">
        <f t="shared" si="5"/>
        <v>70000</v>
      </c>
      <c r="W19" s="2">
        <f t="shared" si="3"/>
        <v>14.8707434</v>
      </c>
      <c r="X19" s="2">
        <f t="shared" si="4"/>
        <v>17.149999999999999</v>
      </c>
    </row>
    <row r="20" spans="6:24" x14ac:dyDescent="0.3">
      <c r="K20">
        <v>7</v>
      </c>
      <c r="L20">
        <v>4000</v>
      </c>
      <c r="M20">
        <f t="shared" si="0"/>
        <v>47614736</v>
      </c>
      <c r="N20">
        <f t="shared" si="1"/>
        <v>54240000</v>
      </c>
      <c r="V20">
        <f t="shared" si="5"/>
        <v>80000</v>
      </c>
      <c r="W20" s="2">
        <f t="shared" si="3"/>
        <v>19.451309600000002</v>
      </c>
      <c r="X20" s="2">
        <f t="shared" si="4"/>
        <v>22.4</v>
      </c>
    </row>
    <row r="21" spans="6:24" x14ac:dyDescent="0.3">
      <c r="K21">
        <v>8</v>
      </c>
      <c r="L21">
        <v>4500</v>
      </c>
      <c r="M21">
        <f t="shared" si="0"/>
        <v>60293640.5</v>
      </c>
      <c r="N21">
        <f t="shared" si="1"/>
        <v>68647500</v>
      </c>
      <c r="V21">
        <f t="shared" si="5"/>
        <v>90000</v>
      </c>
      <c r="W21" s="2">
        <f t="shared" si="3"/>
        <v>24.6340158</v>
      </c>
      <c r="X21" s="2">
        <f t="shared" si="4"/>
        <v>28.35</v>
      </c>
    </row>
    <row r="22" spans="6:24" x14ac:dyDescent="0.3">
      <c r="K22">
        <v>9</v>
      </c>
      <c r="L22">
        <v>5000</v>
      </c>
      <c r="M22">
        <f t="shared" si="0"/>
        <v>74479975</v>
      </c>
      <c r="N22">
        <f t="shared" si="1"/>
        <v>84750000</v>
      </c>
      <c r="V22">
        <f t="shared" si="5"/>
        <v>100000</v>
      </c>
      <c r="W22" s="2">
        <f t="shared" si="3"/>
        <v>30.418862000000001</v>
      </c>
      <c r="X22" s="2">
        <f t="shared" si="4"/>
        <v>35</v>
      </c>
    </row>
    <row r="23" spans="6:24" x14ac:dyDescent="0.3">
      <c r="K23">
        <v>10</v>
      </c>
      <c r="L23">
        <v>5500</v>
      </c>
      <c r="M23">
        <f t="shared" si="0"/>
        <v>90173739.5</v>
      </c>
      <c r="N23">
        <f t="shared" si="1"/>
        <v>102547500</v>
      </c>
      <c r="V23">
        <f t="shared" si="5"/>
        <v>110000</v>
      </c>
      <c r="W23" s="2">
        <f t="shared" si="3"/>
        <v>36.8058482</v>
      </c>
      <c r="X23" s="2">
        <f t="shared" si="4"/>
        <v>42.349999999999994</v>
      </c>
    </row>
    <row r="24" spans="6:24" x14ac:dyDescent="0.3">
      <c r="K24">
        <v>11</v>
      </c>
      <c r="L24">
        <v>6000</v>
      </c>
      <c r="M24">
        <f t="shared" si="0"/>
        <v>107374934</v>
      </c>
      <c r="N24">
        <f t="shared" si="1"/>
        <v>122040000</v>
      </c>
      <c r="V24">
        <f t="shared" si="5"/>
        <v>120000</v>
      </c>
      <c r="W24" s="2">
        <f t="shared" si="3"/>
        <v>43.794974399999994</v>
      </c>
      <c r="X24" s="2">
        <f t="shared" si="4"/>
        <v>50.4</v>
      </c>
    </row>
    <row r="25" spans="6:24" x14ac:dyDescent="0.3">
      <c r="K25">
        <v>12</v>
      </c>
      <c r="L25">
        <v>6500</v>
      </c>
      <c r="M25">
        <f t="shared" si="0"/>
        <v>126083558.5</v>
      </c>
      <c r="N25">
        <f t="shared" si="1"/>
        <v>143227500</v>
      </c>
      <c r="V25">
        <f t="shared" si="5"/>
        <v>130000</v>
      </c>
      <c r="W25" s="2">
        <f t="shared" si="3"/>
        <v>51.386240599999994</v>
      </c>
      <c r="X25" s="2">
        <f t="shared" si="4"/>
        <v>59.15</v>
      </c>
    </row>
    <row r="26" spans="6:24" x14ac:dyDescent="0.3">
      <c r="K26">
        <v>13</v>
      </c>
      <c r="L26">
        <v>7000</v>
      </c>
      <c r="M26">
        <f t="shared" si="0"/>
        <v>146299613</v>
      </c>
      <c r="N26">
        <f t="shared" si="1"/>
        <v>166110000</v>
      </c>
      <c r="V26">
        <f t="shared" si="5"/>
        <v>140000</v>
      </c>
      <c r="W26" s="2">
        <f t="shared" si="3"/>
        <v>59.579646799999999</v>
      </c>
      <c r="X26" s="2">
        <f t="shared" si="4"/>
        <v>68.599999999999994</v>
      </c>
    </row>
    <row r="27" spans="6:24" x14ac:dyDescent="0.3">
      <c r="K27">
        <v>14</v>
      </c>
      <c r="L27">
        <v>7500</v>
      </c>
      <c r="M27">
        <f t="shared" si="0"/>
        <v>168023097.5</v>
      </c>
      <c r="N27">
        <f t="shared" si="1"/>
        <v>190687500</v>
      </c>
      <c r="V27">
        <f t="shared" si="5"/>
        <v>150000</v>
      </c>
      <c r="W27" s="2">
        <f t="shared" si="3"/>
        <v>68.37519300000001</v>
      </c>
      <c r="X27" s="2">
        <f t="shared" si="4"/>
        <v>78.75</v>
      </c>
    </row>
    <row r="28" spans="6:24" x14ac:dyDescent="0.3">
      <c r="K28">
        <v>15</v>
      </c>
      <c r="L28">
        <v>8000</v>
      </c>
      <c r="M28">
        <f t="shared" si="0"/>
        <v>191254012</v>
      </c>
      <c r="N28">
        <f t="shared" si="1"/>
        <v>216960000</v>
      </c>
      <c r="V28">
        <f t="shared" si="5"/>
        <v>160000</v>
      </c>
      <c r="W28" s="2">
        <f t="shared" si="3"/>
        <v>77.772879200000006</v>
      </c>
      <c r="X28" s="2">
        <f t="shared" si="4"/>
        <v>89.6</v>
      </c>
    </row>
    <row r="29" spans="6:24" x14ac:dyDescent="0.3">
      <c r="K29">
        <v>16</v>
      </c>
      <c r="L29">
        <v>8500</v>
      </c>
      <c r="M29">
        <f t="shared" si="0"/>
        <v>215992356.5</v>
      </c>
      <c r="N29">
        <f t="shared" si="1"/>
        <v>244927500</v>
      </c>
      <c r="V29">
        <f t="shared" si="5"/>
        <v>170000</v>
      </c>
      <c r="W29" s="2">
        <f t="shared" si="3"/>
        <v>87.772705400000007</v>
      </c>
      <c r="X29" s="2">
        <f t="shared" si="4"/>
        <v>101.14999999999999</v>
      </c>
    </row>
    <row r="30" spans="6:24" x14ac:dyDescent="0.3">
      <c r="K30">
        <v>17</v>
      </c>
      <c r="L30">
        <v>9000</v>
      </c>
      <c r="M30">
        <f t="shared" si="0"/>
        <v>242238131</v>
      </c>
      <c r="N30">
        <f t="shared" si="1"/>
        <v>274590000</v>
      </c>
      <c r="V30">
        <f t="shared" si="5"/>
        <v>180000</v>
      </c>
      <c r="W30" s="2">
        <f t="shared" si="3"/>
        <v>98.374671599999999</v>
      </c>
      <c r="X30" s="2">
        <f t="shared" si="4"/>
        <v>113.4</v>
      </c>
    </row>
    <row r="31" spans="6:24" x14ac:dyDescent="0.3">
      <c r="K31">
        <v>18</v>
      </c>
      <c r="L31">
        <v>9500</v>
      </c>
      <c r="M31">
        <f t="shared" si="0"/>
        <v>269991335.5</v>
      </c>
      <c r="N31">
        <f t="shared" si="1"/>
        <v>305947500</v>
      </c>
      <c r="V31">
        <f t="shared" si="5"/>
        <v>190000</v>
      </c>
      <c r="W31" s="2">
        <f t="shared" si="3"/>
        <v>109.5787778</v>
      </c>
      <c r="X31" s="2">
        <f t="shared" si="4"/>
        <v>126.35000000000001</v>
      </c>
    </row>
    <row r="32" spans="6:24" x14ac:dyDescent="0.3">
      <c r="K32">
        <v>19</v>
      </c>
      <c r="L32">
        <v>10000</v>
      </c>
      <c r="M32">
        <f t="shared" si="0"/>
        <v>299251970</v>
      </c>
      <c r="N32">
        <f t="shared" si="1"/>
        <v>339000000</v>
      </c>
      <c r="V32">
        <f t="shared" si="5"/>
        <v>200000</v>
      </c>
      <c r="W32" s="2">
        <f t="shared" si="3"/>
        <v>121.385024</v>
      </c>
      <c r="X32" s="2">
        <f t="shared" si="4"/>
        <v>140</v>
      </c>
    </row>
    <row r="33" spans="11:24" x14ac:dyDescent="0.3">
      <c r="K33">
        <v>20</v>
      </c>
      <c r="L33">
        <v>10500</v>
      </c>
      <c r="M33">
        <f t="shared" si="0"/>
        <v>330020034.5</v>
      </c>
      <c r="N33">
        <f t="shared" si="1"/>
        <v>373747500</v>
      </c>
      <c r="V33">
        <f t="shared" si="5"/>
        <v>210000</v>
      </c>
      <c r="W33" s="2">
        <f t="shared" si="3"/>
        <v>133.79341020000001</v>
      </c>
      <c r="X33" s="2">
        <f t="shared" si="4"/>
        <v>154.35</v>
      </c>
    </row>
    <row r="34" spans="11:24" x14ac:dyDescent="0.3">
      <c r="K34">
        <v>21</v>
      </c>
      <c r="L34">
        <v>11000</v>
      </c>
      <c r="M34">
        <f t="shared" si="0"/>
        <v>362295529</v>
      </c>
      <c r="N34">
        <f t="shared" si="1"/>
        <v>410190000</v>
      </c>
      <c r="V34">
        <f t="shared" si="5"/>
        <v>220000</v>
      </c>
      <c r="W34" s="2">
        <f t="shared" si="3"/>
        <v>146.8039364</v>
      </c>
      <c r="X34" s="2">
        <f t="shared" si="4"/>
        <v>169.39999999999998</v>
      </c>
    </row>
    <row r="35" spans="11:24" x14ac:dyDescent="0.3">
      <c r="K35">
        <v>22</v>
      </c>
      <c r="L35">
        <v>11500</v>
      </c>
      <c r="M35">
        <f t="shared" si="0"/>
        <v>396078453.5</v>
      </c>
      <c r="N35">
        <f t="shared" si="1"/>
        <v>448327500</v>
      </c>
      <c r="V35">
        <f t="shared" si="5"/>
        <v>230000</v>
      </c>
      <c r="W35" s="2">
        <f t="shared" si="3"/>
        <v>160.4166026</v>
      </c>
      <c r="X35" s="2">
        <f t="shared" si="4"/>
        <v>185.14999999999998</v>
      </c>
    </row>
    <row r="36" spans="11:24" x14ac:dyDescent="0.3">
      <c r="K36">
        <v>23</v>
      </c>
      <c r="L36">
        <v>12000</v>
      </c>
      <c r="M36">
        <f t="shared" si="0"/>
        <v>431368808</v>
      </c>
      <c r="N36">
        <f t="shared" si="1"/>
        <v>488160000</v>
      </c>
      <c r="V36">
        <f t="shared" si="5"/>
        <v>240000</v>
      </c>
      <c r="W36" s="2">
        <f t="shared" si="3"/>
        <v>174.63140879999997</v>
      </c>
      <c r="X36" s="2">
        <f t="shared" si="4"/>
        <v>201.6</v>
      </c>
    </row>
    <row r="37" spans="11:24" x14ac:dyDescent="0.3">
      <c r="K37">
        <v>24</v>
      </c>
      <c r="L37">
        <v>12500</v>
      </c>
      <c r="M37">
        <f t="shared" si="0"/>
        <v>468166592.5</v>
      </c>
      <c r="N37">
        <f t="shared" si="1"/>
        <v>529687500</v>
      </c>
      <c r="V37">
        <f t="shared" si="5"/>
        <v>250000</v>
      </c>
      <c r="W37" s="2">
        <f t="shared" si="3"/>
        <v>189.44835499999999</v>
      </c>
      <c r="X37" s="2">
        <f t="shared" si="4"/>
        <v>218.75</v>
      </c>
    </row>
    <row r="38" spans="11:24" x14ac:dyDescent="0.3">
      <c r="K38">
        <v>25</v>
      </c>
      <c r="L38">
        <v>13000</v>
      </c>
      <c r="M38">
        <f t="shared" si="0"/>
        <v>506471807</v>
      </c>
      <c r="N38">
        <f t="shared" si="1"/>
        <v>572910000</v>
      </c>
      <c r="V38">
        <f t="shared" si="5"/>
        <v>260000</v>
      </c>
      <c r="W38" s="2">
        <f t="shared" si="3"/>
        <v>204.86744119999997</v>
      </c>
      <c r="X38" s="2">
        <f t="shared" si="4"/>
        <v>236.6</v>
      </c>
    </row>
    <row r="39" spans="11:24" x14ac:dyDescent="0.3">
      <c r="K39">
        <v>26</v>
      </c>
      <c r="L39">
        <v>13500</v>
      </c>
      <c r="M39">
        <f t="shared" si="0"/>
        <v>546284451.5</v>
      </c>
      <c r="N39">
        <f t="shared" si="1"/>
        <v>617827500</v>
      </c>
      <c r="V39">
        <f t="shared" si="5"/>
        <v>270000</v>
      </c>
      <c r="W39" s="2">
        <f t="shared" si="3"/>
        <v>220.8886674</v>
      </c>
      <c r="X39" s="2">
        <f t="shared" si="4"/>
        <v>255.15</v>
      </c>
    </row>
    <row r="40" spans="11:24" x14ac:dyDescent="0.3">
      <c r="K40">
        <v>27</v>
      </c>
      <c r="L40">
        <v>14000</v>
      </c>
      <c r="M40">
        <f t="shared" si="0"/>
        <v>587604526</v>
      </c>
      <c r="N40">
        <f t="shared" si="1"/>
        <v>664440000</v>
      </c>
      <c r="V40">
        <f t="shared" si="5"/>
        <v>280000</v>
      </c>
      <c r="W40" s="2">
        <f t="shared" si="3"/>
        <v>237.5120336</v>
      </c>
      <c r="X40" s="2">
        <f t="shared" si="4"/>
        <v>274.39999999999998</v>
      </c>
    </row>
    <row r="41" spans="11:24" x14ac:dyDescent="0.3">
      <c r="K41">
        <v>28</v>
      </c>
      <c r="L41">
        <v>14500</v>
      </c>
      <c r="M41">
        <f t="shared" si="0"/>
        <v>630432030.5</v>
      </c>
      <c r="N41">
        <f t="shared" si="1"/>
        <v>712747500</v>
      </c>
      <c r="V41">
        <f t="shared" si="5"/>
        <v>290000</v>
      </c>
      <c r="W41" s="2">
        <f t="shared" si="3"/>
        <v>254.73753980000001</v>
      </c>
      <c r="X41" s="2">
        <f t="shared" si="4"/>
        <v>294.35000000000002</v>
      </c>
    </row>
    <row r="42" spans="11:24" x14ac:dyDescent="0.3">
      <c r="K42">
        <v>29</v>
      </c>
      <c r="L42">
        <v>15000</v>
      </c>
      <c r="M42">
        <f t="shared" si="0"/>
        <v>674766965</v>
      </c>
      <c r="N42">
        <f t="shared" si="1"/>
        <v>762750000</v>
      </c>
      <c r="V42">
        <f t="shared" si="5"/>
        <v>300000</v>
      </c>
      <c r="W42" s="2">
        <f t="shared" si="3"/>
        <v>272.56518600000004</v>
      </c>
      <c r="X42" s="2">
        <f t="shared" si="4"/>
        <v>315</v>
      </c>
    </row>
    <row r="43" spans="11:24" x14ac:dyDescent="0.3">
      <c r="K43">
        <v>30</v>
      </c>
      <c r="L43">
        <v>15500</v>
      </c>
      <c r="M43">
        <f t="shared" si="0"/>
        <v>720609329.5</v>
      </c>
      <c r="N43">
        <f t="shared" si="1"/>
        <v>814447500</v>
      </c>
      <c r="V43">
        <f t="shared" si="5"/>
        <v>310000</v>
      </c>
      <c r="W43" s="2">
        <f t="shared" si="3"/>
        <v>290.99497219999995</v>
      </c>
      <c r="X43" s="2">
        <f t="shared" si="4"/>
        <v>336.35</v>
      </c>
    </row>
    <row r="44" spans="11:24" x14ac:dyDescent="0.3">
      <c r="K44">
        <v>31</v>
      </c>
      <c r="L44">
        <v>16000</v>
      </c>
      <c r="M44">
        <f t="shared" si="0"/>
        <v>767959124</v>
      </c>
      <c r="N44">
        <f t="shared" si="1"/>
        <v>867840000</v>
      </c>
      <c r="V44">
        <f t="shared" si="5"/>
        <v>320000</v>
      </c>
      <c r="W44" s="2">
        <f t="shared" si="3"/>
        <v>310.02689839999999</v>
      </c>
      <c r="X44" s="2">
        <f t="shared" si="4"/>
        <v>358.4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California Air Resources Board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Howlader, Abdul@ARB</dc:creator>
  <cp:lastModifiedBy>Howlader, Abdul@ARB</cp:lastModifiedBy>
  <dcterms:created xsi:type="dcterms:W3CDTF">2024-10-20T18:22:42Z</dcterms:created>
  <dcterms:modified xsi:type="dcterms:W3CDTF">2024-10-21T04:38:14Z</dcterms:modified>
</cp:coreProperties>
</file>