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carb-my.sharepoint.com/personal/abdul_howlader_arb_ca_gov/Documents/"/>
    </mc:Choice>
  </mc:AlternateContent>
  <xr:revisionPtr revIDLastSave="2" documentId="8_{606D8810-6E73-4E55-B4D9-1985C512CE93}" xr6:coauthVersionLast="47" xr6:coauthVersionMax="47" xr10:uidLastSave="{86FF83F6-BE06-440B-9C28-27AA4A3FC93F}"/>
  <bookViews>
    <workbookView xWindow="-108" yWindow="-108" windowWidth="23256" windowHeight="12576" xr2:uid="{7AA7F28A-8461-463F-A36B-AB66C31BA85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6" i="1" l="1"/>
  <c r="K36" i="1" s="1"/>
  <c r="I37" i="1"/>
  <c r="K37" i="1" s="1"/>
  <c r="I38" i="1"/>
  <c r="K38" i="1" s="1"/>
  <c r="I39" i="1"/>
  <c r="K39" i="1" s="1"/>
  <c r="I40" i="1"/>
  <c r="K40" i="1" s="1"/>
  <c r="I41" i="1"/>
  <c r="K41" i="1" s="1"/>
  <c r="I42" i="1"/>
  <c r="K42" i="1" s="1"/>
  <c r="I43" i="1"/>
  <c r="K43" i="1" s="1"/>
  <c r="I44" i="1"/>
  <c r="K44" i="1" s="1"/>
  <c r="I45" i="1"/>
  <c r="K45" i="1" s="1"/>
  <c r="I46" i="1"/>
  <c r="K46" i="1" s="1"/>
  <c r="I47" i="1"/>
  <c r="K47" i="1" s="1"/>
  <c r="I48" i="1"/>
  <c r="K48" i="1" s="1"/>
  <c r="I49" i="1"/>
  <c r="K49" i="1" s="1"/>
  <c r="I50" i="1"/>
  <c r="K50" i="1" s="1"/>
  <c r="I35" i="1"/>
  <c r="K35" i="1" s="1"/>
  <c r="K11" i="1"/>
  <c r="K12" i="1"/>
  <c r="K13" i="1"/>
  <c r="K14" i="1"/>
  <c r="K15" i="1"/>
  <c r="K16" i="1"/>
  <c r="K17" i="1"/>
  <c r="K18" i="1"/>
  <c r="K19" i="1"/>
  <c r="K20" i="1"/>
  <c r="K21" i="1"/>
  <c r="K22" i="1"/>
  <c r="K10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35" i="1"/>
  <c r="G37" i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36" i="1"/>
  <c r="I11" i="1"/>
  <c r="I12" i="1"/>
  <c r="I13" i="1"/>
  <c r="I14" i="1"/>
  <c r="I15" i="1"/>
  <c r="I16" i="1"/>
  <c r="I17" i="1"/>
  <c r="I18" i="1"/>
  <c r="I19" i="1"/>
  <c r="I20" i="1"/>
  <c r="I21" i="1"/>
  <c r="I22" i="1"/>
  <c r="I10" i="1"/>
</calcChain>
</file>

<file path=xl/sharedStrings.xml><?xml version="1.0" encoding="utf-8"?>
<sst xmlns="http://schemas.openxmlformats.org/spreadsheetml/2006/main" count="26" uniqueCount="19">
  <si>
    <t>Data</t>
  </si>
  <si>
    <t>num</t>
  </si>
  <si>
    <t>n^0</t>
  </si>
  <si>
    <t>n^1</t>
  </si>
  <si>
    <t>n^2</t>
  </si>
  <si>
    <t>Data f(n)</t>
  </si>
  <si>
    <t>f(n) Fit</t>
  </si>
  <si>
    <t>C0=</t>
  </si>
  <si>
    <t>C1=</t>
  </si>
  <si>
    <t>C2=</t>
  </si>
  <si>
    <t>f(n)=</t>
  </si>
  <si>
    <t>C0*n^0+C1*n^1+C2*n^2</t>
  </si>
  <si>
    <t>g(n)</t>
  </si>
  <si>
    <t>*n^2</t>
  </si>
  <si>
    <t>Simulation</t>
  </si>
  <si>
    <t>Fit f(n)</t>
  </si>
  <si>
    <t>+ Delta Above</t>
  </si>
  <si>
    <t>C2=7.52</t>
  </si>
  <si>
    <t>f(n) Big O(n^2)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</si>
</sst>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right"/>
    </xf>
    <xf numFmtId="49" fontId="0" fillId="0" borderId="0" xfId="0" applyNumberFormat="1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Bubble sort operations</a:t>
            </a:r>
            <a:r>
              <a:rPr lang="en-US" baseline="0"/>
              <a:t> analysis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Sheet1!$J$9</c:f>
              <c:strCache>
                <c:ptCount val="1"/>
                <c:pt idx="0">
                  <c:v>Data f(n)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Sheet1!$H$10:$H$22</c:f>
              <c:numCache>
                <c:formatCode>General</c:formatCode>
                <c:ptCount val="1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200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  <c:pt idx="7">
                  <c:v>300</c:v>
                </c:pt>
                <c:pt idx="8">
                  <c:v>300</c:v>
                </c:pt>
                <c:pt idx="9">
                  <c:v>300</c:v>
                </c:pt>
                <c:pt idx="10">
                  <c:v>400</c:v>
                </c:pt>
                <c:pt idx="11">
                  <c:v>400</c:v>
                </c:pt>
                <c:pt idx="12">
                  <c:v>400</c:v>
                </c:pt>
              </c:numCache>
            </c:numRef>
          </c:xVal>
          <c:yVal>
            <c:numRef>
              <c:f>Sheet1!$J$10:$J$22</c:f>
              <c:numCache>
                <c:formatCode>General</c:formatCode>
                <c:ptCount val="13"/>
                <c:pt idx="0">
                  <c:v>74441</c:v>
                </c:pt>
                <c:pt idx="1">
                  <c:v>75501</c:v>
                </c:pt>
                <c:pt idx="2">
                  <c:v>70040</c:v>
                </c:pt>
                <c:pt idx="3">
                  <c:v>289898</c:v>
                </c:pt>
                <c:pt idx="4">
                  <c:v>269069</c:v>
                </c:pt>
                <c:pt idx="5">
                  <c:v>306893</c:v>
                </c:pt>
                <c:pt idx="6">
                  <c:v>289154</c:v>
                </c:pt>
                <c:pt idx="7">
                  <c:v>678788</c:v>
                </c:pt>
                <c:pt idx="8">
                  <c:v>708600</c:v>
                </c:pt>
                <c:pt idx="9">
                  <c:v>678442</c:v>
                </c:pt>
                <c:pt idx="10">
                  <c:v>1169219</c:v>
                </c:pt>
                <c:pt idx="11">
                  <c:v>1232685</c:v>
                </c:pt>
                <c:pt idx="12">
                  <c:v>1189542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FF6-4804-8CC2-68E5B1F5A1D9}"/>
            </c:ext>
          </c:extLst>
        </c:ser>
        <c:ser>
          <c:idx val="1"/>
          <c:order val="1"/>
          <c:tx>
            <c:strRef>
              <c:f>Sheet1!$J$34</c:f>
              <c:strCache>
                <c:ptCount val="1"/>
                <c:pt idx="0">
                  <c:v>Fit f(n)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Sheet1!$G$35:$G$50</c:f>
              <c:numCache>
                <c:formatCode>General</c:formatCode>
                <c:ptCount val="16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  <c:pt idx="4">
                  <c:v>180</c:v>
                </c:pt>
                <c:pt idx="5">
                  <c:v>200</c:v>
                </c:pt>
                <c:pt idx="6">
                  <c:v>220</c:v>
                </c:pt>
                <c:pt idx="7">
                  <c:v>240</c:v>
                </c:pt>
                <c:pt idx="8">
                  <c:v>260</c:v>
                </c:pt>
                <c:pt idx="9">
                  <c:v>280</c:v>
                </c:pt>
                <c:pt idx="10">
                  <c:v>300</c:v>
                </c:pt>
                <c:pt idx="11">
                  <c:v>320</c:v>
                </c:pt>
                <c:pt idx="12">
                  <c:v>340</c:v>
                </c:pt>
                <c:pt idx="13">
                  <c:v>360</c:v>
                </c:pt>
                <c:pt idx="14">
                  <c:v>380</c:v>
                </c:pt>
                <c:pt idx="15">
                  <c:v>400</c:v>
                </c:pt>
              </c:numCache>
            </c:numRef>
          </c:xVal>
          <c:yVal>
            <c:numRef>
              <c:f>Sheet1!$J$35:$J$50</c:f>
              <c:numCache>
                <c:formatCode>General</c:formatCode>
                <c:ptCount val="16"/>
                <c:pt idx="0">
                  <c:v>69059.91</c:v>
                </c:pt>
                <c:pt idx="1">
                  <c:v>103066.50399999999</c:v>
                </c:pt>
                <c:pt idx="2">
                  <c:v>142999.36199999999</c:v>
                </c:pt>
                <c:pt idx="3">
                  <c:v>188858.484</c:v>
                </c:pt>
                <c:pt idx="4">
                  <c:v>240643.87</c:v>
                </c:pt>
                <c:pt idx="5">
                  <c:v>298355.52</c:v>
                </c:pt>
                <c:pt idx="6">
                  <c:v>361993.43400000001</c:v>
                </c:pt>
                <c:pt idx="7">
                  <c:v>431557.61199999996</c:v>
                </c:pt>
                <c:pt idx="8">
                  <c:v>507048.05399999995</c:v>
                </c:pt>
                <c:pt idx="9">
                  <c:v>588464.76</c:v>
                </c:pt>
                <c:pt idx="10">
                  <c:v>675807.73</c:v>
                </c:pt>
                <c:pt idx="11">
                  <c:v>769076.96400000004</c:v>
                </c:pt>
                <c:pt idx="12">
                  <c:v>868272.46199999994</c:v>
                </c:pt>
                <c:pt idx="13">
                  <c:v>973394.22399999993</c:v>
                </c:pt>
                <c:pt idx="14">
                  <c:v>1084442.25</c:v>
                </c:pt>
                <c:pt idx="15">
                  <c:v>1201416.54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FF6-4804-8CC2-68E5B1F5A1D9}"/>
            </c:ext>
          </c:extLst>
        </c:ser>
        <c:ser>
          <c:idx val="2"/>
          <c:order val="2"/>
          <c:tx>
            <c:strRef>
              <c:f>Sheet1!$I$33:$I$34</c:f>
              <c:strCache>
                <c:ptCount val="2"/>
                <c:pt idx="0">
                  <c:v>f(n) Big O(n^2)</c:v>
                </c:pt>
                <c:pt idx="1">
                  <c:v>C2=7.52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Sheet1!$G$35:$G$50</c:f>
              <c:numCache>
                <c:formatCode>General</c:formatCode>
                <c:ptCount val="16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  <c:pt idx="4">
                  <c:v>180</c:v>
                </c:pt>
                <c:pt idx="5">
                  <c:v>200</c:v>
                </c:pt>
                <c:pt idx="6">
                  <c:v>220</c:v>
                </c:pt>
                <c:pt idx="7">
                  <c:v>240</c:v>
                </c:pt>
                <c:pt idx="8">
                  <c:v>260</c:v>
                </c:pt>
                <c:pt idx="9">
                  <c:v>280</c:v>
                </c:pt>
                <c:pt idx="10">
                  <c:v>300</c:v>
                </c:pt>
                <c:pt idx="11">
                  <c:v>320</c:v>
                </c:pt>
                <c:pt idx="12">
                  <c:v>340</c:v>
                </c:pt>
                <c:pt idx="13">
                  <c:v>360</c:v>
                </c:pt>
                <c:pt idx="14">
                  <c:v>380</c:v>
                </c:pt>
                <c:pt idx="15">
                  <c:v>400</c:v>
                </c:pt>
              </c:numCache>
            </c:numRef>
          </c:xVal>
          <c:yVal>
            <c:numRef>
              <c:f>Sheet1!$I$35:$I$50</c:f>
              <c:numCache>
                <c:formatCode>0</c:formatCode>
                <c:ptCount val="16"/>
                <c:pt idx="0">
                  <c:v>75200</c:v>
                </c:pt>
                <c:pt idx="1">
                  <c:v>108288</c:v>
                </c:pt>
                <c:pt idx="2">
                  <c:v>147392</c:v>
                </c:pt>
                <c:pt idx="3">
                  <c:v>192512</c:v>
                </c:pt>
                <c:pt idx="4">
                  <c:v>243648</c:v>
                </c:pt>
                <c:pt idx="5">
                  <c:v>300800</c:v>
                </c:pt>
                <c:pt idx="6">
                  <c:v>363968</c:v>
                </c:pt>
                <c:pt idx="7">
                  <c:v>433152</c:v>
                </c:pt>
                <c:pt idx="8">
                  <c:v>508352</c:v>
                </c:pt>
                <c:pt idx="9">
                  <c:v>589568</c:v>
                </c:pt>
                <c:pt idx="10">
                  <c:v>676800</c:v>
                </c:pt>
                <c:pt idx="11">
                  <c:v>770048</c:v>
                </c:pt>
                <c:pt idx="12">
                  <c:v>869312</c:v>
                </c:pt>
                <c:pt idx="13">
                  <c:v>974592</c:v>
                </c:pt>
                <c:pt idx="14">
                  <c:v>1085888</c:v>
                </c:pt>
                <c:pt idx="15">
                  <c:v>1203200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FF6-4804-8CC2-68E5B1F5A1D9}"/>
            </c:ext>
          </c:extLst>
        </c:ser>
        <c:ser>
          <c:idx val="3"/>
          <c:order val="3"/>
          <c:tx>
            <c:strRef>
              <c:f>Sheet1!$K$34</c:f>
              <c:strCache>
                <c:ptCount val="1"/>
                <c:pt idx="0">
                  <c:v>+ Delta Above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Sheet1!$G$35:$G$50</c:f>
              <c:numCache>
                <c:formatCode>General</c:formatCode>
                <c:ptCount val="16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  <c:pt idx="4">
                  <c:v>180</c:v>
                </c:pt>
                <c:pt idx="5">
                  <c:v>200</c:v>
                </c:pt>
                <c:pt idx="6">
                  <c:v>220</c:v>
                </c:pt>
                <c:pt idx="7">
                  <c:v>240</c:v>
                </c:pt>
                <c:pt idx="8">
                  <c:v>260</c:v>
                </c:pt>
                <c:pt idx="9">
                  <c:v>280</c:v>
                </c:pt>
                <c:pt idx="10">
                  <c:v>300</c:v>
                </c:pt>
                <c:pt idx="11">
                  <c:v>320</c:v>
                </c:pt>
                <c:pt idx="12">
                  <c:v>340</c:v>
                </c:pt>
                <c:pt idx="13">
                  <c:v>360</c:v>
                </c:pt>
                <c:pt idx="14">
                  <c:v>380</c:v>
                </c:pt>
                <c:pt idx="15">
                  <c:v>400</c:v>
                </c:pt>
              </c:numCache>
            </c:numRef>
          </c:xVal>
          <c:yVal>
            <c:numRef>
              <c:f>Sheet1!$K$35:$K$50</c:f>
              <c:numCache>
                <c:formatCode>0</c:formatCode>
                <c:ptCount val="16"/>
                <c:pt idx="0">
                  <c:v>6140.0899999999965</c:v>
                </c:pt>
                <c:pt idx="1">
                  <c:v>5221.4960000000137</c:v>
                </c:pt>
                <c:pt idx="2">
                  <c:v>4392.6380000000063</c:v>
                </c:pt>
                <c:pt idx="3">
                  <c:v>3653.5160000000033</c:v>
                </c:pt>
                <c:pt idx="4">
                  <c:v>3004.1300000000047</c:v>
                </c:pt>
                <c:pt idx="5">
                  <c:v>2444.4799999999814</c:v>
                </c:pt>
                <c:pt idx="6">
                  <c:v>1974.5659999999916</c:v>
                </c:pt>
                <c:pt idx="7">
                  <c:v>1594.3880000000354</c:v>
                </c:pt>
                <c:pt idx="8">
                  <c:v>1303.9460000000545</c:v>
                </c:pt>
                <c:pt idx="9">
                  <c:v>1103.2399999999907</c:v>
                </c:pt>
                <c:pt idx="10">
                  <c:v>992.27000000001863</c:v>
                </c:pt>
                <c:pt idx="11">
                  <c:v>971.03599999996368</c:v>
                </c:pt>
                <c:pt idx="12">
                  <c:v>1039.5380000000587</c:v>
                </c:pt>
                <c:pt idx="13">
                  <c:v>1197.7760000000708</c:v>
                </c:pt>
                <c:pt idx="14">
                  <c:v>1445.75</c:v>
                </c:pt>
                <c:pt idx="15">
                  <c:v>1783.4599999999627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FF6-4804-8CC2-68E5B1F5A1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5784543"/>
        <c:axId val="475787903"/>
      </c:scatterChart>
      <c:valAx>
        <c:axId val="475784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of the</a:t>
                </a:r>
                <a:r>
                  <a:rPr lang="en-US" baseline="0"/>
                  <a:t> array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787903"/>
        <c:crosses val="autoZero"/>
        <c:crossBetween val="midCat"/>
      </c:valAx>
      <c:valAx>
        <c:axId val="475787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operations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784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213360</xdr:colOff>
      <xdr:row>31</xdr:row>
      <xdr:rowOff>38100</xdr:rowOff>
    </xdr:from>
    <xdr:to>
      <xdr:col>22</xdr:col>
      <xdr:colOff>548640</xdr:colOff>
      <xdr:row>48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5F27B9-9DF5-8916-3947-A3CC6AF894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E0EF3-392D-41F2-B836-2BE7BF5E3348}">
  <dimension ref="F8:K50"/>
  <sheetViews>
    <sheetView tabSelected="1" topLeftCell="A26" workbookViewId="0">
      <selection activeCell="I34" sqref="I34"/>
    </sheetView>
  </sheetViews>
  <sheetFormatPr defaultRowHeight="14.4" x14ac:dyDescent="0.3"/>
  <sheetData>
    <row r="8" spans="6:11" x14ac:dyDescent="0.3">
      <c r="G8" t="s">
        <v>0</v>
      </c>
      <c r="H8" t="s">
        <v>0</v>
      </c>
      <c r="I8" t="s">
        <v>0</v>
      </c>
    </row>
    <row r="9" spans="6:11" x14ac:dyDescent="0.3">
      <c r="F9" t="s">
        <v>1</v>
      </c>
      <c r="G9" t="s">
        <v>2</v>
      </c>
      <c r="H9" t="s">
        <v>3</v>
      </c>
      <c r="I9" t="s">
        <v>4</v>
      </c>
      <c r="J9" t="s">
        <v>5</v>
      </c>
      <c r="K9" t="s">
        <v>6</v>
      </c>
    </row>
    <row r="10" spans="6:11" x14ac:dyDescent="0.3">
      <c r="F10">
        <v>1</v>
      </c>
      <c r="G10">
        <v>1</v>
      </c>
      <c r="H10">
        <v>100</v>
      </c>
      <c r="I10">
        <f>H10*H10</f>
        <v>10000</v>
      </c>
      <c r="J10">
        <v>74441</v>
      </c>
      <c r="K10">
        <f>$I$26+$I$27*H10+$I$28*I10</f>
        <v>69059.91</v>
      </c>
    </row>
    <row r="11" spans="6:11" x14ac:dyDescent="0.3">
      <c r="F11">
        <v>2</v>
      </c>
      <c r="G11">
        <v>1</v>
      </c>
      <c r="H11">
        <v>100</v>
      </c>
      <c r="I11">
        <f t="shared" ref="I11:I22" si="0">H11*H11</f>
        <v>10000</v>
      </c>
      <c r="J11">
        <v>75501</v>
      </c>
      <c r="K11">
        <f t="shared" ref="K11:K22" si="1">$I$26+$I$27*H11+$I$28*I11</f>
        <v>69059.91</v>
      </c>
    </row>
    <row r="12" spans="6:11" x14ac:dyDescent="0.3">
      <c r="F12">
        <v>3</v>
      </c>
      <c r="G12">
        <v>1</v>
      </c>
      <c r="H12">
        <v>100</v>
      </c>
      <c r="I12">
        <f t="shared" si="0"/>
        <v>10000</v>
      </c>
      <c r="J12">
        <v>70040</v>
      </c>
      <c r="K12">
        <f t="shared" si="1"/>
        <v>69059.91</v>
      </c>
    </row>
    <row r="13" spans="6:11" x14ac:dyDescent="0.3">
      <c r="F13">
        <v>4</v>
      </c>
      <c r="G13">
        <v>1</v>
      </c>
      <c r="H13">
        <v>200</v>
      </c>
      <c r="I13">
        <f t="shared" si="0"/>
        <v>40000</v>
      </c>
      <c r="J13">
        <v>289898</v>
      </c>
      <c r="K13">
        <f t="shared" si="1"/>
        <v>298355.52</v>
      </c>
    </row>
    <row r="14" spans="6:11" x14ac:dyDescent="0.3">
      <c r="F14">
        <v>5</v>
      </c>
      <c r="G14">
        <v>1</v>
      </c>
      <c r="H14">
        <v>200</v>
      </c>
      <c r="I14">
        <f t="shared" si="0"/>
        <v>40000</v>
      </c>
      <c r="J14">
        <v>269069</v>
      </c>
      <c r="K14">
        <f t="shared" si="1"/>
        <v>298355.52</v>
      </c>
    </row>
    <row r="15" spans="6:11" x14ac:dyDescent="0.3">
      <c r="F15">
        <v>6</v>
      </c>
      <c r="G15">
        <v>1</v>
      </c>
      <c r="H15">
        <v>200</v>
      </c>
      <c r="I15">
        <f t="shared" si="0"/>
        <v>40000</v>
      </c>
      <c r="J15">
        <v>306893</v>
      </c>
      <c r="K15">
        <f t="shared" si="1"/>
        <v>298355.52</v>
      </c>
    </row>
    <row r="16" spans="6:11" x14ac:dyDescent="0.3">
      <c r="F16">
        <v>7</v>
      </c>
      <c r="G16">
        <v>1</v>
      </c>
      <c r="H16">
        <v>200</v>
      </c>
      <c r="I16">
        <f t="shared" si="0"/>
        <v>40000</v>
      </c>
      <c r="J16">
        <v>289154</v>
      </c>
      <c r="K16">
        <f t="shared" si="1"/>
        <v>298355.52</v>
      </c>
    </row>
    <row r="17" spans="6:11" x14ac:dyDescent="0.3">
      <c r="F17">
        <v>8</v>
      </c>
      <c r="G17">
        <v>1</v>
      </c>
      <c r="H17">
        <v>300</v>
      </c>
      <c r="I17">
        <f t="shared" si="0"/>
        <v>90000</v>
      </c>
      <c r="J17">
        <v>678788</v>
      </c>
      <c r="K17">
        <f t="shared" si="1"/>
        <v>675807.73</v>
      </c>
    </row>
    <row r="18" spans="6:11" x14ac:dyDescent="0.3">
      <c r="F18">
        <v>9</v>
      </c>
      <c r="G18">
        <v>1</v>
      </c>
      <c r="H18">
        <v>300</v>
      </c>
      <c r="I18">
        <f t="shared" si="0"/>
        <v>90000</v>
      </c>
      <c r="J18">
        <v>708600</v>
      </c>
      <c r="K18">
        <f t="shared" si="1"/>
        <v>675807.73</v>
      </c>
    </row>
    <row r="19" spans="6:11" x14ac:dyDescent="0.3">
      <c r="F19">
        <v>10</v>
      </c>
      <c r="G19">
        <v>1</v>
      </c>
      <c r="H19">
        <v>300</v>
      </c>
      <c r="I19">
        <f t="shared" si="0"/>
        <v>90000</v>
      </c>
      <c r="J19">
        <v>678442</v>
      </c>
      <c r="K19">
        <f t="shared" si="1"/>
        <v>675807.73</v>
      </c>
    </row>
    <row r="20" spans="6:11" x14ac:dyDescent="0.3">
      <c r="F20">
        <v>11</v>
      </c>
      <c r="G20">
        <v>1</v>
      </c>
      <c r="H20">
        <v>400</v>
      </c>
      <c r="I20">
        <f t="shared" si="0"/>
        <v>160000</v>
      </c>
      <c r="J20">
        <v>1169219</v>
      </c>
      <c r="K20">
        <f t="shared" si="1"/>
        <v>1201416.54</v>
      </c>
    </row>
    <row r="21" spans="6:11" x14ac:dyDescent="0.3">
      <c r="F21">
        <v>12</v>
      </c>
      <c r="G21">
        <v>1</v>
      </c>
      <c r="H21">
        <v>400</v>
      </c>
      <c r="I21">
        <f t="shared" si="0"/>
        <v>160000</v>
      </c>
      <c r="J21">
        <v>1232685</v>
      </c>
      <c r="K21">
        <f t="shared" si="1"/>
        <v>1201416.54</v>
      </c>
    </row>
    <row r="22" spans="6:11" x14ac:dyDescent="0.3">
      <c r="F22">
        <v>13</v>
      </c>
      <c r="G22">
        <v>1</v>
      </c>
      <c r="H22">
        <v>400</v>
      </c>
      <c r="I22">
        <f t="shared" si="0"/>
        <v>160000</v>
      </c>
      <c r="J22">
        <v>1189542</v>
      </c>
      <c r="K22">
        <f t="shared" si="1"/>
        <v>1201416.54</v>
      </c>
    </row>
    <row r="24" spans="6:11" x14ac:dyDescent="0.3">
      <c r="H24" s="1" t="s">
        <v>10</v>
      </c>
      <c r="I24" t="s">
        <v>11</v>
      </c>
    </row>
    <row r="25" spans="6:11" x14ac:dyDescent="0.3">
      <c r="H25" s="1"/>
    </row>
    <row r="26" spans="6:11" x14ac:dyDescent="0.3">
      <c r="H26" s="1" t="s">
        <v>7</v>
      </c>
      <c r="I26">
        <v>-12079.1</v>
      </c>
    </row>
    <row r="27" spans="6:11" x14ac:dyDescent="0.3">
      <c r="H27" s="1" t="s">
        <v>8</v>
      </c>
      <c r="I27">
        <v>70.607100000000003</v>
      </c>
    </row>
    <row r="28" spans="6:11" x14ac:dyDescent="0.3">
      <c r="H28" s="1" t="s">
        <v>9</v>
      </c>
      <c r="I28">
        <v>7.4078299999999997</v>
      </c>
    </row>
    <row r="31" spans="6:11" x14ac:dyDescent="0.3">
      <c r="I31" t="s">
        <v>12</v>
      </c>
      <c r="J31" s="3">
        <v>7.52</v>
      </c>
      <c r="K31" t="s">
        <v>13</v>
      </c>
    </row>
    <row r="32" spans="6:11" x14ac:dyDescent="0.3">
      <c r="G32" t="s">
        <v>14</v>
      </c>
    </row>
    <row r="33" spans="6:11" x14ac:dyDescent="0.3">
      <c r="G33" t="s">
        <v>0</v>
      </c>
      <c r="H33" t="s">
        <v>0</v>
      </c>
      <c r="I33" t="s">
        <v>18</v>
      </c>
    </row>
    <row r="34" spans="6:11" x14ac:dyDescent="0.3">
      <c r="F34" t="s">
        <v>2</v>
      </c>
      <c r="G34" t="s">
        <v>3</v>
      </c>
      <c r="H34" t="s">
        <v>4</v>
      </c>
      <c r="I34" t="s">
        <v>17</v>
      </c>
      <c r="J34" t="s">
        <v>15</v>
      </c>
      <c r="K34" s="2" t="s">
        <v>16</v>
      </c>
    </row>
    <row r="35" spans="6:11" x14ac:dyDescent="0.3">
      <c r="F35">
        <v>1</v>
      </c>
      <c r="G35">
        <v>100</v>
      </c>
      <c r="H35">
        <f>G35*G35</f>
        <v>10000</v>
      </c>
      <c r="I35" s="4">
        <f>$J$31*H35</f>
        <v>75200</v>
      </c>
      <c r="J35">
        <f>$I$26+$I$27*G35+$I$28*H35</f>
        <v>69059.91</v>
      </c>
      <c r="K35" s="4">
        <f>I35-J35</f>
        <v>6140.0899999999965</v>
      </c>
    </row>
    <row r="36" spans="6:11" x14ac:dyDescent="0.3">
      <c r="F36">
        <v>1</v>
      </c>
      <c r="G36">
        <f>G35+20</f>
        <v>120</v>
      </c>
      <c r="H36">
        <f t="shared" ref="H36:H50" si="2">G36*G36</f>
        <v>14400</v>
      </c>
      <c r="I36" s="4">
        <f t="shared" ref="I36:I50" si="3">$J$31*H36</f>
        <v>108288</v>
      </c>
      <c r="J36">
        <f t="shared" ref="J36:J50" si="4">$I$26+$I$27*G36+$I$28*H36</f>
        <v>103066.50399999999</v>
      </c>
      <c r="K36" s="4">
        <f t="shared" ref="K36:K50" si="5">I36-J36</f>
        <v>5221.4960000000137</v>
      </c>
    </row>
    <row r="37" spans="6:11" x14ac:dyDescent="0.3">
      <c r="F37">
        <v>1</v>
      </c>
      <c r="G37">
        <f t="shared" ref="G37:G50" si="6">G36+20</f>
        <v>140</v>
      </c>
      <c r="H37">
        <f t="shared" si="2"/>
        <v>19600</v>
      </c>
      <c r="I37" s="4">
        <f t="shared" si="3"/>
        <v>147392</v>
      </c>
      <c r="J37">
        <f t="shared" si="4"/>
        <v>142999.36199999999</v>
      </c>
      <c r="K37" s="4">
        <f t="shared" si="5"/>
        <v>4392.6380000000063</v>
      </c>
    </row>
    <row r="38" spans="6:11" x14ac:dyDescent="0.3">
      <c r="F38">
        <v>1</v>
      </c>
      <c r="G38">
        <f t="shared" si="6"/>
        <v>160</v>
      </c>
      <c r="H38">
        <f t="shared" si="2"/>
        <v>25600</v>
      </c>
      <c r="I38" s="4">
        <f t="shared" si="3"/>
        <v>192512</v>
      </c>
      <c r="J38">
        <f t="shared" si="4"/>
        <v>188858.484</v>
      </c>
      <c r="K38" s="4">
        <f t="shared" si="5"/>
        <v>3653.5160000000033</v>
      </c>
    </row>
    <row r="39" spans="6:11" x14ac:dyDescent="0.3">
      <c r="F39">
        <v>1</v>
      </c>
      <c r="G39">
        <f t="shared" si="6"/>
        <v>180</v>
      </c>
      <c r="H39">
        <f t="shared" si="2"/>
        <v>32400</v>
      </c>
      <c r="I39" s="4">
        <f t="shared" si="3"/>
        <v>243648</v>
      </c>
      <c r="J39">
        <f t="shared" si="4"/>
        <v>240643.87</v>
      </c>
      <c r="K39" s="4">
        <f t="shared" si="5"/>
        <v>3004.1300000000047</v>
      </c>
    </row>
    <row r="40" spans="6:11" x14ac:dyDescent="0.3">
      <c r="F40">
        <v>1</v>
      </c>
      <c r="G40">
        <f t="shared" si="6"/>
        <v>200</v>
      </c>
      <c r="H40">
        <f t="shared" si="2"/>
        <v>40000</v>
      </c>
      <c r="I40" s="4">
        <f t="shared" si="3"/>
        <v>300800</v>
      </c>
      <c r="J40">
        <f t="shared" si="4"/>
        <v>298355.52</v>
      </c>
      <c r="K40" s="4">
        <f t="shared" si="5"/>
        <v>2444.4799999999814</v>
      </c>
    </row>
    <row r="41" spans="6:11" x14ac:dyDescent="0.3">
      <c r="F41">
        <v>1</v>
      </c>
      <c r="G41">
        <f t="shared" si="6"/>
        <v>220</v>
      </c>
      <c r="H41">
        <f t="shared" si="2"/>
        <v>48400</v>
      </c>
      <c r="I41" s="4">
        <f t="shared" si="3"/>
        <v>363968</v>
      </c>
      <c r="J41">
        <f t="shared" si="4"/>
        <v>361993.43400000001</v>
      </c>
      <c r="K41" s="4">
        <f t="shared" si="5"/>
        <v>1974.5659999999916</v>
      </c>
    </row>
    <row r="42" spans="6:11" x14ac:dyDescent="0.3">
      <c r="F42">
        <v>1</v>
      </c>
      <c r="G42">
        <f t="shared" si="6"/>
        <v>240</v>
      </c>
      <c r="H42">
        <f t="shared" si="2"/>
        <v>57600</v>
      </c>
      <c r="I42" s="4">
        <f t="shared" si="3"/>
        <v>433152</v>
      </c>
      <c r="J42">
        <f t="shared" si="4"/>
        <v>431557.61199999996</v>
      </c>
      <c r="K42" s="4">
        <f t="shared" si="5"/>
        <v>1594.3880000000354</v>
      </c>
    </row>
    <row r="43" spans="6:11" x14ac:dyDescent="0.3">
      <c r="F43">
        <v>1</v>
      </c>
      <c r="G43">
        <f t="shared" si="6"/>
        <v>260</v>
      </c>
      <c r="H43">
        <f t="shared" si="2"/>
        <v>67600</v>
      </c>
      <c r="I43" s="4">
        <f t="shared" si="3"/>
        <v>508352</v>
      </c>
      <c r="J43">
        <f t="shared" si="4"/>
        <v>507048.05399999995</v>
      </c>
      <c r="K43" s="4">
        <f t="shared" si="5"/>
        <v>1303.9460000000545</v>
      </c>
    </row>
    <row r="44" spans="6:11" x14ac:dyDescent="0.3">
      <c r="F44">
        <v>1</v>
      </c>
      <c r="G44">
        <f t="shared" si="6"/>
        <v>280</v>
      </c>
      <c r="H44">
        <f t="shared" si="2"/>
        <v>78400</v>
      </c>
      <c r="I44" s="4">
        <f t="shared" si="3"/>
        <v>589568</v>
      </c>
      <c r="J44">
        <f t="shared" si="4"/>
        <v>588464.76</v>
      </c>
      <c r="K44" s="4">
        <f t="shared" si="5"/>
        <v>1103.2399999999907</v>
      </c>
    </row>
    <row r="45" spans="6:11" x14ac:dyDescent="0.3">
      <c r="F45">
        <v>1</v>
      </c>
      <c r="G45">
        <f t="shared" si="6"/>
        <v>300</v>
      </c>
      <c r="H45">
        <f t="shared" si="2"/>
        <v>90000</v>
      </c>
      <c r="I45" s="4">
        <f t="shared" si="3"/>
        <v>676800</v>
      </c>
      <c r="J45">
        <f t="shared" si="4"/>
        <v>675807.73</v>
      </c>
      <c r="K45" s="4">
        <f t="shared" si="5"/>
        <v>992.27000000001863</v>
      </c>
    </row>
    <row r="46" spans="6:11" x14ac:dyDescent="0.3">
      <c r="F46">
        <v>1</v>
      </c>
      <c r="G46">
        <f t="shared" si="6"/>
        <v>320</v>
      </c>
      <c r="H46">
        <f t="shared" si="2"/>
        <v>102400</v>
      </c>
      <c r="I46" s="4">
        <f t="shared" si="3"/>
        <v>770048</v>
      </c>
      <c r="J46">
        <f t="shared" si="4"/>
        <v>769076.96400000004</v>
      </c>
      <c r="K46" s="4">
        <f t="shared" si="5"/>
        <v>971.03599999996368</v>
      </c>
    </row>
    <row r="47" spans="6:11" x14ac:dyDescent="0.3">
      <c r="F47">
        <v>1</v>
      </c>
      <c r="G47">
        <f t="shared" si="6"/>
        <v>340</v>
      </c>
      <c r="H47">
        <f t="shared" si="2"/>
        <v>115600</v>
      </c>
      <c r="I47" s="4">
        <f t="shared" si="3"/>
        <v>869312</v>
      </c>
      <c r="J47">
        <f t="shared" si="4"/>
        <v>868272.46199999994</v>
      </c>
      <c r="K47" s="4">
        <f t="shared" si="5"/>
        <v>1039.5380000000587</v>
      </c>
    </row>
    <row r="48" spans="6:11" x14ac:dyDescent="0.3">
      <c r="F48">
        <v>1</v>
      </c>
      <c r="G48">
        <f t="shared" si="6"/>
        <v>360</v>
      </c>
      <c r="H48">
        <f t="shared" si="2"/>
        <v>129600</v>
      </c>
      <c r="I48" s="4">
        <f t="shared" si="3"/>
        <v>974592</v>
      </c>
      <c r="J48">
        <f t="shared" si="4"/>
        <v>973394.22399999993</v>
      </c>
      <c r="K48" s="4">
        <f t="shared" si="5"/>
        <v>1197.7760000000708</v>
      </c>
    </row>
    <row r="49" spans="6:11" x14ac:dyDescent="0.3">
      <c r="F49">
        <v>1</v>
      </c>
      <c r="G49">
        <f t="shared" si="6"/>
        <v>380</v>
      </c>
      <c r="H49">
        <f t="shared" si="2"/>
        <v>144400</v>
      </c>
      <c r="I49" s="4">
        <f t="shared" si="3"/>
        <v>1085888</v>
      </c>
      <c r="J49">
        <f t="shared" si="4"/>
        <v>1084442.25</v>
      </c>
      <c r="K49" s="4">
        <f t="shared" si="5"/>
        <v>1445.75</v>
      </c>
    </row>
    <row r="50" spans="6:11" x14ac:dyDescent="0.3">
      <c r="F50">
        <v>1</v>
      </c>
      <c r="G50">
        <f t="shared" si="6"/>
        <v>400</v>
      </c>
      <c r="H50">
        <f t="shared" si="2"/>
        <v>160000</v>
      </c>
      <c r="I50" s="4">
        <f t="shared" si="3"/>
        <v>1203200</v>
      </c>
      <c r="J50">
        <f t="shared" si="4"/>
        <v>1201416.54</v>
      </c>
      <c r="K50" s="4">
        <f t="shared" si="5"/>
        <v>1783.4599999999627</v>
      </c>
    </row>
  </sheetData>
  <pageMargins left="0.7" right="0.7" top="0.75" bottom="0.75" header="0.3" footer="0.3"/>
  <drawing r:id="rId1"/>
</worksheet>
</file>

<file path=docMetadata/LabelInfo.xml><?xml version="1.0" encoding="utf-8"?>
<clbl:labelList xmlns:clbl="http://schemas.microsoft.com/office/2020/mipLabelMetadata">
  <clbl:label id="{9de5aaee-7788-40b1-a438-c0ccc98c87cc}" enabled="0" method="" siteId="{9de5aaee-7788-40b1-a438-c0ccc98c87cc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California Air Resources Board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Howlader, Abdul@ARB</dc:creator>
  <cp:lastModifiedBy>Howlader, Abdul@ARB</cp:lastModifiedBy>
  <dcterms:created xsi:type="dcterms:W3CDTF">2024-11-11T06:49:06Z</dcterms:created>
  <dcterms:modified xsi:type="dcterms:W3CDTF">2024-11-11T09:32:49Z</dcterms:modified>
</cp:coreProperties>
</file>