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Override PartName="/xl/drawings/drawing2.xml" ContentType="application/vnd.openxmlformats-officedocument.drawing+xml"/>
  <Default Extension="png" ContentType="image/png"/>
  <Override PartName="/xl/comments1.xml" ContentType="application/vnd.openxmlformats-officedocument.spreadsheetml.comments+xml"/>
  <Default Extension="vml" ContentType="application/vnd.openxmlformats-officedocument.vmlDrawing"/>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hage\Downloads\"/>
    </mc:Choice>
  </mc:AlternateContent>
  <xr:revisionPtr revIDLastSave="0" documentId="13_ncr:1_{CE014754-4297-46B5-A906-5BA96A65B625}" xr6:coauthVersionLast="47" xr6:coauthVersionMax="47" xr10:uidLastSave="{00000000-0000-0000-0000-000000000000}"/>
  <bookViews>
    <workbookView xWindow="7395" yWindow="1770" windowWidth="28800" windowHeight="15345" activeTab="0" xr2:uid="{FD70C3A9-66A5-4608-AF7C-77B8DA89D024}"/>
  </bookViews>
  <sheets>
    <sheet name="Graded Summary Report" sheetId="5" r:id="rId13"/>
    <sheet name="Documentation" sheetId="1" r:id="rId1"/>
    <sheet name="Dashboard" sheetId="2" r:id="rId2"/>
    <sheet name="Employees" sheetId="3" r:id="rId3"/>
    <sheet name="Data Definitions" sheetId="4" r:id="rId4"/>
  </sheets>
  <definedNames>
    <definedName name="_xlnm._FilterDatabase" localSheetId="3" hidden="1">Employees!$A$4:$P$535</definedName>
    <definedName name="_xlchart.v1.0" hidden="1">Employees!$M$5:$M$535</definedName>
    <definedName name="_xlchart.v1.1" hidden="1">Employees!$M$5:$M$535</definedName>
    <definedName name="Slicer_DEPT">#N/A</definedName>
    <definedName name="Slicer_HIRE_YEAR">#N/A</definedName>
    <definedName name="Slicer_OFFIC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1" i="2" l="1"/>
  <c r="M536" i="3"/>
  <c r="P536" i="3"/>
  <c r="O536" i="3"/>
  <c r="N536" i="3"/>
  <c r="L536" i="3"/>
  <c r="K536" i="3"/>
  <c r="J536" i="3"/>
  <c r="H24" i="2"/>
  <c r="H23" i="2"/>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H25" i="2" s="1"/>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H22" i="2" s="1"/>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alcChain>
</file>

<file path=xl/comments1.xml><?xml version="1.0" encoding="utf-8"?>
<comments xmlns="http://schemas.openxmlformats.org/spreadsheetml/2006/main">
  <authors>
    <author>Grading Engine</author>
  </authors>
  <commentList>
    <comment ref="C1" authorId="0">
      <text>
        <r>
          <rPr>
            <b/>
            <sz val="9"/>
            <color indexed="81"/>
            <rFont val="Tahoma"/>
            <charset val="1"/>
          </rPr>
          <t>Grading Error:</t>
        </r>
        <r>
          <rPr>
            <sz val="9"/>
            <color indexed="81"/>
            <rFont val="Tahoma"/>
            <charset val="1"/>
          </rPr>
          <t xml:space="preserve">
Step 3: In the Employees worksheet, the duplicate Carmen Casares record should be removed.
Step 3: In the Employees worksheet, the duplicate values should be deleted.
Step 4: In the Employees worksheet, the range A4:P534 should be sorted first by the Office column in the following custom sorting list order: Boston, Chicago, Denver, San Francisco, Dallas. (This will be marked correct after performing step 8.)
Step 5: In the Employees worksheet, the duplicate values should be deleted.</t>
        </r>
      </text>
    </comment>
    <comment ref="J535" authorId="0">
      <text>
        <r>
          <rPr>
            <b/>
            <sz val="9"/>
            <color indexed="81"/>
            <rFont val="Tahoma"/>
            <charset val="1"/>
          </rPr>
          <t>Grading Error:</t>
        </r>
        <r>
          <rPr>
            <sz val="9"/>
            <color indexed="81"/>
            <rFont val="Tahoma"/>
            <charset val="1"/>
          </rPr>
          <t xml:space="preserve">
Step 8: In the Employees worksheet, the total row in the table in the range A4:P534 should calculate the total for the Base Salary column using the SUBTOTAL function. (This will be marked correct after completing step 8.)</t>
        </r>
      </text>
    </comment>
  </commentList>
</comments>
</file>

<file path=xl/comments2.xml><?xml version="1.0" encoding="utf-8"?>
<comments xmlns="http://schemas.openxmlformats.org/spreadsheetml/2006/main">
  <authors>
    <author>Grading Engine</author>
  </authors>
  <commentList>
    <comment ref="E21" authorId="0">
      <text>
        <r>
          <rPr>
            <b/>
            <sz val="9"/>
            <color indexed="81"/>
            <rFont val="Tahoma"/>
            <charset val="1"/>
          </rPr>
          <t>Grading Error:</t>
        </r>
        <r>
          <rPr>
            <sz val="9"/>
            <color indexed="81"/>
            <rFont val="Tahoma"/>
            <charset val="1"/>
          </rPr>
          <t xml:space="preserve">
Step 10: In the Dashboard worksheet, cell E21 should contain the number of records that match the filter criteria in the slicers.</t>
        </r>
      </text>
    </comment>
  </commentList>
</comments>
</file>

<file path=xl/sharedStrings.xml><?xml version="1.0" encoding="utf-8"?>
<sst xmlns="http://schemas.openxmlformats.org/spreadsheetml/2006/main" count="3370" uniqueCount="1476">
  <si>
    <t>Orthographic</t>
  </si>
  <si>
    <t>Author</t>
  </si>
  <si>
    <t>Date</t>
  </si>
  <si>
    <t>Purpose</t>
  </si>
  <si>
    <t>Employment Dashboard</t>
  </si>
  <si>
    <t>Summary</t>
  </si>
  <si>
    <t>Employee Lookup</t>
  </si>
  <si>
    <t>Employees</t>
  </si>
  <si>
    <t>ID</t>
  </si>
  <si>
    <t>e775-213</t>
  </si>
  <si>
    <t>Name</t>
  </si>
  <si>
    <t>Department</t>
  </si>
  <si>
    <t>City</t>
  </si>
  <si>
    <t>e424-713</t>
  </si>
  <si>
    <t>Ella</t>
  </si>
  <si>
    <t>Strickland</t>
  </si>
  <si>
    <t>Administration</t>
  </si>
  <si>
    <t>Boston</t>
  </si>
  <si>
    <t>MA</t>
  </si>
  <si>
    <t>e933-512</t>
  </si>
  <si>
    <t>Daniel</t>
  </si>
  <si>
    <t>Molter</t>
  </si>
  <si>
    <t>Customer Support</t>
  </si>
  <si>
    <t>e564-412</t>
  </si>
  <si>
    <t>Maria</t>
  </si>
  <si>
    <t>Sanders</t>
  </si>
  <si>
    <t>Finance</t>
  </si>
  <si>
    <t>e567-412</t>
  </si>
  <si>
    <t>Jeffery</t>
  </si>
  <si>
    <t>Saylors</t>
  </si>
  <si>
    <t>e778-213</t>
  </si>
  <si>
    <t>Kelly</t>
  </si>
  <si>
    <t>Sample</t>
  </si>
  <si>
    <t>Human Resources</t>
  </si>
  <si>
    <t>e468-913</t>
  </si>
  <si>
    <t>Charles</t>
  </si>
  <si>
    <t>Mandel</t>
  </si>
  <si>
    <t>IT</t>
  </si>
  <si>
    <t>e312-712</t>
  </si>
  <si>
    <t>Ann</t>
  </si>
  <si>
    <t>Rojas</t>
  </si>
  <si>
    <t>Marketing</t>
  </si>
  <si>
    <t>e545-413</t>
  </si>
  <si>
    <t>Christopher</t>
  </si>
  <si>
    <t>Speidel</t>
  </si>
  <si>
    <t>R&amp;D</t>
  </si>
  <si>
    <t>e655-112</t>
  </si>
  <si>
    <t>Elizabeth</t>
  </si>
  <si>
    <t>Robles</t>
  </si>
  <si>
    <t>Sales</t>
  </si>
  <si>
    <t>e544-813</t>
  </si>
  <si>
    <t>Monica</t>
  </si>
  <si>
    <t>Hackett</t>
  </si>
  <si>
    <t>Accounting</t>
  </si>
  <si>
    <t>e563-213</t>
  </si>
  <si>
    <t>Jean</t>
  </si>
  <si>
    <t>Rakes</t>
  </si>
  <si>
    <t>e156-213</t>
  </si>
  <si>
    <t>Deborah</t>
  </si>
  <si>
    <t>King</t>
  </si>
  <si>
    <t>e265-613</t>
  </si>
  <si>
    <t>Hattie</t>
  </si>
  <si>
    <t>Lentini</t>
  </si>
  <si>
    <t>e150-313</t>
  </si>
  <si>
    <t>Stephen</t>
  </si>
  <si>
    <t>Shuler</t>
  </si>
  <si>
    <t>e512-213</t>
  </si>
  <si>
    <t>Shorter</t>
  </si>
  <si>
    <t>e196-313</t>
  </si>
  <si>
    <t>Michelle</t>
  </si>
  <si>
    <t>Dobbs</t>
  </si>
  <si>
    <t>e766-813</t>
  </si>
  <si>
    <t>Rhonda</t>
  </si>
  <si>
    <t>Boyette</t>
  </si>
  <si>
    <t>e378-913</t>
  </si>
  <si>
    <t>Deanna</t>
  </si>
  <si>
    <t>Robinson</t>
  </si>
  <si>
    <t>e195-613</t>
  </si>
  <si>
    <t>Sterling</t>
  </si>
  <si>
    <t>Noll</t>
  </si>
  <si>
    <t>e867-913</t>
  </si>
  <si>
    <t>Rita</t>
  </si>
  <si>
    <t>Roden</t>
  </si>
  <si>
    <t>e843-813</t>
  </si>
  <si>
    <t>Paul</t>
  </si>
  <si>
    <t>Havens</t>
  </si>
  <si>
    <t>e755-913</t>
  </si>
  <si>
    <t>Doris</t>
  </si>
  <si>
    <t>Harris</t>
  </si>
  <si>
    <t>e199-313</t>
  </si>
  <si>
    <t>Jill</t>
  </si>
  <si>
    <t>Crowell</t>
  </si>
  <si>
    <t>e836-613</t>
  </si>
  <si>
    <t>Robert</t>
  </si>
  <si>
    <t>Helton</t>
  </si>
  <si>
    <t>e631-713</t>
  </si>
  <si>
    <t>John</t>
  </si>
  <si>
    <t>Junior</t>
  </si>
  <si>
    <t>e317-713</t>
  </si>
  <si>
    <t>Shawn</t>
  </si>
  <si>
    <t>Bowen</t>
  </si>
  <si>
    <t>e459-913</t>
  </si>
  <si>
    <t>Amy</t>
  </si>
  <si>
    <t>Carter</t>
  </si>
  <si>
    <t>e280-413</t>
  </si>
  <si>
    <t>Thomas</t>
  </si>
  <si>
    <t>Doi</t>
  </si>
  <si>
    <t>e385-413</t>
  </si>
  <si>
    <t>Dorothy</t>
  </si>
  <si>
    <t>Lafayette</t>
  </si>
  <si>
    <t>e522-813</t>
  </si>
  <si>
    <t>June</t>
  </si>
  <si>
    <t>Procter</t>
  </si>
  <si>
    <t>Chicago</t>
  </si>
  <si>
    <t>IL</t>
  </si>
  <si>
    <t>e945-313</t>
  </si>
  <si>
    <t>William</t>
  </si>
  <si>
    <t>Dyer</t>
  </si>
  <si>
    <t>e252-513</t>
  </si>
  <si>
    <t>e381-213</t>
  </si>
  <si>
    <t>Martha</t>
  </si>
  <si>
    <t>Brent</t>
  </si>
  <si>
    <t>Nicholas</t>
  </si>
  <si>
    <t>e154-213</t>
  </si>
  <si>
    <t>Olivia</t>
  </si>
  <si>
    <t>Garcia</t>
  </si>
  <si>
    <t>e153-213</t>
  </si>
  <si>
    <t>Phyllis</t>
  </si>
  <si>
    <t>Danek</t>
  </si>
  <si>
    <t>e410-813</t>
  </si>
  <si>
    <t>Louise</t>
  </si>
  <si>
    <t>Bruno</t>
  </si>
  <si>
    <t>e699-813</t>
  </si>
  <si>
    <t>Kenneth</t>
  </si>
  <si>
    <t>Strouth</t>
  </si>
  <si>
    <t>e892-413</t>
  </si>
  <si>
    <t>James</t>
  </si>
  <si>
    <t>Watkins</t>
  </si>
  <si>
    <t>e729-213</t>
  </si>
  <si>
    <t>Timothy</t>
  </si>
  <si>
    <t>Speakman</t>
  </si>
  <si>
    <t>e701-113</t>
  </si>
  <si>
    <t>Jerome</t>
  </si>
  <si>
    <t>Myers</t>
  </si>
  <si>
    <t>e674-714</t>
  </si>
  <si>
    <t>Branch</t>
  </si>
  <si>
    <t>e122-314</t>
  </si>
  <si>
    <t>Castellano</t>
  </si>
  <si>
    <t>e882-814</t>
  </si>
  <si>
    <t>Tina</t>
  </si>
  <si>
    <t>Holt</t>
  </si>
  <si>
    <t>e254-114</t>
  </si>
  <si>
    <t>Carmine</t>
  </si>
  <si>
    <t>Knotts</t>
  </si>
  <si>
    <t>e610-214</t>
  </si>
  <si>
    <t>Katherine</t>
  </si>
  <si>
    <t>e480-114</t>
  </si>
  <si>
    <t>Eric</t>
  </si>
  <si>
    <t>Grady</t>
  </si>
  <si>
    <t>e522-114</t>
  </si>
  <si>
    <t>Amanda</t>
  </si>
  <si>
    <t>Jones</t>
  </si>
  <si>
    <t>e484-114</t>
  </si>
  <si>
    <t>Melissa</t>
  </si>
  <si>
    <t>Dougherty</t>
  </si>
  <si>
    <t>e737-714</t>
  </si>
  <si>
    <t>Vick</t>
  </si>
  <si>
    <t>e981-414</t>
  </si>
  <si>
    <t>Erna</t>
  </si>
  <si>
    <t>Pou</t>
  </si>
  <si>
    <t>e600-314</t>
  </si>
  <si>
    <t>Bartlett</t>
  </si>
  <si>
    <t>e140-114</t>
  </si>
  <si>
    <t>Isabel</t>
  </si>
  <si>
    <t>e168-714</t>
  </si>
  <si>
    <t>Susan</t>
  </si>
  <si>
    <t>Stetson</t>
  </si>
  <si>
    <t>e461-414</t>
  </si>
  <si>
    <t>Stacey</t>
  </si>
  <si>
    <t>e545-514</t>
  </si>
  <si>
    <t>Bruce</t>
  </si>
  <si>
    <t>Devinney</t>
  </si>
  <si>
    <t>e172-214</t>
  </si>
  <si>
    <t>Natalie</t>
  </si>
  <si>
    <t>Quezada</t>
  </si>
  <si>
    <t>e526-114</t>
  </si>
  <si>
    <t>Angelina</t>
  </si>
  <si>
    <t>Ferrell</t>
  </si>
  <si>
    <t>e321-714</t>
  </si>
  <si>
    <t>Claudio</t>
  </si>
  <si>
    <t>Rudd</t>
  </si>
  <si>
    <t>e431-714</t>
  </si>
  <si>
    <t>Patsy</t>
  </si>
  <si>
    <t>Dozier</t>
  </si>
  <si>
    <t>e803-114</t>
  </si>
  <si>
    <t>Patricia</t>
  </si>
  <si>
    <t>Orr</t>
  </si>
  <si>
    <t>e797-214</t>
  </si>
  <si>
    <t>Sitz</t>
  </si>
  <si>
    <t>e988-814</t>
  </si>
  <si>
    <t>Page</t>
  </si>
  <si>
    <t>e544-214</t>
  </si>
  <si>
    <t>e982-714</t>
  </si>
  <si>
    <t>Ralph</t>
  </si>
  <si>
    <t>Boyster</t>
  </si>
  <si>
    <t>e264-914</t>
  </si>
  <si>
    <t>Richard</t>
  </si>
  <si>
    <t>Allen</t>
  </si>
  <si>
    <t>e327-814</t>
  </si>
  <si>
    <t>Childers</t>
  </si>
  <si>
    <t>e844-914</t>
  </si>
  <si>
    <t>Kathleen</t>
  </si>
  <si>
    <t>Goldberg</t>
  </si>
  <si>
    <t>e982-514</t>
  </si>
  <si>
    <t>Ernestina</t>
  </si>
  <si>
    <t>Joyce</t>
  </si>
  <si>
    <t>e464-914</t>
  </si>
  <si>
    <t>Randi</t>
  </si>
  <si>
    <t>Luo</t>
  </si>
  <si>
    <t>Denver</t>
  </si>
  <si>
    <t>CO</t>
  </si>
  <si>
    <t>e807-514</t>
  </si>
  <si>
    <t>Betty</t>
  </si>
  <si>
    <t>Batchelor</t>
  </si>
  <si>
    <t>e588-514</t>
  </si>
  <si>
    <t>Michael</t>
  </si>
  <si>
    <t>Russo</t>
  </si>
  <si>
    <t>e649-814</t>
  </si>
  <si>
    <t>Danielle</t>
  </si>
  <si>
    <t>e582-714</t>
  </si>
  <si>
    <t>Bertha</t>
  </si>
  <si>
    <t>Shepherd</t>
  </si>
  <si>
    <t>e891-614</t>
  </si>
  <si>
    <t>Tonya</t>
  </si>
  <si>
    <t>Moua</t>
  </si>
  <si>
    <t>e340-914</t>
  </si>
  <si>
    <t>e150-514</t>
  </si>
  <si>
    <t>Russell</t>
  </si>
  <si>
    <t>Rethman</t>
  </si>
  <si>
    <t>e371-914</t>
  </si>
  <si>
    <t>Tom</t>
  </si>
  <si>
    <t>Roberson</t>
  </si>
  <si>
    <t>e844-714</t>
  </si>
  <si>
    <t>Brian</t>
  </si>
  <si>
    <t>Shin</t>
  </si>
  <si>
    <t>e978-814</t>
  </si>
  <si>
    <t>Amos</t>
  </si>
  <si>
    <t>Bristow</t>
  </si>
  <si>
    <t>e565-815</t>
  </si>
  <si>
    <t>Matthew</t>
  </si>
  <si>
    <t>Trinidad</t>
  </si>
  <si>
    <t>e289-115</t>
  </si>
  <si>
    <t>Mccoy</t>
  </si>
  <si>
    <t>e175-615</t>
  </si>
  <si>
    <t>Griffith</t>
  </si>
  <si>
    <t>e775-315</t>
  </si>
  <si>
    <t>Linn</t>
  </si>
  <si>
    <t>Sermons</t>
  </si>
  <si>
    <t>e565-215</t>
  </si>
  <si>
    <t>Cox</t>
  </si>
  <si>
    <t>e111-215</t>
  </si>
  <si>
    <t>e184-815</t>
  </si>
  <si>
    <t>Bradley</t>
  </si>
  <si>
    <t>Tufts</t>
  </si>
  <si>
    <t>e150-715</t>
  </si>
  <si>
    <t>Mansfield</t>
  </si>
  <si>
    <t>e993-915</t>
  </si>
  <si>
    <t>Anika</t>
  </si>
  <si>
    <t>Laboy</t>
  </si>
  <si>
    <t>e668-415</t>
  </si>
  <si>
    <t>David</t>
  </si>
  <si>
    <t>Whitlatch</t>
  </si>
  <si>
    <t>e917-615</t>
  </si>
  <si>
    <t>Smith</t>
  </si>
  <si>
    <t>e507-915</t>
  </si>
  <si>
    <t>Jacqueline</t>
  </si>
  <si>
    <t>Willis</t>
  </si>
  <si>
    <t>e707-515</t>
  </si>
  <si>
    <t>e640-615</t>
  </si>
  <si>
    <t>Ruth</t>
  </si>
  <si>
    <t>Christensen</t>
  </si>
  <si>
    <t>e666-415</t>
  </si>
  <si>
    <t>Goodsell</t>
  </si>
  <si>
    <t>e421-815</t>
  </si>
  <si>
    <t>Dorsey</t>
  </si>
  <si>
    <t>e192-215</t>
  </si>
  <si>
    <t>Frederick</t>
  </si>
  <si>
    <t>Kim</t>
  </si>
  <si>
    <t>e868-615</t>
  </si>
  <si>
    <t>Crystal</t>
  </si>
  <si>
    <t>Butler</t>
  </si>
  <si>
    <t>e922-615</t>
  </si>
  <si>
    <t>Lawrence</t>
  </si>
  <si>
    <t>Pfaff</t>
  </si>
  <si>
    <t>e205-115</t>
  </si>
  <si>
    <t>Sherri</t>
  </si>
  <si>
    <t>Nelson</t>
  </si>
  <si>
    <t>e640-515</t>
  </si>
  <si>
    <t>Keith</t>
  </si>
  <si>
    <t>Aaron</t>
  </si>
  <si>
    <t>e730-915</t>
  </si>
  <si>
    <t>Luann</t>
  </si>
  <si>
    <t>Gilden</t>
  </si>
  <si>
    <t>e996-815</t>
  </si>
  <si>
    <t>Bennie</t>
  </si>
  <si>
    <t>Treadwell</t>
  </si>
  <si>
    <t>e556-415</t>
  </si>
  <si>
    <t>Dan</t>
  </si>
  <si>
    <t>Sanabria</t>
  </si>
  <si>
    <t>e885-415</t>
  </si>
  <si>
    <t>e135-715</t>
  </si>
  <si>
    <t>Dayna</t>
  </si>
  <si>
    <t>Adelman</t>
  </si>
  <si>
    <t>e715-915</t>
  </si>
  <si>
    <t>Gina</t>
  </si>
  <si>
    <t>Miller</t>
  </si>
  <si>
    <t>e345-115</t>
  </si>
  <si>
    <t>e811-915</t>
  </si>
  <si>
    <t>Anita</t>
  </si>
  <si>
    <t>Story</t>
  </si>
  <si>
    <t>e206-815</t>
  </si>
  <si>
    <t>Farmer</t>
  </si>
  <si>
    <t>e222-915</t>
  </si>
  <si>
    <t>Elaine</t>
  </si>
  <si>
    <t>Diaz</t>
  </si>
  <si>
    <t>e685-915</t>
  </si>
  <si>
    <t>Susie</t>
  </si>
  <si>
    <t>Schreiner</t>
  </si>
  <si>
    <t>e659-715</t>
  </si>
  <si>
    <t>Rodriguez</t>
  </si>
  <si>
    <t>e880-815</t>
  </si>
  <si>
    <t>Mcelhannon</t>
  </si>
  <si>
    <t>e702-615</t>
  </si>
  <si>
    <t>Donna</t>
  </si>
  <si>
    <t>Zimmerman</t>
  </si>
  <si>
    <t>e288-815</t>
  </si>
  <si>
    <t>Brown</t>
  </si>
  <si>
    <t>e306-915</t>
  </si>
  <si>
    <t>Joan</t>
  </si>
  <si>
    <t>Pina</t>
  </si>
  <si>
    <t>e504-315</t>
  </si>
  <si>
    <t>Pricilla</t>
  </si>
  <si>
    <t>Santangelo</t>
  </si>
  <si>
    <t>e147-616</t>
  </si>
  <si>
    <t>Shelley</t>
  </si>
  <si>
    <t>Baker</t>
  </si>
  <si>
    <t>e848-816</t>
  </si>
  <si>
    <t>Walter</t>
  </si>
  <si>
    <t>Henderson</t>
  </si>
  <si>
    <t>e327-116</t>
  </si>
  <si>
    <t>Fae</t>
  </si>
  <si>
    <t>Hawkins</t>
  </si>
  <si>
    <t>e412-416</t>
  </si>
  <si>
    <t>Barrett</t>
  </si>
  <si>
    <t>e993-916</t>
  </si>
  <si>
    <t>Lebeau</t>
  </si>
  <si>
    <t>e496-216</t>
  </si>
  <si>
    <t>Margaret</t>
  </si>
  <si>
    <t>Burroughs</t>
  </si>
  <si>
    <t>e304-916</t>
  </si>
  <si>
    <t>Gwendolyn</t>
  </si>
  <si>
    <t>Baxter</t>
  </si>
  <si>
    <t>e548-616</t>
  </si>
  <si>
    <t>Moyer</t>
  </si>
  <si>
    <t>e850-816</t>
  </si>
  <si>
    <t>Albert</t>
  </si>
  <si>
    <t>Berry</t>
  </si>
  <si>
    <t>e511-716</t>
  </si>
  <si>
    <t>Victoria</t>
  </si>
  <si>
    <t>e725-116</t>
  </si>
  <si>
    <t>Scott</t>
  </si>
  <si>
    <t>Reed</t>
  </si>
  <si>
    <t>e638-716</t>
  </si>
  <si>
    <t>e600-616</t>
  </si>
  <si>
    <t>Geneva</t>
  </si>
  <si>
    <t>Martin</t>
  </si>
  <si>
    <t>e716-716</t>
  </si>
  <si>
    <t>Byrne</t>
  </si>
  <si>
    <t>e630-716</t>
  </si>
  <si>
    <t>Frances</t>
  </si>
  <si>
    <t>Humphrey</t>
  </si>
  <si>
    <t>e573-516</t>
  </si>
  <si>
    <t>Terry</t>
  </si>
  <si>
    <t>Peoples</t>
  </si>
  <si>
    <t>e897-216</t>
  </si>
  <si>
    <t>Wells</t>
  </si>
  <si>
    <t>e643-916</t>
  </si>
  <si>
    <t>Clemente</t>
  </si>
  <si>
    <t>Pettit</t>
  </si>
  <si>
    <t>e391-316</t>
  </si>
  <si>
    <t>Alma</t>
  </si>
  <si>
    <t>e459-116</t>
  </si>
  <si>
    <t>Dorthy</t>
  </si>
  <si>
    <t>Cole</t>
  </si>
  <si>
    <t>e545-916</t>
  </si>
  <si>
    <t>Lewis</t>
  </si>
  <si>
    <t>Ford</t>
  </si>
  <si>
    <t>e311-916</t>
  </si>
  <si>
    <t>Christie</t>
  </si>
  <si>
    <t>Badger</t>
  </si>
  <si>
    <t>e488-516</t>
  </si>
  <si>
    <t>Ollie</t>
  </si>
  <si>
    <t>Catanzaro</t>
  </si>
  <si>
    <t>e515-916</t>
  </si>
  <si>
    <t>Griffin</t>
  </si>
  <si>
    <t>e518-716</t>
  </si>
  <si>
    <t>Fields</t>
  </si>
  <si>
    <t>e814-416</t>
  </si>
  <si>
    <t>Reynolds</t>
  </si>
  <si>
    <t>e604-516</t>
  </si>
  <si>
    <t>Melody</t>
  </si>
  <si>
    <t>Beck</t>
  </si>
  <si>
    <t>e219-416</t>
  </si>
  <si>
    <t>Phelps</t>
  </si>
  <si>
    <t>e850-316</t>
  </si>
  <si>
    <t>e252-616</t>
  </si>
  <si>
    <t>Sharon</t>
  </si>
  <si>
    <t>Colvin</t>
  </si>
  <si>
    <t>e246-316</t>
  </si>
  <si>
    <t>Delreal</t>
  </si>
  <si>
    <t>e952-616</t>
  </si>
  <si>
    <t>Gertrude</t>
  </si>
  <si>
    <t>Rosa</t>
  </si>
  <si>
    <t>e351-816</t>
  </si>
  <si>
    <t>e964-416</t>
  </si>
  <si>
    <t>Karen</t>
  </si>
  <si>
    <t>Parkison</t>
  </si>
  <si>
    <t>e575-716</t>
  </si>
  <si>
    <t>Phillip</t>
  </si>
  <si>
    <t>Simmons</t>
  </si>
  <si>
    <t>e815-416</t>
  </si>
  <si>
    <t>Debra</t>
  </si>
  <si>
    <t>Snow</t>
  </si>
  <si>
    <t>e747-116</t>
  </si>
  <si>
    <t>Lisa</t>
  </si>
  <si>
    <t>Ballard</t>
  </si>
  <si>
    <t>San Francisco</t>
  </si>
  <si>
    <t>CA</t>
  </si>
  <si>
    <t>e671-116</t>
  </si>
  <si>
    <t>Joey</t>
  </si>
  <si>
    <t>Sorrentino</t>
  </si>
  <si>
    <t>e803-516</t>
  </si>
  <si>
    <t>Sean</t>
  </si>
  <si>
    <t>Fuchs</t>
  </si>
  <si>
    <t>e189-216</t>
  </si>
  <si>
    <t>Anderson</t>
  </si>
  <si>
    <t>e415-616</t>
  </si>
  <si>
    <t>e746-716</t>
  </si>
  <si>
    <t>Boaz</t>
  </si>
  <si>
    <t>e294-416</t>
  </si>
  <si>
    <t>Caldera</t>
  </si>
  <si>
    <t>e244-816</t>
  </si>
  <si>
    <t>Terrell</t>
  </si>
  <si>
    <t>Manzo</t>
  </si>
  <si>
    <t>e678-516</t>
  </si>
  <si>
    <t>Anna</t>
  </si>
  <si>
    <t>e666-916</t>
  </si>
  <si>
    <t>Sam</t>
  </si>
  <si>
    <t>Bell</t>
  </si>
  <si>
    <t>e474-416</t>
  </si>
  <si>
    <t>Tommy</t>
  </si>
  <si>
    <t>Calhoun</t>
  </si>
  <si>
    <t>e149-216</t>
  </si>
  <si>
    <t>Maira</t>
  </si>
  <si>
    <t>Doe</t>
  </si>
  <si>
    <t>e190-416</t>
  </si>
  <si>
    <t>Wyatt</t>
  </si>
  <si>
    <t>Badilla</t>
  </si>
  <si>
    <t>e435-916</t>
  </si>
  <si>
    <t>e422-916</t>
  </si>
  <si>
    <t>Mary</t>
  </si>
  <si>
    <t>Innocent</t>
  </si>
  <si>
    <t>e624-516</t>
  </si>
  <si>
    <t>Paula</t>
  </si>
  <si>
    <t>Bernardi</t>
  </si>
  <si>
    <t>e405-716</t>
  </si>
  <si>
    <t>Jayne</t>
  </si>
  <si>
    <t>Rodgers</t>
  </si>
  <si>
    <t>e587-616</t>
  </si>
  <si>
    <t>Barbara</t>
  </si>
  <si>
    <t>Gill</t>
  </si>
  <si>
    <t>e619-616</t>
  </si>
  <si>
    <t>Dana</t>
  </si>
  <si>
    <t>Ayer</t>
  </si>
  <si>
    <t>e466-916</t>
  </si>
  <si>
    <t>Henry</t>
  </si>
  <si>
    <t>Boyd</t>
  </si>
  <si>
    <t>e715-416</t>
  </si>
  <si>
    <t>Andrew</t>
  </si>
  <si>
    <t>Adams</t>
  </si>
  <si>
    <t>e307-316</t>
  </si>
  <si>
    <t>Lesli</t>
  </si>
  <si>
    <t>Laborde</t>
  </si>
  <si>
    <t>e510-516</t>
  </si>
  <si>
    <t>Tara</t>
  </si>
  <si>
    <t>Morrissette</t>
  </si>
  <si>
    <t>e897-916</t>
  </si>
  <si>
    <t>Max</t>
  </si>
  <si>
    <t>Walker</t>
  </si>
  <si>
    <t>e782-716</t>
  </si>
  <si>
    <t>Sluss</t>
  </si>
  <si>
    <t>e861-316</t>
  </si>
  <si>
    <t>e425-617</t>
  </si>
  <si>
    <t>Clifton</t>
  </si>
  <si>
    <t>Howton</t>
  </si>
  <si>
    <t>e555-417</t>
  </si>
  <si>
    <t>Williams</t>
  </si>
  <si>
    <t>e393-817</t>
  </si>
  <si>
    <t>Otilia</t>
  </si>
  <si>
    <t>Shannon</t>
  </si>
  <si>
    <t>e631-717</t>
  </si>
  <si>
    <t>Blanche</t>
  </si>
  <si>
    <t>Lemire</t>
  </si>
  <si>
    <t>e479-517</t>
  </si>
  <si>
    <t>Easter</t>
  </si>
  <si>
    <t>Spruill</t>
  </si>
  <si>
    <t>e312-917</t>
  </si>
  <si>
    <t>George</t>
  </si>
  <si>
    <t>Hickman</t>
  </si>
  <si>
    <t>e361-217</t>
  </si>
  <si>
    <t>Sherry</t>
  </si>
  <si>
    <t>Oliver</t>
  </si>
  <si>
    <t>e826-817</t>
  </si>
  <si>
    <t>Marco</t>
  </si>
  <si>
    <t>Bullock</t>
  </si>
  <si>
    <t>e609-517</t>
  </si>
  <si>
    <t>Myrtle</t>
  </si>
  <si>
    <t>Dix</t>
  </si>
  <si>
    <t>e418-117</t>
  </si>
  <si>
    <t>e201-917</t>
  </si>
  <si>
    <t>Collinsworth</t>
  </si>
  <si>
    <t>e861-217</t>
  </si>
  <si>
    <t>Hector</t>
  </si>
  <si>
    <t>Clemmer</t>
  </si>
  <si>
    <t>e339-217</t>
  </si>
  <si>
    <t>Jaclyn</t>
  </si>
  <si>
    <t>Barton</t>
  </si>
  <si>
    <t>e626-217</t>
  </si>
  <si>
    <t>Edna</t>
  </si>
  <si>
    <t>Corcoran</t>
  </si>
  <si>
    <t>e980-817</t>
  </si>
  <si>
    <t>e859-717</t>
  </si>
  <si>
    <t>Tammi</t>
  </si>
  <si>
    <t>Hinson</t>
  </si>
  <si>
    <t>e143-817</t>
  </si>
  <si>
    <t>Morris</t>
  </si>
  <si>
    <t>e746-917</t>
  </si>
  <si>
    <t>Collins</t>
  </si>
  <si>
    <t>e194-917</t>
  </si>
  <si>
    <t>Frank</t>
  </si>
  <si>
    <t>e394-817</t>
  </si>
  <si>
    <t>e441-217</t>
  </si>
  <si>
    <t>Julie</t>
  </si>
  <si>
    <t>Otis</t>
  </si>
  <si>
    <t>e498-617</t>
  </si>
  <si>
    <t>Audrey</t>
  </si>
  <si>
    <t>Woods</t>
  </si>
  <si>
    <t>e728-417</t>
  </si>
  <si>
    <t>Rebecca</t>
  </si>
  <si>
    <t>Leo</t>
  </si>
  <si>
    <t>e550-417</t>
  </si>
  <si>
    <t>e746-617</t>
  </si>
  <si>
    <t>Tucker</t>
  </si>
  <si>
    <t>e271-417</t>
  </si>
  <si>
    <t>Shantel</t>
  </si>
  <si>
    <t>Byas</t>
  </si>
  <si>
    <t>e123-217</t>
  </si>
  <si>
    <t>Amber</t>
  </si>
  <si>
    <t>Carmody</t>
  </si>
  <si>
    <t>e782-217</t>
  </si>
  <si>
    <t>Jack</t>
  </si>
  <si>
    <t>Reiner</t>
  </si>
  <si>
    <t>e379-817</t>
  </si>
  <si>
    <t>Jesse</t>
  </si>
  <si>
    <t>Thorton</t>
  </si>
  <si>
    <t>e947-317</t>
  </si>
  <si>
    <t>Barry</t>
  </si>
  <si>
    <t>Kaufman</t>
  </si>
  <si>
    <t>e604-117</t>
  </si>
  <si>
    <t>Sauls</t>
  </si>
  <si>
    <t>e507-817</t>
  </si>
  <si>
    <t>Cynthia</t>
  </si>
  <si>
    <t>Emma</t>
  </si>
  <si>
    <t>e645-117</t>
  </si>
  <si>
    <t>e627-517</t>
  </si>
  <si>
    <t>Simpson</t>
  </si>
  <si>
    <t>e397-517</t>
  </si>
  <si>
    <t>Gregory</t>
  </si>
  <si>
    <t>Vela</t>
  </si>
  <si>
    <t>e922-717</t>
  </si>
  <si>
    <t>Catherine</t>
  </si>
  <si>
    <t>Moreno</t>
  </si>
  <si>
    <t>e749-717</t>
  </si>
  <si>
    <t>Weaver</t>
  </si>
  <si>
    <t>e589-517</t>
  </si>
  <si>
    <t>e137-317</t>
  </si>
  <si>
    <t>Camille</t>
  </si>
  <si>
    <t>Bustamante</t>
  </si>
  <si>
    <t>e252-117</t>
  </si>
  <si>
    <t>Edward</t>
  </si>
  <si>
    <t>Alonzo</t>
  </si>
  <si>
    <t>Courtney</t>
  </si>
  <si>
    <t>Boudreau</t>
  </si>
  <si>
    <t>e731-917</t>
  </si>
  <si>
    <t>Alexander</t>
  </si>
  <si>
    <t>Preston</t>
  </si>
  <si>
    <t>e842-417</t>
  </si>
  <si>
    <t>Flores</t>
  </si>
  <si>
    <t>e432-817</t>
  </si>
  <si>
    <t>Hodo</t>
  </si>
  <si>
    <t>e794-817</t>
  </si>
  <si>
    <t>Luba</t>
  </si>
  <si>
    <t>Hickey</t>
  </si>
  <si>
    <t>e549-117</t>
  </si>
  <si>
    <t>Eckert</t>
  </si>
  <si>
    <t>e307-417</t>
  </si>
  <si>
    <t>Violet</t>
  </si>
  <si>
    <t>Yelton</t>
  </si>
  <si>
    <t>e260-517</t>
  </si>
  <si>
    <t>Gerald</t>
  </si>
  <si>
    <t>Flynn</t>
  </si>
  <si>
    <t>e912-817</t>
  </si>
  <si>
    <t>Benjamin</t>
  </si>
  <si>
    <t>e422-517</t>
  </si>
  <si>
    <t>White</t>
  </si>
  <si>
    <t>e510-717</t>
  </si>
  <si>
    <t>Hannah</t>
  </si>
  <si>
    <t>e355-317</t>
  </si>
  <si>
    <t>Larry</t>
  </si>
  <si>
    <t>Hanson</t>
  </si>
  <si>
    <t>Polanco</t>
  </si>
  <si>
    <t>e271-617</t>
  </si>
  <si>
    <t>Mathew</t>
  </si>
  <si>
    <t>Grace</t>
  </si>
  <si>
    <t>e713-417</t>
  </si>
  <si>
    <t>Alice</t>
  </si>
  <si>
    <t>Howard</t>
  </si>
  <si>
    <t>e515-117</t>
  </si>
  <si>
    <t>Doyle</t>
  </si>
  <si>
    <t>Staten</t>
  </si>
  <si>
    <t>e432-717</t>
  </si>
  <si>
    <t>Bessie</t>
  </si>
  <si>
    <t>Brokaw</t>
  </si>
  <si>
    <t>e496-517</t>
  </si>
  <si>
    <t>Murdock</t>
  </si>
  <si>
    <t>e883-317</t>
  </si>
  <si>
    <t>Jessica</t>
  </si>
  <si>
    <t>Rice</t>
  </si>
  <si>
    <t>e140-617</t>
  </si>
  <si>
    <t>e405-517</t>
  </si>
  <si>
    <t>Betsy</t>
  </si>
  <si>
    <t>Crocker</t>
  </si>
  <si>
    <t>e176-117</t>
  </si>
  <si>
    <t>Herndon</t>
  </si>
  <si>
    <t>e362-317</t>
  </si>
  <si>
    <t>Karin</t>
  </si>
  <si>
    <t>Shanks</t>
  </si>
  <si>
    <t>e377-617</t>
  </si>
  <si>
    <t>Chafin</t>
  </si>
  <si>
    <t>e741-417</t>
  </si>
  <si>
    <t>e197-217</t>
  </si>
  <si>
    <t>Holmes</t>
  </si>
  <si>
    <t>e707-317</t>
  </si>
  <si>
    <t>e309-517</t>
  </si>
  <si>
    <t>Collene</t>
  </si>
  <si>
    <t>Perrone</t>
  </si>
  <si>
    <t>e825-817</t>
  </si>
  <si>
    <t>Vine</t>
  </si>
  <si>
    <t>e166-617</t>
  </si>
  <si>
    <t>Pearl</t>
  </si>
  <si>
    <t>Meeker</t>
  </si>
  <si>
    <t>e719-918</t>
  </si>
  <si>
    <t>Leveille</t>
  </si>
  <si>
    <t>e607-118</t>
  </si>
  <si>
    <t>Luz</t>
  </si>
  <si>
    <t>Hinnant</t>
  </si>
  <si>
    <t>e849-118</t>
  </si>
  <si>
    <t>Modzelewski</t>
  </si>
  <si>
    <t>e548-318</t>
  </si>
  <si>
    <t>Diane</t>
  </si>
  <si>
    <t>Hiatt</t>
  </si>
  <si>
    <t>e820-218</t>
  </si>
  <si>
    <t>Burse</t>
  </si>
  <si>
    <t>e215-818</t>
  </si>
  <si>
    <t>Jackie</t>
  </si>
  <si>
    <t>Wing</t>
  </si>
  <si>
    <t>e654-118</t>
  </si>
  <si>
    <t>Oh</t>
  </si>
  <si>
    <t>e662-718</t>
  </si>
  <si>
    <t>Jennifer</t>
  </si>
  <si>
    <t>e166-118</t>
  </si>
  <si>
    <t>Judith</t>
  </si>
  <si>
    <t>Ratcliff</t>
  </si>
  <si>
    <t>e183-318</t>
  </si>
  <si>
    <t>e201-218</t>
  </si>
  <si>
    <t>Jeanne</t>
  </si>
  <si>
    <t>Beal</t>
  </si>
  <si>
    <t>e598-818</t>
  </si>
  <si>
    <t>Bob</t>
  </si>
  <si>
    <t>Morrison</t>
  </si>
  <si>
    <t>e545-118</t>
  </si>
  <si>
    <t>Jonathon</t>
  </si>
  <si>
    <t>Defreitas</t>
  </si>
  <si>
    <t>e764-118</t>
  </si>
  <si>
    <t>Jenna</t>
  </si>
  <si>
    <t>Burchett</t>
  </si>
  <si>
    <t>e599-118</t>
  </si>
  <si>
    <t>Dallas</t>
  </si>
  <si>
    <t>TX</t>
  </si>
  <si>
    <t>e528-218</t>
  </si>
  <si>
    <t>Jesus</t>
  </si>
  <si>
    <t>Kennedy</t>
  </si>
  <si>
    <t>e453-618</t>
  </si>
  <si>
    <t>Marcus</t>
  </si>
  <si>
    <t>Fegley</t>
  </si>
  <si>
    <t>e482-718</t>
  </si>
  <si>
    <t>Donald</t>
  </si>
  <si>
    <t>Silva</t>
  </si>
  <si>
    <t>e323-618</t>
  </si>
  <si>
    <t>Chiles</t>
  </si>
  <si>
    <t>e947-518</t>
  </si>
  <si>
    <t>e955-718</t>
  </si>
  <si>
    <t>Stamps</t>
  </si>
  <si>
    <t>e474-318</t>
  </si>
  <si>
    <t>Gladys</t>
  </si>
  <si>
    <t>Yamada</t>
  </si>
  <si>
    <t>e261-818</t>
  </si>
  <si>
    <t>Harrell</t>
  </si>
  <si>
    <t>e813-518</t>
  </si>
  <si>
    <t>Judy</t>
  </si>
  <si>
    <t>Partin</t>
  </si>
  <si>
    <t>e476-518</t>
  </si>
  <si>
    <t>Juanita</t>
  </si>
  <si>
    <t>Lopez</t>
  </si>
  <si>
    <t>e157-218</t>
  </si>
  <si>
    <t>e419-918</t>
  </si>
  <si>
    <t>e144-918</t>
  </si>
  <si>
    <t>Rose</t>
  </si>
  <si>
    <t>e217-118</t>
  </si>
  <si>
    <t>Wilson</t>
  </si>
  <si>
    <t>e763-118</t>
  </si>
  <si>
    <t>Laurie</t>
  </si>
  <si>
    <t>Sewell</t>
  </si>
  <si>
    <t>e611-618</t>
  </si>
  <si>
    <t>e315-518</t>
  </si>
  <si>
    <t>Elkins</t>
  </si>
  <si>
    <t>e598-618</t>
  </si>
  <si>
    <t>Evan</t>
  </si>
  <si>
    <t>Lynch</t>
  </si>
  <si>
    <t>e125-818</t>
  </si>
  <si>
    <t>Willoughby</t>
  </si>
  <si>
    <t>e191-518</t>
  </si>
  <si>
    <t>Ryan</t>
  </si>
  <si>
    <t>Johnson</t>
  </si>
  <si>
    <t>e120-918</t>
  </si>
  <si>
    <t>e134-318</t>
  </si>
  <si>
    <t>e982-318</t>
  </si>
  <si>
    <t>Johnston</t>
  </si>
  <si>
    <t>e381-318</t>
  </si>
  <si>
    <t>Clyde</t>
  </si>
  <si>
    <t>Batie</t>
  </si>
  <si>
    <t>e630-318</t>
  </si>
  <si>
    <t>Elsie</t>
  </si>
  <si>
    <t>Gonzales</t>
  </si>
  <si>
    <t>e662-818</t>
  </si>
  <si>
    <t>Nancy</t>
  </si>
  <si>
    <t>Bates</t>
  </si>
  <si>
    <t>e679-218</t>
  </si>
  <si>
    <t>Penny</t>
  </si>
  <si>
    <t>Altman</t>
  </si>
  <si>
    <t>e683-818</t>
  </si>
  <si>
    <t>Sandy</t>
  </si>
  <si>
    <t>Andrews</t>
  </si>
  <si>
    <t>e506-118</t>
  </si>
  <si>
    <t>e569-318</t>
  </si>
  <si>
    <t>Sato</t>
  </si>
  <si>
    <t>e201-518</t>
  </si>
  <si>
    <t>Nygaard</t>
  </si>
  <si>
    <t>e907-318</t>
  </si>
  <si>
    <t>Calvin</t>
  </si>
  <si>
    <t>e183-518</t>
  </si>
  <si>
    <t>Eugene</t>
  </si>
  <si>
    <t>Beach</t>
  </si>
  <si>
    <t>e442-218</t>
  </si>
  <si>
    <t>e367-318</t>
  </si>
  <si>
    <t>Jane</t>
  </si>
  <si>
    <t>Jasso</t>
  </si>
  <si>
    <t>e161-118</t>
  </si>
  <si>
    <t>Christina</t>
  </si>
  <si>
    <t>Pannell</t>
  </si>
  <si>
    <t>e871-718</t>
  </si>
  <si>
    <t>Daly</t>
  </si>
  <si>
    <t>e734-418</t>
  </si>
  <si>
    <t>Higbee</t>
  </si>
  <si>
    <t>e273-118</t>
  </si>
  <si>
    <t>Randolph</t>
  </si>
  <si>
    <t>Price</t>
  </si>
  <si>
    <t>e880-718</t>
  </si>
  <si>
    <t>Loyd</t>
  </si>
  <si>
    <t>e965-618</t>
  </si>
  <si>
    <t>Angela</t>
  </si>
  <si>
    <t>Moss</t>
  </si>
  <si>
    <t>e769-218</t>
  </si>
  <si>
    <t>Jeremy</t>
  </si>
  <si>
    <t>Forbes</t>
  </si>
  <si>
    <t>e329-818</t>
  </si>
  <si>
    <t>Trevor</t>
  </si>
  <si>
    <t>Brownlee</t>
  </si>
  <si>
    <t>e418-118</t>
  </si>
  <si>
    <t>Mcswain</t>
  </si>
  <si>
    <t>e824-218</t>
  </si>
  <si>
    <t>Forrest</t>
  </si>
  <si>
    <t>Whalen</t>
  </si>
  <si>
    <t>e306-318</t>
  </si>
  <si>
    <t>Nicole</t>
  </si>
  <si>
    <t>Kramer</t>
  </si>
  <si>
    <t>e674-618</t>
  </si>
  <si>
    <t>Nobuko</t>
  </si>
  <si>
    <t>Lefebvre</t>
  </si>
  <si>
    <t>e489-318</t>
  </si>
  <si>
    <t>Curtis</t>
  </si>
  <si>
    <t>Hines</t>
  </si>
  <si>
    <t>e736-218</t>
  </si>
  <si>
    <t>Orville</t>
  </si>
  <si>
    <t>Madden</t>
  </si>
  <si>
    <t>e574-218</t>
  </si>
  <si>
    <t>Campbell</t>
  </si>
  <si>
    <t>e250-518</t>
  </si>
  <si>
    <t>Augustine</t>
  </si>
  <si>
    <t>Nguyen</t>
  </si>
  <si>
    <t>e587-918</t>
  </si>
  <si>
    <t>e382-218</t>
  </si>
  <si>
    <t>Joseph</t>
  </si>
  <si>
    <t>Parker</t>
  </si>
  <si>
    <t>e951-618</t>
  </si>
  <si>
    <t>Suzanne</t>
  </si>
  <si>
    <t>Whitaker</t>
  </si>
  <si>
    <t>e383-218</t>
  </si>
  <si>
    <t>Overstreet</t>
  </si>
  <si>
    <t>e771-518</t>
  </si>
  <si>
    <t>Steiner</t>
  </si>
  <si>
    <t>e222-118</t>
  </si>
  <si>
    <t>Nickles</t>
  </si>
  <si>
    <t>e698-118</t>
  </si>
  <si>
    <t>Chester</t>
  </si>
  <si>
    <t>e701-118</t>
  </si>
  <si>
    <t>e539-618</t>
  </si>
  <si>
    <t>Noriega</t>
  </si>
  <si>
    <t>e618-718</t>
  </si>
  <si>
    <t>e760-118</t>
  </si>
  <si>
    <t>e700-118</t>
  </si>
  <si>
    <t>Olga</t>
  </si>
  <si>
    <t>Gibbons</t>
  </si>
  <si>
    <t>e502-418</t>
  </si>
  <si>
    <t>Roberts</t>
  </si>
  <si>
    <t>e784-418</t>
  </si>
  <si>
    <t>Buckley</t>
  </si>
  <si>
    <t>e438-818</t>
  </si>
  <si>
    <t>Eleanor</t>
  </si>
  <si>
    <t>Pena</t>
  </si>
  <si>
    <t>e124-318</t>
  </si>
  <si>
    <t>e838-318</t>
  </si>
  <si>
    <t>e577-119</t>
  </si>
  <si>
    <t>Devon</t>
  </si>
  <si>
    <t>Andersen</t>
  </si>
  <si>
    <t>e375-419</t>
  </si>
  <si>
    <t>Nix</t>
  </si>
  <si>
    <t>e676-919</t>
  </si>
  <si>
    <t>Mindy</t>
  </si>
  <si>
    <t>Rollins</t>
  </si>
  <si>
    <t>e509-819</t>
  </si>
  <si>
    <t>Goebel</t>
  </si>
  <si>
    <t>e413-419</t>
  </si>
  <si>
    <t>Reeder</t>
  </si>
  <si>
    <t>e880-119</t>
  </si>
  <si>
    <t>e239-219</t>
  </si>
  <si>
    <t>e168-419</t>
  </si>
  <si>
    <t>Herbert</t>
  </si>
  <si>
    <t>e816-419</t>
  </si>
  <si>
    <t>Carlos</t>
  </si>
  <si>
    <t>Parris</t>
  </si>
  <si>
    <t>e541-419</t>
  </si>
  <si>
    <t>Derek</t>
  </si>
  <si>
    <t>Davis</t>
  </si>
  <si>
    <t>e424-119</t>
  </si>
  <si>
    <t>Yuonne</t>
  </si>
  <si>
    <t>e357-119</t>
  </si>
  <si>
    <t>Floyd</t>
  </si>
  <si>
    <t>Lilly</t>
  </si>
  <si>
    <t>e535-619</t>
  </si>
  <si>
    <t>Hamada</t>
  </si>
  <si>
    <t>e608-419</t>
  </si>
  <si>
    <t>Jerry</t>
  </si>
  <si>
    <t>e486-519</t>
  </si>
  <si>
    <t>Tyree</t>
  </si>
  <si>
    <t>e584-719</t>
  </si>
  <si>
    <t>Jacks</t>
  </si>
  <si>
    <t>e868-419</t>
  </si>
  <si>
    <t>e734-419</t>
  </si>
  <si>
    <t>Greene</t>
  </si>
  <si>
    <t>e445-519</t>
  </si>
  <si>
    <t>Kerry</t>
  </si>
  <si>
    <t>Rolph</t>
  </si>
  <si>
    <t>e461-519</t>
  </si>
  <si>
    <t>Alex</t>
  </si>
  <si>
    <t>Ragsdale</t>
  </si>
  <si>
    <t>e826-319</t>
  </si>
  <si>
    <t>Cecil</t>
  </si>
  <si>
    <t>Delavega</t>
  </si>
  <si>
    <t>e476-819</t>
  </si>
  <si>
    <t>Riley</t>
  </si>
  <si>
    <t>e485-519</t>
  </si>
  <si>
    <t>e177-219</t>
  </si>
  <si>
    <t>Dade</t>
  </si>
  <si>
    <t>e248-919</t>
  </si>
  <si>
    <t>Williamson</t>
  </si>
  <si>
    <t>e238-519</t>
  </si>
  <si>
    <t>Callahan</t>
  </si>
  <si>
    <t>e339-119</t>
  </si>
  <si>
    <t>Downing</t>
  </si>
  <si>
    <t>e859-819</t>
  </si>
  <si>
    <t>Mcdaniels</t>
  </si>
  <si>
    <t>e920-219</t>
  </si>
  <si>
    <t>Hollie</t>
  </si>
  <si>
    <t>Mcgowan</t>
  </si>
  <si>
    <t>e991-219</t>
  </si>
  <si>
    <t>e474-719</t>
  </si>
  <si>
    <t>e241-819</t>
  </si>
  <si>
    <t>Warf</t>
  </si>
  <si>
    <t>e916-719</t>
  </si>
  <si>
    <t>e534-219</t>
  </si>
  <si>
    <t>Higa</t>
  </si>
  <si>
    <t>e367-119</t>
  </si>
  <si>
    <t>Chad</t>
  </si>
  <si>
    <t>Davenport</t>
  </si>
  <si>
    <t>e802-119</t>
  </si>
  <si>
    <t>Whitlock</t>
  </si>
  <si>
    <t>e590-419</t>
  </si>
  <si>
    <t>Maddox</t>
  </si>
  <si>
    <t>e778-919</t>
  </si>
  <si>
    <t>Castillo</t>
  </si>
  <si>
    <t>e650-919</t>
  </si>
  <si>
    <t>Lee</t>
  </si>
  <si>
    <t>Parrish</t>
  </si>
  <si>
    <t>e276-119</t>
  </si>
  <si>
    <t>Stout</t>
  </si>
  <si>
    <t>e321-819</t>
  </si>
  <si>
    <t>Palacios</t>
  </si>
  <si>
    <t>e213-319</t>
  </si>
  <si>
    <t>Green</t>
  </si>
  <si>
    <t>e431-219</t>
  </si>
  <si>
    <t>e677-219</t>
  </si>
  <si>
    <t>Tora</t>
  </si>
  <si>
    <t>Behne</t>
  </si>
  <si>
    <t>e276-419</t>
  </si>
  <si>
    <t>Dianne</t>
  </si>
  <si>
    <t>Shearer</t>
  </si>
  <si>
    <t>e148-219</t>
  </si>
  <si>
    <t>Prejean</t>
  </si>
  <si>
    <t>e736-719</t>
  </si>
  <si>
    <t>Norman</t>
  </si>
  <si>
    <t>Byers</t>
  </si>
  <si>
    <t>e634-719</t>
  </si>
  <si>
    <t>Tracy</t>
  </si>
  <si>
    <t>Graziano</t>
  </si>
  <si>
    <t>e231-419</t>
  </si>
  <si>
    <t>Juan</t>
  </si>
  <si>
    <t>Grammer</t>
  </si>
  <si>
    <t>e974-119</t>
  </si>
  <si>
    <t>Wiley</t>
  </si>
  <si>
    <t>e148-819</t>
  </si>
  <si>
    <t>Ray</t>
  </si>
  <si>
    <t>e177-919</t>
  </si>
  <si>
    <t>Stephanie</t>
  </si>
  <si>
    <t>Delany</t>
  </si>
  <si>
    <t>e904-119</t>
  </si>
  <si>
    <t>Katie</t>
  </si>
  <si>
    <t>Simmers</t>
  </si>
  <si>
    <t>e317-619</t>
  </si>
  <si>
    <t>Duvall</t>
  </si>
  <si>
    <t>e948-119</t>
  </si>
  <si>
    <t>Lucy</t>
  </si>
  <si>
    <t>Matlock</t>
  </si>
  <si>
    <t>e354-919</t>
  </si>
  <si>
    <t>Krissy</t>
  </si>
  <si>
    <t>Robertson</t>
  </si>
  <si>
    <t>e941-319</t>
  </si>
  <si>
    <t>Mable</t>
  </si>
  <si>
    <t>Santos</t>
  </si>
  <si>
    <t>e959-719</t>
  </si>
  <si>
    <t>Hoffman</t>
  </si>
  <si>
    <t>e213-119</t>
  </si>
  <si>
    <t>Fowlkes</t>
  </si>
  <si>
    <t>e836-419</t>
  </si>
  <si>
    <t>Ila</t>
  </si>
  <si>
    <t>Gaither</t>
  </si>
  <si>
    <t>e223-619</t>
  </si>
  <si>
    <t>Lindsey</t>
  </si>
  <si>
    <t>Murray</t>
  </si>
  <si>
    <t>e688-519</t>
  </si>
  <si>
    <t>Jessie</t>
  </si>
  <si>
    <t>e218-519</t>
  </si>
  <si>
    <t>Irma</t>
  </si>
  <si>
    <t>Keenum</t>
  </si>
  <si>
    <t>e277-919</t>
  </si>
  <si>
    <t>Charlotte</t>
  </si>
  <si>
    <t>Nickerson</t>
  </si>
  <si>
    <t>e849-119</t>
  </si>
  <si>
    <t>Katrina</t>
  </si>
  <si>
    <t>Kimball</t>
  </si>
  <si>
    <t>e887-419</t>
  </si>
  <si>
    <t>e937-719</t>
  </si>
  <si>
    <t>Sara</t>
  </si>
  <si>
    <t>Oates</t>
  </si>
  <si>
    <t>e654-219</t>
  </si>
  <si>
    <t>Jeffrey</t>
  </si>
  <si>
    <t>e770-719</t>
  </si>
  <si>
    <t>Fant</t>
  </si>
  <si>
    <t>e190-419</t>
  </si>
  <si>
    <t>Verlie</t>
  </si>
  <si>
    <t>Yu</t>
  </si>
  <si>
    <t>e591-919</t>
  </si>
  <si>
    <t>Willie</t>
  </si>
  <si>
    <t>e811-919</t>
  </si>
  <si>
    <t>Raymond</t>
  </si>
  <si>
    <t>Barboza</t>
  </si>
  <si>
    <t>e425-319</t>
  </si>
  <si>
    <t>Kent</t>
  </si>
  <si>
    <t>Mercer</t>
  </si>
  <si>
    <t>e611-919</t>
  </si>
  <si>
    <t>Valerie</t>
  </si>
  <si>
    <t>e129-119</t>
  </si>
  <si>
    <t>e667-419</t>
  </si>
  <si>
    <t>Cobb</t>
  </si>
  <si>
    <t>e893-920</t>
  </si>
  <si>
    <t>Beverley</t>
  </si>
  <si>
    <t>Bailey</t>
  </si>
  <si>
    <t>e670-620</t>
  </si>
  <si>
    <t>Parvin</t>
  </si>
  <si>
    <t>e126-620</t>
  </si>
  <si>
    <t>e468-520</t>
  </si>
  <si>
    <t>Cheryl</t>
  </si>
  <si>
    <t>Burnett</t>
  </si>
  <si>
    <t>e303-820</t>
  </si>
  <si>
    <t>Kellum</t>
  </si>
  <si>
    <t>e789-920</t>
  </si>
  <si>
    <t>Ramiro</t>
  </si>
  <si>
    <t>Mcmiller</t>
  </si>
  <si>
    <t>e839-920</t>
  </si>
  <si>
    <t>e145-420</t>
  </si>
  <si>
    <t>e589-320</t>
  </si>
  <si>
    <t>Samuel</t>
  </si>
  <si>
    <t>e849-620</t>
  </si>
  <si>
    <t>Olvera</t>
  </si>
  <si>
    <t>e465-920</t>
  </si>
  <si>
    <t>e401-220</t>
  </si>
  <si>
    <t>e730-820</t>
  </si>
  <si>
    <t>Cooks</t>
  </si>
  <si>
    <t>e681-520</t>
  </si>
  <si>
    <t>Patrick</t>
  </si>
  <si>
    <t>Elwell</t>
  </si>
  <si>
    <t>e502-320</t>
  </si>
  <si>
    <t>Alicia</t>
  </si>
  <si>
    <t>Tinkham</t>
  </si>
  <si>
    <t>e457-320</t>
  </si>
  <si>
    <t>Anthony</t>
  </si>
  <si>
    <t>Tesch</t>
  </si>
  <si>
    <t>e246-320</t>
  </si>
  <si>
    <t>Virginia</t>
  </si>
  <si>
    <t>Corson</t>
  </si>
  <si>
    <t>Rizzo</t>
  </si>
  <si>
    <t>e607-120</t>
  </si>
  <si>
    <t>e248-920</t>
  </si>
  <si>
    <t>Carol</t>
  </si>
  <si>
    <t>Ross</t>
  </si>
  <si>
    <t>e486-520</t>
  </si>
  <si>
    <t>Gary</t>
  </si>
  <si>
    <t>Hilliard</t>
  </si>
  <si>
    <t>e392-320</t>
  </si>
  <si>
    <t>Weyand</t>
  </si>
  <si>
    <t>e188-520</t>
  </si>
  <si>
    <t>Carrie</t>
  </si>
  <si>
    <t>Cabot</t>
  </si>
  <si>
    <t>e261-720</t>
  </si>
  <si>
    <t>e965-920</t>
  </si>
  <si>
    <t>Francisca</t>
  </si>
  <si>
    <t>Didonato</t>
  </si>
  <si>
    <t>e310-620</t>
  </si>
  <si>
    <t>Vanessa</t>
  </si>
  <si>
    <t>e677-120</t>
  </si>
  <si>
    <t>Josie</t>
  </si>
  <si>
    <t>Lucero</t>
  </si>
  <si>
    <t>e267-720</t>
  </si>
  <si>
    <t>Manuel</t>
  </si>
  <si>
    <t>Goodell</t>
  </si>
  <si>
    <t>e925-420</t>
  </si>
  <si>
    <t>Mosley</t>
  </si>
  <si>
    <t>e559-920</t>
  </si>
  <si>
    <t>Ida</t>
  </si>
  <si>
    <t>Gertz</t>
  </si>
  <si>
    <t>e237-520</t>
  </si>
  <si>
    <t>Mildred</t>
  </si>
  <si>
    <t>Blalock</t>
  </si>
  <si>
    <t>e607-620</t>
  </si>
  <si>
    <t>e235-520</t>
  </si>
  <si>
    <t>Sandra</t>
  </si>
  <si>
    <t>Curley</t>
  </si>
  <si>
    <t>e586-920</t>
  </si>
  <si>
    <t>Erik</t>
  </si>
  <si>
    <t>Prettyman</t>
  </si>
  <si>
    <t>e438-720</t>
  </si>
  <si>
    <t>Angeline</t>
  </si>
  <si>
    <t>Glover</t>
  </si>
  <si>
    <t>e298-820</t>
  </si>
  <si>
    <t>Beverly</t>
  </si>
  <si>
    <t>Boone</t>
  </si>
  <si>
    <t>e249-420</t>
  </si>
  <si>
    <t>Singletary</t>
  </si>
  <si>
    <t>e232-620</t>
  </si>
  <si>
    <t>Merchant</t>
  </si>
  <si>
    <t>e264-820</t>
  </si>
  <si>
    <t>Mcnabb</t>
  </si>
  <si>
    <t>e759-720</t>
  </si>
  <si>
    <t>Laura</t>
  </si>
  <si>
    <t>Garrison</t>
  </si>
  <si>
    <t>e566-220</t>
  </si>
  <si>
    <t>Otto</t>
  </si>
  <si>
    <t>Matthews</t>
  </si>
  <si>
    <t>e325-220</t>
  </si>
  <si>
    <t>Irene</t>
  </si>
  <si>
    <t>e907-320</t>
  </si>
  <si>
    <t>e590-220</t>
  </si>
  <si>
    <t>Jeff</t>
  </si>
  <si>
    <t>Jagger</t>
  </si>
  <si>
    <t>e670-920</t>
  </si>
  <si>
    <t>Saul</t>
  </si>
  <si>
    <t>Wann</t>
  </si>
  <si>
    <t>e238-920</t>
  </si>
  <si>
    <t>Santiago</t>
  </si>
  <si>
    <t>e684-220</t>
  </si>
  <si>
    <t>Shay</t>
  </si>
  <si>
    <t>e365-220</t>
  </si>
  <si>
    <t>Lorraine</t>
  </si>
  <si>
    <t>Chang</t>
  </si>
  <si>
    <t>e800-420</t>
  </si>
  <si>
    <t>Gilbert</t>
  </si>
  <si>
    <t>e395-620</t>
  </si>
  <si>
    <t>Drew</t>
  </si>
  <si>
    <t>Duran</t>
  </si>
  <si>
    <t>e638-420</t>
  </si>
  <si>
    <t>e400-620</t>
  </si>
  <si>
    <t>Bello</t>
  </si>
  <si>
    <t>e824-720</t>
  </si>
  <si>
    <t>Gerhardt</t>
  </si>
  <si>
    <t>e902-520</t>
  </si>
  <si>
    <t>Duane</t>
  </si>
  <si>
    <t>Best</t>
  </si>
  <si>
    <t>e777-820</t>
  </si>
  <si>
    <t>Stanfill</t>
  </si>
  <si>
    <t>e119-520</t>
  </si>
  <si>
    <t>e483-420</t>
  </si>
  <si>
    <t>Murphy</t>
  </si>
  <si>
    <t>e392-420</t>
  </si>
  <si>
    <t>Knight</t>
  </si>
  <si>
    <t>e869-820</t>
  </si>
  <si>
    <t>Roudebush</t>
  </si>
  <si>
    <t>e118-120</t>
  </si>
  <si>
    <t>Holst</t>
  </si>
  <si>
    <t>e730-320</t>
  </si>
  <si>
    <t>Jim</t>
  </si>
  <si>
    <t>Mcpherson</t>
  </si>
  <si>
    <t>e274-220</t>
  </si>
  <si>
    <t>e339-420</t>
  </si>
  <si>
    <t>Head</t>
  </si>
  <si>
    <t>e741-520</t>
  </si>
  <si>
    <t>Stuart</t>
  </si>
  <si>
    <t>Burns</t>
  </si>
  <si>
    <t>e280-120</t>
  </si>
  <si>
    <t>Kayla</t>
  </si>
  <si>
    <t>Carmichael</t>
  </si>
  <si>
    <t>e332-720</t>
  </si>
  <si>
    <t>Tallman</t>
  </si>
  <si>
    <t>e259-620</t>
  </si>
  <si>
    <t>Elmer</t>
  </si>
  <si>
    <t>Hicks</t>
  </si>
  <si>
    <t>e130-720</t>
  </si>
  <si>
    <t>Hendricks</t>
  </si>
  <si>
    <t>e286-420</t>
  </si>
  <si>
    <t>Viola</t>
  </si>
  <si>
    <t>Hayes</t>
  </si>
  <si>
    <t>e306-820</t>
  </si>
  <si>
    <t>Gariepy</t>
  </si>
  <si>
    <t>e664-420</t>
  </si>
  <si>
    <t>Mayra</t>
  </si>
  <si>
    <t>e132-620</t>
  </si>
  <si>
    <t>Bodnar</t>
  </si>
  <si>
    <t>e704-920</t>
  </si>
  <si>
    <t>Munoz</t>
  </si>
  <si>
    <t>e307-920</t>
  </si>
  <si>
    <t>Dolly</t>
  </si>
  <si>
    <t>Summers</t>
  </si>
  <si>
    <t>e503-820</t>
  </si>
  <si>
    <t>Black</t>
  </si>
  <si>
    <t>e187-620</t>
  </si>
  <si>
    <t>Erma</t>
  </si>
  <si>
    <t>Vargas</t>
  </si>
  <si>
    <t>e520-720</t>
  </si>
  <si>
    <t>e790-420</t>
  </si>
  <si>
    <t>Maureen</t>
  </si>
  <si>
    <t>e987-420</t>
  </si>
  <si>
    <t>Kathryn</t>
  </si>
  <si>
    <t>Espinosa</t>
  </si>
  <si>
    <t>e177-720</t>
  </si>
  <si>
    <t>Sullivan</t>
  </si>
  <si>
    <t>e145-120</t>
  </si>
  <si>
    <t>Wendy</t>
  </si>
  <si>
    <t>Schell</t>
  </si>
  <si>
    <t>e976-920</t>
  </si>
  <si>
    <t>e304-620</t>
  </si>
  <si>
    <t>Campos</t>
  </si>
  <si>
    <t>e814-320</t>
  </si>
  <si>
    <t>e202-320</t>
  </si>
  <si>
    <t>Whitton</t>
  </si>
  <si>
    <t>e621-820</t>
  </si>
  <si>
    <t>Lola</t>
  </si>
  <si>
    <t>Hyatt</t>
  </si>
  <si>
    <t>e169-120</t>
  </si>
  <si>
    <t>Julia</t>
  </si>
  <si>
    <t>Mckenzie</t>
  </si>
  <si>
    <t>e461-820</t>
  </si>
  <si>
    <t>e591-220</t>
  </si>
  <si>
    <t>Cruz</t>
  </si>
  <si>
    <t>e901-620</t>
  </si>
  <si>
    <t>e136-520</t>
  </si>
  <si>
    <t>Priscilla</t>
  </si>
  <si>
    <t>Faucett</t>
  </si>
  <si>
    <t>e971-320</t>
  </si>
  <si>
    <t>e557-520</t>
  </si>
  <si>
    <t>Greco</t>
  </si>
  <si>
    <t>e297-620</t>
  </si>
  <si>
    <t>Scroggins</t>
  </si>
  <si>
    <t>e576-320</t>
  </si>
  <si>
    <t>Dennis</t>
  </si>
  <si>
    <t>e365-320</t>
  </si>
  <si>
    <t>Hughley</t>
  </si>
  <si>
    <t>e551-220</t>
  </si>
  <si>
    <t>Ramos</t>
  </si>
  <si>
    <t>e485-320</t>
  </si>
  <si>
    <t>Fontenot</t>
  </si>
  <si>
    <t>e211-320</t>
  </si>
  <si>
    <t>Elvia</t>
  </si>
  <si>
    <t>Hale</t>
  </si>
  <si>
    <t>e494-620</t>
  </si>
  <si>
    <t>Heather</t>
  </si>
  <si>
    <t>Burks</t>
  </si>
  <si>
    <t>e598-220</t>
  </si>
  <si>
    <t>Rhoda</t>
  </si>
  <si>
    <t>Stokes</t>
  </si>
  <si>
    <t>e968-920</t>
  </si>
  <si>
    <t>e743-320</t>
  </si>
  <si>
    <t>Steven</t>
  </si>
  <si>
    <t>e177-620</t>
  </si>
  <si>
    <t>Raul</t>
  </si>
  <si>
    <t>e984-820</t>
  </si>
  <si>
    <t>e248-120</t>
  </si>
  <si>
    <t>Neville</t>
  </si>
  <si>
    <t>Horn</t>
  </si>
  <si>
    <t>e961-820</t>
  </si>
  <si>
    <t>e758-520</t>
  </si>
  <si>
    <t>Wesley</t>
  </si>
  <si>
    <t>Rosier</t>
  </si>
  <si>
    <t>e984-620</t>
  </si>
  <si>
    <t>Marion</t>
  </si>
  <si>
    <t>e717-520</t>
  </si>
  <si>
    <t>Anabel</t>
  </si>
  <si>
    <t>Vessels</t>
  </si>
  <si>
    <t>e702-720</t>
  </si>
  <si>
    <t>Marcy</t>
  </si>
  <si>
    <t>Hill</t>
  </si>
  <si>
    <t>Whitted</t>
  </si>
  <si>
    <t>e930-320</t>
  </si>
  <si>
    <t>Garrett</t>
  </si>
  <si>
    <t>e792-120</t>
  </si>
  <si>
    <t>Fernandez</t>
  </si>
  <si>
    <t>e443-620</t>
  </si>
  <si>
    <t>Cheyenne</t>
  </si>
  <si>
    <t>e848-120</t>
  </si>
  <si>
    <t>DEPT</t>
  </si>
  <si>
    <t>FIRST</t>
  </si>
  <si>
    <t>LAST</t>
  </si>
  <si>
    <t>HIRE DATE</t>
  </si>
  <si>
    <t>OFFICE</t>
  </si>
  <si>
    <t>STATE</t>
  </si>
  <si>
    <t>BONUS</t>
  </si>
  <si>
    <t>COMMISSION</t>
  </si>
  <si>
    <t>PERSONAL DAYS</t>
  </si>
  <si>
    <t>SICK DAYS</t>
  </si>
  <si>
    <t>EVAL SCORE</t>
  </si>
  <si>
    <t>Jacek</t>
  </si>
  <si>
    <t>Baros</t>
  </si>
  <si>
    <t>Melendez</t>
  </si>
  <si>
    <t>e824-820</t>
  </si>
  <si>
    <t>e626-517</t>
  </si>
  <si>
    <t>BASE SALARY</t>
  </si>
  <si>
    <t>Date of employee hire</t>
  </si>
  <si>
    <t>FIELD</t>
  </si>
  <si>
    <t>DESCRIPTION</t>
  </si>
  <si>
    <t>DATA TYPE</t>
  </si>
  <si>
    <t>NOTES</t>
  </si>
  <si>
    <t>text</t>
  </si>
  <si>
    <t>Employee first name</t>
  </si>
  <si>
    <t>Employee last name</t>
  </si>
  <si>
    <t>Employee department</t>
  </si>
  <si>
    <t>date</t>
  </si>
  <si>
    <t>Employee ID number (unique)</t>
  </si>
  <si>
    <t>Location of the employee office</t>
  </si>
  <si>
    <t>Employee office state</t>
  </si>
  <si>
    <t>Employee base salary</t>
  </si>
  <si>
    <t>number</t>
  </si>
  <si>
    <t>Data Definitions</t>
  </si>
  <si>
    <t>Cho</t>
  </si>
  <si>
    <t>Miguel</t>
  </si>
  <si>
    <t>e696-317</t>
  </si>
  <si>
    <t>Boston, Chicago, Dallas, Denver, or San Francisco</t>
  </si>
  <si>
    <t>Accounting, Administration, Customer Support, Human Resources, Finance, Marketing, IT, R&amp;D, or Sales</t>
  </si>
  <si>
    <t>The number of days taken by the employee for personal days</t>
  </si>
  <si>
    <t>Rachel</t>
  </si>
  <si>
    <t>e696-417</t>
  </si>
  <si>
    <t>e937-619</t>
  </si>
  <si>
    <t>Saint John</t>
  </si>
  <si>
    <t>Chan</t>
  </si>
  <si>
    <t>Jose</t>
  </si>
  <si>
    <t>Padron</t>
  </si>
  <si>
    <t>Alberts</t>
  </si>
  <si>
    <t>Timko</t>
  </si>
  <si>
    <t>Wanda</t>
  </si>
  <si>
    <t>Coleman</t>
  </si>
  <si>
    <t>Ferdinand</t>
  </si>
  <si>
    <t>Chaney</t>
  </si>
  <si>
    <t>Heilman</t>
  </si>
  <si>
    <t>Germaine</t>
  </si>
  <si>
    <t>Stricklin</t>
  </si>
  <si>
    <t>Headley</t>
  </si>
  <si>
    <t>Javier</t>
  </si>
  <si>
    <t>Latham</t>
  </si>
  <si>
    <t>Aurelia</t>
  </si>
  <si>
    <t>Etzel</t>
  </si>
  <si>
    <t>Oconnell</t>
  </si>
  <si>
    <t>Rood</t>
  </si>
  <si>
    <t>Avent</t>
  </si>
  <si>
    <t>Rodolfo</t>
  </si>
  <si>
    <t>Della</t>
  </si>
  <si>
    <t>Kreger</t>
  </si>
  <si>
    <t>Tammy</t>
  </si>
  <si>
    <t>Wallace</t>
  </si>
  <si>
    <t>Morgan</t>
  </si>
  <si>
    <t>Anastasia</t>
  </si>
  <si>
    <t>Yawn</t>
  </si>
  <si>
    <t>Linda</t>
  </si>
  <si>
    <t>Lloyd</t>
  </si>
  <si>
    <t>Pasquale</t>
  </si>
  <si>
    <t>Adair</t>
  </si>
  <si>
    <t>Orta</t>
  </si>
  <si>
    <t>Scanlon</t>
  </si>
  <si>
    <t>Pelayo</t>
  </si>
  <si>
    <t>Marsha</t>
  </si>
  <si>
    <t>Marshall</t>
  </si>
  <si>
    <t>Tyler</t>
  </si>
  <si>
    <t>Deford</t>
  </si>
  <si>
    <t>Nikia</t>
  </si>
  <si>
    <t>e575-316</t>
  </si>
  <si>
    <t>Carmen</t>
  </si>
  <si>
    <t>Casares</t>
  </si>
  <si>
    <t>e157-517</t>
  </si>
  <si>
    <t>e228-520</t>
  </si>
  <si>
    <t>Antonio</t>
  </si>
  <si>
    <t>Verdejo</t>
  </si>
  <si>
    <t>Tang</t>
  </si>
  <si>
    <t>McLaughlin</t>
  </si>
  <si>
    <t>Jamila</t>
  </si>
  <si>
    <t>Ganeem</t>
  </si>
  <si>
    <t>Will</t>
  </si>
  <si>
    <t>Lila</t>
  </si>
  <si>
    <t>Qureshi</t>
  </si>
  <si>
    <t>An</t>
  </si>
  <si>
    <t>Jwa</t>
  </si>
  <si>
    <t>ID is written in format "e###-###"</t>
  </si>
  <si>
    <t>Do not include middle initials</t>
  </si>
  <si>
    <t>Use currency format; do not include bonuses or commission fees</t>
  </si>
  <si>
    <t>Use two-letter abbreviation in capital letters (MA, IL, TX, CO, or CA)</t>
  </si>
  <si>
    <t>Use the date format mm/dd/yyyy</t>
  </si>
  <si>
    <t>Calculated Fields</t>
  </si>
  <si>
    <t>FULL NAME</t>
  </si>
  <si>
    <t>Employee first and last name</t>
  </si>
  <si>
    <t>Calculate by combining the FIRST and LAST field separated by a single space</t>
  </si>
  <si>
    <t>Year of employee hire</t>
  </si>
  <si>
    <t>Calculate by adding the BASE SALARY, BONUS, and COMMISSION fields</t>
  </si>
  <si>
    <t>HIRE YEAR</t>
  </si>
  <si>
    <t>Employee end-of-year bonus</t>
  </si>
  <si>
    <t>WAGES</t>
  </si>
  <si>
    <t>Total employee wage compensation</t>
  </si>
  <si>
    <t>Employee List</t>
  </si>
  <si>
    <t>Calculate by extracting the year value from the HIRE DATE field</t>
  </si>
  <si>
    <t>Days excused from work with pay</t>
  </si>
  <si>
    <t>Year-end employee evaluation</t>
  </si>
  <si>
    <t>Evaluation scores range from 1 (poor) to 5 (excellent)</t>
  </si>
  <si>
    <t xml:space="preserve">To analyze and report on employment data for the Human Resources department at Orthographic </t>
  </si>
  <si>
    <t>Total Wages</t>
  </si>
  <si>
    <t>Average Wage</t>
  </si>
  <si>
    <t>Minimum Wage</t>
  </si>
  <si>
    <t>Maximum Wage</t>
  </si>
  <si>
    <t>Use currency format; do not include base salary or commission fees</t>
  </si>
  <si>
    <t>Use currency format; do not include base salary or bonuses</t>
  </si>
  <si>
    <t>Wages</t>
  </si>
  <si>
    <t>Employee commission fee</t>
  </si>
  <si>
    <t>Sick days with pay</t>
  </si>
  <si>
    <t>The number of days in which the employee received sick-day benefits</t>
  </si>
  <si>
    <t>Khagendra Khatri</t>
  </si>
  <si>
    <t>e157-617</t>
  </si>
  <si>
    <t>e901-920</t>
  </si>
  <si>
    <t>Karl</t>
  </si>
  <si>
    <t>Ruiz</t>
  </si>
  <si>
    <t>Total:</t>
  </si>
  <si>
    <t>Total</t>
  </si>
  <si>
    <t/>
  </si>
  <si>
    <t>Khagendra Khatri</t>
  </si>
  <si>
    <t>New Perspectives Excel 2019 | Module 6: Textbook Project</t>
  </si>
  <si>
    <r>
      <rPr>
        <sz val="11"/>
        <color rgb="FF4B4C4C"/>
        <rFont val="Century Gothic"/>
        <family val="2"/>
      </rPr>
      <t xml:space="preserve">SUBMISSION #2 | SCORE IS: </t>
    </r>
    <r>
      <rPr>
        <b/>
        <sz val="11"/>
        <color rgb="FF4B4C4C"/>
        <rFont val="Century Gothic"/>
        <family val="2"/>
      </rPr>
      <t>62</t>
    </r>
    <r>
      <rPr>
        <sz val="11"/>
        <color rgb="FF4B4C4C"/>
        <rFont val="Century Gothic"/>
        <family val="2"/>
      </rPr>
      <t xml:space="preserve"> OUT OF </t>
    </r>
    <r>
      <rPr>
        <b/>
        <sz val="11"/>
        <color rgb="FF4B4C4C"/>
        <rFont val="Century Gothic"/>
        <family val="2"/>
      </rPr>
      <t>100</t>
    </r>
  </si>
  <si>
    <t>GE ver. 14.0.0-rc0000</t>
  </si>
  <si>
    <t>1.</t>
  </si>
  <si>
    <t>Non-graded - Handling Data in Excel</t>
  </si>
  <si>
    <t>2.</t>
  </si>
  <si>
    <t>Non-graded - Using Panes to View Data</t>
  </si>
  <si>
    <t>3.</t>
  </si>
  <si>
    <r>
      <rPr>
        <sz val="11"/>
        <color rgb="FF000000"/>
        <rFont val="Century Gothic"/>
      </rPr>
      <t xml:space="preserve">Locating Duplicate Records</t>
    </r>
  </si>
  <si>
    <t>5/5</t>
  </si>
  <si>
    <t>To highlight duplicate employee IDs in the Employees worksheet</t>
  </si>
  <si>
    <t>0/5</t>
  </si>
  <si>
    <t>To find and delete duplicate records in the Employees worksheet</t>
  </si>
  <si>
    <t>In the Employees worksheet, the duplicate Carmen Casares record should be removed.</t>
  </si>
  <si>
    <t>0/5</t>
  </si>
  <si>
    <t>To remove the Duplicate Values conditional formatting rule</t>
  </si>
  <si>
    <t>In the Employees worksheet, the duplicate values should be deleted.</t>
  </si>
  <si>
    <t>4.</t>
  </si>
  <si>
    <r>
      <rPr>
        <sz val="11"/>
        <color rgb="FF000000"/>
        <rFont val="Century Gothic"/>
      </rPr>
      <t xml:space="preserve">Sorting Records in a Data Range</t>
    </r>
  </si>
  <si>
    <t>5/5</t>
  </si>
  <si>
    <t>To sort the employee data by the Office, Dept, and Base Salary fields</t>
  </si>
  <si>
    <t>0/5</t>
  </si>
  <si>
    <t>To create and apply a custom list to sorting</t>
  </si>
  <si>
    <t>In the Employees worksheet, the range A4:P534 should be sorted first by the Office column in the following custom sorting list order: Boston, Chicago, Denver, San Francisco, Dallas. (This will be marked correct after performing step 8.)</t>
  </si>
  <si>
    <t>5.</t>
  </si>
  <si>
    <r>
      <rPr>
        <sz val="11"/>
        <color rgb="FF000000"/>
        <rFont val="Century Gothic"/>
      </rPr>
      <t xml:space="preserve">Calculating Subtotals</t>
    </r>
  </si>
  <si>
    <t>0/5</t>
  </si>
  <si>
    <t>To remove the subtotals from the Employees worksheet</t>
  </si>
  <si>
    <t>In the Employees worksheet, the duplicate values should be deleted.</t>
  </si>
  <si>
    <t>6.</t>
  </si>
  <si>
    <t>Non-graded - Locating Cells Within a Worksheet</t>
  </si>
  <si>
    <t>7.</t>
  </si>
  <si>
    <t>Non-graded - Filtering Data</t>
  </si>
  <si>
    <t>8.</t>
  </si>
  <si>
    <r>
      <rPr>
        <sz val="11"/>
        <color rgb="FF000000"/>
        <rFont val="Century Gothic"/>
      </rPr>
      <t xml:space="preserve">Creating an Excel Table</t>
    </r>
  </si>
  <si>
    <t>5/5</t>
  </si>
  <si>
    <t>To convert the employees data range to an Excel table</t>
  </si>
  <si>
    <t>5/5</t>
  </si>
  <si>
    <t>To rename the Table1 Excel table</t>
  </si>
  <si>
    <t>6/6</t>
  </si>
  <si>
    <t>To apply styles to the Employees_Tbl table</t>
  </si>
  <si>
    <t>0/6</t>
  </si>
  <si>
    <t>To add a Total Row to the Employees Excel table</t>
  </si>
  <si>
    <t>In the Employees worksheet, the total row in the table in the range A4:P534 should calculate the total for the Base Salary column using the SUBTOTAL function. (This will be marked correct after completing step 8.)</t>
  </si>
  <si>
    <t>6/6</t>
  </si>
  <si>
    <t>To modify the Employees_Tbl table by adding and deleting records</t>
  </si>
  <si>
    <t>6/6</t>
  </si>
  <si>
    <t>To add the Full Name calculated field to the Employees_Tbl table</t>
  </si>
  <si>
    <t>6/6</t>
  </si>
  <si>
    <t>To add the Hire Year field to the Employees_Tbl table</t>
  </si>
  <si>
    <t>6/6</t>
  </si>
  <si>
    <t>To add the Wages field to the Employees_Tbl table</t>
  </si>
  <si>
    <t>9.</t>
  </si>
  <si>
    <t>Non-graded - Filtering Data with Slicers</t>
  </si>
  <si>
    <t>10.</t>
  </si>
  <si>
    <r>
      <rPr>
        <sz val="11"/>
        <color rgb="FF000000"/>
        <rFont val="Century Gothic"/>
      </rPr>
      <t xml:space="preserve">Creating a Dashboard</t>
    </r>
  </si>
  <si>
    <t>0/6</t>
  </si>
  <si>
    <t>To apply the SUBTOTAL function</t>
  </si>
  <si>
    <t>In the Dashboard worksheet, cell E21 should contain the number of records that match the filter criteria in the slicers.</t>
  </si>
  <si>
    <t>6/6</t>
  </si>
  <si>
    <t>To add a histogram to the dashboard</t>
  </si>
  <si>
    <t>0/6</t>
  </si>
  <si>
    <t>To format the histogram chart</t>
  </si>
  <si>
    <t>In the Dashboard worksheet, the histogram chart should not have its horizontal gridlines visible.</t>
  </si>
  <si>
    <t>6/6</t>
  </si>
  <si>
    <t>To look up data from the Employees_Tbl table from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</si>
</sst>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quot;$&quot;#,##0"/>
  </numFmts>
  <fonts count="20" x14ac:knownFonts="1">
    <font>
      <sz val="11"/>
      <color theme="1"/>
      <name val="Calibri"/>
      <family val="2"/>
      <scheme val="minor"/>
    </font>
    <font>
      <sz val="11"/>
      <color theme="1"/>
      <name val="Calibri"/>
      <family val="2"/>
      <scheme val="minor"/>
    </font>
    <font>
      <b/>
      <sz val="13"/>
      <color theme="3"/>
      <name val="Calibri"/>
      <family val="2"/>
      <scheme val="minor"/>
    </font>
    <font>
      <b/>
      <sz val="11"/>
      <color theme="0"/>
      <name val="Calibri"/>
      <family val="2"/>
      <scheme val="minor"/>
    </font>
    <font>
      <i/>
      <sz val="11"/>
      <color rgb="FF7F7F7F"/>
      <name val="Calibri"/>
      <family val="2"/>
      <scheme val="minor"/>
    </font>
    <font>
      <sz val="28"/>
      <color theme="7" tint="-0.249977111117893"/>
      <name val="Rockwell Condensed"/>
      <family val="1"/>
    </font>
    <font>
      <sz val="11"/>
      <color theme="0" tint="-4.9989318521683403E-2"/>
      <name val="Calibri"/>
      <family val="2"/>
      <scheme val="minor"/>
    </font>
    <font>
      <sz val="11"/>
      <color theme="7" tint="-0.249977111117893"/>
      <name val="Calibri"/>
      <family val="2"/>
      <scheme val="minor"/>
    </font>
    <font>
      <b/>
      <sz val="14"/>
      <color theme="7" tint="-0.249977111117893"/>
      <name val="Calibri"/>
      <family val="2"/>
      <scheme val="minor"/>
    </font>
    <font>
      <sz val="11"/>
      <name val="Calibri"/>
      <family val="2"/>
      <scheme val="minor"/>
    </font>
    <font>
      <sz val="11"/>
      <color rgb="FF7F7F7F"/>
      <name val="Calibri"/>
      <family val="2"/>
      <scheme val="minor"/>
    </font>
    <font>
      <b/>
      <sz val="14"/>
      <color rgb="FF575757"/>
      <name val="Cambria"/>
      <family val="1"/>
    </font>
    <font>
      <sz val="11"/>
      <color rgb="FF000000"/>
      <name val="Century Gothic"/>
      <family val="2"/>
    </font>
    <font>
      <b/>
      <sz val="11"/>
      <color rgb="FF000000"/>
      <name val="Century Gothic"/>
      <family val="2"/>
    </font>
    <font>
      <i/>
      <sz val="11"/>
      <color rgb="FF000000"/>
      <name val="Century Gothic"/>
      <family val="2"/>
    </font>
    <font>
      <sz val="28"/>
      <color rgb="FF0070C0"/>
      <name val="Century Gothic"/>
      <family val="2"/>
    </font>
    <font>
      <sz val="11"/>
      <color rgb="FFFFFFFF"/>
      <name val="Century Gothic"/>
      <family val="2"/>
    </font>
    <font>
      <sz val="11"/>
      <color rgb="FF4B4C4C"/>
      <name val="Century Gothic"/>
      <family val="2"/>
    </font>
    <font>
      <sz val="8"/>
      <color rgb="FF000000"/>
      <name val="Century Gothic"/>
      <family val="2"/>
    </font>
    <font>
      <sz val="11"/>
      <color rgb="FFFF0000"/>
      <name val="Century Gothic"/>
      <family val="2"/>
    </font>
  </fonts>
  <fills count="10">
    <fill>
      <patternFill patternType="none"/>
    </fill>
    <fill>
      <patternFill patternType="gray125"/>
    </fill>
    <fill>
      <patternFill patternType="solid">
        <fgColor theme="7"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249977111117893"/>
        <bgColor theme="8"/>
      </patternFill>
    </fill>
    <fill>
      <patternFill patternType="solid">
        <fgColor theme="7" tint="0.39997558519241921"/>
        <bgColor theme="8"/>
      </patternFill>
    </fill>
    <fill>
      <patternFill patternType="solid">
        <fgColor rgb="FFFFFFFF"/>
        <bgColor indexed="64"/>
      </patternFill>
    </fill>
    <fill>
      <patternFill patternType="solid">
        <fgColor rgb="FFD9D9D9"/>
        <bgColor indexed="64"/>
      </patternFill>
    </fill>
    <fill>
      <patternFill patternType="solid">
        <fgColor rgb="FFE34601"/>
        <bgColor indexed="64"/>
      </patternFill>
    </fill>
  </fills>
  <borders count="8">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theme="8"/>
      </left>
      <right style="thin">
        <color theme="8"/>
      </right>
      <top style="thin">
        <color theme="8"/>
      </top>
      <bottom style="thin">
        <color theme="8"/>
      </bottom>
      <diagonal/>
    </border>
    <border>
      <left style="thin">
        <color theme="8" tint="0.39997558519241921"/>
      </left>
      <right/>
      <top/>
      <bottom/>
      <diagonal/>
    </border>
    <border>
      <left style="thin">
        <color theme="8" tint="0.39997558519241921"/>
      </left>
      <right style="thin">
        <color theme="8" tint="0.39997558519241921"/>
      </right>
      <top/>
      <bottom/>
      <diagonal/>
    </border>
    <border>
      <left/>
      <right/>
      <top/>
      <bottom style="thick">
        <color rgb="FF93A5B2"/>
      </bottom>
      <diagonal/>
    </border>
    <border>
      <left/>
      <right/>
      <top style="thick">
        <color rgb="FF93A5B2"/>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1" applyNumberFormat="0" applyFill="0" applyAlignment="0" applyProtection="0"/>
    <xf numFmtId="0" fontId="4" fillId="0" borderId="0" applyNumberFormat="0" applyFill="0" applyBorder="0" applyAlignment="0" applyProtection="0"/>
  </cellStyleXfs>
  <cellXfs count="40">
    <xf numFmtId="0" fontId="0" fillId="0" borderId="0" xfId="0"/>
    <xf numFmtId="0" fontId="5" fillId="0" borderId="0" xfId="0" applyFont="1"/>
    <xf numFmtId="0" fontId="6" fillId="2" borderId="2" xfId="0" applyFont="1" applyFill="1" applyBorder="1" applyAlignment="1">
      <alignment horizontal="left" vertical="top" wrapText="1"/>
    </xf>
    <xf numFmtId="0" fontId="7" fillId="3" borderId="2" xfId="0" applyFont="1" applyFill="1" applyBorder="1" applyAlignment="1">
      <alignment horizontal="left" vertical="top" wrapText="1" indent="1"/>
    </xf>
    <xf numFmtId="14" fontId="7" fillId="3" borderId="2" xfId="0" applyNumberFormat="1" applyFont="1" applyFill="1" applyBorder="1" applyAlignment="1">
      <alignment horizontal="left" vertical="top" wrapText="1" indent="1"/>
    </xf>
    <xf numFmtId="0" fontId="8" fillId="0" borderId="0" xfId="0" applyFont="1"/>
    <xf numFmtId="0" fontId="6" fillId="2" borderId="2" xfId="0" applyFont="1" applyFill="1" applyBorder="1"/>
    <xf numFmtId="0" fontId="7" fillId="3" borderId="2" xfId="0" applyFont="1" applyFill="1" applyBorder="1" applyAlignment="1">
      <alignment horizontal="left" indent="2"/>
    </xf>
    <xf numFmtId="0" fontId="7" fillId="4" borderId="2" xfId="0" applyFont="1" applyFill="1" applyBorder="1" applyAlignment="1">
      <alignment horizontal="left" indent="2"/>
    </xf>
    <xf numFmtId="164" fontId="7" fillId="3" borderId="2" xfId="0" applyNumberFormat="1" applyFont="1" applyFill="1" applyBorder="1" applyAlignment="1">
      <alignment horizontal="left" indent="2"/>
    </xf>
    <xf numFmtId="164" fontId="7" fillId="3" borderId="2" xfId="2" applyNumberFormat="1" applyFont="1" applyFill="1" applyBorder="1" applyAlignment="1">
      <alignment horizontal="left" indent="2"/>
    </xf>
    <xf numFmtId="164" fontId="0" fillId="0" borderId="0" xfId="1" applyNumberFormat="1" applyFont="1" applyFill="1" applyBorder="1"/>
    <xf numFmtId="164" fontId="0" fillId="0" borderId="0" xfId="0" applyNumberFormat="1"/>
    <xf numFmtId="14" fontId="0" fillId="0" borderId="0" xfId="0" applyNumberFormat="1" applyAlignment="1">
      <alignment horizontal="left"/>
    </xf>
    <xf numFmtId="0" fontId="3" fillId="2" borderId="3" xfId="0" applyFont="1" applyFill="1" applyBorder="1" applyAlignment="1">
      <alignment horizontal="center"/>
    </xf>
    <xf numFmtId="0" fontId="4" fillId="0" borderId="3" xfId="4" applyBorder="1" applyAlignment="1">
      <alignment horizontal="left" vertical="top" wrapText="1"/>
    </xf>
    <xf numFmtId="0" fontId="9" fillId="6" borderId="3" xfId="0" applyFont="1" applyFill="1" applyBorder="1" applyAlignment="1">
      <alignment horizontal="left" vertical="top" indent="1"/>
    </xf>
    <xf numFmtId="0" fontId="10" fillId="0" borderId="3" xfId="4" applyFont="1" applyBorder="1" applyAlignment="1">
      <alignment horizontal="left" vertical="top" wrapText="1" indent="1"/>
    </xf>
    <xf numFmtId="0" fontId="3" fillId="5" borderId="4" xfId="0" applyFont="1" applyFill="1" applyBorder="1" applyAlignment="1">
      <alignment horizontal="center"/>
    </xf>
    <xf numFmtId="0" fontId="3" fillId="5" borderId="0" xfId="0" applyFont="1" applyFill="1" applyAlignment="1">
      <alignment horizontal="center"/>
    </xf>
    <xf numFmtId="0" fontId="3" fillId="5" borderId="5" xfId="0" applyFont="1" applyFill="1" applyBorder="1" applyAlignment="1">
      <alignment horizontal="center"/>
    </xf>
    <xf numFmtId="0" fontId="0" fillId="0" borderId="0" xfId="0" applyAlignment="1">
      <alignment horizontal="left"/>
    </xf>
    <xf numFmtId="0" fontId="11" fillId="0" borderId="0" xfId="0" applyFont="1"/>
    <xf numFmtId="0" fontId="2" fillId="0" borderId="1" xfId="3" applyAlignment="1">
      <alignment horizontal="center"/>
    </xf>
    <xf fontId="12" fillId="7" borderId="0" xfId="0" applyFont="1" applyFill="1" applyAlignment="1">
      <alignment vertical="top" horizontal="left"/>
    </xf>
    <xf fontId="12" fillId="8" borderId="0" xfId="0" applyFont="1" applyFill="1" applyAlignment="1">
      <alignment vertical="top" horizontal="left"/>
    </xf>
    <xf fontId="12" fillId="9" borderId="0" xfId="0" applyFont="1" applyFill="1" applyAlignment="1">
      <alignment vertical="top" horizontal="left"/>
    </xf>
    <xf fontId="15" fillId="7" borderId="0" xfId="0" applyFont="1" applyFill="1" applyAlignment="1">
      <alignment vertical="top" horizontal="left"/>
    </xf>
    <xf fontId="16" fillId="9" borderId="0" xfId="0" applyFont="1" applyFill="1" applyAlignment="1">
      <alignment vertical="bottom" horizontal="left"/>
    </xf>
    <xf fontId="17" fillId="7" borderId="0" xfId="0" applyFont="1" applyFill="1" applyAlignment="1">
      <alignment vertical="top" horizontal="left"/>
    </xf>
    <xf fontId="18" fillId="7" borderId="0" xfId="0" applyFont="1" applyFill="1" applyAlignment="1">
      <alignment vertical="bottom" horizontal="left"/>
    </xf>
    <xf fontId="12" fillId="7" borderId="6" xfId="0" applyFont="1" applyFill="1" applyBorder="1" applyAlignment="1">
      <alignment vertical="top" horizontal="left"/>
    </xf>
    <xf fontId="12" fillId="7" borderId="7" xfId="0" applyFont="1" applyFill="1" applyBorder="1" applyAlignment="1">
      <alignment vertical="top" horizontal="left"/>
    </xf>
    <xf fontId="13" fillId="7" borderId="0" xfId="0" applyFont="1" applyFill="1" applyAlignment="1">
      <alignment vertical="top" horizontal="right"/>
    </xf>
    <xf fontId="12" fillId="7" borderId="0" xfId="0" applyFont="1" applyFill="1" applyAlignment="1">
      <alignment vertical="top" horizontal="right"/>
    </xf>
    <xf fontId="13" fillId="7" borderId="0" xfId="0" applyFont="1" applyFill="1" applyAlignment="1">
      <alignment vertical="top" horizontal="left" readingOrder="1" wrapText="1"/>
    </xf>
    <xf fontId="12" fillId="7" borderId="0" xfId="0" applyFont="1" applyFill="1" applyAlignment="1">
      <alignment vertical="top" horizontal="left" readingOrder="1" wrapText="1"/>
    </xf>
    <xf fontId="19" fillId="7" borderId="0" xfId="0" applyFont="1" applyFill="1" applyAlignment="1">
      <alignment vertical="top" horizontal="left" readingOrder="1" wrapText="1"/>
    </xf>
    <xf fontId="14" fillId="7" borderId="0" xfId="0" applyFont="1" applyFill="1" applyAlignment="1">
      <alignment vertical="top" horizontal="right"/>
    </xf>
    <xf fontId="14" fillId="7" borderId="0" xfId="0" applyFont="1" applyFill="1" applyAlignment="1">
      <alignment vertical="top" horizontal="left" readingOrder="1" wrapText="1"/>
    </xf>
  </cellXfs>
  <cellStyles count="5">
    <cellStyle name="Comma" xfId="1" builtinId="3"/>
    <cellStyle name="Currency" xfId="2" builtinId="4"/>
    <cellStyle name="Explanatory Text" xfId="4" builtinId="53"/>
    <cellStyle name="Heading 2" xfId="3" builtinId="17"/>
    <cellStyle name="Normal" xfId="0" builtinId="0"/>
  </cellStyles>
  <dxfs count="13">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4" formatCode="&quot;$&quot;#,##0"/>
      <fill>
        <patternFill patternType="none">
          <fgColor indexed="64"/>
          <bgColor indexed="65"/>
        </patternFill>
      </fill>
    </dxf>
    <dxf>
      <numFmt numFmtId="0" formatCode="General"/>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0" formatCode="General"/>
    </dxf>
    <dxf>
      <border outline="0">
        <top style="thin">
          <color theme="8" tint="0.39997558519241921"/>
        </top>
      </border>
    </dxf>
    <dxf>
      <font>
        <b/>
        <i val="0"/>
        <strike val="0"/>
        <condense val="0"/>
        <extend val="0"/>
        <outline val="0"/>
        <shadow val="0"/>
        <u val="none"/>
        <vertAlign val="baseline"/>
        <sz val="11"/>
        <color theme="0"/>
        <name val="Calibri"/>
        <family val="2"/>
        <scheme val="minor"/>
      </font>
      <fill>
        <patternFill patternType="solid">
          <fgColor theme="8"/>
          <bgColor theme="7"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theme" Target="theme/theme1.xml" />
  <Relationship Id="rId3" Type="http://schemas.openxmlformats.org/officeDocument/2006/relationships/worksheet" Target="worksheets/sheet3.xml" />
  <Relationship Id="rId7" Type="http://schemas.microsoft.com/office/2007/relationships/slicerCache" Target="slicerCaches/slicerCache3.xml" />
  <Relationship Id="rId12" Type="http://schemas.openxmlformats.org/officeDocument/2006/relationships/customXml" Target="../customXml/item1.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microsoft.com/office/2007/relationships/slicerCache" Target="slicerCaches/slicerCache2.xml" />
  <Relationship Id="rId11" Type="http://schemas.openxmlformats.org/officeDocument/2006/relationships/calcChain" Target="calcChain.xml" />
  <Relationship Id="rId5" Type="http://schemas.microsoft.com/office/2007/relationships/slicerCache" Target="slicerCaches/slicerCache1.xml" />
  <Relationship Id="rId10" Type="http://schemas.openxmlformats.org/officeDocument/2006/relationships/sharedStrings" Target="sharedStrings.xml" />
  <Relationship Id="rId4" Type="http://schemas.openxmlformats.org/officeDocument/2006/relationships/worksheet" Target="worksheets/sheet4.xml" />
  <Relationship Id="rId9" Type="http://schemas.openxmlformats.org/officeDocument/2006/relationships/styles" Target="styles.xml" />
  <Relationship Id="rId13" Type="http://schemas.openxmlformats.org/officeDocument/2006/relationships/worksheet" Target="worksheets/sheet5.xml" />
</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0FBDC70F-15C7-485E-99C1-E8321D9E804F}">
          <cx:dataLabels>
            <cx:visibility seriesName="0" categoryName="0" value="1"/>
          </cx:dataLabels>
          <cx:dataId val="0"/>
          <cx:layoutPr>
            <cx:binning intervalClosed="r" underflow="40000" overflow="100000">
              <cx:binSize val="10000"/>
            </cx:binning>
          </cx:layoutPr>
        </cx:series>
      </cx:plotAreaRegion>
      <cx:axis id="0">
        <cx:catScaling gapWidth="0"/>
        <cx:tickLabels/>
        <cx:txPr>
          <a:bodyPr spcFirstLastPara="1" vertOverflow="ellipsis" horzOverflow="overflow" wrap="square" lIns="0" tIns="0" rIns="0" bIns="0" anchor="ctr" anchorCtr="1"/>
          <a:lstStyle/>
          <a:p>
            <a:pPr algn="ctr" rtl="0">
              <a:defRPr sz="800"/>
            </a:pPr>
            <a:endParaRPr lang="en-US" sz="8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&#65279;<?xml version="1.0" encoding="utf-8" standalone="yes"?>
<Relationships xmlns="http://schemas.openxmlformats.org/package/2006/relationships">
  <Relationship Id="rId1" Type="http://schemas.openxmlformats.org/officeDocument/2006/relationships/image" Target="../media/image1.png" />
  <Relationship Id="rId2" Type="http://schemas.openxmlformats.org/officeDocument/2006/relationships/image" Target="../media/image2.png" />
  <Relationship Id="rId3" Type="http://schemas.openxmlformats.org/officeDocument/2006/relationships/image" Target="../media/image3.png" />
  <Relationship Id="rId4"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3</xdr:row>
      <xdr:rowOff>1</xdr:rowOff>
    </xdr:from>
    <xdr:to>
      <xdr:col>2</xdr:col>
      <xdr:colOff>0</xdr:colOff>
      <xdr:row>9</xdr:row>
      <xdr:rowOff>1</xdr:rowOff>
    </xdr:to>
    <mc:AlternateContent xmlns:mc="http://schemas.openxmlformats.org/markup-compatibility/2006" xmlns:sle15="http://schemas.microsoft.com/office/drawing/2012/slicer">
      <mc:Choice Requires="sle15">
        <xdr:graphicFrame macro="">
          <xdr:nvGraphicFramePr>
            <xdr:cNvPr id="2" name="HIRE YEAR">
              <a:extLst>
                <a:ext uri="{FF2B5EF4-FFF2-40B4-BE49-F238E27FC236}">
                  <a16:creationId xmlns:a16="http://schemas.microsoft.com/office/drawing/2014/main" id="{635521D5-9141-4CB8-8427-160F3459B93E}"/>
                </a:ext>
              </a:extLst>
            </xdr:cNvPr>
            <xdr:cNvGraphicFramePr/>
          </xdr:nvGraphicFramePr>
          <xdr:xfrm>
            <a:off x="0" y="0"/>
            <a:ext cx="0" cy="0"/>
          </xdr:xfrm>
          <a:graphic>
            <a:graphicData uri="http://schemas.microsoft.com/office/drawing/2010/slicer">
              <sle:slicer xmlns:sle="http://schemas.microsoft.com/office/drawing/2010/slicer" name="HIRE YEAR"/>
            </a:graphicData>
          </a:graphic>
        </xdr:graphicFrame>
      </mc:Choice>
      <mc:Fallback xmlns="">
        <xdr:sp macro="" textlink="">
          <xdr:nvSpPr>
            <xdr:cNvPr id="0" name=""/>
            <xdr:cNvSpPr>
              <a:spLocks noTextEdit="1"/>
            </xdr:cNvSpPr>
          </xdr:nvSpPr>
          <xdr:spPr>
            <a:xfrm>
              <a:off x="134938" y="873126"/>
              <a:ext cx="2722562" cy="1143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10</xdr:row>
      <xdr:rowOff>1</xdr:rowOff>
    </xdr:from>
    <xdr:to>
      <xdr:col>2</xdr:col>
      <xdr:colOff>0</xdr:colOff>
      <xdr:row>15</xdr:row>
      <xdr:rowOff>1</xdr:rowOff>
    </xdr:to>
    <mc:AlternateContent xmlns:mc="http://schemas.openxmlformats.org/markup-compatibility/2006" xmlns:sle15="http://schemas.microsoft.com/office/drawing/2012/slicer">
      <mc:Choice Requires="sle15">
        <xdr:graphicFrame macro="">
          <xdr:nvGraphicFramePr>
            <xdr:cNvPr id="3" name="OFFICE">
              <a:extLst>
                <a:ext uri="{FF2B5EF4-FFF2-40B4-BE49-F238E27FC236}">
                  <a16:creationId xmlns:a16="http://schemas.microsoft.com/office/drawing/2014/main" id="{0ECA631F-06E6-432D-BD84-31BD52FBE43E}"/>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134938" y="2206626"/>
              <a:ext cx="2722562" cy="952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xdr:col>
      <xdr:colOff>0</xdr:colOff>
      <xdr:row>16</xdr:row>
      <xdr:rowOff>0</xdr:rowOff>
    </xdr:from>
    <xdr:to>
      <xdr:col>2</xdr:col>
      <xdr:colOff>0</xdr:colOff>
      <xdr:row>24</xdr:row>
      <xdr:rowOff>150812</xdr:rowOff>
    </xdr:to>
    <mc:AlternateContent xmlns:mc="http://schemas.openxmlformats.org/markup-compatibility/2006" xmlns:sle15="http://schemas.microsoft.com/office/drawing/2012/slicer">
      <mc:Choice Requires="sle15">
        <xdr:graphicFrame macro="">
          <xdr:nvGraphicFramePr>
            <xdr:cNvPr id="4" name="DEPT">
              <a:extLst>
                <a:ext uri="{FF2B5EF4-FFF2-40B4-BE49-F238E27FC236}">
                  <a16:creationId xmlns:a16="http://schemas.microsoft.com/office/drawing/2014/main" id="{29BB86D1-B204-4FF9-A6C1-3BD98F83001A}"/>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134938" y="3349625"/>
              <a:ext cx="2722562" cy="1762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3</xdr:row>
      <xdr:rowOff>0</xdr:rowOff>
    </xdr:from>
    <xdr:to>
      <xdr:col>8</xdr:col>
      <xdr:colOff>0</xdr:colOff>
      <xdr:row>17</xdr:row>
      <xdr:rowOff>190499</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C1CCDD9-F312-404A-BD1F-DD629AAD5B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8000" y="876300"/>
              <a:ext cx="5848350" cy="28574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-1782839</xdr:colOff>
      <xdr:row>0</xdr:row>
      <xdr:rowOff>1</xdr:rowOff>
    </xdr:from>
    <xdr:to>
      <xdr:col>5</xdr:col>
      <xdr:colOff>0</xdr:colOff>
      <xdr:row>3</xdr:row>
      <xdr:rowOff>1</xdr:rowOff>
    </xdr:to>
    <xdr:pic>
      <xdr:nvPicPr>
        <xdr:cNvPr id="71" name="SAM 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3061" y="1"/>
          <a:ext cx="1782839" cy="457200"/>
        </a:xfrm>
        <a:prstGeom prst="rect">
          <a:avLst/>
        </a:prstGeom>
        <a:noFill/>
        <a:ln>
          <a:noFill/>
        </a:ln>
      </xdr:spPr>
    </xdr:pic>
    <xdr:clientData/>
  </xdr:twoCellAnchor>
  <xdr:twoCellAnchor>
    <xdr:from>
      <xdr:col>0</xdr:col>
      <xdr:colOff>0</xdr:colOff>
      <xdr:row>0</xdr:row>
      <xdr:rowOff>0</xdr:rowOff>
    </xdr:from>
    <xdr:to>
      <xdr:col>0</xdr:col>
      <xdr:colOff>981074</xdr:colOff>
      <xdr:row>7</xdr:row>
      <xdr:rowOff>203931</xdr:rowOff>
    </xdr:to>
    <xdr:grpSp>
      <xdr:nvGrpSpPr>
        <xdr:cNvPr id="69" name="SAM Group"/>
        <xdr:cNvGrpSpPr/>
      </xdr:nvGrpSpPr>
      <xdr:grpSpPr>
        <a:xfrm>
          <a:off x="0" y="0"/>
          <a:ext cx="981074" cy="1804670"/>
          <a:chOff x="0" y="0"/>
          <a:chExt cx="689775" cy="1804670"/>
        </a:xfrm>
      </xdr:grpSpPr>
      <xdr:pic>
        <xdr:nvPicPr>
          <xdr:cNvPr id="70" name="SAM Blue Stroke" descr="SAM Blue Stroke"/>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3445"/>
          <a:stretch/>
        </xdr:blipFill>
        <xdr:spPr bwMode="auto">
          <a:xfrm>
            <a:off x="0" y="0"/>
            <a:ext cx="689775" cy="1804670"/>
          </a:xfrm>
          <a:prstGeom prst="rect">
            <a:avLst/>
          </a:prstGeom>
          <a:noFill/>
          <a:ln>
            <a:noFill/>
          </a:ln>
        </xdr:spPr>
      </xdr:pic>
      <xdr:sp macro="" textlink="">
        <xdr:nvSpPr>
          <xdr:cNvPr id="71" name="SAM Textbook Text Box"/>
          <xdr:cNvSpPr txBox="1"/>
        </xdr:nvSpPr>
        <xdr:spPr>
          <a:xfrm rot="10800000">
            <a:off x="43358" y="396815"/>
            <a:ext cx="483079" cy="1207698"/>
          </a:xfrm>
          <a:prstGeom prst="rect">
            <a:avLst/>
          </a:prstGeom>
          <a:noFill/>
          <a:ln>
            <a:noFill/>
          </a:ln>
        </xdr:spPr>
        <xdr:style>
          <a:lnRef idx="0">
            <a:scrgbClr r="0" g="0" b="0"/>
          </a:lnRef>
          <a:fillRef idx="0">
            <a:scrgbClr r="0" g="0" b="0"/>
          </a:fillRef>
          <a:effectRef idx="0">
            <a:scrgbClr r="0" g="0" b="0"/>
          </a:effectRef>
          <a:fontRef idx="minor">
            <a:schemeClr val="lt1"/>
          </a:fontRef>
        </xdr:style>
        <xdr:txBody>
          <a:bodyPr rot="0" spcFirstLastPara="0" vert="eaVert"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800">
                <a:effectLst/>
                <a:latin typeface="Tw Cen MT" charset="0"/>
                <a:ea typeface="Calibri" panose="020F0502020204030204" pitchFamily="34" charset="0"/>
                <a:cs typeface="Times New Roman" panose="02020603050405020304" pitchFamily="18" charset="0"/>
                <a:solidFill>
                  <a:srgbClr val="FFFFFF"/>
                </a:solidFill>
              </a:rPr>
              <a:t>Textbook</a:t>
            </a:r>
            <a:endParaRPr lang="en-US" sz="1100">
              <a:effectLst/>
              <a:ea typeface="Calibri" panose="020F0502020204030204" pitchFamily="34" charset="0"/>
              <a:cs typeface="Times New Roman" panose="02020603050405020304" pitchFamily="18" charset="0"/>
            </a:endParaRPr>
          </a:p>
        </xdr:txBody>
      </xdr:sp>
    </xdr:grpSp>
    <xdr:clientData/>
  </xdr:twoCellAnchor>
  <xdr:twoCellAnchor>
    <xdr:from>
      <xdr:col>0</xdr:col>
      <xdr:colOff>0</xdr:colOff>
      <xdr:row>0</xdr:row>
      <xdr:rowOff>0</xdr:rowOff>
    </xdr:from>
    <xdr:to>
      <xdr:col>1</xdr:col>
      <xdr:colOff>0</xdr:colOff>
      <xdr:row>3</xdr:row>
      <xdr:rowOff>0</xdr:rowOff>
    </xdr:to>
    <xdr:sp macro="" textlink="">
      <xdr:nvSpPr>
        <xdr:cNvPr id="2" name="SAM Red Rectangle"/>
        <xdr:cNvSpPr/>
      </xdr:nvSpPr>
      <xdr:spPr>
        <a:xfrm>
          <a:off x="0" y="0"/>
          <a:ext cx="1000125" cy="457200"/>
        </a:xfrm>
        <a:prstGeom prst="rect">
          <a:avLst/>
        </a:prstGeom>
        <a:solidFill>
          <a:srgbClr val="E3460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53515</xdr:colOff>
      <xdr:row>10</xdr:row>
      <xdr:rowOff>17584</xdr:rowOff>
    </xdr:from>
    <xdr:to>
      <xdr:col>1</xdr:col>
      <xdr:colOff>300403</xdr:colOff>
      <xdr:row>10</xdr:row>
      <xdr:rowOff>198857</xdr:rowOff>
    </xdr:to>
    <xdr:pic>
      <xdr:nvPicPr>
        <xdr:cNvPr id="2" name="Picture 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11</xdr:row>
      <xdr:rowOff>28708</xdr:rowOff>
    </xdr:from>
    <xdr:to>
      <xdr:col>1</xdr:col>
      <xdr:colOff>268399</xdr:colOff>
      <xdr:row>11</xdr:row>
      <xdr:rowOff>207050</xdr:rowOff>
    </xdr:to>
    <xdr:pic>
      <xdr:nvPicPr>
        <xdr:cNvPr id="3" name="Picture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13</xdr:row>
      <xdr:rowOff>28708</xdr:rowOff>
    </xdr:from>
    <xdr:to>
      <xdr:col>1</xdr:col>
      <xdr:colOff>268399</xdr:colOff>
      <xdr:row>13</xdr:row>
      <xdr:rowOff>207050</xdr:rowOff>
    </xdr:to>
    <xdr:pic>
      <xdr:nvPicPr>
        <xdr:cNvPr id="4"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16</xdr:row>
      <xdr:rowOff>17584</xdr:rowOff>
    </xdr:from>
    <xdr:to>
      <xdr:col>1</xdr:col>
      <xdr:colOff>300403</xdr:colOff>
      <xdr:row>16</xdr:row>
      <xdr:rowOff>198857</xdr:rowOff>
    </xdr:to>
    <xdr:pic>
      <xdr:nvPicPr>
        <xdr:cNvPr id="5" name="Picture 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17</xdr:row>
      <xdr:rowOff>28708</xdr:rowOff>
    </xdr:from>
    <xdr:to>
      <xdr:col>1</xdr:col>
      <xdr:colOff>268399</xdr:colOff>
      <xdr:row>17</xdr:row>
      <xdr:rowOff>207050</xdr:rowOff>
    </xdr:to>
    <xdr:pic>
      <xdr:nvPicPr>
        <xdr:cNvPr id="6"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85519</xdr:colOff>
      <xdr:row>20</xdr:row>
      <xdr:rowOff>28708</xdr:rowOff>
    </xdr:from>
    <xdr:to>
      <xdr:col>1</xdr:col>
      <xdr:colOff>268399</xdr:colOff>
      <xdr:row>20</xdr:row>
      <xdr:rowOff>207050</xdr:rowOff>
    </xdr:to>
    <xdr:pic>
      <xdr:nvPicPr>
        <xdr:cNvPr id="7" name="Picture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25</xdr:row>
      <xdr:rowOff>17584</xdr:rowOff>
    </xdr:from>
    <xdr:to>
      <xdr:col>1</xdr:col>
      <xdr:colOff>300403</xdr:colOff>
      <xdr:row>25</xdr:row>
      <xdr:rowOff>198857</xdr:rowOff>
    </xdr:to>
    <xdr:pic>
      <xdr:nvPicPr>
        <xdr:cNvPr id="8" name="Picture 8"/>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26</xdr:row>
      <xdr:rowOff>17584</xdr:rowOff>
    </xdr:from>
    <xdr:to>
      <xdr:col>1</xdr:col>
      <xdr:colOff>300403</xdr:colOff>
      <xdr:row>26</xdr:row>
      <xdr:rowOff>198857</xdr:rowOff>
    </xdr:to>
    <xdr:pic>
      <xdr:nvPicPr>
        <xdr:cNvPr id="9" name="Picture 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27</xdr:row>
      <xdr:rowOff>17584</xdr:rowOff>
    </xdr:from>
    <xdr:to>
      <xdr:col>1</xdr:col>
      <xdr:colOff>300403</xdr:colOff>
      <xdr:row>27</xdr:row>
      <xdr:rowOff>198857</xdr:rowOff>
    </xdr:to>
    <xdr:pic>
      <xdr:nvPicPr>
        <xdr:cNvPr id="10" name="Picture 10"/>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28</xdr:row>
      <xdr:rowOff>28708</xdr:rowOff>
    </xdr:from>
    <xdr:to>
      <xdr:col>1</xdr:col>
      <xdr:colOff>268399</xdr:colOff>
      <xdr:row>28</xdr:row>
      <xdr:rowOff>207050</xdr:rowOff>
    </xdr:to>
    <xdr:pic>
      <xdr:nvPicPr>
        <xdr:cNvPr id="11"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30</xdr:row>
      <xdr:rowOff>17584</xdr:rowOff>
    </xdr:from>
    <xdr:to>
      <xdr:col>1</xdr:col>
      <xdr:colOff>300403</xdr:colOff>
      <xdr:row>30</xdr:row>
      <xdr:rowOff>198857</xdr:rowOff>
    </xdr:to>
    <xdr:pic>
      <xdr:nvPicPr>
        <xdr:cNvPr id="12" name="Picture 12"/>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31</xdr:row>
      <xdr:rowOff>17584</xdr:rowOff>
    </xdr:from>
    <xdr:to>
      <xdr:col>1</xdr:col>
      <xdr:colOff>300403</xdr:colOff>
      <xdr:row>31</xdr:row>
      <xdr:rowOff>198857</xdr:rowOff>
    </xdr:to>
    <xdr:pic>
      <xdr:nvPicPr>
        <xdr:cNvPr id="13" name="Picture 13"/>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32</xdr:row>
      <xdr:rowOff>17584</xdr:rowOff>
    </xdr:from>
    <xdr:to>
      <xdr:col>1</xdr:col>
      <xdr:colOff>300403</xdr:colOff>
      <xdr:row>32</xdr:row>
      <xdr:rowOff>198857</xdr:rowOff>
    </xdr:to>
    <xdr:pic>
      <xdr:nvPicPr>
        <xdr:cNvPr id="14" name="Picture 14"/>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53515</xdr:colOff>
      <xdr:row>33</xdr:row>
      <xdr:rowOff>17584</xdr:rowOff>
    </xdr:from>
    <xdr:to>
      <xdr:col>1</xdr:col>
      <xdr:colOff>300403</xdr:colOff>
      <xdr:row>33</xdr:row>
      <xdr:rowOff>198857</xdr:rowOff>
    </xdr:to>
    <xdr:pic>
      <xdr:nvPicPr>
        <xdr:cNvPr id="15" name="Picture 15"/>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36</xdr:row>
      <xdr:rowOff>28708</xdr:rowOff>
    </xdr:from>
    <xdr:to>
      <xdr:col>1</xdr:col>
      <xdr:colOff>268399</xdr:colOff>
      <xdr:row>36</xdr:row>
      <xdr:rowOff>207050</xdr:rowOff>
    </xdr:to>
    <xdr:pic>
      <xdr:nvPicPr>
        <xdr:cNvPr id="16"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38</xdr:row>
      <xdr:rowOff>17584</xdr:rowOff>
    </xdr:from>
    <xdr:to>
      <xdr:col>1</xdr:col>
      <xdr:colOff>300403</xdr:colOff>
      <xdr:row>38</xdr:row>
      <xdr:rowOff>198857</xdr:rowOff>
    </xdr:to>
    <xdr:pic>
      <xdr:nvPicPr>
        <xdr:cNvPr id="17" name="Picture 17"/>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twoCellAnchor>
    <xdr:from>
      <xdr:col>1</xdr:col>
      <xdr:colOff>85519</xdr:colOff>
      <xdr:row>39</xdr:row>
      <xdr:rowOff>28708</xdr:rowOff>
    </xdr:from>
    <xdr:to>
      <xdr:col>1</xdr:col>
      <xdr:colOff>268399</xdr:colOff>
      <xdr:row>39</xdr:row>
      <xdr:rowOff>207050</xdr:rowOff>
    </xdr:to>
    <xdr:pic>
      <xdr:nvPicPr>
        <xdr:cNvPr id="18" name="Picture 1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788" y="3018093"/>
          <a:ext cx="182880" cy="178342"/>
        </a:xfrm>
        <a:prstGeom prst="rect">
          <a:avLst/>
        </a:prstGeom>
      </xdr:spPr>
    </xdr:pic>
    <xdr:clientData/>
  </xdr:twoCellAnchor>
  <xdr:twoCellAnchor>
    <xdr:from>
      <xdr:col>1</xdr:col>
      <xdr:colOff>53515</xdr:colOff>
      <xdr:row>41</xdr:row>
      <xdr:rowOff>17584</xdr:rowOff>
    </xdr:from>
    <xdr:to>
      <xdr:col>1</xdr:col>
      <xdr:colOff>300403</xdr:colOff>
      <xdr:row>41</xdr:row>
      <xdr:rowOff>198857</xdr:rowOff>
    </xdr:to>
    <xdr:pic>
      <xdr:nvPicPr>
        <xdr:cNvPr id="19" name="Picture 19"/>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1715" y="2017834"/>
          <a:ext cx="246888" cy="181273"/>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RE_YEAR" xr10:uid="{F676AFCD-78D0-434C-94EA-C48CE86F9760}" sourceName="HIRE YEAR">
  <extLst>
    <x:ext xmlns:x15="http://schemas.microsoft.com/office/spreadsheetml/2010/11/main" uri="{2F2917AC-EB37-4324-AD4E-5DD8C200BD13}">
      <x15:tableSlicerCache tableId="1" column="1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7DC9A8C5-701B-4D68-B598-4DEC088D0910}" sourceName="OFFICE">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FA917F73-016C-40FC-8408-7FE4726C31BA}" sourceName="DEP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IRE YEAR" xr10:uid="{3795C574-2083-4C1B-8469-CC40DD88DD44}" cache="Slicer_HIRE_YEAR" caption="HIRE YEAR" startItem="3" columnCount="3" rowHeight="241300"/>
  <slicer name="OFFICE" xr10:uid="{A306CB3F-524F-4A7C-8152-060355259945}" cache="Slicer_OFFICE" caption="OFFICE" columnCount="3" rowHeight="241300"/>
  <slicer name="DEPT" xr10:uid="{D85AF0E0-E089-461F-BE38-FDA9C257F33A}" cache="Slicer_DEPT" caption="DEP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8AA9A9-AA9E-4FFD-830F-3FB39D5D27D8}" name="Employees_Tbl" displayName="Employees_Tbl" ref="A4:P536" totalsRowCount="1" headerRowDxfId="12" tableBorderDxfId="11">
  <autoFilter ref="A4:P535" xr:uid="{828AA9A9-AA9E-4FFD-830F-3FB39D5D27D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xmlns:xlrd2="http://schemas.microsoft.com/office/spreadsheetml/2017/richdata2" ref="A6:P535">
    <sortCondition ref="H5:H535" customList="Boston,Chicago,Denver,San Francisco,Dallas"/>
  </sortState>
  <tableColumns count="16">
    <tableColumn id="1" xr3:uid="{5F793006-0ED6-4D55-A464-D536E58675F5}" name="ID" totalsRowLabel="Total:"/>
    <tableColumn id="2" xr3:uid="{00BA048C-0DA7-4B1C-8A97-6B954F10008C}" name="FIRST"/>
    <tableColumn id="3" xr3:uid="{6AA5A6C0-08B2-425A-9492-6576BB2AD53A}" name="LAST"/>
    <tableColumn id="14" xr3:uid="{5D879E2B-5B5C-4D62-ADA8-BD4D11C3B3F7}" name="FULL NAME" dataDxfId="10">
      <calculatedColumnFormula>Employees_Tbl[LAST] &amp;","&amp;Employees_Tbl[FIRST]</calculatedColumnFormula>
    </tableColumn>
    <tableColumn id="4" xr3:uid="{92EA4850-CBBA-45F0-93F6-023DB46211B0}" name="DEPT"/>
    <tableColumn id="5" xr3:uid="{6EBF39A2-E42B-4D26-8F24-F3C86973B920}" name="HIRE DATE" totalsRowLabel="Total" dataDxfId="9"/>
    <tableColumn id="15" xr3:uid="{72D2659F-B1B2-4A1C-8AC9-29047EBE7BD2}" name="HIRE YEAR" dataDxfId="8">
      <calculatedColumnFormula>YEAR(Employees_Tbl[HIRE DATE])</calculatedColumnFormula>
    </tableColumn>
    <tableColumn id="6" xr3:uid="{105EEFED-F831-4367-BE09-CFDEC132EB06}" name="OFFICE"/>
    <tableColumn id="7" xr3:uid="{AC9B22A2-C265-4703-B543-6DD4318CDD43}" name="STATE"/>
    <tableColumn id="8" xr3:uid="{82E78885-19AF-44B8-B3D8-803C18711A04}" name="BASE SALARY" totalsRowFunction="sum" dataDxfId="7" totalsRowDxfId="3" dataCellStyle="Comma"/>
    <tableColumn id="9" xr3:uid="{85D5C567-D376-41B6-82F5-E7006610AFC2}" name="BONUS" totalsRowFunction="sum" dataDxfId="6" totalsRowDxfId="2" dataCellStyle="Comma"/>
    <tableColumn id="10" xr3:uid="{EB222F68-BB83-446A-957D-67FE17970100}" name="COMMISSION" totalsRowFunction="sum" dataDxfId="5" totalsRowDxfId="1"/>
    <tableColumn id="16" xr3:uid="{213D53D6-D877-475D-9461-28FE6A9ADAC3}" name="WAGES" totalsRowFunction="sum" dataDxfId="4" totalsRowDxfId="0">
      <calculatedColumnFormula>SUM(Employees_Tbl[[#This Row],[BASE SALARY]:[COMMISSION]])</calculatedColumnFormula>
    </tableColumn>
    <tableColumn id="11" xr3:uid="{691CBCBB-02EE-4913-96F3-3DC5244D6145}" name="PERSONAL DAYS" totalsRowFunction="average"/>
    <tableColumn id="12" xr3:uid="{55FD2820-7662-4338-A6D8-EF7408D6CD13}" name="SICK DAYS" totalsRowFunction="average"/>
    <tableColumn id="13" xr3:uid="{5DE87EAC-FEE9-4E3F-B8E8-D16A79778493}" name="EVAL SCORE" totalsRowFunction="averag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&#65279;<?xml version="1.0" encoding="utf-8" standalone="yes"?>
<Relationships xmlns="http://schemas.openxmlformats.org/package/2006/relationships">
  <Relationship Id="rId3" Type="http://schemas.microsoft.com/office/2007/relationships/slicer" Target="../slicers/slicer1.xml" />
  <Relationship Id="rId2" Type="http://schemas.openxmlformats.org/officeDocument/2006/relationships/drawing" Target="../drawings/drawing1.xml" />
  <Relationship Id="rId1" Type="http://schemas.openxmlformats.org/officeDocument/2006/relationships/printerSettings" Target="../printerSettings/printerSettings1.bin" />
  <Relationship Id="rId4" Type="http://schemas.openxmlformats.org/officeDocument/2006/relationships/comments" Target="../comments2.xml" />
  <Relationship Id="rId5" Type="http://schemas.openxmlformats.org/officeDocument/2006/relationships/vmlDrawing" Target="../drawings/vmlDrawing2.vml" />
</Relationships>
</file>

<file path=xl/worksheets/_rels/sheet3.xml.rels>&#65279;<?xml version="1.0" encoding="utf-8" standalone="yes"?>
<Relationships xmlns="http://schemas.openxmlformats.org/package/2006/relationships">
  <Relationship Id="rId1" Type="http://schemas.openxmlformats.org/officeDocument/2006/relationships/table" Target="../tables/table1.xml" />
  <Relationship Id="rId2" Type="http://schemas.openxmlformats.org/officeDocument/2006/relationships/comments" Target="../comments1.xml" />
  <Relationship Id="rId3" Type="http://schemas.openxmlformats.org/officeDocument/2006/relationships/vmlDrawing" Target="../drawings/vmlDrawing1.vml" />
</Relationships>
</file>

<file path=xl/worksheets/_rels/sheet5.xml.rels>&#65279;<?xml version="1.0" encoding="utf-8" standalone="yes"?>
<Relationships xmlns="http://schemas.openxmlformats.org/package/2006/relationships">
  <Relationship Id="rId1" Type="http://schemas.openxmlformats.org/officeDocument/2006/relationships/drawing" Target="../drawings/drawing2.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B92B-6DCB-4843-B576-6EA6B3427464}">
  <dimension ref="A1:B5"/>
  <sheetViews>
    <sheetView zoomScale="120" zoomScaleNormal="120" workbookViewId="0">
      <selection activeCell="B15" sqref="B15"/>
    </sheetView>
  </sheetViews>
  <sheetFormatPr defaultRowHeight="15" x14ac:dyDescent="0.25"/>
  <cols>
    <col min="1" max="1" width="10.7109375" customWidth="1"/>
    <col min="2" max="2" width="36.85546875" customWidth="1"/>
  </cols>
  <sheetData>
    <row r="1" spans="1:2" ht="35.25" x14ac:dyDescent="0.5">
      <c r="A1" s="1" t="s">
        <v>0</v>
      </c>
    </row>
    <row r="3" spans="1:2" x14ac:dyDescent="0.25">
      <c r="A3" s="2" t="s">
        <v>1</v>
      </c>
      <c r="B3" s="3" t="s">
        <v>1417</v>
      </c>
    </row>
    <row r="4" spans="1:2" x14ac:dyDescent="0.25">
      <c r="A4" s="2" t="s">
        <v>2</v>
      </c>
      <c r="B4" s="4"/>
    </row>
    <row r="5" spans="1:2" ht="45" x14ac:dyDescent="0.25">
      <c r="A5" s="2" t="s">
        <v>3</v>
      </c>
      <c r="B5" s="3" t="s">
        <v>1406</v>
      </c>
    </row>
  </sheetData>
  <dataValidations count="1">
    <dataValidation allowBlank="1" error="pavI8MeUFtEyxX2I4tky4b68a57e-935c-4b2e-bf8e-c972a40bf77c" sqref="A1:B5" xr:uid="{00000000-0002-0000-0000-000000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11B63-A9CF-4F2D-BE81-4DFE1349E6B6}">
  <dimension ref="B1:H25"/>
  <sheetViews>
    <sheetView tabSelected="0" topLeftCell="C1" zoomScale="120" zoomScaleNormal="120" workbookViewId="0">
      <selection activeCell="E24" sqref="E24"/>
    </sheetView>
  </sheetViews>
  <sheetFormatPr defaultRowHeight="15" x14ac:dyDescent="0.25"/>
  <cols>
    <col min="1" max="1" width="2" customWidth="1"/>
    <col min="2" max="2" width="40.85546875" customWidth="1"/>
    <col min="3" max="3" width="2.85546875" customWidth="1"/>
    <col min="4" max="4" width="24.5703125" customWidth="1"/>
    <col min="5" max="5" width="16" customWidth="1"/>
    <col min="6" max="6" width="8" customWidth="1"/>
    <col min="7" max="7" width="19.7109375" customWidth="1"/>
    <col min="8" max="8" width="19.42578125" customWidth="1"/>
  </cols>
  <sheetData>
    <row r="1" spans="2:2" ht="35.25" x14ac:dyDescent="0.5">
      <c r="B1" s="1" t="s">
        <v>0</v>
      </c>
    </row>
    <row r="2" spans="2:2" ht="18.75" x14ac:dyDescent="0.3">
      <c r="B2" s="5" t="s">
        <v>4</v>
      </c>
    </row>
    <row r="20" spans="4:8" ht="18" thickBot="1" x14ac:dyDescent="0.35">
      <c r="D20" s="23" t="s">
        <v>5</v>
      </c>
      <c r="E20" s="23"/>
      <c r="G20" s="23" t="s">
        <v>6</v>
      </c>
      <c r="H20" s="23"/>
    </row>
    <row r="21" spans="4:8" ht="18.75" thickTop="1" x14ac:dyDescent="0.25">
      <c r="D21" s="6" t="s">
        <v>7</v>
      </c>
      <c r="E21" s="22">
        <f>COUNTA(Employees_Tbl[ID])-1</f>
        <v>530</v>
      </c>
      <c r="G21" s="6" t="s">
        <v>8</v>
      </c>
      <c r="H21" s="8" t="s">
        <v>648</v>
      </c>
    </row>
    <row r="22" spans="4:8" x14ac:dyDescent="0.25">
      <c r="D22" s="6" t="s">
        <v>1407</v>
      </c>
      <c r="E22" s="9"/>
      <c r="G22" s="6" t="s">
        <v>10</v>
      </c>
      <c r="H22" s="7" t="str">
        <f>VLOOKUP(H21, Employees_Tbl[], 4, FALSE)</f>
        <v>Qureshi,Lila</v>
      </c>
    </row>
    <row r="23" spans="4:8" x14ac:dyDescent="0.25">
      <c r="D23" s="6" t="s">
        <v>1408</v>
      </c>
      <c r="E23" s="10"/>
      <c r="G23" s="6" t="s">
        <v>11</v>
      </c>
      <c r="H23" s="7" t="str">
        <f>VLOOKUP(H21, Employees_Tbl[], 5, FALSE)</f>
        <v>Finance</v>
      </c>
    </row>
    <row r="24" spans="4:8" x14ac:dyDescent="0.25">
      <c r="D24" s="6" t="s">
        <v>1409</v>
      </c>
      <c r="E24" s="9"/>
      <c r="G24" s="6" t="s">
        <v>12</v>
      </c>
      <c r="H24" s="7" t="str">
        <f>VLOOKUP(H21, Employees_Tbl[], 8, FALSE)</f>
        <v>San Francisco</v>
      </c>
    </row>
    <row r="25" spans="4:8" x14ac:dyDescent="0.25">
      <c r="D25" s="6" t="s">
        <v>1410</v>
      </c>
      <c r="E25" s="9"/>
      <c r="G25" s="6" t="s">
        <v>1413</v>
      </c>
      <c r="H25" s="9">
        <f>VLOOKUP(H21, Employees_Tbl[], 13, FALSE)</f>
        <v>64600</v>
      </c>
    </row>
  </sheetData>
  <mergeCells count="2">
    <mergeCell ref="D20:E20"/>
    <mergeCell ref="G20:H20"/>
  </mergeCells>
  <dataValidations count="1">
    <dataValidation allowBlank="1" error="pavI8MeUFtEyxX2I4tky4b68a57e-935c-4b2e-bf8e-c972a40bf77c" sqref="A1:D25 F1:H25 E1:E20 E22:E25" xr:uid="{00000000-0002-0000-0100-000000000000}"/>
  </dataValidations>
  <pageMargins left="0.7" right="0.7" top="0.75" bottom="0.75" header="0.3" footer="0.3"/>
  <pageSetup orientation="portrait" r:id="rId1"/>
  <drawing r:id="rId2"/>
  <legacyDrawing r:id="rId5"/>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3A914-5458-4747-81D5-081B7246A290}">
  <dimension ref="A1:P536"/>
  <sheetViews>
    <sheetView topLeftCell="A493" zoomScale="120" zoomScaleNormal="120" workbookViewId="0">
      <selection activeCell="N535" sqref="N535"/>
    </sheetView>
  </sheetViews>
  <sheetFormatPr defaultRowHeight="15" x14ac:dyDescent="0.25"/>
  <cols>
    <col min="1" max="1" width="14" customWidth="1"/>
    <col min="2" max="2" width="12.7109375" bestFit="1" customWidth="1"/>
    <col min="3" max="3" width="19.7109375" bestFit="1" customWidth="1"/>
    <col min="4" max="4" width="19.7109375" customWidth="1"/>
    <col min="5" max="5" width="17.28515625" bestFit="1" customWidth="1"/>
    <col min="6" max="7" width="12" customWidth="1"/>
    <col min="8" max="8" width="12.85546875" bestFit="1" customWidth="1"/>
    <col min="9" max="9" width="8.28515625" customWidth="1"/>
    <col min="10" max="12" width="19.5703125" customWidth="1"/>
    <col min="13" max="13" width="17.5703125" customWidth="1"/>
    <col min="14" max="14" width="14" customWidth="1"/>
    <col min="15" max="15" width="13.7109375" customWidth="1"/>
  </cols>
  <sheetData>
    <row r="1" spans="1:16" ht="35.25" x14ac:dyDescent="0.5">
      <c r="A1" s="1" t="s">
        <v>0</v>
      </c>
    </row>
    <row r="2" spans="1:16" ht="18.75" x14ac:dyDescent="0.3">
      <c r="A2" s="5" t="s">
        <v>1401</v>
      </c>
    </row>
    <row r="4" spans="1:16" x14ac:dyDescent="0.25">
      <c r="A4" s="18" t="s">
        <v>8</v>
      </c>
      <c r="B4" s="19" t="s">
        <v>1288</v>
      </c>
      <c r="C4" s="19" t="s">
        <v>1289</v>
      </c>
      <c r="D4" s="19" t="s">
        <v>1392</v>
      </c>
      <c r="E4" s="19" t="s">
        <v>1287</v>
      </c>
      <c r="F4" s="19" t="s">
        <v>1290</v>
      </c>
      <c r="G4" s="19" t="s">
        <v>1397</v>
      </c>
      <c r="H4" s="19" t="s">
        <v>1291</v>
      </c>
      <c r="I4" s="19" t="s">
        <v>1292</v>
      </c>
      <c r="J4" s="19" t="s">
        <v>1303</v>
      </c>
      <c r="K4" s="19" t="s">
        <v>1293</v>
      </c>
      <c r="L4" s="19" t="s">
        <v>1294</v>
      </c>
      <c r="M4" s="19" t="s">
        <v>1399</v>
      </c>
      <c r="N4" s="19" t="s">
        <v>1295</v>
      </c>
      <c r="O4" s="18" t="s">
        <v>1296</v>
      </c>
      <c r="P4" s="20" t="s">
        <v>1297</v>
      </c>
    </row>
    <row r="5" spans="1:16" x14ac:dyDescent="0.25">
      <c r="A5" t="s">
        <v>144</v>
      </c>
      <c r="B5" t="s">
        <v>55</v>
      </c>
      <c r="C5" t="s">
        <v>145</v>
      </c>
      <c r="D5" t="str">
        <f>Employees_Tbl[LAST] &amp;","&amp;Employees_Tbl[FIRST]</f>
        <v>Branch,Jean</v>
      </c>
      <c r="E5" t="s">
        <v>53</v>
      </c>
      <c r="F5" s="13">
        <v>41754</v>
      </c>
      <c r="G5" s="21">
        <f>YEAR(Employees_Tbl[HIRE DATE])</f>
        <v>2014</v>
      </c>
      <c r="H5" t="s">
        <v>17</v>
      </c>
      <c r="I5" t="s">
        <v>18</v>
      </c>
      <c r="J5" s="11">
        <v>92900</v>
      </c>
      <c r="K5" s="11">
        <v>2500</v>
      </c>
      <c r="L5" s="12">
        <v>0</v>
      </c>
      <c r="M5" s="12">
        <f>SUM(Employees_Tbl[[#This Row],[BASE SALARY]:[COMMISSION]])</f>
        <v>95400</v>
      </c>
      <c r="N5">
        <v>15</v>
      </c>
      <c r="O5">
        <v>6</v>
      </c>
      <c r="P5">
        <v>3</v>
      </c>
    </row>
    <row r="6" spans="1:16" x14ac:dyDescent="0.25">
      <c r="A6" t="s">
        <v>1040</v>
      </c>
      <c r="B6" t="s">
        <v>1041</v>
      </c>
      <c r="C6" t="s">
        <v>1042</v>
      </c>
      <c r="D6" t="str">
        <f>Employees_Tbl[LAST] &amp;","&amp;Employees_Tbl[FIRST]</f>
        <v>Burnett,Cheryl</v>
      </c>
      <c r="E6" t="s">
        <v>53</v>
      </c>
      <c r="F6" s="13">
        <v>43972</v>
      </c>
      <c r="G6" s="21">
        <f>YEAR(Employees_Tbl[HIRE DATE])</f>
        <v>2020</v>
      </c>
      <c r="H6" t="s">
        <v>17</v>
      </c>
      <c r="I6" t="s">
        <v>18</v>
      </c>
      <c r="J6" s="11">
        <v>85200</v>
      </c>
      <c r="K6" s="11">
        <v>2500</v>
      </c>
      <c r="L6" s="12">
        <v>0</v>
      </c>
      <c r="M6" s="12">
        <f>SUM(Employees_Tbl[[#This Row],[BASE SALARY]:[COMMISSION]])</f>
        <v>87700</v>
      </c>
      <c r="N6">
        <v>15</v>
      </c>
      <c r="O6">
        <v>4</v>
      </c>
      <c r="P6">
        <v>4</v>
      </c>
    </row>
    <row r="7" spans="1:16" x14ac:dyDescent="0.25">
      <c r="A7" t="s">
        <v>251</v>
      </c>
      <c r="B7" t="s">
        <v>136</v>
      </c>
      <c r="C7" t="s">
        <v>252</v>
      </c>
      <c r="D7" t="str">
        <f>Employees_Tbl[LAST] &amp;","&amp;Employees_Tbl[FIRST]</f>
        <v>Mccoy,James</v>
      </c>
      <c r="E7" t="s">
        <v>53</v>
      </c>
      <c r="F7" s="13">
        <v>42304</v>
      </c>
      <c r="G7" s="21">
        <f>YEAR(Employees_Tbl[HIRE DATE])</f>
        <v>2015</v>
      </c>
      <c r="H7" t="s">
        <v>17</v>
      </c>
      <c r="I7" t="s">
        <v>18</v>
      </c>
      <c r="J7" s="11">
        <v>84800</v>
      </c>
      <c r="K7" s="11">
        <v>3000</v>
      </c>
      <c r="L7" s="12">
        <v>0</v>
      </c>
      <c r="M7" s="12">
        <f>SUM(Employees_Tbl[[#This Row],[BASE SALARY]:[COMMISSION]])</f>
        <v>87800</v>
      </c>
      <c r="N7">
        <v>17</v>
      </c>
      <c r="O7">
        <v>3</v>
      </c>
      <c r="P7">
        <v>5</v>
      </c>
    </row>
    <row r="8" spans="1:16" x14ac:dyDescent="0.25">
      <c r="A8" t="s">
        <v>346</v>
      </c>
      <c r="B8" t="s">
        <v>347</v>
      </c>
      <c r="C8" t="s">
        <v>348</v>
      </c>
      <c r="D8" t="str">
        <f>Employees_Tbl[LAST] &amp;","&amp;Employees_Tbl[FIRST]</f>
        <v>Henderson,Walter</v>
      </c>
      <c r="E8" t="s">
        <v>53</v>
      </c>
      <c r="F8" s="13">
        <v>42433</v>
      </c>
      <c r="G8" s="21">
        <f>YEAR(Employees_Tbl[HIRE DATE])</f>
        <v>2016</v>
      </c>
      <c r="H8" t="s">
        <v>17</v>
      </c>
      <c r="I8" t="s">
        <v>18</v>
      </c>
      <c r="J8" s="11">
        <v>83200</v>
      </c>
      <c r="K8" s="11">
        <v>2500</v>
      </c>
      <c r="L8" s="12">
        <v>0</v>
      </c>
      <c r="M8" s="12">
        <f>SUM(Employees_Tbl[[#This Row],[BASE SALARY]:[COMMISSION]])</f>
        <v>85700</v>
      </c>
      <c r="N8">
        <v>18</v>
      </c>
      <c r="O8">
        <v>6</v>
      </c>
      <c r="P8">
        <v>4</v>
      </c>
    </row>
    <row r="9" spans="1:16" x14ac:dyDescent="0.25">
      <c r="A9" t="s">
        <v>57</v>
      </c>
      <c r="B9" t="s">
        <v>58</v>
      </c>
      <c r="C9" t="s">
        <v>59</v>
      </c>
      <c r="D9" t="str">
        <f>Employees_Tbl[LAST] &amp;","&amp;Employees_Tbl[FIRST]</f>
        <v>King,Deborah</v>
      </c>
      <c r="E9" t="s">
        <v>53</v>
      </c>
      <c r="F9" s="13">
        <v>41362</v>
      </c>
      <c r="G9" s="21">
        <f>YEAR(Employees_Tbl[HIRE DATE])</f>
        <v>2013</v>
      </c>
      <c r="H9" t="s">
        <v>17</v>
      </c>
      <c r="I9" t="s">
        <v>18</v>
      </c>
      <c r="J9" s="11">
        <v>80500</v>
      </c>
      <c r="K9" s="11">
        <v>1500</v>
      </c>
      <c r="L9" s="12">
        <v>0</v>
      </c>
      <c r="M9" s="12">
        <f>SUM(Employees_Tbl[[#This Row],[BASE SALARY]:[COMMISSION]])</f>
        <v>82000</v>
      </c>
      <c r="N9">
        <v>13</v>
      </c>
      <c r="O9">
        <v>9</v>
      </c>
      <c r="P9">
        <v>4</v>
      </c>
    </row>
    <row r="10" spans="1:16" x14ac:dyDescent="0.25">
      <c r="A10" t="s">
        <v>865</v>
      </c>
      <c r="B10" t="s">
        <v>116</v>
      </c>
      <c r="C10" t="s">
        <v>866</v>
      </c>
      <c r="D10" t="str">
        <f>Employees_Tbl[LAST] &amp;","&amp;Employees_Tbl[FIRST]</f>
        <v>Nix,William</v>
      </c>
      <c r="E10" t="s">
        <v>53</v>
      </c>
      <c r="F10" s="13">
        <v>43676</v>
      </c>
      <c r="G10" s="21">
        <f>YEAR(Employees_Tbl[HIRE DATE])</f>
        <v>2019</v>
      </c>
      <c r="H10" t="s">
        <v>17</v>
      </c>
      <c r="I10" t="s">
        <v>18</v>
      </c>
      <c r="J10" s="11">
        <v>76300</v>
      </c>
      <c r="K10" s="11">
        <v>3000</v>
      </c>
      <c r="L10" s="12">
        <v>0</v>
      </c>
      <c r="M10" s="12">
        <f>SUM(Employees_Tbl[[#This Row],[BASE SALARY]:[COMMISSION]])</f>
        <v>79300</v>
      </c>
      <c r="N10">
        <v>10</v>
      </c>
      <c r="O10">
        <v>3</v>
      </c>
      <c r="P10">
        <v>5</v>
      </c>
    </row>
    <row r="11" spans="1:16" x14ac:dyDescent="0.25">
      <c r="A11" t="s">
        <v>1419</v>
      </c>
      <c r="B11" t="s">
        <v>1420</v>
      </c>
      <c r="C11" t="s">
        <v>1421</v>
      </c>
      <c r="D11" t="str">
        <f>Employees_Tbl[LAST] &amp;","&amp;Employees_Tbl[FIRST]</f>
        <v>Ruiz,Karl</v>
      </c>
      <c r="E11" t="s">
        <v>53</v>
      </c>
      <c r="F11" s="13">
        <v>44108</v>
      </c>
      <c r="G11" s="21">
        <f>YEAR(Employees_Tbl[HIRE DATE])</f>
        <v>2020</v>
      </c>
      <c r="H11" t="s">
        <v>17</v>
      </c>
      <c r="I11" t="s">
        <v>18</v>
      </c>
      <c r="J11" s="11">
        <v>73500</v>
      </c>
      <c r="K11" s="11">
        <v>1500</v>
      </c>
      <c r="L11" s="12">
        <v>0</v>
      </c>
      <c r="M11" s="12">
        <f>SUM(Employees_Tbl[[#This Row],[BASE SALARY]:[COMMISSION]])</f>
        <v>75000</v>
      </c>
      <c r="N11">
        <v>10</v>
      </c>
      <c r="O11">
        <v>0</v>
      </c>
      <c r="P11">
        <v>4</v>
      </c>
    </row>
    <row r="12" spans="1:16" x14ac:dyDescent="0.25">
      <c r="A12" t="s">
        <v>54</v>
      </c>
      <c r="B12" t="s">
        <v>55</v>
      </c>
      <c r="C12" t="s">
        <v>56</v>
      </c>
      <c r="D12" t="str">
        <f>Employees_Tbl[LAST] &amp;","&amp;Employees_Tbl[FIRST]</f>
        <v>Rakes,Jean</v>
      </c>
      <c r="E12" t="s">
        <v>53</v>
      </c>
      <c r="F12" s="13">
        <v>41541</v>
      </c>
      <c r="G12" s="21">
        <f>YEAR(Employees_Tbl[HIRE DATE])</f>
        <v>2013</v>
      </c>
      <c r="H12" t="s">
        <v>17</v>
      </c>
      <c r="I12" t="s">
        <v>18</v>
      </c>
      <c r="J12" s="11">
        <v>70800</v>
      </c>
      <c r="K12" s="11">
        <v>2500</v>
      </c>
      <c r="L12" s="12">
        <v>0</v>
      </c>
      <c r="M12" s="12">
        <f>SUM(Employees_Tbl[[#This Row],[BASE SALARY]:[COMMISSION]])</f>
        <v>73300</v>
      </c>
      <c r="N12">
        <v>18</v>
      </c>
      <c r="O12">
        <v>6</v>
      </c>
      <c r="P12">
        <v>4</v>
      </c>
    </row>
    <row r="13" spans="1:16" x14ac:dyDescent="0.25">
      <c r="A13" t="s">
        <v>1039</v>
      </c>
      <c r="B13" t="s">
        <v>1375</v>
      </c>
      <c r="C13" t="s">
        <v>1376</v>
      </c>
      <c r="D13" t="str">
        <f>Employees_Tbl[LAST] &amp;","&amp;Employees_Tbl[FIRST]</f>
        <v>Verdejo,Antonio</v>
      </c>
      <c r="E13" t="s">
        <v>53</v>
      </c>
      <c r="F13" s="13">
        <v>43955</v>
      </c>
      <c r="G13" s="21">
        <f>YEAR(Employees_Tbl[HIRE DATE])</f>
        <v>2020</v>
      </c>
      <c r="H13" t="s">
        <v>17</v>
      </c>
      <c r="I13" t="s">
        <v>18</v>
      </c>
      <c r="J13" s="11">
        <v>70800</v>
      </c>
      <c r="K13" s="11">
        <v>2500</v>
      </c>
      <c r="L13" s="12">
        <v>0</v>
      </c>
      <c r="M13" s="12">
        <f>SUM(Employees_Tbl[[#This Row],[BASE SALARY]:[COMMISSION]])</f>
        <v>73300</v>
      </c>
      <c r="N13">
        <v>10</v>
      </c>
      <c r="O13">
        <v>4</v>
      </c>
      <c r="P13">
        <v>2</v>
      </c>
    </row>
    <row r="14" spans="1:16" x14ac:dyDescent="0.25">
      <c r="A14" t="s">
        <v>1037</v>
      </c>
      <c r="B14" t="s">
        <v>35</v>
      </c>
      <c r="C14" t="s">
        <v>1038</v>
      </c>
      <c r="D14" t="str">
        <f>Employees_Tbl[LAST] &amp;","&amp;Employees_Tbl[FIRST]</f>
        <v>Parvin,Charles</v>
      </c>
      <c r="E14" t="s">
        <v>53</v>
      </c>
      <c r="F14" s="13">
        <v>44060</v>
      </c>
      <c r="G14" s="21">
        <f>YEAR(Employees_Tbl[HIRE DATE])</f>
        <v>2020</v>
      </c>
      <c r="H14" t="s">
        <v>17</v>
      </c>
      <c r="I14" t="s">
        <v>18</v>
      </c>
      <c r="J14" s="11">
        <v>67400</v>
      </c>
      <c r="K14" s="11">
        <v>2000</v>
      </c>
      <c r="L14" s="12">
        <v>0</v>
      </c>
      <c r="M14" s="12">
        <f>SUM(Employees_Tbl[[#This Row],[BASE SALARY]:[COMMISSION]])</f>
        <v>69400</v>
      </c>
      <c r="N14">
        <v>13</v>
      </c>
      <c r="O14">
        <v>7</v>
      </c>
      <c r="P14">
        <v>4</v>
      </c>
    </row>
    <row r="15" spans="1:16" x14ac:dyDescent="0.25">
      <c r="A15" t="s">
        <v>502</v>
      </c>
      <c r="B15" t="s">
        <v>503</v>
      </c>
      <c r="C15" t="s">
        <v>504</v>
      </c>
      <c r="D15" t="str">
        <f>Employees_Tbl[LAST] &amp;","&amp;Employees_Tbl[FIRST]</f>
        <v>Howton,Clifton</v>
      </c>
      <c r="E15" t="s">
        <v>53</v>
      </c>
      <c r="F15" s="13">
        <v>42768</v>
      </c>
      <c r="G15" s="21">
        <f>YEAR(Employees_Tbl[HIRE DATE])</f>
        <v>2017</v>
      </c>
      <c r="H15" t="s">
        <v>17</v>
      </c>
      <c r="I15" t="s">
        <v>18</v>
      </c>
      <c r="J15" s="11">
        <v>57900</v>
      </c>
      <c r="K15" s="11">
        <v>1500</v>
      </c>
      <c r="L15" s="12">
        <v>0</v>
      </c>
      <c r="M15" s="12">
        <f>SUM(Employees_Tbl[[#This Row],[BASE SALARY]:[COMMISSION]])</f>
        <v>59400</v>
      </c>
      <c r="N15">
        <v>12</v>
      </c>
      <c r="O15">
        <v>5</v>
      </c>
      <c r="P15">
        <v>4</v>
      </c>
    </row>
    <row r="16" spans="1:16" x14ac:dyDescent="0.25">
      <c r="A16" t="s">
        <v>248</v>
      </c>
      <c r="B16" t="s">
        <v>249</v>
      </c>
      <c r="C16" t="s">
        <v>250</v>
      </c>
      <c r="D16" t="str">
        <f>Employees_Tbl[LAST] &amp;","&amp;Employees_Tbl[FIRST]</f>
        <v>Trinidad,Matthew</v>
      </c>
      <c r="E16" t="s">
        <v>53</v>
      </c>
      <c r="F16" s="13">
        <v>42125</v>
      </c>
      <c r="G16" s="21">
        <f>YEAR(Employees_Tbl[HIRE DATE])</f>
        <v>2015</v>
      </c>
      <c r="H16" t="s">
        <v>17</v>
      </c>
      <c r="I16" t="s">
        <v>18</v>
      </c>
      <c r="J16" s="11">
        <v>49000</v>
      </c>
      <c r="K16" s="11">
        <v>1500</v>
      </c>
      <c r="L16" s="12">
        <v>0</v>
      </c>
      <c r="M16" s="12">
        <f>SUM(Employees_Tbl[[#This Row],[BASE SALARY]:[COMMISSION]])</f>
        <v>50500</v>
      </c>
      <c r="N16">
        <v>13</v>
      </c>
      <c r="O16">
        <v>7</v>
      </c>
      <c r="P16">
        <v>2</v>
      </c>
    </row>
    <row r="17" spans="1:16" x14ac:dyDescent="0.25">
      <c r="A17" t="s">
        <v>862</v>
      </c>
      <c r="B17" t="s">
        <v>863</v>
      </c>
      <c r="C17" t="s">
        <v>864</v>
      </c>
      <c r="D17" t="str">
        <f>Employees_Tbl[LAST] &amp;","&amp;Employees_Tbl[FIRST]</f>
        <v>Andersen,Devon</v>
      </c>
      <c r="E17" t="s">
        <v>53</v>
      </c>
      <c r="F17" s="13">
        <v>43677</v>
      </c>
      <c r="G17" s="21">
        <f>YEAR(Employees_Tbl[HIRE DATE])</f>
        <v>2019</v>
      </c>
      <c r="H17" t="s">
        <v>17</v>
      </c>
      <c r="I17" t="s">
        <v>18</v>
      </c>
      <c r="J17" s="11">
        <v>48200</v>
      </c>
      <c r="K17" s="11">
        <v>1500</v>
      </c>
      <c r="L17" s="12">
        <v>0</v>
      </c>
      <c r="M17" s="12">
        <f>SUM(Employees_Tbl[[#This Row],[BASE SALARY]:[COMMISSION]])</f>
        <v>49700</v>
      </c>
      <c r="N17">
        <v>10</v>
      </c>
      <c r="O17">
        <v>6</v>
      </c>
      <c r="P17">
        <v>5</v>
      </c>
    </row>
    <row r="18" spans="1:16" x14ac:dyDescent="0.25">
      <c r="A18" t="s">
        <v>343</v>
      </c>
      <c r="B18" t="s">
        <v>344</v>
      </c>
      <c r="C18" t="s">
        <v>345</v>
      </c>
      <c r="D18" t="str">
        <f>Employees_Tbl[LAST] &amp;","&amp;Employees_Tbl[FIRST]</f>
        <v>Baker,Shelley</v>
      </c>
      <c r="E18" t="s">
        <v>53</v>
      </c>
      <c r="F18" s="13">
        <v>42657</v>
      </c>
      <c r="G18" s="21">
        <f>YEAR(Employees_Tbl[HIRE DATE])</f>
        <v>2016</v>
      </c>
      <c r="H18" t="s">
        <v>17</v>
      </c>
      <c r="I18" t="s">
        <v>18</v>
      </c>
      <c r="J18" s="11">
        <v>43700</v>
      </c>
      <c r="K18" s="11">
        <v>1500</v>
      </c>
      <c r="L18" s="12">
        <v>0</v>
      </c>
      <c r="M18" s="12">
        <f>SUM(Employees_Tbl[[#This Row],[BASE SALARY]:[COMMISSION]])</f>
        <v>45200</v>
      </c>
      <c r="N18">
        <v>15</v>
      </c>
      <c r="O18">
        <v>8</v>
      </c>
      <c r="P18">
        <v>4</v>
      </c>
    </row>
    <row r="19" spans="1:16" x14ac:dyDescent="0.25">
      <c r="A19" t="s">
        <v>50</v>
      </c>
      <c r="B19" t="s">
        <v>51</v>
      </c>
      <c r="C19" t="s">
        <v>52</v>
      </c>
      <c r="D19" t="str">
        <f>Employees_Tbl[LAST] &amp;","&amp;Employees_Tbl[FIRST]</f>
        <v>Hackett,Monica</v>
      </c>
      <c r="E19" t="s">
        <v>53</v>
      </c>
      <c r="F19" s="13">
        <v>41609</v>
      </c>
      <c r="G19" s="21">
        <f>YEAR(Employees_Tbl[HIRE DATE])</f>
        <v>2013</v>
      </c>
      <c r="H19" t="s">
        <v>17</v>
      </c>
      <c r="I19" t="s">
        <v>18</v>
      </c>
      <c r="J19" s="11">
        <v>33300</v>
      </c>
      <c r="K19" s="11">
        <v>1000</v>
      </c>
      <c r="L19" s="12">
        <v>0</v>
      </c>
      <c r="M19" s="12">
        <f>SUM(Employees_Tbl[[#This Row],[BASE SALARY]:[COMMISSION]])</f>
        <v>34300</v>
      </c>
      <c r="N19">
        <v>18</v>
      </c>
      <c r="O19">
        <v>9</v>
      </c>
      <c r="P19">
        <v>5</v>
      </c>
    </row>
    <row r="20" spans="1:16" x14ac:dyDescent="0.25">
      <c r="A20" t="s">
        <v>1034</v>
      </c>
      <c r="B20" t="s">
        <v>1035</v>
      </c>
      <c r="C20" t="s">
        <v>1036</v>
      </c>
      <c r="D20" t="str">
        <f>Employees_Tbl[LAST] &amp;","&amp;Employees_Tbl[FIRST]</f>
        <v>Bailey,Beverley</v>
      </c>
      <c r="E20" t="s">
        <v>53</v>
      </c>
      <c r="F20" s="13">
        <v>43839</v>
      </c>
      <c r="G20" s="21">
        <f>YEAR(Employees_Tbl[HIRE DATE])</f>
        <v>2020</v>
      </c>
      <c r="H20" t="s">
        <v>17</v>
      </c>
      <c r="I20" t="s">
        <v>18</v>
      </c>
      <c r="J20" s="11">
        <v>31700</v>
      </c>
      <c r="K20" s="11">
        <v>1000</v>
      </c>
      <c r="L20" s="12">
        <v>0</v>
      </c>
      <c r="M20" s="12">
        <f>SUM(Employees_Tbl[[#This Row],[BASE SALARY]:[COMMISSION]])</f>
        <v>32700</v>
      </c>
      <c r="N20">
        <v>14</v>
      </c>
      <c r="O20">
        <v>5</v>
      </c>
      <c r="P20">
        <v>3</v>
      </c>
    </row>
    <row r="21" spans="1:16" x14ac:dyDescent="0.25">
      <c r="A21" t="s">
        <v>13</v>
      </c>
      <c r="B21" t="s">
        <v>14</v>
      </c>
      <c r="C21" t="s">
        <v>15</v>
      </c>
      <c r="D21" t="str">
        <f>Employees_Tbl[LAST] &amp;","&amp;Employees_Tbl[FIRST]</f>
        <v>Strickland,Ella</v>
      </c>
      <c r="E21" t="s">
        <v>16</v>
      </c>
      <c r="F21" s="13">
        <v>41000</v>
      </c>
      <c r="G21" s="21">
        <f>YEAR(Employees_Tbl[HIRE DATE])</f>
        <v>2012</v>
      </c>
      <c r="H21" t="s">
        <v>17</v>
      </c>
      <c r="I21" t="s">
        <v>18</v>
      </c>
      <c r="J21" s="11">
        <v>100900</v>
      </c>
      <c r="K21" s="11">
        <v>4000</v>
      </c>
      <c r="L21" s="12">
        <v>0</v>
      </c>
      <c r="M21" s="12">
        <f>SUM(Employees_Tbl[[#This Row],[BASE SALARY]:[COMMISSION]])</f>
        <v>104900</v>
      </c>
      <c r="N21">
        <v>12</v>
      </c>
      <c r="O21">
        <v>6</v>
      </c>
      <c r="P21">
        <v>4</v>
      </c>
    </row>
    <row r="22" spans="1:16" x14ac:dyDescent="0.25">
      <c r="A22" t="s">
        <v>673</v>
      </c>
      <c r="B22" t="s">
        <v>674</v>
      </c>
      <c r="C22" t="s">
        <v>675</v>
      </c>
      <c r="D22" t="str">
        <f>Employees_Tbl[LAST] &amp;","&amp;Employees_Tbl[FIRST]</f>
        <v>Hinnant,Luz</v>
      </c>
      <c r="E22" t="s">
        <v>16</v>
      </c>
      <c r="F22" s="13">
        <v>43206</v>
      </c>
      <c r="G22" s="21">
        <f>YEAR(Employees_Tbl[HIRE DATE])</f>
        <v>2018</v>
      </c>
      <c r="H22" t="s">
        <v>17</v>
      </c>
      <c r="I22" t="s">
        <v>18</v>
      </c>
      <c r="J22" s="11">
        <v>82100</v>
      </c>
      <c r="K22" s="11">
        <v>3500</v>
      </c>
      <c r="L22" s="12">
        <v>0</v>
      </c>
      <c r="M22" s="12">
        <f>SUM(Employees_Tbl[[#This Row],[BASE SALARY]:[COMMISSION]])</f>
        <v>85600</v>
      </c>
      <c r="N22">
        <v>10</v>
      </c>
      <c r="O22">
        <v>4</v>
      </c>
      <c r="P22">
        <v>5</v>
      </c>
    </row>
    <row r="23" spans="1:16" x14ac:dyDescent="0.25">
      <c r="A23" t="s">
        <v>1043</v>
      </c>
      <c r="B23" t="s">
        <v>102</v>
      </c>
      <c r="C23" t="s">
        <v>1044</v>
      </c>
      <c r="D23" t="str">
        <f>Employees_Tbl[LAST] &amp;","&amp;Employees_Tbl[FIRST]</f>
        <v>Kellum,Amy</v>
      </c>
      <c r="E23" t="s">
        <v>16</v>
      </c>
      <c r="F23" s="13">
        <v>43896</v>
      </c>
      <c r="G23" s="21">
        <f>YEAR(Employees_Tbl[HIRE DATE])</f>
        <v>2020</v>
      </c>
      <c r="H23" t="s">
        <v>17</v>
      </c>
      <c r="I23" t="s">
        <v>18</v>
      </c>
      <c r="J23" s="11">
        <v>72100</v>
      </c>
      <c r="K23" s="11">
        <v>2000</v>
      </c>
      <c r="L23" s="12">
        <v>0</v>
      </c>
      <c r="M23" s="12">
        <f>SUM(Employees_Tbl[[#This Row],[BASE SALARY]:[COMMISSION]])</f>
        <v>74100</v>
      </c>
      <c r="N23">
        <v>12</v>
      </c>
      <c r="O23">
        <v>6</v>
      </c>
      <c r="P23">
        <v>5</v>
      </c>
    </row>
    <row r="24" spans="1:16" x14ac:dyDescent="0.25">
      <c r="A24" t="s">
        <v>867</v>
      </c>
      <c r="B24" t="s">
        <v>868</v>
      </c>
      <c r="C24" t="s">
        <v>869</v>
      </c>
      <c r="D24" t="str">
        <f>Employees_Tbl[LAST] &amp;","&amp;Employees_Tbl[FIRST]</f>
        <v>Rollins,Mindy</v>
      </c>
      <c r="E24" t="s">
        <v>16</v>
      </c>
      <c r="F24" s="13">
        <v>43747</v>
      </c>
      <c r="G24" s="21">
        <f>YEAR(Employees_Tbl[HIRE DATE])</f>
        <v>2019</v>
      </c>
      <c r="H24" t="s">
        <v>17</v>
      </c>
      <c r="I24" t="s">
        <v>18</v>
      </c>
      <c r="J24" s="11">
        <v>64600</v>
      </c>
      <c r="K24" s="11">
        <v>2000</v>
      </c>
      <c r="L24" s="12">
        <v>0</v>
      </c>
      <c r="M24" s="12">
        <f>SUM(Employees_Tbl[[#This Row],[BASE SALARY]:[COMMISSION]])</f>
        <v>66600</v>
      </c>
      <c r="N24">
        <v>10</v>
      </c>
      <c r="O24">
        <v>7</v>
      </c>
      <c r="P24">
        <v>4</v>
      </c>
    </row>
    <row r="25" spans="1:16" x14ac:dyDescent="0.25">
      <c r="A25" t="s">
        <v>671</v>
      </c>
      <c r="B25" t="s">
        <v>217</v>
      </c>
      <c r="C25" t="s">
        <v>672</v>
      </c>
      <c r="D25" t="str">
        <f>Employees_Tbl[LAST] &amp;","&amp;Employees_Tbl[FIRST]</f>
        <v>Leveille,Randi</v>
      </c>
      <c r="E25" t="s">
        <v>16</v>
      </c>
      <c r="F25" s="13">
        <v>43300</v>
      </c>
      <c r="G25" s="21">
        <f>YEAR(Employees_Tbl[HIRE DATE])</f>
        <v>2018</v>
      </c>
      <c r="H25" t="s">
        <v>17</v>
      </c>
      <c r="I25" t="s">
        <v>18</v>
      </c>
      <c r="J25" s="11">
        <v>53200</v>
      </c>
      <c r="K25" s="11">
        <v>1500</v>
      </c>
      <c r="L25" s="12">
        <v>0</v>
      </c>
      <c r="M25" s="12">
        <f>SUM(Employees_Tbl[[#This Row],[BASE SALARY]:[COMMISSION]])</f>
        <v>54700</v>
      </c>
      <c r="N25">
        <v>14</v>
      </c>
      <c r="O25">
        <v>2</v>
      </c>
      <c r="P25">
        <v>4</v>
      </c>
    </row>
    <row r="26" spans="1:16" x14ac:dyDescent="0.25">
      <c r="A26" t="s">
        <v>870</v>
      </c>
      <c r="B26" t="s">
        <v>69</v>
      </c>
      <c r="C26" t="s">
        <v>871</v>
      </c>
      <c r="D26" t="str">
        <f>Employees_Tbl[LAST] &amp;","&amp;Employees_Tbl[FIRST]</f>
        <v>Goebel,Michelle</v>
      </c>
      <c r="E26" t="s">
        <v>22</v>
      </c>
      <c r="F26" s="13">
        <v>43471</v>
      </c>
      <c r="G26" s="21">
        <f>YEAR(Employees_Tbl[HIRE DATE])</f>
        <v>2019</v>
      </c>
      <c r="H26" t="s">
        <v>17</v>
      </c>
      <c r="I26" t="s">
        <v>18</v>
      </c>
      <c r="J26" s="11">
        <v>40400</v>
      </c>
      <c r="K26" s="11">
        <v>1000</v>
      </c>
      <c r="L26" s="12">
        <v>0</v>
      </c>
      <c r="M26" s="12">
        <f>SUM(Employees_Tbl[[#This Row],[BASE SALARY]:[COMMISSION]])</f>
        <v>41400</v>
      </c>
      <c r="N26">
        <v>15</v>
      </c>
      <c r="O26">
        <v>12</v>
      </c>
      <c r="P26">
        <v>4</v>
      </c>
    </row>
    <row r="27" spans="1:16" x14ac:dyDescent="0.25">
      <c r="A27" t="s">
        <v>60</v>
      </c>
      <c r="B27" t="s">
        <v>61</v>
      </c>
      <c r="C27" t="s">
        <v>62</v>
      </c>
      <c r="D27" t="str">
        <f>Employees_Tbl[LAST] &amp;","&amp;Employees_Tbl[FIRST]</f>
        <v>Lentini,Hattie</v>
      </c>
      <c r="E27" t="s">
        <v>22</v>
      </c>
      <c r="F27" s="13">
        <v>41295</v>
      </c>
      <c r="G27" s="21">
        <f>YEAR(Employees_Tbl[HIRE DATE])</f>
        <v>2013</v>
      </c>
      <c r="H27" t="s">
        <v>17</v>
      </c>
      <c r="I27" t="s">
        <v>18</v>
      </c>
      <c r="J27" s="11">
        <v>39700</v>
      </c>
      <c r="K27" s="11">
        <v>1000</v>
      </c>
      <c r="L27" s="12">
        <v>0</v>
      </c>
      <c r="M27" s="12">
        <f>SUM(Employees_Tbl[[#This Row],[BASE SALARY]:[COMMISSION]])</f>
        <v>40700</v>
      </c>
      <c r="N27">
        <v>18</v>
      </c>
      <c r="O27">
        <v>5</v>
      </c>
      <c r="P27">
        <v>4</v>
      </c>
    </row>
    <row r="28" spans="1:16" x14ac:dyDescent="0.25">
      <c r="A28" t="s">
        <v>505</v>
      </c>
      <c r="B28" t="s">
        <v>225</v>
      </c>
      <c r="C28" t="s">
        <v>506</v>
      </c>
      <c r="D28" t="str">
        <f>Employees_Tbl[LAST] &amp;","&amp;Employees_Tbl[FIRST]</f>
        <v>Williams,Michael</v>
      </c>
      <c r="E28" t="s">
        <v>22</v>
      </c>
      <c r="F28" s="13">
        <v>43025</v>
      </c>
      <c r="G28" s="21">
        <f>YEAR(Employees_Tbl[HIRE DATE])</f>
        <v>2017</v>
      </c>
      <c r="H28" t="s">
        <v>17</v>
      </c>
      <c r="I28" t="s">
        <v>18</v>
      </c>
      <c r="J28" s="11">
        <v>35500</v>
      </c>
      <c r="K28" s="11">
        <v>1000</v>
      </c>
      <c r="L28" s="12">
        <v>0</v>
      </c>
      <c r="M28" s="12">
        <f>SUM(Employees_Tbl[[#This Row],[BASE SALARY]:[COMMISSION]])</f>
        <v>36500</v>
      </c>
      <c r="N28">
        <v>16</v>
      </c>
      <c r="O28">
        <v>8</v>
      </c>
      <c r="P28">
        <v>2</v>
      </c>
    </row>
    <row r="29" spans="1:16" x14ac:dyDescent="0.25">
      <c r="A29" t="s">
        <v>19</v>
      </c>
      <c r="B29" t="s">
        <v>20</v>
      </c>
      <c r="C29" t="s">
        <v>21</v>
      </c>
      <c r="D29" t="str">
        <f>Employees_Tbl[LAST] &amp;","&amp;Employees_Tbl[FIRST]</f>
        <v>Molter,Daniel</v>
      </c>
      <c r="E29" t="s">
        <v>22</v>
      </c>
      <c r="F29" s="13">
        <v>41105</v>
      </c>
      <c r="G29" s="21">
        <f>YEAR(Employees_Tbl[HIRE DATE])</f>
        <v>2012</v>
      </c>
      <c r="H29" t="s">
        <v>17</v>
      </c>
      <c r="I29" t="s">
        <v>18</v>
      </c>
      <c r="J29" s="11">
        <v>27400</v>
      </c>
      <c r="K29" s="11">
        <v>1000</v>
      </c>
      <c r="L29" s="12">
        <v>0</v>
      </c>
      <c r="M29" s="12">
        <f>SUM(Employees_Tbl[[#This Row],[BASE SALARY]:[COMMISSION]])</f>
        <v>28400</v>
      </c>
      <c r="N29">
        <v>14</v>
      </c>
      <c r="O29">
        <v>14</v>
      </c>
      <c r="P29">
        <v>4</v>
      </c>
    </row>
    <row r="30" spans="1:16" x14ac:dyDescent="0.25">
      <c r="A30" t="s">
        <v>349</v>
      </c>
      <c r="B30" t="s">
        <v>350</v>
      </c>
      <c r="C30" t="s">
        <v>351</v>
      </c>
      <c r="D30" t="str">
        <f>Employees_Tbl[LAST] &amp;","&amp;Employees_Tbl[FIRST]</f>
        <v>Hawkins,Fae</v>
      </c>
      <c r="E30" t="s">
        <v>26</v>
      </c>
      <c r="F30" s="13">
        <v>42498</v>
      </c>
      <c r="G30" s="21">
        <f>YEAR(Employees_Tbl[HIRE DATE])</f>
        <v>2016</v>
      </c>
      <c r="H30" t="s">
        <v>17</v>
      </c>
      <c r="I30" t="s">
        <v>18</v>
      </c>
      <c r="J30" s="11">
        <v>102900</v>
      </c>
      <c r="K30" s="11">
        <v>2500</v>
      </c>
      <c r="L30" s="12">
        <v>0</v>
      </c>
      <c r="M30" s="12">
        <f>SUM(Employees_Tbl[[#This Row],[BASE SALARY]:[COMMISSION]])</f>
        <v>105400</v>
      </c>
      <c r="N30">
        <v>16</v>
      </c>
      <c r="O30">
        <v>4</v>
      </c>
      <c r="P30">
        <v>4</v>
      </c>
    </row>
    <row r="31" spans="1:16" x14ac:dyDescent="0.25">
      <c r="A31" t="s">
        <v>146</v>
      </c>
      <c r="B31" t="s">
        <v>1381</v>
      </c>
      <c r="C31" t="s">
        <v>147</v>
      </c>
      <c r="D31" t="str">
        <f>Employees_Tbl[LAST] &amp;","&amp;Employees_Tbl[FIRST]</f>
        <v>Castellano,Will</v>
      </c>
      <c r="E31" t="s">
        <v>26</v>
      </c>
      <c r="F31" s="13">
        <v>41693</v>
      </c>
      <c r="G31" s="21">
        <f>YEAR(Employees_Tbl[HIRE DATE])</f>
        <v>2014</v>
      </c>
      <c r="H31" t="s">
        <v>17</v>
      </c>
      <c r="I31" t="s">
        <v>18</v>
      </c>
      <c r="J31" s="11">
        <v>86800</v>
      </c>
      <c r="K31" s="11">
        <v>3000</v>
      </c>
      <c r="L31" s="12">
        <v>0</v>
      </c>
      <c r="M31" s="12">
        <f>SUM(Employees_Tbl[[#This Row],[BASE SALARY]:[COMMISSION]])</f>
        <v>89800</v>
      </c>
      <c r="N31">
        <v>13</v>
      </c>
      <c r="O31">
        <v>5</v>
      </c>
      <c r="P31">
        <v>4</v>
      </c>
    </row>
    <row r="32" spans="1:16" x14ac:dyDescent="0.25">
      <c r="A32" t="s">
        <v>71</v>
      </c>
      <c r="B32" t="s">
        <v>72</v>
      </c>
      <c r="C32" t="s">
        <v>73</v>
      </c>
      <c r="D32" t="str">
        <f>Employees_Tbl[LAST] &amp;","&amp;Employees_Tbl[FIRST]</f>
        <v>Boyette,Rhonda</v>
      </c>
      <c r="E32" t="s">
        <v>26</v>
      </c>
      <c r="F32" s="13">
        <v>41416</v>
      </c>
      <c r="G32" s="21">
        <f>YEAR(Employees_Tbl[HIRE DATE])</f>
        <v>2013</v>
      </c>
      <c r="H32" t="s">
        <v>17</v>
      </c>
      <c r="I32" t="s">
        <v>18</v>
      </c>
      <c r="J32" s="11">
        <v>76700</v>
      </c>
      <c r="K32" s="11">
        <v>2500</v>
      </c>
      <c r="L32" s="12">
        <v>0</v>
      </c>
      <c r="M32" s="12">
        <f>SUM(Employees_Tbl[[#This Row],[BASE SALARY]:[COMMISSION]])</f>
        <v>79200</v>
      </c>
      <c r="N32">
        <v>13</v>
      </c>
      <c r="O32">
        <v>1</v>
      </c>
      <c r="P32">
        <v>4</v>
      </c>
    </row>
    <row r="33" spans="1:16" x14ac:dyDescent="0.25">
      <c r="A33" t="s">
        <v>258</v>
      </c>
      <c r="B33" t="s">
        <v>136</v>
      </c>
      <c r="C33" t="s">
        <v>259</v>
      </c>
      <c r="D33" t="str">
        <f>Employees_Tbl[LAST] &amp;","&amp;Employees_Tbl[FIRST]</f>
        <v>Cox,James</v>
      </c>
      <c r="E33" t="s">
        <v>26</v>
      </c>
      <c r="F33" s="13">
        <v>42323</v>
      </c>
      <c r="G33" s="21">
        <f>YEAR(Employees_Tbl[HIRE DATE])</f>
        <v>2015</v>
      </c>
      <c r="H33" t="s">
        <v>17</v>
      </c>
      <c r="I33" t="s">
        <v>18</v>
      </c>
      <c r="J33" s="11">
        <v>71400</v>
      </c>
      <c r="K33" s="11">
        <v>2500</v>
      </c>
      <c r="L33" s="12">
        <v>0</v>
      </c>
      <c r="M33" s="12">
        <f>SUM(Employees_Tbl[[#This Row],[BASE SALARY]:[COMMISSION]])</f>
        <v>73900</v>
      </c>
      <c r="N33">
        <v>13</v>
      </c>
      <c r="O33">
        <v>5</v>
      </c>
      <c r="P33">
        <v>4</v>
      </c>
    </row>
    <row r="34" spans="1:16" x14ac:dyDescent="0.25">
      <c r="A34" t="s">
        <v>874</v>
      </c>
      <c r="B34" t="s">
        <v>1353</v>
      </c>
      <c r="C34" t="s">
        <v>1197</v>
      </c>
      <c r="D34" t="str">
        <f>Employees_Tbl[LAST] &amp;","&amp;Employees_Tbl[FIRST]</f>
        <v>Munoz,Tammy</v>
      </c>
      <c r="E34" t="s">
        <v>26</v>
      </c>
      <c r="F34" s="13">
        <v>43714</v>
      </c>
      <c r="G34" s="21">
        <f>YEAR(Employees_Tbl[HIRE DATE])</f>
        <v>2019</v>
      </c>
      <c r="H34" t="s">
        <v>17</v>
      </c>
      <c r="I34" t="s">
        <v>18</v>
      </c>
      <c r="J34" s="12">
        <v>63200</v>
      </c>
      <c r="K34" s="11">
        <v>2000</v>
      </c>
      <c r="L34" s="12">
        <v>0</v>
      </c>
      <c r="M34" s="12">
        <f>SUM(Employees_Tbl[[#This Row],[BASE SALARY]:[COMMISSION]])</f>
        <v>65200</v>
      </c>
      <c r="N34">
        <v>17</v>
      </c>
      <c r="O34">
        <v>5</v>
      </c>
      <c r="P34">
        <v>4</v>
      </c>
    </row>
    <row r="35" spans="1:16" x14ac:dyDescent="0.25">
      <c r="A35" t="s">
        <v>68</v>
      </c>
      <c r="B35" t="s">
        <v>69</v>
      </c>
      <c r="C35" t="s">
        <v>70</v>
      </c>
      <c r="D35" t="str">
        <f>Employees_Tbl[LAST] &amp;","&amp;Employees_Tbl[FIRST]</f>
        <v>Dobbs,Michelle</v>
      </c>
      <c r="E35" t="s">
        <v>26</v>
      </c>
      <c r="F35" s="13">
        <v>41439</v>
      </c>
      <c r="G35" s="21">
        <f>YEAR(Employees_Tbl[HIRE DATE])</f>
        <v>2013</v>
      </c>
      <c r="H35" t="s">
        <v>17</v>
      </c>
      <c r="I35" t="s">
        <v>18</v>
      </c>
      <c r="J35" s="11">
        <v>57800</v>
      </c>
      <c r="K35" s="11">
        <v>1500</v>
      </c>
      <c r="L35" s="12">
        <v>0</v>
      </c>
      <c r="M35" s="12">
        <f>SUM(Employees_Tbl[[#This Row],[BASE SALARY]:[COMMISSION]])</f>
        <v>59300</v>
      </c>
      <c r="N35">
        <v>18</v>
      </c>
      <c r="O35">
        <v>4</v>
      </c>
      <c r="P35">
        <v>2</v>
      </c>
    </row>
    <row r="36" spans="1:16" x14ac:dyDescent="0.25">
      <c r="A36" t="s">
        <v>66</v>
      </c>
      <c r="B36" t="s">
        <v>24</v>
      </c>
      <c r="C36" t="s">
        <v>67</v>
      </c>
      <c r="D36" t="str">
        <f>Employees_Tbl[LAST] &amp;","&amp;Employees_Tbl[FIRST]</f>
        <v>Shorter,Maria</v>
      </c>
      <c r="E36" t="s">
        <v>26</v>
      </c>
      <c r="F36" s="13">
        <v>41491</v>
      </c>
      <c r="G36" s="21">
        <f>YEAR(Employees_Tbl[HIRE DATE])</f>
        <v>2013</v>
      </c>
      <c r="H36" t="s">
        <v>17</v>
      </c>
      <c r="I36" t="s">
        <v>18</v>
      </c>
      <c r="J36" s="11">
        <v>56700</v>
      </c>
      <c r="K36" s="11">
        <v>1500</v>
      </c>
      <c r="L36" s="12">
        <v>0</v>
      </c>
      <c r="M36" s="12">
        <f>SUM(Employees_Tbl[[#This Row],[BASE SALARY]:[COMMISSION]])</f>
        <v>58200</v>
      </c>
      <c r="N36">
        <v>11</v>
      </c>
      <c r="O36">
        <v>2</v>
      </c>
      <c r="P36">
        <v>2</v>
      </c>
    </row>
    <row r="37" spans="1:16" x14ac:dyDescent="0.25">
      <c r="A37" t="s">
        <v>255</v>
      </c>
      <c r="B37" t="s">
        <v>256</v>
      </c>
      <c r="C37" t="s">
        <v>257</v>
      </c>
      <c r="D37" t="str">
        <f>Employees_Tbl[LAST] &amp;","&amp;Employees_Tbl[FIRST]</f>
        <v>Sermons,Linn</v>
      </c>
      <c r="E37" t="s">
        <v>26</v>
      </c>
      <c r="F37" s="13">
        <v>42039</v>
      </c>
      <c r="G37" s="21">
        <f>YEAR(Employees_Tbl[HIRE DATE])</f>
        <v>2015</v>
      </c>
      <c r="H37" t="s">
        <v>17</v>
      </c>
      <c r="I37" t="s">
        <v>18</v>
      </c>
      <c r="J37" s="11">
        <v>56600</v>
      </c>
      <c r="K37" s="11">
        <v>1500</v>
      </c>
      <c r="L37" s="12">
        <v>0</v>
      </c>
      <c r="M37" s="12">
        <f>SUM(Employees_Tbl[[#This Row],[BASE SALARY]:[COMMISSION]])</f>
        <v>58100</v>
      </c>
      <c r="N37">
        <v>17</v>
      </c>
      <c r="O37">
        <v>4</v>
      </c>
      <c r="P37">
        <v>4</v>
      </c>
    </row>
    <row r="38" spans="1:16" x14ac:dyDescent="0.25">
      <c r="A38" t="s">
        <v>513</v>
      </c>
      <c r="B38" t="s">
        <v>514</v>
      </c>
      <c r="C38" t="s">
        <v>515</v>
      </c>
      <c r="D38" t="str">
        <f>Employees_Tbl[LAST] &amp;","&amp;Employees_Tbl[FIRST]</f>
        <v>Spruill,Easter</v>
      </c>
      <c r="E38" t="s">
        <v>26</v>
      </c>
      <c r="F38" s="13">
        <v>42742</v>
      </c>
      <c r="G38" s="21">
        <f>YEAR(Employees_Tbl[HIRE DATE])</f>
        <v>2017</v>
      </c>
      <c r="H38" t="s">
        <v>17</v>
      </c>
      <c r="I38" t="s">
        <v>18</v>
      </c>
      <c r="J38" s="11">
        <v>55800</v>
      </c>
      <c r="K38" s="11">
        <v>1500</v>
      </c>
      <c r="L38" s="12">
        <v>0</v>
      </c>
      <c r="M38" s="12">
        <f>SUM(Employees_Tbl[[#This Row],[BASE SALARY]:[COMMISSION]])</f>
        <v>57300</v>
      </c>
      <c r="N38">
        <v>14</v>
      </c>
      <c r="O38">
        <v>4</v>
      </c>
      <c r="P38">
        <v>5</v>
      </c>
    </row>
    <row r="39" spans="1:16" x14ac:dyDescent="0.25">
      <c r="A39" t="s">
        <v>510</v>
      </c>
      <c r="B39" t="s">
        <v>511</v>
      </c>
      <c r="C39" t="s">
        <v>512</v>
      </c>
      <c r="D39" t="str">
        <f>Employees_Tbl[LAST] &amp;","&amp;Employees_Tbl[FIRST]</f>
        <v>Lemire,Blanche</v>
      </c>
      <c r="E39" t="s">
        <v>26</v>
      </c>
      <c r="F39" s="13">
        <v>43080</v>
      </c>
      <c r="G39" s="21">
        <f>YEAR(Employees_Tbl[HIRE DATE])</f>
        <v>2017</v>
      </c>
      <c r="H39" t="s">
        <v>17</v>
      </c>
      <c r="I39" t="s">
        <v>18</v>
      </c>
      <c r="J39" s="11">
        <v>54700</v>
      </c>
      <c r="K39" s="11">
        <v>1500</v>
      </c>
      <c r="L39" s="12">
        <v>0</v>
      </c>
      <c r="M39" s="12">
        <f>SUM(Employees_Tbl[[#This Row],[BASE SALARY]:[COMMISSION]])</f>
        <v>56200</v>
      </c>
      <c r="N39">
        <v>10</v>
      </c>
      <c r="O39">
        <v>4</v>
      </c>
      <c r="P39">
        <v>5</v>
      </c>
    </row>
    <row r="40" spans="1:16" x14ac:dyDescent="0.25">
      <c r="A40" t="s">
        <v>1045</v>
      </c>
      <c r="B40" t="s">
        <v>1046</v>
      </c>
      <c r="C40" t="s">
        <v>1047</v>
      </c>
      <c r="D40" t="str">
        <f>Employees_Tbl[LAST] &amp;","&amp;Employees_Tbl[FIRST]</f>
        <v>Mcmiller,Ramiro</v>
      </c>
      <c r="E40" t="s">
        <v>26</v>
      </c>
      <c r="F40" s="13">
        <v>43954</v>
      </c>
      <c r="G40" s="21">
        <f>YEAR(Employees_Tbl[HIRE DATE])</f>
        <v>2020</v>
      </c>
      <c r="H40" t="s">
        <v>17</v>
      </c>
      <c r="I40" t="s">
        <v>18</v>
      </c>
      <c r="J40" s="11">
        <v>53500</v>
      </c>
      <c r="K40" s="11">
        <v>1500</v>
      </c>
      <c r="L40" s="12">
        <v>0</v>
      </c>
      <c r="M40" s="12">
        <f>SUM(Employees_Tbl[[#This Row],[BASE SALARY]:[COMMISSION]])</f>
        <v>55000</v>
      </c>
      <c r="N40">
        <v>13</v>
      </c>
      <c r="O40">
        <v>4</v>
      </c>
      <c r="P40">
        <v>4</v>
      </c>
    </row>
    <row r="41" spans="1:16" x14ac:dyDescent="0.25">
      <c r="A41" t="s">
        <v>27</v>
      </c>
      <c r="B41" t="s">
        <v>28</v>
      </c>
      <c r="C41" t="s">
        <v>29</v>
      </c>
      <c r="D41" t="str">
        <f>Employees_Tbl[LAST] &amp;","&amp;Employees_Tbl[FIRST]</f>
        <v>Saylors,Jeffery</v>
      </c>
      <c r="E41" t="s">
        <v>26</v>
      </c>
      <c r="F41" s="13">
        <v>41172</v>
      </c>
      <c r="G41" s="21">
        <f>YEAR(Employees_Tbl[HIRE DATE])</f>
        <v>2012</v>
      </c>
      <c r="H41" t="s">
        <v>17</v>
      </c>
      <c r="I41" t="s">
        <v>18</v>
      </c>
      <c r="J41" s="11">
        <v>53200</v>
      </c>
      <c r="K41" s="11">
        <v>2000</v>
      </c>
      <c r="L41" s="12">
        <v>0</v>
      </c>
      <c r="M41" s="12">
        <f>SUM(Employees_Tbl[[#This Row],[BASE SALARY]:[COMMISSION]])</f>
        <v>55200</v>
      </c>
      <c r="N41">
        <v>13</v>
      </c>
      <c r="O41">
        <v>5</v>
      </c>
      <c r="P41">
        <v>3</v>
      </c>
    </row>
    <row r="42" spans="1:16" x14ac:dyDescent="0.25">
      <c r="A42" t="s">
        <v>872</v>
      </c>
      <c r="B42" t="s">
        <v>35</v>
      </c>
      <c r="C42" t="s">
        <v>873</v>
      </c>
      <c r="D42" t="str">
        <f>Employees_Tbl[LAST] &amp;","&amp;Employees_Tbl[FIRST]</f>
        <v>Reeder,Charles</v>
      </c>
      <c r="E42" t="s">
        <v>26</v>
      </c>
      <c r="F42" s="13">
        <v>43578</v>
      </c>
      <c r="G42" s="21">
        <f>YEAR(Employees_Tbl[HIRE DATE])</f>
        <v>2019</v>
      </c>
      <c r="H42" t="s">
        <v>17</v>
      </c>
      <c r="I42" t="s">
        <v>18</v>
      </c>
      <c r="J42" s="11">
        <v>44000</v>
      </c>
      <c r="K42" s="11">
        <v>1500</v>
      </c>
      <c r="L42" s="12">
        <v>0</v>
      </c>
      <c r="M42" s="12">
        <f>SUM(Employees_Tbl[[#This Row],[BASE SALARY]:[COMMISSION]])</f>
        <v>45500</v>
      </c>
      <c r="N42">
        <v>15</v>
      </c>
      <c r="O42">
        <v>6</v>
      </c>
      <c r="P42">
        <v>4</v>
      </c>
    </row>
    <row r="43" spans="1:16" x14ac:dyDescent="0.25">
      <c r="A43" t="s">
        <v>63</v>
      </c>
      <c r="B43" t="s">
        <v>64</v>
      </c>
      <c r="C43" t="s">
        <v>65</v>
      </c>
      <c r="D43" t="str">
        <f>Employees_Tbl[LAST] &amp;","&amp;Employees_Tbl[FIRST]</f>
        <v>Shuler,Stephen</v>
      </c>
      <c r="E43" t="s">
        <v>26</v>
      </c>
      <c r="F43" s="13">
        <v>41629</v>
      </c>
      <c r="G43" s="21">
        <f>YEAR(Employees_Tbl[HIRE DATE])</f>
        <v>2013</v>
      </c>
      <c r="H43" t="s">
        <v>17</v>
      </c>
      <c r="I43" t="s">
        <v>18</v>
      </c>
      <c r="J43" s="11">
        <v>43300</v>
      </c>
      <c r="K43" s="11">
        <v>1000</v>
      </c>
      <c r="L43" s="12">
        <v>0</v>
      </c>
      <c r="M43" s="12">
        <f>SUM(Employees_Tbl[[#This Row],[BASE SALARY]:[COMMISSION]])</f>
        <v>44300</v>
      </c>
      <c r="N43">
        <v>14</v>
      </c>
      <c r="O43">
        <v>4</v>
      </c>
      <c r="P43">
        <v>5</v>
      </c>
    </row>
    <row r="44" spans="1:16" x14ac:dyDescent="0.25">
      <c r="A44" t="s">
        <v>507</v>
      </c>
      <c r="B44" t="s">
        <v>508</v>
      </c>
      <c r="C44" t="s">
        <v>509</v>
      </c>
      <c r="D44" t="str">
        <f>Employees_Tbl[LAST] &amp;","&amp;Employees_Tbl[FIRST]</f>
        <v>Shannon,Otilia</v>
      </c>
      <c r="E44" t="s">
        <v>26</v>
      </c>
      <c r="F44" s="13">
        <v>42858</v>
      </c>
      <c r="G44" s="21">
        <f>YEAR(Employees_Tbl[HIRE DATE])</f>
        <v>2017</v>
      </c>
      <c r="H44" t="s">
        <v>17</v>
      </c>
      <c r="I44" t="s">
        <v>18</v>
      </c>
      <c r="J44" s="11">
        <v>41700</v>
      </c>
      <c r="K44" s="11">
        <v>1000</v>
      </c>
      <c r="L44" s="12">
        <v>0</v>
      </c>
      <c r="M44" s="12">
        <f>SUM(Employees_Tbl[[#This Row],[BASE SALARY]:[COMMISSION]])</f>
        <v>42700</v>
      </c>
      <c r="N44">
        <v>17</v>
      </c>
      <c r="O44">
        <v>5</v>
      </c>
      <c r="P44">
        <v>4</v>
      </c>
    </row>
    <row r="45" spans="1:16" x14ac:dyDescent="0.25">
      <c r="A45" t="s">
        <v>253</v>
      </c>
      <c r="B45" t="s">
        <v>225</v>
      </c>
      <c r="C45" t="s">
        <v>254</v>
      </c>
      <c r="D45" t="str">
        <f>Employees_Tbl[LAST] &amp;","&amp;Employees_Tbl[FIRST]</f>
        <v>Griffith,Michael</v>
      </c>
      <c r="E45" t="s">
        <v>26</v>
      </c>
      <c r="F45" s="13">
        <v>42047</v>
      </c>
      <c r="G45" s="21">
        <f>YEAR(Employees_Tbl[HIRE DATE])</f>
        <v>2015</v>
      </c>
      <c r="H45" t="s">
        <v>17</v>
      </c>
      <c r="I45" t="s">
        <v>18</v>
      </c>
      <c r="J45" s="11">
        <v>40400</v>
      </c>
      <c r="K45" s="11">
        <v>1000</v>
      </c>
      <c r="L45" s="12">
        <v>0</v>
      </c>
      <c r="M45" s="12">
        <f>SUM(Employees_Tbl[[#This Row],[BASE SALARY]:[COMMISSION]])</f>
        <v>41400</v>
      </c>
      <c r="N45">
        <v>14</v>
      </c>
      <c r="O45">
        <v>7</v>
      </c>
      <c r="P45">
        <v>5</v>
      </c>
    </row>
    <row r="46" spans="1:16" x14ac:dyDescent="0.25">
      <c r="A46" t="s">
        <v>23</v>
      </c>
      <c r="B46" t="s">
        <v>24</v>
      </c>
      <c r="C46" t="s">
        <v>25</v>
      </c>
      <c r="D46" t="str">
        <f>Employees_Tbl[LAST] &amp;","&amp;Employees_Tbl[FIRST]</f>
        <v>Sanders,Maria</v>
      </c>
      <c r="E46" t="s">
        <v>26</v>
      </c>
      <c r="F46" s="13">
        <v>41000</v>
      </c>
      <c r="G46" s="21">
        <f>YEAR(Employees_Tbl[HIRE DATE])</f>
        <v>2012</v>
      </c>
      <c r="H46" t="s">
        <v>17</v>
      </c>
      <c r="I46" t="s">
        <v>18</v>
      </c>
      <c r="J46" s="11">
        <v>28200</v>
      </c>
      <c r="K46" s="11">
        <v>1000</v>
      </c>
      <c r="L46" s="12">
        <v>0</v>
      </c>
      <c r="M46" s="12">
        <f>SUM(Employees_Tbl[[#This Row],[BASE SALARY]:[COMMISSION]])</f>
        <v>29200</v>
      </c>
      <c r="N46">
        <v>13</v>
      </c>
      <c r="O46">
        <v>6</v>
      </c>
      <c r="P46">
        <v>4</v>
      </c>
    </row>
    <row r="47" spans="1:16" x14ac:dyDescent="0.25">
      <c r="A47" t="s">
        <v>151</v>
      </c>
      <c r="B47" t="s">
        <v>152</v>
      </c>
      <c r="C47" t="s">
        <v>153</v>
      </c>
      <c r="D47" t="str">
        <f>Employees_Tbl[LAST] &amp;","&amp;Employees_Tbl[FIRST]</f>
        <v>Knotts,Carmine</v>
      </c>
      <c r="E47" t="s">
        <v>33</v>
      </c>
      <c r="F47" s="13">
        <v>41659</v>
      </c>
      <c r="G47" s="21">
        <f>YEAR(Employees_Tbl[HIRE DATE])</f>
        <v>2014</v>
      </c>
      <c r="H47" t="s">
        <v>17</v>
      </c>
      <c r="I47" t="s">
        <v>18</v>
      </c>
      <c r="J47" s="11">
        <v>116200</v>
      </c>
      <c r="K47" s="11">
        <v>3000</v>
      </c>
      <c r="L47" s="12">
        <v>0</v>
      </c>
      <c r="M47" s="12">
        <f>SUM(Employees_Tbl[[#This Row],[BASE SALARY]:[COMMISSION]])</f>
        <v>119200</v>
      </c>
      <c r="N47">
        <v>18</v>
      </c>
      <c r="O47">
        <v>2</v>
      </c>
      <c r="P47">
        <v>4</v>
      </c>
    </row>
    <row r="48" spans="1:16" x14ac:dyDescent="0.25">
      <c r="A48" t="s">
        <v>876</v>
      </c>
      <c r="B48" t="s">
        <v>877</v>
      </c>
      <c r="C48" t="s">
        <v>125</v>
      </c>
      <c r="D48" t="str">
        <f>Employees_Tbl[LAST] &amp;","&amp;Employees_Tbl[FIRST]</f>
        <v>Garcia,Herbert</v>
      </c>
      <c r="E48" t="s">
        <v>33</v>
      </c>
      <c r="F48" s="13">
        <v>43480</v>
      </c>
      <c r="G48" s="21">
        <f>YEAR(Employees_Tbl[HIRE DATE])</f>
        <v>2019</v>
      </c>
      <c r="H48" t="s">
        <v>17</v>
      </c>
      <c r="I48" t="s">
        <v>18</v>
      </c>
      <c r="J48" s="11">
        <v>73600</v>
      </c>
      <c r="K48" s="11">
        <v>2500</v>
      </c>
      <c r="L48" s="12">
        <v>0</v>
      </c>
      <c r="M48" s="12">
        <f>SUM(Employees_Tbl[[#This Row],[BASE SALARY]:[COMMISSION]])</f>
        <v>76100</v>
      </c>
      <c r="N48">
        <v>17</v>
      </c>
      <c r="O48">
        <v>4</v>
      </c>
      <c r="P48">
        <v>4</v>
      </c>
    </row>
    <row r="49" spans="1:16" x14ac:dyDescent="0.25">
      <c r="A49" t="s">
        <v>148</v>
      </c>
      <c r="B49" t="s">
        <v>149</v>
      </c>
      <c r="C49" t="s">
        <v>150</v>
      </c>
      <c r="D49" t="str">
        <f>Employees_Tbl[LAST] &amp;","&amp;Employees_Tbl[FIRST]</f>
        <v>Holt,Tina</v>
      </c>
      <c r="E49" t="s">
        <v>33</v>
      </c>
      <c r="F49" s="13">
        <v>41801</v>
      </c>
      <c r="G49" s="21">
        <f>YEAR(Employees_Tbl[HIRE DATE])</f>
        <v>2014</v>
      </c>
      <c r="H49" t="s">
        <v>17</v>
      </c>
      <c r="I49" t="s">
        <v>18</v>
      </c>
      <c r="J49" s="11">
        <v>72000</v>
      </c>
      <c r="K49" s="11">
        <v>2500</v>
      </c>
      <c r="L49" s="12">
        <v>0</v>
      </c>
      <c r="M49" s="12">
        <f>SUM(Employees_Tbl[[#This Row],[BASE SALARY]:[COMMISSION]])</f>
        <v>74500</v>
      </c>
      <c r="N49">
        <v>15</v>
      </c>
      <c r="O49">
        <v>3</v>
      </c>
      <c r="P49">
        <v>5</v>
      </c>
    </row>
    <row r="50" spans="1:16" x14ac:dyDescent="0.25">
      <c r="A50" t="s">
        <v>1049</v>
      </c>
      <c r="B50" t="s">
        <v>318</v>
      </c>
      <c r="C50" t="s">
        <v>942</v>
      </c>
      <c r="D50" t="str">
        <f>Employees_Tbl[LAST] &amp;","&amp;Employees_Tbl[FIRST]</f>
        <v>Lee,Anita</v>
      </c>
      <c r="E50" t="s">
        <v>33</v>
      </c>
      <c r="F50" s="13">
        <v>43871</v>
      </c>
      <c r="G50" s="21">
        <f>YEAR(Employees_Tbl[HIRE DATE])</f>
        <v>2020</v>
      </c>
      <c r="H50" t="s">
        <v>17</v>
      </c>
      <c r="I50" t="s">
        <v>18</v>
      </c>
      <c r="J50" s="11">
        <v>68500</v>
      </c>
      <c r="K50" s="11">
        <v>2000</v>
      </c>
      <c r="L50" s="12">
        <v>0</v>
      </c>
      <c r="M50" s="12">
        <f>SUM(Employees_Tbl[[#This Row],[BASE SALARY]:[COMMISSION]])</f>
        <v>70500</v>
      </c>
      <c r="N50">
        <v>17</v>
      </c>
      <c r="O50">
        <v>4</v>
      </c>
      <c r="P50">
        <v>4</v>
      </c>
    </row>
    <row r="51" spans="1:16" x14ac:dyDescent="0.25">
      <c r="A51" t="s">
        <v>1048</v>
      </c>
      <c r="B51" t="s">
        <v>1022</v>
      </c>
      <c r="C51" t="s">
        <v>273</v>
      </c>
      <c r="D51" t="str">
        <f>Employees_Tbl[LAST] &amp;","&amp;Employees_Tbl[FIRST]</f>
        <v>Smith,Willie</v>
      </c>
      <c r="E51" t="s">
        <v>33</v>
      </c>
      <c r="F51" s="13">
        <v>44165</v>
      </c>
      <c r="G51" s="21">
        <f>YEAR(Employees_Tbl[HIRE DATE])</f>
        <v>2020</v>
      </c>
      <c r="H51" t="s">
        <v>17</v>
      </c>
      <c r="I51" t="s">
        <v>18</v>
      </c>
      <c r="J51" s="11">
        <v>60700</v>
      </c>
      <c r="K51" s="11">
        <v>2000</v>
      </c>
      <c r="L51" s="12">
        <v>0</v>
      </c>
      <c r="M51" s="12">
        <f>SUM(Employees_Tbl[[#This Row],[BASE SALARY]:[COMMISSION]])</f>
        <v>62700</v>
      </c>
      <c r="N51">
        <v>16</v>
      </c>
      <c r="O51">
        <v>4</v>
      </c>
      <c r="P51">
        <v>4</v>
      </c>
    </row>
    <row r="52" spans="1:16" x14ac:dyDescent="0.25">
      <c r="A52" t="s">
        <v>676</v>
      </c>
      <c r="B52" t="s">
        <v>318</v>
      </c>
      <c r="C52" t="s">
        <v>677</v>
      </c>
      <c r="D52" t="str">
        <f>Employees_Tbl[LAST] &amp;","&amp;Employees_Tbl[FIRST]</f>
        <v>Modzelewski,Anita</v>
      </c>
      <c r="E52" t="s">
        <v>33</v>
      </c>
      <c r="F52" s="13">
        <v>43397</v>
      </c>
      <c r="G52" s="21">
        <f>YEAR(Employees_Tbl[HIRE DATE])</f>
        <v>2018</v>
      </c>
      <c r="H52" t="s">
        <v>17</v>
      </c>
      <c r="I52" t="s">
        <v>18</v>
      </c>
      <c r="J52" s="11">
        <v>59600</v>
      </c>
      <c r="K52" s="11">
        <v>1500</v>
      </c>
      <c r="L52" s="12">
        <v>0</v>
      </c>
      <c r="M52" s="12">
        <f>SUM(Employees_Tbl[[#This Row],[BASE SALARY]:[COMMISSION]])</f>
        <v>61100</v>
      </c>
      <c r="N52">
        <v>16</v>
      </c>
      <c r="O52">
        <v>4</v>
      </c>
      <c r="P52">
        <v>3</v>
      </c>
    </row>
    <row r="53" spans="1:16" x14ac:dyDescent="0.25">
      <c r="A53" t="s">
        <v>30</v>
      </c>
      <c r="B53" t="s">
        <v>31</v>
      </c>
      <c r="C53" t="s">
        <v>32</v>
      </c>
      <c r="D53" t="str">
        <f>Employees_Tbl[LAST] &amp;","&amp;Employees_Tbl[FIRST]</f>
        <v>Sample,Kelly</v>
      </c>
      <c r="E53" t="s">
        <v>33</v>
      </c>
      <c r="F53" s="13">
        <v>41136</v>
      </c>
      <c r="G53" s="21">
        <f>YEAR(Employees_Tbl[HIRE DATE])</f>
        <v>2012</v>
      </c>
      <c r="H53" t="s">
        <v>17</v>
      </c>
      <c r="I53" t="s">
        <v>18</v>
      </c>
      <c r="J53" s="11">
        <v>46900</v>
      </c>
      <c r="K53" s="11">
        <v>1500</v>
      </c>
      <c r="L53" s="12">
        <v>0</v>
      </c>
      <c r="M53" s="12">
        <f>SUM(Employees_Tbl[[#This Row],[BASE SALARY]:[COMMISSION]])</f>
        <v>48400</v>
      </c>
      <c r="N53">
        <v>11</v>
      </c>
      <c r="O53">
        <v>3</v>
      </c>
      <c r="P53">
        <v>5</v>
      </c>
    </row>
    <row r="54" spans="1:16" x14ac:dyDescent="0.25">
      <c r="A54" t="s">
        <v>875</v>
      </c>
      <c r="B54" t="s">
        <v>215</v>
      </c>
      <c r="C54" t="s">
        <v>329</v>
      </c>
      <c r="D54" t="str">
        <f>Employees_Tbl[LAST] &amp;","&amp;Employees_Tbl[FIRST]</f>
        <v>Rodriguez,Joyce</v>
      </c>
      <c r="E54" t="s">
        <v>33</v>
      </c>
      <c r="F54" s="13">
        <v>43808</v>
      </c>
      <c r="G54" s="21">
        <f>YEAR(Employees_Tbl[HIRE DATE])</f>
        <v>2019</v>
      </c>
      <c r="H54" t="s">
        <v>17</v>
      </c>
      <c r="I54" t="s">
        <v>18</v>
      </c>
      <c r="J54" s="11">
        <v>30300</v>
      </c>
      <c r="K54" s="11">
        <v>1000</v>
      </c>
      <c r="L54" s="12">
        <v>0</v>
      </c>
      <c r="M54" s="12">
        <f>SUM(Employees_Tbl[[#This Row],[BASE SALARY]:[COMMISSION]])</f>
        <v>31300</v>
      </c>
      <c r="N54">
        <v>10</v>
      </c>
      <c r="O54">
        <v>4</v>
      </c>
      <c r="P54">
        <v>5</v>
      </c>
    </row>
    <row r="55" spans="1:16" x14ac:dyDescent="0.25">
      <c r="A55" t="s">
        <v>878</v>
      </c>
      <c r="B55" t="s">
        <v>879</v>
      </c>
      <c r="C55" t="s">
        <v>880</v>
      </c>
      <c r="D55" t="str">
        <f>Employees_Tbl[LAST] &amp;","&amp;Employees_Tbl[FIRST]</f>
        <v>Parris,Carlos</v>
      </c>
      <c r="E55" t="s">
        <v>37</v>
      </c>
      <c r="F55" s="13">
        <v>43478</v>
      </c>
      <c r="G55" s="21">
        <f>YEAR(Employees_Tbl[HIRE DATE])</f>
        <v>2019</v>
      </c>
      <c r="H55" t="s">
        <v>17</v>
      </c>
      <c r="I55" t="s">
        <v>18</v>
      </c>
      <c r="J55" s="11">
        <v>117000</v>
      </c>
      <c r="K55" s="11">
        <v>3000</v>
      </c>
      <c r="L55" s="12">
        <v>0</v>
      </c>
      <c r="M55" s="12">
        <f>SUM(Employees_Tbl[[#This Row],[BASE SALARY]:[COMMISSION]])</f>
        <v>120000</v>
      </c>
      <c r="N55">
        <v>12</v>
      </c>
      <c r="O55">
        <v>8</v>
      </c>
      <c r="P55">
        <v>2</v>
      </c>
    </row>
    <row r="56" spans="1:16" x14ac:dyDescent="0.25">
      <c r="A56" t="s">
        <v>80</v>
      </c>
      <c r="B56" t="s">
        <v>81</v>
      </c>
      <c r="C56" t="s">
        <v>82</v>
      </c>
      <c r="D56" t="str">
        <f>Employees_Tbl[LAST] &amp;","&amp;Employees_Tbl[FIRST]</f>
        <v>Roden,Rita</v>
      </c>
      <c r="E56" t="s">
        <v>37</v>
      </c>
      <c r="F56" s="13">
        <v>41415</v>
      </c>
      <c r="G56" s="21">
        <f>YEAR(Employees_Tbl[HIRE DATE])</f>
        <v>2013</v>
      </c>
      <c r="H56" t="s">
        <v>17</v>
      </c>
      <c r="I56" t="s">
        <v>18</v>
      </c>
      <c r="J56" s="11">
        <v>112800</v>
      </c>
      <c r="K56" s="11">
        <v>4500</v>
      </c>
      <c r="L56" s="12">
        <v>0</v>
      </c>
      <c r="M56" s="12">
        <f>SUM(Employees_Tbl[[#This Row],[BASE SALARY]:[COMMISSION]])</f>
        <v>117300</v>
      </c>
      <c r="N56">
        <v>14</v>
      </c>
      <c r="O56">
        <v>8</v>
      </c>
      <c r="P56">
        <v>3</v>
      </c>
    </row>
    <row r="57" spans="1:16" x14ac:dyDescent="0.25">
      <c r="A57" t="s">
        <v>356</v>
      </c>
      <c r="B57" t="s">
        <v>357</v>
      </c>
      <c r="C57" t="s">
        <v>358</v>
      </c>
      <c r="D57" t="str">
        <f>Employees_Tbl[LAST] &amp;","&amp;Employees_Tbl[FIRST]</f>
        <v>Burroughs,Margaret</v>
      </c>
      <c r="E57" t="s">
        <v>37</v>
      </c>
      <c r="F57" s="13">
        <v>42471</v>
      </c>
      <c r="G57" s="21">
        <f>YEAR(Employees_Tbl[HIRE DATE])</f>
        <v>2016</v>
      </c>
      <c r="H57" t="s">
        <v>17</v>
      </c>
      <c r="I57" t="s">
        <v>18</v>
      </c>
      <c r="J57" s="11">
        <v>102400</v>
      </c>
      <c r="K57" s="11">
        <v>3500</v>
      </c>
      <c r="L57" s="12">
        <v>0</v>
      </c>
      <c r="M57" s="12">
        <f>SUM(Employees_Tbl[[#This Row],[BASE SALARY]:[COMMISSION]])</f>
        <v>105900</v>
      </c>
      <c r="N57">
        <v>14</v>
      </c>
      <c r="O57">
        <v>7</v>
      </c>
      <c r="P57">
        <v>5</v>
      </c>
    </row>
    <row r="58" spans="1:16" x14ac:dyDescent="0.25">
      <c r="A58" t="s">
        <v>1052</v>
      </c>
      <c r="B58" t="s">
        <v>832</v>
      </c>
      <c r="C58" t="s">
        <v>1053</v>
      </c>
      <c r="D58" t="str">
        <f>Employees_Tbl[LAST] &amp;","&amp;Employees_Tbl[FIRST]</f>
        <v>Olvera,Joseph</v>
      </c>
      <c r="E58" t="s">
        <v>37</v>
      </c>
      <c r="F58" s="13">
        <v>43933</v>
      </c>
      <c r="G58" s="21">
        <f>YEAR(Employees_Tbl[HIRE DATE])</f>
        <v>2020</v>
      </c>
      <c r="H58" t="s">
        <v>17</v>
      </c>
      <c r="I58" t="s">
        <v>18</v>
      </c>
      <c r="J58" s="11">
        <v>99700</v>
      </c>
      <c r="K58" s="11">
        <v>2500</v>
      </c>
      <c r="L58" s="12">
        <v>0</v>
      </c>
      <c r="M58" s="12">
        <f>SUM(Employees_Tbl[[#This Row],[BASE SALARY]:[COMMISSION]])</f>
        <v>102200</v>
      </c>
      <c r="N58">
        <v>17</v>
      </c>
      <c r="O58">
        <v>14</v>
      </c>
      <c r="P58">
        <v>3</v>
      </c>
    </row>
    <row r="59" spans="1:16" x14ac:dyDescent="0.25">
      <c r="A59" t="s">
        <v>1050</v>
      </c>
      <c r="B59" t="s">
        <v>81</v>
      </c>
      <c r="C59" t="s">
        <v>1051</v>
      </c>
      <c r="D59" t="str">
        <f>Employees_Tbl[LAST] &amp;","&amp;Employees_Tbl[FIRST]</f>
        <v>Samuel,Rita</v>
      </c>
      <c r="E59" t="s">
        <v>37</v>
      </c>
      <c r="F59" s="13">
        <v>44015</v>
      </c>
      <c r="G59" s="21">
        <f>YEAR(Employees_Tbl[HIRE DATE])</f>
        <v>2020</v>
      </c>
      <c r="H59" t="s">
        <v>17</v>
      </c>
      <c r="I59" t="s">
        <v>18</v>
      </c>
      <c r="J59" s="11">
        <v>96300</v>
      </c>
      <c r="K59" s="11">
        <v>2000</v>
      </c>
      <c r="L59" s="12">
        <v>0</v>
      </c>
      <c r="M59" s="12">
        <f>SUM(Employees_Tbl[[#This Row],[BASE SALARY]:[COMMISSION]])</f>
        <v>98300</v>
      </c>
      <c r="N59">
        <v>14</v>
      </c>
      <c r="O59">
        <v>7</v>
      </c>
      <c r="P59">
        <v>5</v>
      </c>
    </row>
    <row r="60" spans="1:16" x14ac:dyDescent="0.25">
      <c r="A60" t="s">
        <v>525</v>
      </c>
      <c r="B60" t="s">
        <v>526</v>
      </c>
      <c r="C60" t="s">
        <v>527</v>
      </c>
      <c r="D60" t="str">
        <f>Employees_Tbl[LAST] &amp;","&amp;Employees_Tbl[FIRST]</f>
        <v>Dix,Myrtle</v>
      </c>
      <c r="E60" t="s">
        <v>37</v>
      </c>
      <c r="F60" s="13">
        <v>43097</v>
      </c>
      <c r="G60" s="21">
        <f>YEAR(Employees_Tbl[HIRE DATE])</f>
        <v>2017</v>
      </c>
      <c r="H60" t="s">
        <v>17</v>
      </c>
      <c r="I60" t="s">
        <v>18</v>
      </c>
      <c r="J60" s="11">
        <v>94000</v>
      </c>
      <c r="K60" s="11">
        <v>3000</v>
      </c>
      <c r="L60" s="12">
        <v>0</v>
      </c>
      <c r="M60" s="12">
        <f>SUM(Employees_Tbl[[#This Row],[BASE SALARY]:[COMMISSION]])</f>
        <v>97000</v>
      </c>
      <c r="N60">
        <v>15</v>
      </c>
      <c r="O60">
        <v>3</v>
      </c>
      <c r="P60">
        <v>2</v>
      </c>
    </row>
    <row r="61" spans="1:16" x14ac:dyDescent="0.25">
      <c r="A61" t="s">
        <v>34</v>
      </c>
      <c r="B61" t="s">
        <v>35</v>
      </c>
      <c r="C61" t="s">
        <v>36</v>
      </c>
      <c r="D61" t="str">
        <f>Employees_Tbl[LAST] &amp;","&amp;Employees_Tbl[FIRST]</f>
        <v>Mandel,Charles</v>
      </c>
      <c r="E61" t="s">
        <v>37</v>
      </c>
      <c r="F61" s="13">
        <v>41075</v>
      </c>
      <c r="G61" s="21">
        <f>YEAR(Employees_Tbl[HIRE DATE])</f>
        <v>2012</v>
      </c>
      <c r="H61" t="s">
        <v>17</v>
      </c>
      <c r="I61" t="s">
        <v>18</v>
      </c>
      <c r="J61" s="11">
        <v>89100</v>
      </c>
      <c r="K61" s="11">
        <v>3000</v>
      </c>
      <c r="L61" s="12">
        <v>0</v>
      </c>
      <c r="M61" s="12">
        <f>SUM(Employees_Tbl[[#This Row],[BASE SALARY]:[COMMISSION]])</f>
        <v>92100</v>
      </c>
      <c r="N61">
        <v>10</v>
      </c>
      <c r="O61">
        <v>5</v>
      </c>
      <c r="P61">
        <v>2</v>
      </c>
    </row>
    <row r="62" spans="1:16" x14ac:dyDescent="0.25">
      <c r="A62" t="s">
        <v>260</v>
      </c>
      <c r="B62" t="s">
        <v>1384</v>
      </c>
      <c r="C62" t="s">
        <v>1385</v>
      </c>
      <c r="D62" t="str">
        <f>Employees_Tbl[LAST] &amp;","&amp;Employees_Tbl[FIRST]</f>
        <v>Jwa,An</v>
      </c>
      <c r="E62" t="s">
        <v>37</v>
      </c>
      <c r="F62" s="13">
        <v>42163</v>
      </c>
      <c r="G62" s="21">
        <f>YEAR(Employees_Tbl[HIRE DATE])</f>
        <v>2015</v>
      </c>
      <c r="H62" t="s">
        <v>17</v>
      </c>
      <c r="I62" t="s">
        <v>18</v>
      </c>
      <c r="J62" s="11">
        <v>86100</v>
      </c>
      <c r="K62" s="11">
        <v>3000</v>
      </c>
      <c r="L62" s="12">
        <v>0</v>
      </c>
      <c r="M62" s="12">
        <f>SUM(Employees_Tbl[[#This Row],[BASE SALARY]:[COMMISSION]])</f>
        <v>89100</v>
      </c>
      <c r="N62">
        <v>17</v>
      </c>
      <c r="O62">
        <v>8</v>
      </c>
      <c r="P62">
        <v>4</v>
      </c>
    </row>
    <row r="63" spans="1:16" x14ac:dyDescent="0.25">
      <c r="A63" t="s">
        <v>77</v>
      </c>
      <c r="B63" t="s">
        <v>78</v>
      </c>
      <c r="C63" t="s">
        <v>79</v>
      </c>
      <c r="D63" t="str">
        <f>Employees_Tbl[LAST] &amp;","&amp;Employees_Tbl[FIRST]</f>
        <v>Noll,Sterling</v>
      </c>
      <c r="E63" t="s">
        <v>37</v>
      </c>
      <c r="F63" s="13">
        <v>41375</v>
      </c>
      <c r="G63" s="21">
        <f>YEAR(Employees_Tbl[HIRE DATE])</f>
        <v>2013</v>
      </c>
      <c r="H63" t="s">
        <v>17</v>
      </c>
      <c r="I63" t="s">
        <v>18</v>
      </c>
      <c r="J63" s="11">
        <v>85100</v>
      </c>
      <c r="K63" s="11">
        <v>3000</v>
      </c>
      <c r="L63" s="12">
        <v>0</v>
      </c>
      <c r="M63" s="12">
        <f>SUM(Employees_Tbl[[#This Row],[BASE SALARY]:[COMMISSION]])</f>
        <v>88100</v>
      </c>
      <c r="N63">
        <v>15</v>
      </c>
      <c r="O63">
        <v>4</v>
      </c>
      <c r="P63">
        <v>4</v>
      </c>
    </row>
    <row r="64" spans="1:16" x14ac:dyDescent="0.25">
      <c r="A64" t="s">
        <v>354</v>
      </c>
      <c r="B64" t="s">
        <v>96</v>
      </c>
      <c r="C64" t="s">
        <v>355</v>
      </c>
      <c r="D64" t="str">
        <f>Employees_Tbl[LAST] &amp;","&amp;Employees_Tbl[FIRST]</f>
        <v>Lebeau,John</v>
      </c>
      <c r="E64" t="s">
        <v>37</v>
      </c>
      <c r="F64" s="13">
        <v>42566</v>
      </c>
      <c r="G64" s="21">
        <f>YEAR(Employees_Tbl[HIRE DATE])</f>
        <v>2016</v>
      </c>
      <c r="H64" t="s">
        <v>17</v>
      </c>
      <c r="I64" t="s">
        <v>18</v>
      </c>
      <c r="J64" s="11">
        <v>81700</v>
      </c>
      <c r="K64" s="11">
        <v>2500</v>
      </c>
      <c r="L64" s="12">
        <v>0</v>
      </c>
      <c r="M64" s="12">
        <f>SUM(Employees_Tbl[[#This Row],[BASE SALARY]:[COMMISSION]])</f>
        <v>84200</v>
      </c>
      <c r="N64">
        <v>12</v>
      </c>
      <c r="O64">
        <v>10</v>
      </c>
      <c r="P64">
        <v>3</v>
      </c>
    </row>
    <row r="65" spans="1:16" x14ac:dyDescent="0.25">
      <c r="A65" t="s">
        <v>522</v>
      </c>
      <c r="B65" t="s">
        <v>523</v>
      </c>
      <c r="C65" t="s">
        <v>524</v>
      </c>
      <c r="D65" t="str">
        <f>Employees_Tbl[LAST] &amp;","&amp;Employees_Tbl[FIRST]</f>
        <v>Bullock,Marco</v>
      </c>
      <c r="E65" t="s">
        <v>37</v>
      </c>
      <c r="F65" s="13">
        <v>42929</v>
      </c>
      <c r="G65" s="21">
        <f>YEAR(Employees_Tbl[HIRE DATE])</f>
        <v>2017</v>
      </c>
      <c r="H65" t="s">
        <v>17</v>
      </c>
      <c r="I65" t="s">
        <v>18</v>
      </c>
      <c r="J65" s="11">
        <v>61300</v>
      </c>
      <c r="K65" s="11">
        <v>2000</v>
      </c>
      <c r="L65" s="12">
        <v>0</v>
      </c>
      <c r="M65" s="12">
        <f>SUM(Employees_Tbl[[#This Row],[BASE SALARY]:[COMMISSION]])</f>
        <v>63300</v>
      </c>
      <c r="N65">
        <v>17</v>
      </c>
      <c r="O65">
        <v>7</v>
      </c>
      <c r="P65">
        <v>4</v>
      </c>
    </row>
    <row r="66" spans="1:16" x14ac:dyDescent="0.25">
      <c r="A66" t="s">
        <v>519</v>
      </c>
      <c r="B66" t="s">
        <v>520</v>
      </c>
      <c r="C66" t="s">
        <v>521</v>
      </c>
      <c r="D66" t="str">
        <f>Employees_Tbl[LAST] &amp;","&amp;Employees_Tbl[FIRST]</f>
        <v>Oliver,Sherry</v>
      </c>
      <c r="E66" t="s">
        <v>37</v>
      </c>
      <c r="F66" s="13">
        <v>42854</v>
      </c>
      <c r="G66" s="21">
        <f>YEAR(Employees_Tbl[HIRE DATE])</f>
        <v>2017</v>
      </c>
      <c r="H66" t="s">
        <v>17</v>
      </c>
      <c r="I66" t="s">
        <v>18</v>
      </c>
      <c r="J66" s="11">
        <v>54300</v>
      </c>
      <c r="K66" s="11">
        <v>1500</v>
      </c>
      <c r="L66" s="12">
        <v>0</v>
      </c>
      <c r="M66" s="12">
        <f>SUM(Employees_Tbl[[#This Row],[BASE SALARY]:[COMMISSION]])</f>
        <v>55800</v>
      </c>
      <c r="N66">
        <v>10</v>
      </c>
      <c r="O66">
        <v>8</v>
      </c>
      <c r="P66">
        <v>5</v>
      </c>
    </row>
    <row r="67" spans="1:16" x14ac:dyDescent="0.25">
      <c r="A67" t="s">
        <v>516</v>
      </c>
      <c r="B67" t="s">
        <v>517</v>
      </c>
      <c r="C67" t="s">
        <v>518</v>
      </c>
      <c r="D67" t="str">
        <f>Employees_Tbl[LAST] &amp;","&amp;Employees_Tbl[FIRST]</f>
        <v>Hickman,George</v>
      </c>
      <c r="E67" t="s">
        <v>37</v>
      </c>
      <c r="F67" s="13">
        <v>43100</v>
      </c>
      <c r="G67" s="21">
        <f>YEAR(Employees_Tbl[HIRE DATE])</f>
        <v>2017</v>
      </c>
      <c r="H67" t="s">
        <v>17</v>
      </c>
      <c r="I67" t="s">
        <v>18</v>
      </c>
      <c r="J67" s="11">
        <v>50900</v>
      </c>
      <c r="K67" s="11">
        <v>1500</v>
      </c>
      <c r="L67" s="12">
        <v>0</v>
      </c>
      <c r="M67" s="12">
        <f>SUM(Employees_Tbl[[#This Row],[BASE SALARY]:[COMMISSION]])</f>
        <v>52400</v>
      </c>
      <c r="N67">
        <v>17</v>
      </c>
      <c r="O67">
        <v>4</v>
      </c>
      <c r="P67">
        <v>4</v>
      </c>
    </row>
    <row r="68" spans="1:16" x14ac:dyDescent="0.25">
      <c r="A68" t="s">
        <v>352</v>
      </c>
      <c r="B68" t="s">
        <v>84</v>
      </c>
      <c r="C68" t="s">
        <v>353</v>
      </c>
      <c r="D68" t="str">
        <f>Employees_Tbl[LAST] &amp;","&amp;Employees_Tbl[FIRST]</f>
        <v>Barrett,Paul</v>
      </c>
      <c r="E68" t="s">
        <v>37</v>
      </c>
      <c r="F68" s="13">
        <v>42617</v>
      </c>
      <c r="G68" s="21">
        <f>YEAR(Employees_Tbl[HIRE DATE])</f>
        <v>2016</v>
      </c>
      <c r="H68" t="s">
        <v>17</v>
      </c>
      <c r="I68" t="s">
        <v>18</v>
      </c>
      <c r="J68" s="11">
        <v>43300</v>
      </c>
      <c r="K68" s="11">
        <v>1500</v>
      </c>
      <c r="L68" s="12">
        <v>0</v>
      </c>
      <c r="M68" s="12">
        <f>SUM(Employees_Tbl[[#This Row],[BASE SALARY]:[COMMISSION]])</f>
        <v>44800</v>
      </c>
      <c r="N68">
        <v>12</v>
      </c>
      <c r="O68">
        <v>1</v>
      </c>
      <c r="P68">
        <v>5</v>
      </c>
    </row>
    <row r="69" spans="1:16" x14ac:dyDescent="0.25">
      <c r="A69" t="s">
        <v>154</v>
      </c>
      <c r="B69" t="s">
        <v>155</v>
      </c>
      <c r="C69" t="s">
        <v>105</v>
      </c>
      <c r="D69" t="str">
        <f>Employees_Tbl[LAST] &amp;","&amp;Employees_Tbl[FIRST]</f>
        <v>Thomas,Katherine</v>
      </c>
      <c r="E69" t="s">
        <v>37</v>
      </c>
      <c r="F69" s="13">
        <v>41937</v>
      </c>
      <c r="G69" s="21">
        <f>YEAR(Employees_Tbl[HIRE DATE])</f>
        <v>2014</v>
      </c>
      <c r="H69" t="s">
        <v>17</v>
      </c>
      <c r="I69" t="s">
        <v>18</v>
      </c>
      <c r="J69" s="11">
        <v>43000</v>
      </c>
      <c r="K69" s="11">
        <v>1500</v>
      </c>
      <c r="L69" s="12">
        <v>0</v>
      </c>
      <c r="M69" s="12">
        <f>SUM(Employees_Tbl[[#This Row],[BASE SALARY]:[COMMISSION]])</f>
        <v>44500</v>
      </c>
      <c r="N69">
        <v>16</v>
      </c>
      <c r="O69">
        <v>4</v>
      </c>
      <c r="P69">
        <v>4</v>
      </c>
    </row>
    <row r="70" spans="1:16" x14ac:dyDescent="0.25">
      <c r="A70" t="s">
        <v>74</v>
      </c>
      <c r="B70" t="s">
        <v>75</v>
      </c>
      <c r="C70" t="s">
        <v>76</v>
      </c>
      <c r="D70" t="str">
        <f>Employees_Tbl[LAST] &amp;","&amp;Employees_Tbl[FIRST]</f>
        <v>Robinson,Deanna</v>
      </c>
      <c r="E70" t="s">
        <v>37</v>
      </c>
      <c r="F70" s="13">
        <v>41495</v>
      </c>
      <c r="G70" s="21">
        <f>YEAR(Employees_Tbl[HIRE DATE])</f>
        <v>2013</v>
      </c>
      <c r="H70" t="s">
        <v>17</v>
      </c>
      <c r="I70" t="s">
        <v>18</v>
      </c>
      <c r="J70" s="11">
        <v>41700</v>
      </c>
      <c r="K70" s="11">
        <v>1000</v>
      </c>
      <c r="L70" s="12">
        <v>0</v>
      </c>
      <c r="M70" s="12">
        <f>SUM(Employees_Tbl[[#This Row],[BASE SALARY]:[COMMISSION]])</f>
        <v>42700</v>
      </c>
      <c r="N70">
        <v>14</v>
      </c>
      <c r="O70">
        <v>14</v>
      </c>
      <c r="P70">
        <v>3</v>
      </c>
    </row>
    <row r="71" spans="1:16" x14ac:dyDescent="0.25">
      <c r="A71" t="s">
        <v>86</v>
      </c>
      <c r="B71" t="s">
        <v>87</v>
      </c>
      <c r="C71" t="s">
        <v>88</v>
      </c>
      <c r="D71" t="str">
        <f>Employees_Tbl[LAST] &amp;","&amp;Employees_Tbl[FIRST]</f>
        <v>Harris,Doris</v>
      </c>
      <c r="E71" t="s">
        <v>41</v>
      </c>
      <c r="F71" s="13">
        <v>41304</v>
      </c>
      <c r="G71" s="21">
        <f>YEAR(Employees_Tbl[HIRE DATE])</f>
        <v>2013</v>
      </c>
      <c r="H71" t="s">
        <v>17</v>
      </c>
      <c r="I71" t="s">
        <v>18</v>
      </c>
      <c r="J71" s="11">
        <v>97300</v>
      </c>
      <c r="K71" s="11">
        <v>3000</v>
      </c>
      <c r="L71" s="12">
        <v>0</v>
      </c>
      <c r="M71" s="12">
        <f>SUM(Employees_Tbl[[#This Row],[BASE SALARY]:[COMMISSION]])</f>
        <v>100300</v>
      </c>
      <c r="N71">
        <v>10</v>
      </c>
      <c r="O71">
        <v>8</v>
      </c>
      <c r="P71">
        <v>3</v>
      </c>
    </row>
    <row r="72" spans="1:16" x14ac:dyDescent="0.25">
      <c r="A72" t="s">
        <v>38</v>
      </c>
      <c r="B72" t="s">
        <v>39</v>
      </c>
      <c r="C72" t="s">
        <v>40</v>
      </c>
      <c r="D72" t="str">
        <f>Employees_Tbl[LAST] &amp;","&amp;Employees_Tbl[FIRST]</f>
        <v>Rojas,Ann</v>
      </c>
      <c r="E72" t="s">
        <v>41</v>
      </c>
      <c r="F72" s="13">
        <v>41000</v>
      </c>
      <c r="G72" s="21">
        <f>YEAR(Employees_Tbl[HIRE DATE])</f>
        <v>2012</v>
      </c>
      <c r="H72" t="s">
        <v>17</v>
      </c>
      <c r="I72" t="s">
        <v>18</v>
      </c>
      <c r="J72" s="11">
        <v>94400</v>
      </c>
      <c r="K72" s="11">
        <v>3000</v>
      </c>
      <c r="L72" s="12">
        <v>0</v>
      </c>
      <c r="M72" s="12">
        <f>SUM(Employees_Tbl[[#This Row],[BASE SALARY]:[COMMISSION]])</f>
        <v>97400</v>
      </c>
      <c r="N72">
        <v>14</v>
      </c>
      <c r="O72">
        <v>4</v>
      </c>
      <c r="P72">
        <v>2</v>
      </c>
    </row>
    <row r="73" spans="1:16" x14ac:dyDescent="0.25">
      <c r="A73" t="s">
        <v>165</v>
      </c>
      <c r="B73" t="s">
        <v>160</v>
      </c>
      <c r="C73" t="s">
        <v>166</v>
      </c>
      <c r="D73" t="str">
        <f>Employees_Tbl[LAST] &amp;","&amp;Employees_Tbl[FIRST]</f>
        <v>Vick,Amanda</v>
      </c>
      <c r="E73" t="s">
        <v>41</v>
      </c>
      <c r="F73" s="13">
        <v>41896</v>
      </c>
      <c r="G73" s="21">
        <f>YEAR(Employees_Tbl[HIRE DATE])</f>
        <v>2014</v>
      </c>
      <c r="H73" t="s">
        <v>17</v>
      </c>
      <c r="I73" t="s">
        <v>18</v>
      </c>
      <c r="J73" s="11">
        <v>73200</v>
      </c>
      <c r="K73" s="11">
        <v>2000</v>
      </c>
      <c r="L73" s="12">
        <v>0</v>
      </c>
      <c r="M73" s="12">
        <f>SUM(Employees_Tbl[[#This Row],[BASE SALARY]:[COMMISSION]])</f>
        <v>75200</v>
      </c>
      <c r="N73">
        <v>17</v>
      </c>
      <c r="O73">
        <v>7</v>
      </c>
      <c r="P73">
        <v>5</v>
      </c>
    </row>
    <row r="74" spans="1:16" x14ac:dyDescent="0.25">
      <c r="A74" t="s">
        <v>1054</v>
      </c>
      <c r="B74" t="s">
        <v>105</v>
      </c>
      <c r="C74" t="s">
        <v>375</v>
      </c>
      <c r="D74" t="str">
        <f>Employees_Tbl[LAST] &amp;","&amp;Employees_Tbl[FIRST]</f>
        <v>Martin,Thomas</v>
      </c>
      <c r="E74" t="s">
        <v>41</v>
      </c>
      <c r="F74" s="13">
        <v>43959</v>
      </c>
      <c r="G74" s="21">
        <f>YEAR(Employees_Tbl[HIRE DATE])</f>
        <v>2020</v>
      </c>
      <c r="H74" t="s">
        <v>17</v>
      </c>
      <c r="I74" t="s">
        <v>18</v>
      </c>
      <c r="J74" s="11">
        <v>71100</v>
      </c>
      <c r="K74" s="11">
        <v>2000</v>
      </c>
      <c r="L74" s="12">
        <v>0</v>
      </c>
      <c r="M74" s="12">
        <f>SUM(Employees_Tbl[[#This Row],[BASE SALARY]:[COMMISSION]])</f>
        <v>73100</v>
      </c>
      <c r="N74">
        <v>18</v>
      </c>
      <c r="O74">
        <v>11</v>
      </c>
      <c r="P74">
        <v>5</v>
      </c>
    </row>
    <row r="75" spans="1:16" x14ac:dyDescent="0.25">
      <c r="A75" t="s">
        <v>162</v>
      </c>
      <c r="B75" t="s">
        <v>163</v>
      </c>
      <c r="C75" t="s">
        <v>164</v>
      </c>
      <c r="D75" t="str">
        <f>Employees_Tbl[LAST] &amp;","&amp;Employees_Tbl[FIRST]</f>
        <v>Dougherty,Melissa</v>
      </c>
      <c r="E75" t="s">
        <v>41</v>
      </c>
      <c r="F75" s="13">
        <v>41850</v>
      </c>
      <c r="G75" s="21">
        <f>YEAR(Employees_Tbl[HIRE DATE])</f>
        <v>2014</v>
      </c>
      <c r="H75" t="s">
        <v>17</v>
      </c>
      <c r="I75" t="s">
        <v>18</v>
      </c>
      <c r="J75" s="11">
        <v>66300</v>
      </c>
      <c r="K75" s="11">
        <v>2000</v>
      </c>
      <c r="L75" s="12">
        <v>0</v>
      </c>
      <c r="M75" s="12">
        <f>SUM(Employees_Tbl[[#This Row],[BASE SALARY]:[COMMISSION]])</f>
        <v>68300</v>
      </c>
      <c r="N75">
        <v>15</v>
      </c>
      <c r="O75">
        <v>8</v>
      </c>
      <c r="P75">
        <v>2</v>
      </c>
    </row>
    <row r="76" spans="1:16" x14ac:dyDescent="0.25">
      <c r="A76" t="s">
        <v>528</v>
      </c>
      <c r="B76" t="s">
        <v>1337</v>
      </c>
      <c r="C76" t="s">
        <v>1338</v>
      </c>
      <c r="D76" t="str">
        <f>Employees_Tbl[LAST] &amp;","&amp;Employees_Tbl[FIRST]</f>
        <v>Chaney,Ferdinand</v>
      </c>
      <c r="E76" t="s">
        <v>41</v>
      </c>
      <c r="F76" s="13">
        <v>42933</v>
      </c>
      <c r="G76" s="21">
        <f>YEAR(Employees_Tbl[HIRE DATE])</f>
        <v>2017</v>
      </c>
      <c r="H76" t="s">
        <v>17</v>
      </c>
      <c r="I76" t="s">
        <v>18</v>
      </c>
      <c r="J76" s="12">
        <v>64100</v>
      </c>
      <c r="K76" s="11">
        <v>2500</v>
      </c>
      <c r="L76" s="12">
        <v>0</v>
      </c>
      <c r="M76" s="12">
        <f>SUM(Employees_Tbl[[#This Row],[BASE SALARY]:[COMMISSION]])</f>
        <v>66600</v>
      </c>
      <c r="N76">
        <v>12</v>
      </c>
      <c r="O76">
        <v>7</v>
      </c>
      <c r="P76">
        <v>5</v>
      </c>
    </row>
    <row r="77" spans="1:16" x14ac:dyDescent="0.25">
      <c r="A77" t="s">
        <v>159</v>
      </c>
      <c r="B77" t="s">
        <v>160</v>
      </c>
      <c r="C77" t="s">
        <v>161</v>
      </c>
      <c r="D77" t="str">
        <f>Employees_Tbl[LAST] &amp;","&amp;Employees_Tbl[FIRST]</f>
        <v>Jones,Amanda</v>
      </c>
      <c r="E77" t="s">
        <v>41</v>
      </c>
      <c r="F77" s="13">
        <v>41721</v>
      </c>
      <c r="G77" s="21">
        <f>YEAR(Employees_Tbl[HIRE DATE])</f>
        <v>2014</v>
      </c>
      <c r="H77" t="s">
        <v>17</v>
      </c>
      <c r="I77" t="s">
        <v>18</v>
      </c>
      <c r="J77" s="11">
        <v>57400</v>
      </c>
      <c r="K77" s="11">
        <v>1000</v>
      </c>
      <c r="L77" s="12">
        <v>0</v>
      </c>
      <c r="M77" s="12">
        <f>SUM(Employees_Tbl[[#This Row],[BASE SALARY]:[COMMISSION]])</f>
        <v>58400</v>
      </c>
      <c r="N77">
        <v>16</v>
      </c>
      <c r="O77">
        <v>8</v>
      </c>
      <c r="P77">
        <v>4</v>
      </c>
    </row>
    <row r="78" spans="1:16" x14ac:dyDescent="0.25">
      <c r="A78" t="s">
        <v>156</v>
      </c>
      <c r="B78" t="s">
        <v>157</v>
      </c>
      <c r="C78" t="s">
        <v>158</v>
      </c>
      <c r="D78" t="str">
        <f>Employees_Tbl[LAST] &amp;","&amp;Employees_Tbl[FIRST]</f>
        <v>Grady,Eric</v>
      </c>
      <c r="E78" t="s">
        <v>41</v>
      </c>
      <c r="F78" s="13">
        <v>41869</v>
      </c>
      <c r="G78" s="21">
        <f>YEAR(Employees_Tbl[HIRE DATE])</f>
        <v>2014</v>
      </c>
      <c r="H78" t="s">
        <v>17</v>
      </c>
      <c r="I78" t="s">
        <v>18</v>
      </c>
      <c r="J78" s="11">
        <v>54500</v>
      </c>
      <c r="K78" s="11">
        <v>1500</v>
      </c>
      <c r="L78" s="12">
        <v>0</v>
      </c>
      <c r="M78" s="12">
        <f>SUM(Employees_Tbl[[#This Row],[BASE SALARY]:[COMMISSION]])</f>
        <v>56000</v>
      </c>
      <c r="N78">
        <v>17</v>
      </c>
      <c r="O78">
        <v>2</v>
      </c>
      <c r="P78">
        <v>3</v>
      </c>
    </row>
    <row r="79" spans="1:16" x14ac:dyDescent="0.25">
      <c r="A79" t="s">
        <v>678</v>
      </c>
      <c r="B79" t="s">
        <v>679</v>
      </c>
      <c r="C79" t="s">
        <v>680</v>
      </c>
      <c r="D79" t="str">
        <f>Employees_Tbl[LAST] &amp;","&amp;Employees_Tbl[FIRST]</f>
        <v>Hiatt,Diane</v>
      </c>
      <c r="E79" t="s">
        <v>41</v>
      </c>
      <c r="F79" s="13">
        <v>43153</v>
      </c>
      <c r="G79" s="21">
        <f>YEAR(Employees_Tbl[HIRE DATE])</f>
        <v>2018</v>
      </c>
      <c r="H79" t="s">
        <v>17</v>
      </c>
      <c r="I79" t="s">
        <v>18</v>
      </c>
      <c r="J79" s="11">
        <v>50900</v>
      </c>
      <c r="K79" s="11">
        <v>1500</v>
      </c>
      <c r="L79" s="12">
        <v>0</v>
      </c>
      <c r="M79" s="12">
        <f>SUM(Employees_Tbl[[#This Row],[BASE SALARY]:[COMMISSION]])</f>
        <v>52400</v>
      </c>
      <c r="N79">
        <v>15</v>
      </c>
      <c r="O79">
        <v>9</v>
      </c>
      <c r="P79">
        <v>5</v>
      </c>
    </row>
    <row r="80" spans="1:16" x14ac:dyDescent="0.25">
      <c r="A80" t="s">
        <v>264</v>
      </c>
      <c r="B80" t="s">
        <v>249</v>
      </c>
      <c r="C80" t="s">
        <v>265</v>
      </c>
      <c r="D80" t="str">
        <f>Employees_Tbl[LAST] &amp;","&amp;Employees_Tbl[FIRST]</f>
        <v>Mansfield,Matthew</v>
      </c>
      <c r="E80" t="s">
        <v>41</v>
      </c>
      <c r="F80" s="13">
        <v>42111</v>
      </c>
      <c r="G80" s="21">
        <f>YEAR(Employees_Tbl[HIRE DATE])</f>
        <v>2015</v>
      </c>
      <c r="H80" t="s">
        <v>17</v>
      </c>
      <c r="I80" t="s">
        <v>18</v>
      </c>
      <c r="J80" s="11">
        <v>49100</v>
      </c>
      <c r="K80" s="11">
        <v>1500</v>
      </c>
      <c r="L80" s="12">
        <v>0</v>
      </c>
      <c r="M80" s="12">
        <f>SUM(Employees_Tbl[[#This Row],[BASE SALARY]:[COMMISSION]])</f>
        <v>50600</v>
      </c>
      <c r="N80">
        <v>12</v>
      </c>
      <c r="O80">
        <v>7</v>
      </c>
      <c r="P80">
        <v>4</v>
      </c>
    </row>
    <row r="81" spans="1:16" x14ac:dyDescent="0.25">
      <c r="A81" t="s">
        <v>261</v>
      </c>
      <c r="B81" t="s">
        <v>262</v>
      </c>
      <c r="C81" t="s">
        <v>263</v>
      </c>
      <c r="D81" t="str">
        <f>Employees_Tbl[LAST] &amp;","&amp;Employees_Tbl[FIRST]</f>
        <v>Tufts,Bradley</v>
      </c>
      <c r="E81" t="s">
        <v>41</v>
      </c>
      <c r="F81" s="13">
        <v>42282</v>
      </c>
      <c r="G81" s="21">
        <f>YEAR(Employees_Tbl[HIRE DATE])</f>
        <v>2015</v>
      </c>
      <c r="H81" t="s">
        <v>17</v>
      </c>
      <c r="I81" t="s">
        <v>18</v>
      </c>
      <c r="J81" s="11">
        <v>33800</v>
      </c>
      <c r="K81" s="11">
        <v>500</v>
      </c>
      <c r="L81" s="12">
        <v>0</v>
      </c>
      <c r="M81" s="12">
        <f>SUM(Employees_Tbl[[#This Row],[BASE SALARY]:[COMMISSION]])</f>
        <v>34300</v>
      </c>
      <c r="N81">
        <v>15</v>
      </c>
      <c r="O81">
        <v>1</v>
      </c>
      <c r="P81">
        <v>3</v>
      </c>
    </row>
    <row r="82" spans="1:16" x14ac:dyDescent="0.25">
      <c r="A82" t="s">
        <v>83</v>
      </c>
      <c r="B82" t="s">
        <v>84</v>
      </c>
      <c r="C82" t="s">
        <v>85</v>
      </c>
      <c r="D82" t="str">
        <f>Employees_Tbl[LAST] &amp;","&amp;Employees_Tbl[FIRST]</f>
        <v>Havens,Paul</v>
      </c>
      <c r="E82" t="s">
        <v>41</v>
      </c>
      <c r="F82" s="13">
        <v>41471</v>
      </c>
      <c r="G82" s="21">
        <f>YEAR(Employees_Tbl[HIRE DATE])</f>
        <v>2013</v>
      </c>
      <c r="H82" t="s">
        <v>17</v>
      </c>
      <c r="I82" t="s">
        <v>18</v>
      </c>
      <c r="J82" s="11">
        <v>31500</v>
      </c>
      <c r="K82" s="11">
        <v>1000</v>
      </c>
      <c r="L82" s="12">
        <v>0</v>
      </c>
      <c r="M82" s="12">
        <f>SUM(Employees_Tbl[[#This Row],[BASE SALARY]:[COMMISSION]])</f>
        <v>32500</v>
      </c>
      <c r="N82">
        <v>15</v>
      </c>
      <c r="O82">
        <v>9</v>
      </c>
      <c r="P82">
        <v>5</v>
      </c>
    </row>
    <row r="83" spans="1:16" x14ac:dyDescent="0.25">
      <c r="A83" t="s">
        <v>1302</v>
      </c>
      <c r="B83" t="s">
        <v>538</v>
      </c>
      <c r="C83" t="s">
        <v>539</v>
      </c>
      <c r="D83" t="str">
        <f>Employees_Tbl[LAST] &amp;","&amp;Employees_Tbl[FIRST]</f>
        <v>Corcoran,Edna</v>
      </c>
      <c r="E83" t="s">
        <v>45</v>
      </c>
      <c r="F83" s="13">
        <v>42768</v>
      </c>
      <c r="G83" s="21">
        <f>YEAR(Employees_Tbl[HIRE DATE])</f>
        <v>2017</v>
      </c>
      <c r="H83" t="s">
        <v>17</v>
      </c>
      <c r="I83" t="s">
        <v>18</v>
      </c>
      <c r="J83" s="11">
        <v>108900</v>
      </c>
      <c r="K83" s="11">
        <v>3000</v>
      </c>
      <c r="L83" s="12">
        <v>0</v>
      </c>
      <c r="M83" s="12">
        <f>SUM(Employees_Tbl[[#This Row],[BASE SALARY]:[COMMISSION]])</f>
        <v>111900</v>
      </c>
      <c r="N83">
        <v>13</v>
      </c>
      <c r="O83">
        <v>6</v>
      </c>
      <c r="P83">
        <v>4</v>
      </c>
    </row>
    <row r="84" spans="1:16" x14ac:dyDescent="0.25">
      <c r="A84" t="s">
        <v>95</v>
      </c>
      <c r="B84" t="s">
        <v>96</v>
      </c>
      <c r="C84" t="s">
        <v>97</v>
      </c>
      <c r="D84" t="str">
        <f>Employees_Tbl[LAST] &amp;","&amp;Employees_Tbl[FIRST]</f>
        <v>Junior,John</v>
      </c>
      <c r="E84" t="s">
        <v>45</v>
      </c>
      <c r="F84" s="13">
        <v>41310</v>
      </c>
      <c r="G84" s="21">
        <f>YEAR(Employees_Tbl[HIRE DATE])</f>
        <v>2013</v>
      </c>
      <c r="H84" t="s">
        <v>17</v>
      </c>
      <c r="I84" t="s">
        <v>18</v>
      </c>
      <c r="J84" s="11">
        <v>97900</v>
      </c>
      <c r="K84" s="11">
        <v>3000</v>
      </c>
      <c r="L84" s="12">
        <v>0</v>
      </c>
      <c r="M84" s="12">
        <f>SUM(Employees_Tbl[[#This Row],[BASE SALARY]:[COMMISSION]])</f>
        <v>100900</v>
      </c>
      <c r="N84">
        <v>18</v>
      </c>
      <c r="O84">
        <v>5</v>
      </c>
      <c r="P84">
        <v>5</v>
      </c>
    </row>
    <row r="85" spans="1:16" x14ac:dyDescent="0.25">
      <c r="A85" t="s">
        <v>534</v>
      </c>
      <c r="B85" t="s">
        <v>535</v>
      </c>
      <c r="C85" t="s">
        <v>536</v>
      </c>
      <c r="D85" t="str">
        <f>Employees_Tbl[LAST] &amp;","&amp;Employees_Tbl[FIRST]</f>
        <v>Barton,Jaclyn</v>
      </c>
      <c r="E85" t="s">
        <v>45</v>
      </c>
      <c r="F85" s="13">
        <v>42749</v>
      </c>
      <c r="G85" s="21">
        <f>YEAR(Employees_Tbl[HIRE DATE])</f>
        <v>2017</v>
      </c>
      <c r="H85" t="s">
        <v>17</v>
      </c>
      <c r="I85" t="s">
        <v>18</v>
      </c>
      <c r="J85" s="11">
        <v>84400</v>
      </c>
      <c r="K85" s="11">
        <v>2500</v>
      </c>
      <c r="L85" s="12">
        <v>0</v>
      </c>
      <c r="M85" s="12">
        <f>SUM(Employees_Tbl[[#This Row],[BASE SALARY]:[COMMISSION]])</f>
        <v>86900</v>
      </c>
      <c r="N85">
        <v>13</v>
      </c>
      <c r="O85">
        <v>7</v>
      </c>
      <c r="P85">
        <v>5</v>
      </c>
    </row>
    <row r="86" spans="1:16" x14ac:dyDescent="0.25">
      <c r="A86" t="s">
        <v>531</v>
      </c>
      <c r="B86" t="s">
        <v>532</v>
      </c>
      <c r="C86" t="s">
        <v>533</v>
      </c>
      <c r="D86" t="str">
        <f>Employees_Tbl[LAST] &amp;","&amp;Employees_Tbl[FIRST]</f>
        <v>Clemmer,Hector</v>
      </c>
      <c r="E86" t="s">
        <v>45</v>
      </c>
      <c r="F86" s="13">
        <v>42939</v>
      </c>
      <c r="G86" s="21">
        <f>YEAR(Employees_Tbl[HIRE DATE])</f>
        <v>2017</v>
      </c>
      <c r="H86" t="s">
        <v>17</v>
      </c>
      <c r="I86" t="s">
        <v>18</v>
      </c>
      <c r="J86" s="11">
        <v>77400</v>
      </c>
      <c r="K86" s="11">
        <v>3000</v>
      </c>
      <c r="L86" s="12">
        <v>0</v>
      </c>
      <c r="M86" s="12">
        <f>SUM(Employees_Tbl[[#This Row],[BASE SALARY]:[COMMISSION]])</f>
        <v>80400</v>
      </c>
      <c r="N86">
        <v>15</v>
      </c>
      <c r="O86">
        <v>5</v>
      </c>
      <c r="P86">
        <v>4</v>
      </c>
    </row>
    <row r="87" spans="1:16" x14ac:dyDescent="0.25">
      <c r="A87" t="s">
        <v>529</v>
      </c>
      <c r="B87" t="s">
        <v>243</v>
      </c>
      <c r="C87" t="s">
        <v>530</v>
      </c>
      <c r="D87" t="str">
        <f>Employees_Tbl[LAST] &amp;","&amp;Employees_Tbl[FIRST]</f>
        <v>Collinsworth,Brian</v>
      </c>
      <c r="E87" t="s">
        <v>45</v>
      </c>
      <c r="F87" s="13">
        <v>43019</v>
      </c>
      <c r="G87" s="21">
        <f>YEAR(Employees_Tbl[HIRE DATE])</f>
        <v>2017</v>
      </c>
      <c r="H87" t="s">
        <v>17</v>
      </c>
      <c r="I87" t="s">
        <v>18</v>
      </c>
      <c r="J87" s="11">
        <v>72800</v>
      </c>
      <c r="K87" s="11">
        <v>2500</v>
      </c>
      <c r="L87" s="12">
        <v>0</v>
      </c>
      <c r="M87" s="12">
        <f>SUM(Employees_Tbl[[#This Row],[BASE SALARY]:[COMMISSION]])</f>
        <v>75300</v>
      </c>
      <c r="N87">
        <v>14</v>
      </c>
      <c r="O87">
        <v>7</v>
      </c>
      <c r="P87">
        <v>4</v>
      </c>
    </row>
    <row r="88" spans="1:16" x14ac:dyDescent="0.25">
      <c r="A88" t="s">
        <v>92</v>
      </c>
      <c r="B88" t="s">
        <v>93</v>
      </c>
      <c r="C88" t="s">
        <v>94</v>
      </c>
      <c r="D88" t="str">
        <f>Employees_Tbl[LAST] &amp;","&amp;Employees_Tbl[FIRST]</f>
        <v>Helton,Robert</v>
      </c>
      <c r="E88" t="s">
        <v>45</v>
      </c>
      <c r="F88" s="13">
        <v>41584</v>
      </c>
      <c r="G88" s="21">
        <f>YEAR(Employees_Tbl[HIRE DATE])</f>
        <v>2013</v>
      </c>
      <c r="H88" t="s">
        <v>17</v>
      </c>
      <c r="I88" t="s">
        <v>18</v>
      </c>
      <c r="J88" s="11">
        <v>67800</v>
      </c>
      <c r="K88" s="11">
        <v>1500</v>
      </c>
      <c r="L88" s="12">
        <v>0</v>
      </c>
      <c r="M88" s="12">
        <f>SUM(Employees_Tbl[[#This Row],[BASE SALARY]:[COMMISSION]])</f>
        <v>69300</v>
      </c>
      <c r="N88">
        <v>14</v>
      </c>
      <c r="O88">
        <v>5</v>
      </c>
      <c r="P88">
        <v>4</v>
      </c>
    </row>
    <row r="89" spans="1:16" x14ac:dyDescent="0.25">
      <c r="A89" t="s">
        <v>269</v>
      </c>
      <c r="B89" t="s">
        <v>270</v>
      </c>
      <c r="C89" t="s">
        <v>271</v>
      </c>
      <c r="D89" t="str">
        <f>Employees_Tbl[LAST] &amp;","&amp;Employees_Tbl[FIRST]</f>
        <v>Whitlatch,David</v>
      </c>
      <c r="E89" t="s">
        <v>45</v>
      </c>
      <c r="F89" s="13">
        <v>42290</v>
      </c>
      <c r="G89" s="21">
        <f>YEAR(Employees_Tbl[HIRE DATE])</f>
        <v>2015</v>
      </c>
      <c r="H89" t="s">
        <v>17</v>
      </c>
      <c r="I89" t="s">
        <v>18</v>
      </c>
      <c r="J89" s="11">
        <v>67300</v>
      </c>
      <c r="K89" s="11">
        <v>1500</v>
      </c>
      <c r="L89" s="12">
        <v>0</v>
      </c>
      <c r="M89" s="12">
        <f>SUM(Employees_Tbl[[#This Row],[BASE SALARY]:[COMMISSION]])</f>
        <v>68800</v>
      </c>
      <c r="N89">
        <v>13</v>
      </c>
      <c r="O89">
        <v>9</v>
      </c>
      <c r="P89">
        <v>4</v>
      </c>
    </row>
    <row r="90" spans="1:16" x14ac:dyDescent="0.25">
      <c r="A90" t="s">
        <v>1056</v>
      </c>
      <c r="B90" t="s">
        <v>139</v>
      </c>
      <c r="C90" t="s">
        <v>1057</v>
      </c>
      <c r="D90" t="str">
        <f>Employees_Tbl[LAST] &amp;","&amp;Employees_Tbl[FIRST]</f>
        <v>Cooks,Timothy</v>
      </c>
      <c r="E90" t="s">
        <v>45</v>
      </c>
      <c r="F90" s="13">
        <v>44052</v>
      </c>
      <c r="G90" s="21">
        <f>YEAR(Employees_Tbl[HIRE DATE])</f>
        <v>2020</v>
      </c>
      <c r="H90" t="s">
        <v>17</v>
      </c>
      <c r="I90" t="s">
        <v>18</v>
      </c>
      <c r="J90" s="11">
        <v>62100</v>
      </c>
      <c r="K90" s="11">
        <v>2000</v>
      </c>
      <c r="L90" s="12">
        <v>0</v>
      </c>
      <c r="M90" s="12">
        <f>SUM(Employees_Tbl[[#This Row],[BASE SALARY]:[COMMISSION]])</f>
        <v>64100</v>
      </c>
      <c r="N90">
        <v>13</v>
      </c>
      <c r="O90">
        <v>5</v>
      </c>
      <c r="P90">
        <v>4</v>
      </c>
    </row>
    <row r="91" spans="1:16" x14ac:dyDescent="0.25">
      <c r="A91" t="s">
        <v>167</v>
      </c>
      <c r="B91" t="s">
        <v>168</v>
      </c>
      <c r="C91" t="s">
        <v>169</v>
      </c>
      <c r="D91" t="str">
        <f>Employees_Tbl[LAST] &amp;","&amp;Employees_Tbl[FIRST]</f>
        <v>Pou,Erna</v>
      </c>
      <c r="E91" t="s">
        <v>45</v>
      </c>
      <c r="F91" s="13">
        <v>41928</v>
      </c>
      <c r="G91" s="21">
        <f>YEAR(Employees_Tbl[HIRE DATE])</f>
        <v>2014</v>
      </c>
      <c r="H91" t="s">
        <v>17</v>
      </c>
      <c r="I91" t="s">
        <v>18</v>
      </c>
      <c r="J91" s="11">
        <v>55800</v>
      </c>
      <c r="K91" s="11">
        <v>1500</v>
      </c>
      <c r="L91" s="12">
        <v>0</v>
      </c>
      <c r="M91" s="12">
        <f>SUM(Employees_Tbl[[#This Row],[BASE SALARY]:[COMMISSION]])</f>
        <v>57300</v>
      </c>
      <c r="N91">
        <v>17</v>
      </c>
      <c r="O91">
        <v>8</v>
      </c>
      <c r="P91">
        <v>5</v>
      </c>
    </row>
    <row r="92" spans="1:16" x14ac:dyDescent="0.25">
      <c r="A92" t="s">
        <v>1055</v>
      </c>
      <c r="B92" t="s">
        <v>679</v>
      </c>
      <c r="C92" t="s">
        <v>883</v>
      </c>
      <c r="D92" t="str">
        <f>Employees_Tbl[LAST] &amp;","&amp;Employees_Tbl[FIRST]</f>
        <v>Davis,Diane</v>
      </c>
      <c r="E92" t="s">
        <v>45</v>
      </c>
      <c r="F92" s="13">
        <v>44128</v>
      </c>
      <c r="G92" s="21">
        <f>YEAR(Employees_Tbl[HIRE DATE])</f>
        <v>2020</v>
      </c>
      <c r="H92" t="s">
        <v>17</v>
      </c>
      <c r="I92" t="s">
        <v>18</v>
      </c>
      <c r="J92" s="11">
        <v>54600</v>
      </c>
      <c r="K92" s="11">
        <v>1000</v>
      </c>
      <c r="L92" s="12">
        <v>0</v>
      </c>
      <c r="M92" s="12">
        <f>SUM(Employees_Tbl[[#This Row],[BASE SALARY]:[COMMISSION]])</f>
        <v>55600</v>
      </c>
      <c r="N92">
        <v>12</v>
      </c>
      <c r="O92">
        <v>5</v>
      </c>
      <c r="P92">
        <v>4</v>
      </c>
    </row>
    <row r="93" spans="1:16" x14ac:dyDescent="0.25">
      <c r="A93" t="s">
        <v>89</v>
      </c>
      <c r="B93" t="s">
        <v>90</v>
      </c>
      <c r="C93" t="s">
        <v>91</v>
      </c>
      <c r="D93" t="str">
        <f>Employees_Tbl[LAST] &amp;","&amp;Employees_Tbl[FIRST]</f>
        <v>Crowell,Jill</v>
      </c>
      <c r="E93" t="s">
        <v>45</v>
      </c>
      <c r="F93" s="13">
        <v>41492</v>
      </c>
      <c r="G93" s="21">
        <f>YEAR(Employees_Tbl[HIRE DATE])</f>
        <v>2013</v>
      </c>
      <c r="H93" t="s">
        <v>17</v>
      </c>
      <c r="I93" t="s">
        <v>18</v>
      </c>
      <c r="J93" s="11">
        <v>54300</v>
      </c>
      <c r="K93" s="11">
        <v>2000</v>
      </c>
      <c r="L93" s="12">
        <v>0</v>
      </c>
      <c r="M93" s="12">
        <f>SUM(Employees_Tbl[[#This Row],[BASE SALARY]:[COMMISSION]])</f>
        <v>56300</v>
      </c>
      <c r="N93">
        <v>14</v>
      </c>
      <c r="O93">
        <v>4</v>
      </c>
      <c r="P93">
        <v>4</v>
      </c>
    </row>
    <row r="94" spans="1:16" x14ac:dyDescent="0.25">
      <c r="A94" t="s">
        <v>42</v>
      </c>
      <c r="B94" t="s">
        <v>43</v>
      </c>
      <c r="C94" t="s">
        <v>44</v>
      </c>
      <c r="D94" t="str">
        <f>Employees_Tbl[LAST] &amp;","&amp;Employees_Tbl[FIRST]</f>
        <v>Speidel,Christopher</v>
      </c>
      <c r="E94" t="s">
        <v>45</v>
      </c>
      <c r="F94" s="13">
        <v>41000</v>
      </c>
      <c r="G94" s="21">
        <f>YEAR(Employees_Tbl[HIRE DATE])</f>
        <v>2012</v>
      </c>
      <c r="H94" t="s">
        <v>17</v>
      </c>
      <c r="I94" t="s">
        <v>18</v>
      </c>
      <c r="J94" s="11">
        <v>50400</v>
      </c>
      <c r="K94" s="11">
        <v>1500</v>
      </c>
      <c r="L94" s="12">
        <v>0</v>
      </c>
      <c r="M94" s="12">
        <f>SUM(Employees_Tbl[[#This Row],[BASE SALARY]:[COMMISSION]])</f>
        <v>51900</v>
      </c>
      <c r="N94">
        <v>11</v>
      </c>
      <c r="O94">
        <v>9</v>
      </c>
      <c r="P94">
        <v>5</v>
      </c>
    </row>
    <row r="95" spans="1:16" x14ac:dyDescent="0.25">
      <c r="A95" t="s">
        <v>266</v>
      </c>
      <c r="B95" t="s">
        <v>267</v>
      </c>
      <c r="C95" t="s">
        <v>268</v>
      </c>
      <c r="D95" t="str">
        <f>Employees_Tbl[LAST] &amp;","&amp;Employees_Tbl[FIRST]</f>
        <v>Laboy,Anika</v>
      </c>
      <c r="E95" t="s">
        <v>45</v>
      </c>
      <c r="F95" s="13">
        <v>42348</v>
      </c>
      <c r="G95" s="21">
        <f>YEAR(Employees_Tbl[HIRE DATE])</f>
        <v>2015</v>
      </c>
      <c r="H95" t="s">
        <v>17</v>
      </c>
      <c r="I95" t="s">
        <v>18</v>
      </c>
      <c r="J95" s="11">
        <v>38200</v>
      </c>
      <c r="K95" s="11">
        <v>1500</v>
      </c>
      <c r="L95" s="12">
        <v>0</v>
      </c>
      <c r="M95" s="12">
        <f>SUM(Employees_Tbl[[#This Row],[BASE SALARY]:[COMMISSION]])</f>
        <v>39700</v>
      </c>
      <c r="N95">
        <v>11</v>
      </c>
      <c r="O95">
        <v>1</v>
      </c>
      <c r="P95">
        <v>3</v>
      </c>
    </row>
    <row r="96" spans="1:16" x14ac:dyDescent="0.25">
      <c r="A96" t="s">
        <v>107</v>
      </c>
      <c r="B96" t="s">
        <v>814</v>
      </c>
      <c r="C96" t="s">
        <v>1334</v>
      </c>
      <c r="D96" t="str">
        <f>Employees_Tbl[LAST] &amp;","&amp;Employees_Tbl[FIRST]</f>
        <v>Timko,Nicole</v>
      </c>
      <c r="E96" t="s">
        <v>49</v>
      </c>
      <c r="F96" s="13">
        <v>41376</v>
      </c>
      <c r="G96" s="21">
        <f>YEAR(Employees_Tbl[HIRE DATE])</f>
        <v>2013</v>
      </c>
      <c r="H96" t="s">
        <v>17</v>
      </c>
      <c r="I96" t="s">
        <v>18</v>
      </c>
      <c r="J96" s="12">
        <v>74600</v>
      </c>
      <c r="K96" s="11">
        <v>2000</v>
      </c>
      <c r="L96" s="12">
        <v>19600</v>
      </c>
      <c r="M96" s="12">
        <f>SUM(Employees_Tbl[[#This Row],[BASE SALARY]:[COMMISSION]])</f>
        <v>96200</v>
      </c>
      <c r="N96">
        <v>12</v>
      </c>
      <c r="O96">
        <v>8</v>
      </c>
      <c r="P96">
        <v>5</v>
      </c>
    </row>
    <row r="97" spans="1:16" x14ac:dyDescent="0.25">
      <c r="A97" t="s">
        <v>274</v>
      </c>
      <c r="B97" t="s">
        <v>275</v>
      </c>
      <c r="C97" t="s">
        <v>276</v>
      </c>
      <c r="D97" t="str">
        <f>Employees_Tbl[LAST] &amp;","&amp;Employees_Tbl[FIRST]</f>
        <v>Willis,Jacqueline</v>
      </c>
      <c r="E97" t="s">
        <v>49</v>
      </c>
      <c r="F97" s="13">
        <v>42048</v>
      </c>
      <c r="G97" s="21">
        <f>YEAR(Employees_Tbl[HIRE DATE])</f>
        <v>2015</v>
      </c>
      <c r="H97" t="s">
        <v>17</v>
      </c>
      <c r="I97" t="s">
        <v>18</v>
      </c>
      <c r="J97" s="11">
        <v>64400</v>
      </c>
      <c r="K97" s="11">
        <v>2000</v>
      </c>
      <c r="L97" s="12">
        <v>27800</v>
      </c>
      <c r="M97" s="12">
        <f>SUM(Employees_Tbl[[#This Row],[BASE SALARY]:[COMMISSION]])</f>
        <v>94200</v>
      </c>
      <c r="N97">
        <v>12</v>
      </c>
      <c r="O97">
        <v>5</v>
      </c>
      <c r="P97">
        <v>4</v>
      </c>
    </row>
    <row r="98" spans="1:16" x14ac:dyDescent="0.25">
      <c r="A98" t="s">
        <v>1061</v>
      </c>
      <c r="B98" t="s">
        <v>1062</v>
      </c>
      <c r="C98" t="s">
        <v>1063</v>
      </c>
      <c r="D98" t="str">
        <f>Employees_Tbl[LAST] &amp;","&amp;Employees_Tbl[FIRST]</f>
        <v>Tinkham,Alicia</v>
      </c>
      <c r="E98" t="s">
        <v>49</v>
      </c>
      <c r="F98" s="13">
        <v>43936</v>
      </c>
      <c r="G98" s="21">
        <f>YEAR(Employees_Tbl[HIRE DATE])</f>
        <v>2020</v>
      </c>
      <c r="H98" t="s">
        <v>17</v>
      </c>
      <c r="I98" t="s">
        <v>18</v>
      </c>
      <c r="J98" s="11">
        <v>45900</v>
      </c>
      <c r="K98" s="11">
        <v>1500</v>
      </c>
      <c r="L98" s="12">
        <v>44300</v>
      </c>
      <c r="M98" s="12">
        <f>SUM(Employees_Tbl[[#This Row],[BASE SALARY]:[COMMISSION]])</f>
        <v>91700</v>
      </c>
      <c r="N98">
        <v>12</v>
      </c>
      <c r="O98">
        <v>8</v>
      </c>
      <c r="P98">
        <v>4</v>
      </c>
    </row>
    <row r="99" spans="1:16" x14ac:dyDescent="0.25">
      <c r="A99" t="s">
        <v>46</v>
      </c>
      <c r="B99" t="s">
        <v>47</v>
      </c>
      <c r="C99" t="s">
        <v>48</v>
      </c>
      <c r="D99" t="str">
        <f>Employees_Tbl[LAST] &amp;","&amp;Employees_Tbl[FIRST]</f>
        <v>Robles,Elizabeth</v>
      </c>
      <c r="E99" t="s">
        <v>49</v>
      </c>
      <c r="F99" s="13">
        <v>41030</v>
      </c>
      <c r="G99" s="21">
        <f>YEAR(Employees_Tbl[HIRE DATE])</f>
        <v>2012</v>
      </c>
      <c r="H99" t="s">
        <v>17</v>
      </c>
      <c r="I99" t="s">
        <v>18</v>
      </c>
      <c r="J99" s="11">
        <v>42300</v>
      </c>
      <c r="K99" s="11">
        <v>1500</v>
      </c>
      <c r="L99" s="12">
        <v>32700</v>
      </c>
      <c r="M99" s="12">
        <f>SUM(Employees_Tbl[[#This Row],[BASE SALARY]:[COMMISSION]])</f>
        <v>76500</v>
      </c>
      <c r="N99">
        <v>16</v>
      </c>
      <c r="O99">
        <v>8</v>
      </c>
      <c r="P99">
        <v>4</v>
      </c>
    </row>
    <row r="100" spans="1:16" x14ac:dyDescent="0.25">
      <c r="A100" t="s">
        <v>98</v>
      </c>
      <c r="B100" t="s">
        <v>99</v>
      </c>
      <c r="C100" t="s">
        <v>100</v>
      </c>
      <c r="D100" t="str">
        <f>Employees_Tbl[LAST] &amp;","&amp;Employees_Tbl[FIRST]</f>
        <v>Bowen,Shawn</v>
      </c>
      <c r="E100" t="s">
        <v>49</v>
      </c>
      <c r="F100" s="13">
        <v>41540</v>
      </c>
      <c r="G100" s="21">
        <f>YEAR(Employees_Tbl[HIRE DATE])</f>
        <v>2013</v>
      </c>
      <c r="H100" t="s">
        <v>17</v>
      </c>
      <c r="I100" t="s">
        <v>18</v>
      </c>
      <c r="J100" s="11">
        <v>41800</v>
      </c>
      <c r="K100" s="11">
        <v>1500</v>
      </c>
      <c r="L100" s="12">
        <v>20000</v>
      </c>
      <c r="M100" s="12">
        <f>SUM(Employees_Tbl[[#This Row],[BASE SALARY]:[COMMISSION]])</f>
        <v>63300</v>
      </c>
      <c r="N100">
        <v>11</v>
      </c>
      <c r="O100">
        <v>6</v>
      </c>
      <c r="P100">
        <v>4</v>
      </c>
    </row>
    <row r="101" spans="1:16" x14ac:dyDescent="0.25">
      <c r="A101" t="s">
        <v>174</v>
      </c>
      <c r="B101" t="s">
        <v>175</v>
      </c>
      <c r="C101" t="s">
        <v>176</v>
      </c>
      <c r="D101" t="str">
        <f>Employees_Tbl[LAST] &amp;","&amp;Employees_Tbl[FIRST]</f>
        <v>Stetson,Susan</v>
      </c>
      <c r="E101" t="s">
        <v>49</v>
      </c>
      <c r="F101" s="13">
        <v>41815</v>
      </c>
      <c r="G101" s="21">
        <f>YEAR(Employees_Tbl[HIRE DATE])</f>
        <v>2014</v>
      </c>
      <c r="H101" t="s">
        <v>17</v>
      </c>
      <c r="I101" t="s">
        <v>18</v>
      </c>
      <c r="J101" s="11">
        <v>41400</v>
      </c>
      <c r="K101" s="11">
        <v>1500</v>
      </c>
      <c r="L101" s="12">
        <v>48500</v>
      </c>
      <c r="M101" s="12">
        <f>SUM(Employees_Tbl[[#This Row],[BASE SALARY]:[COMMISSION]])</f>
        <v>91400</v>
      </c>
      <c r="N101">
        <v>17</v>
      </c>
      <c r="O101">
        <v>7</v>
      </c>
      <c r="P101">
        <v>4</v>
      </c>
    </row>
    <row r="102" spans="1:16" x14ac:dyDescent="0.25">
      <c r="A102" t="s">
        <v>104</v>
      </c>
      <c r="B102" t="s">
        <v>1330</v>
      </c>
      <c r="C102" t="s">
        <v>106</v>
      </c>
      <c r="D102" t="str">
        <f>Employees_Tbl[LAST] &amp;","&amp;Employees_Tbl[FIRST]</f>
        <v>Doi,Chan</v>
      </c>
      <c r="E102" t="s">
        <v>49</v>
      </c>
      <c r="F102" s="13">
        <v>41345</v>
      </c>
      <c r="G102" s="21">
        <f>YEAR(Employees_Tbl[HIRE DATE])</f>
        <v>2013</v>
      </c>
      <c r="H102" t="s">
        <v>17</v>
      </c>
      <c r="I102" t="s">
        <v>18</v>
      </c>
      <c r="J102" s="11">
        <v>41300</v>
      </c>
      <c r="K102" s="11">
        <v>1000</v>
      </c>
      <c r="L102" s="12">
        <v>52600</v>
      </c>
      <c r="M102" s="12">
        <f>SUM(Employees_Tbl[[#This Row],[BASE SALARY]:[COMMISSION]])</f>
        <v>94900</v>
      </c>
      <c r="N102">
        <v>15</v>
      </c>
      <c r="O102">
        <v>9</v>
      </c>
      <c r="P102">
        <v>5</v>
      </c>
    </row>
    <row r="103" spans="1:16" x14ac:dyDescent="0.25">
      <c r="A103" t="s">
        <v>172</v>
      </c>
      <c r="B103" t="s">
        <v>173</v>
      </c>
      <c r="C103" t="s">
        <v>1378</v>
      </c>
      <c r="D103" t="str">
        <f>Employees_Tbl[LAST] &amp;","&amp;Employees_Tbl[FIRST]</f>
        <v>McLaughlin,Isabel</v>
      </c>
      <c r="E103" t="s">
        <v>49</v>
      </c>
      <c r="F103" s="13">
        <v>41836</v>
      </c>
      <c r="G103" s="21">
        <f>YEAR(Employees_Tbl[HIRE DATE])</f>
        <v>2014</v>
      </c>
      <c r="H103" t="s">
        <v>17</v>
      </c>
      <c r="I103" t="s">
        <v>18</v>
      </c>
      <c r="J103" s="11">
        <v>40500</v>
      </c>
      <c r="K103" s="11">
        <v>1500</v>
      </c>
      <c r="L103" s="12">
        <v>32200</v>
      </c>
      <c r="M103" s="12">
        <f>SUM(Employees_Tbl[[#This Row],[BASE SALARY]:[COMMISSION]])</f>
        <v>74200</v>
      </c>
      <c r="N103">
        <v>11</v>
      </c>
      <c r="O103">
        <v>10</v>
      </c>
      <c r="P103">
        <v>4</v>
      </c>
    </row>
    <row r="104" spans="1:16" x14ac:dyDescent="0.25">
      <c r="A104" t="s">
        <v>884</v>
      </c>
      <c r="B104" t="s">
        <v>885</v>
      </c>
      <c r="C104" t="s">
        <v>753</v>
      </c>
      <c r="D104" t="str">
        <f>Employees_Tbl[LAST] &amp;","&amp;Employees_Tbl[FIRST]</f>
        <v>Johnson,Yuonne</v>
      </c>
      <c r="E104" t="s">
        <v>49</v>
      </c>
      <c r="F104" s="13">
        <v>43760</v>
      </c>
      <c r="G104" s="21">
        <f>YEAR(Employees_Tbl[HIRE DATE])</f>
        <v>2019</v>
      </c>
      <c r="H104" t="s">
        <v>17</v>
      </c>
      <c r="I104" t="s">
        <v>18</v>
      </c>
      <c r="J104" s="11">
        <v>40000</v>
      </c>
      <c r="K104" s="11">
        <v>1000</v>
      </c>
      <c r="L104" s="12">
        <v>4400</v>
      </c>
      <c r="M104" s="12">
        <f>SUM(Employees_Tbl[[#This Row],[BASE SALARY]:[COMMISSION]])</f>
        <v>45400</v>
      </c>
      <c r="N104">
        <v>10</v>
      </c>
      <c r="O104">
        <v>7</v>
      </c>
      <c r="P104">
        <v>2</v>
      </c>
    </row>
    <row r="105" spans="1:16" x14ac:dyDescent="0.25">
      <c r="A105" t="s">
        <v>101</v>
      </c>
      <c r="B105" t="s">
        <v>102</v>
      </c>
      <c r="C105" t="s">
        <v>103</v>
      </c>
      <c r="D105" t="str">
        <f>Employees_Tbl[LAST] &amp;","&amp;Employees_Tbl[FIRST]</f>
        <v>Carter,Amy</v>
      </c>
      <c r="E105" t="s">
        <v>49</v>
      </c>
      <c r="F105" s="13">
        <v>41419</v>
      </c>
      <c r="G105" s="21">
        <f>YEAR(Employees_Tbl[HIRE DATE])</f>
        <v>2013</v>
      </c>
      <c r="H105" t="s">
        <v>17</v>
      </c>
      <c r="I105" t="s">
        <v>18</v>
      </c>
      <c r="J105" s="11">
        <v>37600</v>
      </c>
      <c r="K105" s="11">
        <v>1000</v>
      </c>
      <c r="L105" s="12">
        <v>38700</v>
      </c>
      <c r="M105" s="12">
        <f>SUM(Employees_Tbl[[#This Row],[BASE SALARY]:[COMMISSION]])</f>
        <v>77300</v>
      </c>
      <c r="N105">
        <v>11</v>
      </c>
      <c r="O105">
        <v>8</v>
      </c>
      <c r="P105">
        <v>4</v>
      </c>
    </row>
    <row r="106" spans="1:16" x14ac:dyDescent="0.25">
      <c r="A106" t="s">
        <v>1058</v>
      </c>
      <c r="B106" t="s">
        <v>1059</v>
      </c>
      <c r="C106" t="s">
        <v>1060</v>
      </c>
      <c r="D106" t="str">
        <f>Employees_Tbl[LAST] &amp;","&amp;Employees_Tbl[FIRST]</f>
        <v>Elwell,Patrick</v>
      </c>
      <c r="E106" t="s">
        <v>49</v>
      </c>
      <c r="F106" s="13">
        <v>44015</v>
      </c>
      <c r="G106" s="21">
        <f>YEAR(Employees_Tbl[HIRE DATE])</f>
        <v>2020</v>
      </c>
      <c r="H106" t="s">
        <v>17</v>
      </c>
      <c r="I106" t="s">
        <v>18</v>
      </c>
      <c r="J106" s="11">
        <v>36100</v>
      </c>
      <c r="K106" s="11">
        <v>1000</v>
      </c>
      <c r="L106" s="12">
        <v>39900</v>
      </c>
      <c r="M106" s="12">
        <f>SUM(Employees_Tbl[[#This Row],[BASE SALARY]:[COMMISSION]])</f>
        <v>77000</v>
      </c>
      <c r="N106">
        <v>10</v>
      </c>
      <c r="O106">
        <v>11</v>
      </c>
      <c r="P106">
        <v>3</v>
      </c>
    </row>
    <row r="107" spans="1:16" x14ac:dyDescent="0.25">
      <c r="A107" t="s">
        <v>681</v>
      </c>
      <c r="B107" t="s">
        <v>35</v>
      </c>
      <c r="C107" t="s">
        <v>682</v>
      </c>
      <c r="D107" t="str">
        <f>Employees_Tbl[LAST] &amp;","&amp;Employees_Tbl[FIRST]</f>
        <v>Burse,Charles</v>
      </c>
      <c r="E107" t="s">
        <v>49</v>
      </c>
      <c r="F107" s="13">
        <v>43336</v>
      </c>
      <c r="G107" s="21">
        <f>YEAR(Employees_Tbl[HIRE DATE])</f>
        <v>2018</v>
      </c>
      <c r="H107" t="s">
        <v>17</v>
      </c>
      <c r="I107" t="s">
        <v>18</v>
      </c>
      <c r="J107" s="11">
        <v>35400</v>
      </c>
      <c r="K107" s="11">
        <v>1000</v>
      </c>
      <c r="L107" s="12">
        <v>44400</v>
      </c>
      <c r="M107" s="12">
        <f>SUM(Employees_Tbl[[#This Row],[BASE SALARY]:[COMMISSION]])</f>
        <v>80800</v>
      </c>
      <c r="N107">
        <v>11</v>
      </c>
      <c r="O107">
        <v>5</v>
      </c>
      <c r="P107">
        <v>4</v>
      </c>
    </row>
    <row r="108" spans="1:16" x14ac:dyDescent="0.25">
      <c r="A108" t="s">
        <v>170</v>
      </c>
      <c r="B108" t="s">
        <v>120</v>
      </c>
      <c r="C108" t="s">
        <v>171</v>
      </c>
      <c r="D108" t="str">
        <f>Employees_Tbl[LAST] &amp;","&amp;Employees_Tbl[FIRST]</f>
        <v>Bartlett,Martha</v>
      </c>
      <c r="E108" t="s">
        <v>49</v>
      </c>
      <c r="F108" s="13">
        <v>41988</v>
      </c>
      <c r="G108" s="21">
        <f>YEAR(Employees_Tbl[HIRE DATE])</f>
        <v>2014</v>
      </c>
      <c r="H108" t="s">
        <v>17</v>
      </c>
      <c r="I108" t="s">
        <v>18</v>
      </c>
      <c r="J108" s="11">
        <v>32400</v>
      </c>
      <c r="K108" s="11">
        <v>1000</v>
      </c>
      <c r="L108" s="12">
        <v>31300</v>
      </c>
      <c r="M108" s="12">
        <f>SUM(Employees_Tbl[[#This Row],[BASE SALARY]:[COMMISSION]])</f>
        <v>64700</v>
      </c>
      <c r="N108">
        <v>13</v>
      </c>
      <c r="O108">
        <v>6</v>
      </c>
      <c r="P108">
        <v>5</v>
      </c>
    </row>
    <row r="109" spans="1:16" x14ac:dyDescent="0.25">
      <c r="A109" t="s">
        <v>272</v>
      </c>
      <c r="B109" t="s">
        <v>127</v>
      </c>
      <c r="C109" t="s">
        <v>273</v>
      </c>
      <c r="D109" t="str">
        <f>Employees_Tbl[LAST] &amp;","&amp;Employees_Tbl[FIRST]</f>
        <v>Smith,Phyllis</v>
      </c>
      <c r="E109" t="s">
        <v>49</v>
      </c>
      <c r="F109" s="13">
        <v>42206</v>
      </c>
      <c r="G109" s="21">
        <f>YEAR(Employees_Tbl[HIRE DATE])</f>
        <v>2015</v>
      </c>
      <c r="H109" t="s">
        <v>17</v>
      </c>
      <c r="I109" t="s">
        <v>18</v>
      </c>
      <c r="J109" s="11">
        <v>31900</v>
      </c>
      <c r="K109" s="11">
        <v>500</v>
      </c>
      <c r="L109" s="12">
        <v>11400</v>
      </c>
      <c r="M109" s="12">
        <f>SUM(Employees_Tbl[[#This Row],[BASE SALARY]:[COMMISSION]])</f>
        <v>43800</v>
      </c>
      <c r="N109">
        <v>13</v>
      </c>
      <c r="O109">
        <v>7</v>
      </c>
      <c r="P109">
        <v>4</v>
      </c>
    </row>
    <row r="110" spans="1:16" x14ac:dyDescent="0.25">
      <c r="A110" t="s">
        <v>881</v>
      </c>
      <c r="B110" t="s">
        <v>882</v>
      </c>
      <c r="C110" t="s">
        <v>883</v>
      </c>
      <c r="D110" t="str">
        <f>Employees_Tbl[LAST] &amp;","&amp;Employees_Tbl[FIRST]</f>
        <v>Davis,Derek</v>
      </c>
      <c r="E110" t="s">
        <v>49</v>
      </c>
      <c r="F110" s="13">
        <v>43820</v>
      </c>
      <c r="G110" s="21">
        <f>YEAR(Employees_Tbl[HIRE DATE])</f>
        <v>2019</v>
      </c>
      <c r="H110" t="s">
        <v>17</v>
      </c>
      <c r="I110" t="s">
        <v>18</v>
      </c>
      <c r="J110" s="11">
        <v>27000</v>
      </c>
      <c r="K110" s="11">
        <v>1000</v>
      </c>
      <c r="L110" s="12">
        <v>12500</v>
      </c>
      <c r="M110" s="12">
        <f>SUM(Employees_Tbl[[#This Row],[BASE SALARY]:[COMMISSION]])</f>
        <v>40500</v>
      </c>
      <c r="N110">
        <v>14</v>
      </c>
      <c r="O110">
        <v>8</v>
      </c>
      <c r="P110">
        <v>4</v>
      </c>
    </row>
    <row r="111" spans="1:16" x14ac:dyDescent="0.25">
      <c r="A111" t="s">
        <v>548</v>
      </c>
      <c r="B111" t="s">
        <v>549</v>
      </c>
      <c r="C111" t="s">
        <v>445</v>
      </c>
      <c r="D111" t="str">
        <f>Employees_Tbl[LAST] &amp;","&amp;Employees_Tbl[FIRST]</f>
        <v>Anderson,Frank</v>
      </c>
      <c r="E111" t="s">
        <v>53</v>
      </c>
      <c r="F111" s="13">
        <v>42876</v>
      </c>
      <c r="G111" s="21">
        <f>YEAR(Employees_Tbl[HIRE DATE])</f>
        <v>2017</v>
      </c>
      <c r="H111" t="s">
        <v>113</v>
      </c>
      <c r="I111" t="s">
        <v>114</v>
      </c>
      <c r="J111" s="11">
        <v>104300</v>
      </c>
      <c r="K111" s="11">
        <v>2500</v>
      </c>
      <c r="L111" s="12">
        <v>0</v>
      </c>
      <c r="M111" s="12">
        <f>SUM(Employees_Tbl[[#This Row],[BASE SALARY]:[COMMISSION]])</f>
        <v>106800</v>
      </c>
      <c r="N111">
        <v>11</v>
      </c>
      <c r="O111">
        <v>7</v>
      </c>
      <c r="P111">
        <v>4</v>
      </c>
    </row>
    <row r="112" spans="1:16" x14ac:dyDescent="0.25">
      <c r="A112" t="s">
        <v>362</v>
      </c>
      <c r="B112" t="s">
        <v>206</v>
      </c>
      <c r="C112" t="s">
        <v>363</v>
      </c>
      <c r="D112" t="str">
        <f>Employees_Tbl[LAST] &amp;","&amp;Employees_Tbl[FIRST]</f>
        <v>Moyer,Richard</v>
      </c>
      <c r="E112" t="s">
        <v>53</v>
      </c>
      <c r="F112" s="13">
        <v>42599</v>
      </c>
      <c r="G112" s="21">
        <f>YEAR(Employees_Tbl[HIRE DATE])</f>
        <v>2016</v>
      </c>
      <c r="H112" t="s">
        <v>113</v>
      </c>
      <c r="I112" t="s">
        <v>114</v>
      </c>
      <c r="J112" s="11">
        <v>95800</v>
      </c>
      <c r="K112" s="11">
        <v>3000</v>
      </c>
      <c r="L112" s="12">
        <v>0</v>
      </c>
      <c r="M112" s="12">
        <f>SUM(Employees_Tbl[[#This Row],[BASE SALARY]:[COMMISSION]])</f>
        <v>98800</v>
      </c>
      <c r="N112">
        <v>11</v>
      </c>
      <c r="O112">
        <v>5</v>
      </c>
      <c r="P112">
        <v>5</v>
      </c>
    </row>
    <row r="113" spans="1:16" x14ac:dyDescent="0.25">
      <c r="A113" t="s">
        <v>281</v>
      </c>
      <c r="B113" t="s">
        <v>93</v>
      </c>
      <c r="C113" t="s">
        <v>282</v>
      </c>
      <c r="D113" t="str">
        <f>Employees_Tbl[LAST] &amp;","&amp;Employees_Tbl[FIRST]</f>
        <v>Goodsell,Robert</v>
      </c>
      <c r="E113" t="s">
        <v>53</v>
      </c>
      <c r="F113" s="13">
        <v>42053</v>
      </c>
      <c r="G113" s="21">
        <f>YEAR(Employees_Tbl[HIRE DATE])</f>
        <v>2015</v>
      </c>
      <c r="H113" t="s">
        <v>113</v>
      </c>
      <c r="I113" t="s">
        <v>114</v>
      </c>
      <c r="J113" s="11">
        <v>91400</v>
      </c>
      <c r="K113" s="11">
        <v>3000</v>
      </c>
      <c r="L113" s="12">
        <v>0</v>
      </c>
      <c r="M113" s="12">
        <f>SUM(Employees_Tbl[[#This Row],[BASE SALARY]:[COMMISSION]])</f>
        <v>94400</v>
      </c>
      <c r="N113">
        <v>11</v>
      </c>
      <c r="O113">
        <v>8</v>
      </c>
      <c r="P113">
        <v>4</v>
      </c>
    </row>
    <row r="114" spans="1:16" x14ac:dyDescent="0.25">
      <c r="A114" t="s">
        <v>546</v>
      </c>
      <c r="B114" t="s">
        <v>139</v>
      </c>
      <c r="C114" t="s">
        <v>547</v>
      </c>
      <c r="D114" t="str">
        <f>Employees_Tbl[LAST] &amp;","&amp;Employees_Tbl[FIRST]</f>
        <v>Collins,Timothy</v>
      </c>
      <c r="E114" t="s">
        <v>53</v>
      </c>
      <c r="F114" s="13">
        <v>42893</v>
      </c>
      <c r="G114" s="21">
        <f>YEAR(Employees_Tbl[HIRE DATE])</f>
        <v>2017</v>
      </c>
      <c r="H114" t="s">
        <v>113</v>
      </c>
      <c r="I114" t="s">
        <v>114</v>
      </c>
      <c r="J114" s="11">
        <v>90500</v>
      </c>
      <c r="K114" s="11">
        <v>2500</v>
      </c>
      <c r="L114" s="12">
        <v>0</v>
      </c>
      <c r="M114" s="12">
        <f>SUM(Employees_Tbl[[#This Row],[BASE SALARY]:[COMMISSION]])</f>
        <v>93000</v>
      </c>
      <c r="N114">
        <v>15</v>
      </c>
      <c r="O114">
        <v>5</v>
      </c>
      <c r="P114">
        <v>3</v>
      </c>
    </row>
    <row r="115" spans="1:16" x14ac:dyDescent="0.25">
      <c r="A115" t="s">
        <v>891</v>
      </c>
      <c r="B115" t="s">
        <v>892</v>
      </c>
      <c r="C115" t="s">
        <v>351</v>
      </c>
      <c r="D115" t="str">
        <f>Employees_Tbl[LAST] &amp;","&amp;Employees_Tbl[FIRST]</f>
        <v>Hawkins,Jerry</v>
      </c>
      <c r="E115" t="s">
        <v>53</v>
      </c>
      <c r="F115" s="13">
        <v>43520</v>
      </c>
      <c r="G115" s="21">
        <f>YEAR(Employees_Tbl[HIRE DATE])</f>
        <v>2019</v>
      </c>
      <c r="H115" t="s">
        <v>113</v>
      </c>
      <c r="I115" t="s">
        <v>114</v>
      </c>
      <c r="J115" s="11">
        <v>84200</v>
      </c>
      <c r="K115" s="11">
        <v>2500</v>
      </c>
      <c r="L115" s="12">
        <v>0</v>
      </c>
      <c r="M115" s="12">
        <f>SUM(Employees_Tbl[[#This Row],[BASE SALARY]:[COMMISSION]])</f>
        <v>86700</v>
      </c>
      <c r="N115">
        <v>15</v>
      </c>
      <c r="O115">
        <v>6</v>
      </c>
      <c r="P115">
        <v>5</v>
      </c>
    </row>
    <row r="116" spans="1:16" x14ac:dyDescent="0.25">
      <c r="A116" t="s">
        <v>278</v>
      </c>
      <c r="B116" t="s">
        <v>279</v>
      </c>
      <c r="C116" t="s">
        <v>280</v>
      </c>
      <c r="D116" t="str">
        <f>Employees_Tbl[LAST] &amp;","&amp;Employees_Tbl[FIRST]</f>
        <v>Christensen,Ruth</v>
      </c>
      <c r="E116" t="s">
        <v>53</v>
      </c>
      <c r="F116" s="13">
        <v>42033</v>
      </c>
      <c r="G116" s="21">
        <f>YEAR(Employees_Tbl[HIRE DATE])</f>
        <v>2015</v>
      </c>
      <c r="H116" t="s">
        <v>113</v>
      </c>
      <c r="I116" t="s">
        <v>114</v>
      </c>
      <c r="J116" s="11">
        <v>74500</v>
      </c>
      <c r="K116" s="11">
        <v>3000</v>
      </c>
      <c r="L116" s="12">
        <v>0</v>
      </c>
      <c r="M116" s="12">
        <f>SUM(Employees_Tbl[[#This Row],[BASE SALARY]:[COMMISSION]])</f>
        <v>77500</v>
      </c>
      <c r="N116">
        <v>13</v>
      </c>
      <c r="O116">
        <v>12</v>
      </c>
      <c r="P116">
        <v>4</v>
      </c>
    </row>
    <row r="117" spans="1:16" x14ac:dyDescent="0.25">
      <c r="A117" t="s">
        <v>544</v>
      </c>
      <c r="B117" t="s">
        <v>139</v>
      </c>
      <c r="C117" t="s">
        <v>545</v>
      </c>
      <c r="D117" t="str">
        <f>Employees_Tbl[LAST] &amp;","&amp;Employees_Tbl[FIRST]</f>
        <v>Morris,Timothy</v>
      </c>
      <c r="E117" t="s">
        <v>53</v>
      </c>
      <c r="F117" s="13">
        <v>42778</v>
      </c>
      <c r="G117" s="21">
        <f>YEAR(Employees_Tbl[HIRE DATE])</f>
        <v>2017</v>
      </c>
      <c r="H117" t="s">
        <v>113</v>
      </c>
      <c r="I117" t="s">
        <v>114</v>
      </c>
      <c r="J117" s="11">
        <v>66100</v>
      </c>
      <c r="K117" s="11">
        <v>2500</v>
      </c>
      <c r="L117" s="12">
        <v>0</v>
      </c>
      <c r="M117" s="12">
        <f>SUM(Employees_Tbl[[#This Row],[BASE SALARY]:[COMMISSION]])</f>
        <v>68600</v>
      </c>
      <c r="N117">
        <v>12</v>
      </c>
      <c r="O117">
        <v>6</v>
      </c>
      <c r="P117">
        <v>5</v>
      </c>
    </row>
    <row r="118" spans="1:16" x14ac:dyDescent="0.25">
      <c r="A118" t="s">
        <v>277</v>
      </c>
      <c r="B118" t="s">
        <v>120</v>
      </c>
      <c r="C118" t="s">
        <v>207</v>
      </c>
      <c r="D118" t="str">
        <f>Employees_Tbl[LAST] &amp;","&amp;Employees_Tbl[FIRST]</f>
        <v>Allen,Martha</v>
      </c>
      <c r="E118" t="s">
        <v>53</v>
      </c>
      <c r="F118" s="13">
        <v>42064</v>
      </c>
      <c r="G118" s="21">
        <f>YEAR(Employees_Tbl[HIRE DATE])</f>
        <v>2015</v>
      </c>
      <c r="H118" t="s">
        <v>113</v>
      </c>
      <c r="I118" t="s">
        <v>114</v>
      </c>
      <c r="J118" s="11">
        <v>59400</v>
      </c>
      <c r="K118" s="11">
        <v>2000</v>
      </c>
      <c r="L118" s="12">
        <v>0</v>
      </c>
      <c r="M118" s="12">
        <f>SUM(Employees_Tbl[[#This Row],[BASE SALARY]:[COMMISSION]])</f>
        <v>61400</v>
      </c>
      <c r="N118">
        <v>17</v>
      </c>
      <c r="O118">
        <v>6</v>
      </c>
      <c r="P118">
        <v>2</v>
      </c>
    </row>
    <row r="119" spans="1:16" x14ac:dyDescent="0.25">
      <c r="A119" t="s">
        <v>179</v>
      </c>
      <c r="B119" t="s">
        <v>180</v>
      </c>
      <c r="C119" t="s">
        <v>181</v>
      </c>
      <c r="D119" t="str">
        <f>Employees_Tbl[LAST] &amp;","&amp;Employees_Tbl[FIRST]</f>
        <v>Devinney,Bruce</v>
      </c>
      <c r="E119" t="s">
        <v>53</v>
      </c>
      <c r="F119" s="13">
        <v>41860</v>
      </c>
      <c r="G119" s="21">
        <f>YEAR(Employees_Tbl[HIRE DATE])</f>
        <v>2014</v>
      </c>
      <c r="H119" t="s">
        <v>113</v>
      </c>
      <c r="I119" t="s">
        <v>114</v>
      </c>
      <c r="J119" s="11">
        <v>53100</v>
      </c>
      <c r="K119" s="11">
        <v>2000</v>
      </c>
      <c r="L119" s="12">
        <v>0</v>
      </c>
      <c r="M119" s="12">
        <f>SUM(Employees_Tbl[[#This Row],[BASE SALARY]:[COMMISSION]])</f>
        <v>55100</v>
      </c>
      <c r="N119">
        <v>18</v>
      </c>
      <c r="O119">
        <v>5</v>
      </c>
      <c r="P119">
        <v>5</v>
      </c>
    </row>
    <row r="120" spans="1:16" x14ac:dyDescent="0.25">
      <c r="A120" t="s">
        <v>889</v>
      </c>
      <c r="B120" t="s">
        <v>69</v>
      </c>
      <c r="C120" t="s">
        <v>890</v>
      </c>
      <c r="D120" t="str">
        <f>Employees_Tbl[LAST] &amp;","&amp;Employees_Tbl[FIRST]</f>
        <v>Hamada,Michelle</v>
      </c>
      <c r="E120" t="s">
        <v>53</v>
      </c>
      <c r="F120" s="13">
        <v>43667</v>
      </c>
      <c r="G120" s="21">
        <f>YEAR(Employees_Tbl[HIRE DATE])</f>
        <v>2019</v>
      </c>
      <c r="H120" t="s">
        <v>113</v>
      </c>
      <c r="I120" t="s">
        <v>114</v>
      </c>
      <c r="J120" s="11">
        <v>48300</v>
      </c>
      <c r="K120" s="11">
        <v>1000</v>
      </c>
      <c r="L120" s="12">
        <v>0</v>
      </c>
      <c r="M120" s="12">
        <f>SUM(Employees_Tbl[[#This Row],[BASE SALARY]:[COMMISSION]])</f>
        <v>49300</v>
      </c>
      <c r="N120">
        <v>18</v>
      </c>
      <c r="O120">
        <v>6</v>
      </c>
      <c r="P120">
        <v>4</v>
      </c>
    </row>
    <row r="121" spans="1:16" x14ac:dyDescent="0.25">
      <c r="A121" t="s">
        <v>683</v>
      </c>
      <c r="B121" t="s">
        <v>684</v>
      </c>
      <c r="C121" t="s">
        <v>685</v>
      </c>
      <c r="D121" t="str">
        <f>Employees_Tbl[LAST] &amp;","&amp;Employees_Tbl[FIRST]</f>
        <v>Wing,Jackie</v>
      </c>
      <c r="E121" t="s">
        <v>53</v>
      </c>
      <c r="F121" s="13">
        <v>43437</v>
      </c>
      <c r="G121" s="21">
        <f>YEAR(Employees_Tbl[HIRE DATE])</f>
        <v>2018</v>
      </c>
      <c r="H121" t="s">
        <v>113</v>
      </c>
      <c r="I121" t="s">
        <v>114</v>
      </c>
      <c r="J121" s="11">
        <v>47500</v>
      </c>
      <c r="K121" s="11">
        <v>1500</v>
      </c>
      <c r="L121" s="12">
        <v>0</v>
      </c>
      <c r="M121" s="12">
        <f>SUM(Employees_Tbl[[#This Row],[BASE SALARY]:[COMMISSION]])</f>
        <v>49000</v>
      </c>
      <c r="N121">
        <v>18</v>
      </c>
      <c r="O121">
        <v>3</v>
      </c>
      <c r="P121">
        <v>4</v>
      </c>
    </row>
    <row r="122" spans="1:16" x14ac:dyDescent="0.25">
      <c r="A122" t="s">
        <v>541</v>
      </c>
      <c r="B122" t="s">
        <v>542</v>
      </c>
      <c r="C122" t="s">
        <v>543</v>
      </c>
      <c r="D122" t="str">
        <f>Employees_Tbl[LAST] &amp;","&amp;Employees_Tbl[FIRST]</f>
        <v>Hinson,Tammi</v>
      </c>
      <c r="E122" t="s">
        <v>53</v>
      </c>
      <c r="F122" s="13">
        <v>43063</v>
      </c>
      <c r="G122" s="21">
        <f>YEAR(Employees_Tbl[HIRE DATE])</f>
        <v>2017</v>
      </c>
      <c r="H122" t="s">
        <v>113</v>
      </c>
      <c r="I122" t="s">
        <v>114</v>
      </c>
      <c r="J122" s="11">
        <v>46400</v>
      </c>
      <c r="K122" s="11">
        <v>1500</v>
      </c>
      <c r="L122" s="12">
        <v>0</v>
      </c>
      <c r="M122" s="12">
        <f>SUM(Employees_Tbl[[#This Row],[BASE SALARY]:[COMMISSION]])</f>
        <v>47900</v>
      </c>
      <c r="N122">
        <v>11</v>
      </c>
      <c r="O122">
        <v>8</v>
      </c>
      <c r="P122">
        <v>3</v>
      </c>
    </row>
    <row r="123" spans="1:16" x14ac:dyDescent="0.25">
      <c r="A123" t="s">
        <v>1118</v>
      </c>
      <c r="B123" t="s">
        <v>689</v>
      </c>
      <c r="C123" t="s">
        <v>1070</v>
      </c>
      <c r="D123" t="str">
        <f>Employees_Tbl[LAST] &amp;","&amp;Employees_Tbl[FIRST]</f>
        <v>Rizzo,Jennifer</v>
      </c>
      <c r="E123" t="s">
        <v>53</v>
      </c>
      <c r="F123" s="13">
        <v>44021</v>
      </c>
      <c r="G123" s="21">
        <f>YEAR(Employees_Tbl[HIRE DATE])</f>
        <v>2020</v>
      </c>
      <c r="H123" t="s">
        <v>113</v>
      </c>
      <c r="I123" t="s">
        <v>114</v>
      </c>
      <c r="J123" s="11">
        <v>44400</v>
      </c>
      <c r="K123" s="11">
        <v>1500</v>
      </c>
      <c r="L123" s="12">
        <v>0</v>
      </c>
      <c r="M123" s="12">
        <f>SUM(Employees_Tbl[[#This Row],[BASE SALARY]:[COMMISSION]])</f>
        <v>45900</v>
      </c>
      <c r="N123">
        <v>12</v>
      </c>
      <c r="O123">
        <v>6</v>
      </c>
      <c r="P123">
        <v>4</v>
      </c>
    </row>
    <row r="124" spans="1:16" x14ac:dyDescent="0.25">
      <c r="A124" t="s">
        <v>1071</v>
      </c>
      <c r="B124" t="s">
        <v>222</v>
      </c>
      <c r="C124" t="s">
        <v>605</v>
      </c>
      <c r="D124" t="str">
        <f>Employees_Tbl[LAST] &amp;","&amp;Employees_Tbl[FIRST]</f>
        <v>Preston,Betty</v>
      </c>
      <c r="E124" t="s">
        <v>53</v>
      </c>
      <c r="F124" s="13">
        <v>43956</v>
      </c>
      <c r="G124" s="21">
        <f>YEAR(Employees_Tbl[HIRE DATE])</f>
        <v>2020</v>
      </c>
      <c r="H124" t="s">
        <v>113</v>
      </c>
      <c r="I124" t="s">
        <v>114</v>
      </c>
      <c r="J124" s="11">
        <v>44200</v>
      </c>
      <c r="K124" s="11">
        <v>1500</v>
      </c>
      <c r="L124" s="12">
        <v>0</v>
      </c>
      <c r="M124" s="12">
        <f>SUM(Employees_Tbl[[#This Row],[BASE SALARY]:[COMMISSION]])</f>
        <v>45700</v>
      </c>
      <c r="N124">
        <v>17</v>
      </c>
      <c r="O124">
        <v>2</v>
      </c>
      <c r="P124">
        <v>5</v>
      </c>
    </row>
    <row r="125" spans="1:16" x14ac:dyDescent="0.25">
      <c r="A125" t="s">
        <v>359</v>
      </c>
      <c r="B125" t="s">
        <v>360</v>
      </c>
      <c r="C125" t="s">
        <v>361</v>
      </c>
      <c r="D125" t="str">
        <f>Employees_Tbl[LAST] &amp;","&amp;Employees_Tbl[FIRST]</f>
        <v>Baxter,Gwendolyn</v>
      </c>
      <c r="E125" t="s">
        <v>53</v>
      </c>
      <c r="F125" s="13">
        <v>42550</v>
      </c>
      <c r="G125" s="21">
        <f>YEAR(Employees_Tbl[HIRE DATE])</f>
        <v>2016</v>
      </c>
      <c r="H125" t="s">
        <v>113</v>
      </c>
      <c r="I125" t="s">
        <v>114</v>
      </c>
      <c r="J125" s="11">
        <v>42100</v>
      </c>
      <c r="K125" s="11">
        <v>1000</v>
      </c>
      <c r="L125" s="12">
        <v>0</v>
      </c>
      <c r="M125" s="12">
        <f>SUM(Employees_Tbl[[#This Row],[BASE SALARY]:[COMMISSION]])</f>
        <v>43100</v>
      </c>
      <c r="N125">
        <v>14</v>
      </c>
      <c r="O125">
        <v>5</v>
      </c>
      <c r="P125">
        <v>5</v>
      </c>
    </row>
    <row r="126" spans="1:16" x14ac:dyDescent="0.25">
      <c r="A126" t="s">
        <v>1067</v>
      </c>
      <c r="B126" t="s">
        <v>1068</v>
      </c>
      <c r="C126" t="s">
        <v>1069</v>
      </c>
      <c r="D126" t="str">
        <f>Employees_Tbl[LAST] &amp;","&amp;Employees_Tbl[FIRST]</f>
        <v>Corson,Virginia</v>
      </c>
      <c r="E126" t="s">
        <v>53</v>
      </c>
      <c r="F126" s="13">
        <v>44114</v>
      </c>
      <c r="G126" s="21">
        <f>YEAR(Employees_Tbl[HIRE DATE])</f>
        <v>2020</v>
      </c>
      <c r="H126" t="s">
        <v>113</v>
      </c>
      <c r="I126" t="s">
        <v>114</v>
      </c>
      <c r="J126" s="11">
        <v>42100</v>
      </c>
      <c r="K126" s="11">
        <v>1000</v>
      </c>
      <c r="L126" s="12">
        <v>0</v>
      </c>
      <c r="M126" s="12">
        <f>SUM(Employees_Tbl[[#This Row],[BASE SALARY]:[COMMISSION]])</f>
        <v>43100</v>
      </c>
      <c r="N126">
        <v>16</v>
      </c>
      <c r="O126">
        <v>4</v>
      </c>
      <c r="P126">
        <v>5</v>
      </c>
    </row>
    <row r="127" spans="1:16" x14ac:dyDescent="0.25">
      <c r="A127" t="s">
        <v>177</v>
      </c>
      <c r="B127" t="s">
        <v>178</v>
      </c>
      <c r="C127" t="s">
        <v>143</v>
      </c>
      <c r="D127" t="str">
        <f>Employees_Tbl[LAST] &amp;","&amp;Employees_Tbl[FIRST]</f>
        <v>Myers,Stacey</v>
      </c>
      <c r="E127" t="s">
        <v>53</v>
      </c>
      <c r="F127" s="13">
        <v>41723</v>
      </c>
      <c r="G127" s="21">
        <f>YEAR(Employees_Tbl[HIRE DATE])</f>
        <v>2014</v>
      </c>
      <c r="H127" t="s">
        <v>113</v>
      </c>
      <c r="I127" t="s">
        <v>114</v>
      </c>
      <c r="J127" s="11">
        <v>38200</v>
      </c>
      <c r="K127" s="11">
        <v>1500</v>
      </c>
      <c r="L127" s="12">
        <v>0</v>
      </c>
      <c r="M127" s="12">
        <f>SUM(Employees_Tbl[[#This Row],[BASE SALARY]:[COMMISSION]])</f>
        <v>39700</v>
      </c>
      <c r="N127">
        <v>14</v>
      </c>
      <c r="O127">
        <v>6</v>
      </c>
      <c r="P127">
        <v>4</v>
      </c>
    </row>
    <row r="128" spans="1:16" x14ac:dyDescent="0.25">
      <c r="A128" t="s">
        <v>540</v>
      </c>
      <c r="B128" t="s">
        <v>24</v>
      </c>
      <c r="C128" t="s">
        <v>1362</v>
      </c>
      <c r="D128" t="str">
        <f>Employees_Tbl[LAST] &amp;","&amp;Employees_Tbl[FIRST]</f>
        <v>Orta,Maria</v>
      </c>
      <c r="E128" t="s">
        <v>53</v>
      </c>
      <c r="F128" s="13">
        <v>42914</v>
      </c>
      <c r="G128" s="21">
        <f>YEAR(Employees_Tbl[HIRE DATE])</f>
        <v>2017</v>
      </c>
      <c r="H128" t="s">
        <v>113</v>
      </c>
      <c r="I128" t="s">
        <v>114</v>
      </c>
      <c r="J128" s="12">
        <v>38200</v>
      </c>
      <c r="K128" s="11">
        <v>1000</v>
      </c>
      <c r="L128" s="12">
        <v>0</v>
      </c>
      <c r="M128" s="12">
        <f>SUM(Employees_Tbl[[#This Row],[BASE SALARY]:[COMMISSION]])</f>
        <v>39200</v>
      </c>
      <c r="N128">
        <v>17</v>
      </c>
      <c r="O128">
        <v>8</v>
      </c>
      <c r="P128">
        <v>5</v>
      </c>
    </row>
    <row r="129" spans="1:16" x14ac:dyDescent="0.25">
      <c r="A129" t="s">
        <v>1064</v>
      </c>
      <c r="B129" t="s">
        <v>1065</v>
      </c>
      <c r="C129" t="s">
        <v>1066</v>
      </c>
      <c r="D129" t="str">
        <f>Employees_Tbl[LAST] &amp;","&amp;Employees_Tbl[FIRST]</f>
        <v>Tesch,Anthony</v>
      </c>
      <c r="E129" t="s">
        <v>53</v>
      </c>
      <c r="F129" s="13">
        <v>44062</v>
      </c>
      <c r="G129" s="21">
        <f>YEAR(Employees_Tbl[HIRE DATE])</f>
        <v>2020</v>
      </c>
      <c r="H129" t="s">
        <v>113</v>
      </c>
      <c r="I129" t="s">
        <v>114</v>
      </c>
      <c r="J129" s="11">
        <v>35900</v>
      </c>
      <c r="K129" s="11">
        <v>500</v>
      </c>
      <c r="L129" s="12">
        <v>0</v>
      </c>
      <c r="M129" s="12">
        <f>SUM(Employees_Tbl[[#This Row],[BASE SALARY]:[COMMISSION]])</f>
        <v>36400</v>
      </c>
      <c r="N129">
        <v>14</v>
      </c>
      <c r="O129">
        <v>8</v>
      </c>
      <c r="P129">
        <v>5</v>
      </c>
    </row>
    <row r="130" spans="1:16" x14ac:dyDescent="0.25">
      <c r="A130" t="s">
        <v>886</v>
      </c>
      <c r="B130" t="s">
        <v>887</v>
      </c>
      <c r="C130" t="s">
        <v>888</v>
      </c>
      <c r="D130" t="str">
        <f>Employees_Tbl[LAST] &amp;","&amp;Employees_Tbl[FIRST]</f>
        <v>Lilly,Floyd</v>
      </c>
      <c r="E130" t="s">
        <v>53</v>
      </c>
      <c r="F130" s="13">
        <v>43766</v>
      </c>
      <c r="G130" s="21">
        <f>YEAR(Employees_Tbl[HIRE DATE])</f>
        <v>2019</v>
      </c>
      <c r="H130" t="s">
        <v>113</v>
      </c>
      <c r="I130" t="s">
        <v>114</v>
      </c>
      <c r="J130" s="11">
        <v>30000</v>
      </c>
      <c r="K130" s="11">
        <v>1000</v>
      </c>
      <c r="L130" s="12">
        <v>0</v>
      </c>
      <c r="M130" s="12">
        <f>SUM(Employees_Tbl[[#This Row],[BASE SALARY]:[COMMISSION]])</f>
        <v>31000</v>
      </c>
      <c r="N130">
        <v>10</v>
      </c>
      <c r="O130">
        <v>7</v>
      </c>
      <c r="P130">
        <v>5</v>
      </c>
    </row>
    <row r="131" spans="1:16" x14ac:dyDescent="0.25">
      <c r="A131" t="s">
        <v>551</v>
      </c>
      <c r="B131" t="s">
        <v>552</v>
      </c>
      <c r="C131" t="s">
        <v>553</v>
      </c>
      <c r="D131" t="str">
        <f>Employees_Tbl[LAST] &amp;","&amp;Employees_Tbl[FIRST]</f>
        <v>Otis,Julie</v>
      </c>
      <c r="E131" t="s">
        <v>16</v>
      </c>
      <c r="F131" s="13">
        <v>43051</v>
      </c>
      <c r="G131" s="21">
        <f>YEAR(Employees_Tbl[HIRE DATE])</f>
        <v>2017</v>
      </c>
      <c r="H131" t="s">
        <v>113</v>
      </c>
      <c r="I131" t="s">
        <v>114</v>
      </c>
      <c r="J131" s="11">
        <v>137900</v>
      </c>
      <c r="K131" s="11">
        <v>4500</v>
      </c>
      <c r="L131" s="12">
        <v>0</v>
      </c>
      <c r="M131" s="12">
        <f>SUM(Employees_Tbl[[#This Row],[BASE SALARY]:[COMMISSION]])</f>
        <v>142400</v>
      </c>
      <c r="N131">
        <v>16</v>
      </c>
      <c r="O131">
        <v>10</v>
      </c>
      <c r="P131">
        <v>2</v>
      </c>
    </row>
    <row r="132" spans="1:16" x14ac:dyDescent="0.25">
      <c r="A132" t="s">
        <v>185</v>
      </c>
      <c r="B132" t="s">
        <v>186</v>
      </c>
      <c r="C132" t="s">
        <v>187</v>
      </c>
      <c r="D132" t="str">
        <f>Employees_Tbl[LAST] &amp;","&amp;Employees_Tbl[FIRST]</f>
        <v>Ferrell,Angelina</v>
      </c>
      <c r="E132" t="s">
        <v>16</v>
      </c>
      <c r="F132" s="13">
        <v>41780</v>
      </c>
      <c r="G132" s="21">
        <f>YEAR(Employees_Tbl[HIRE DATE])</f>
        <v>2014</v>
      </c>
      <c r="H132" t="s">
        <v>113</v>
      </c>
      <c r="I132" t="s">
        <v>114</v>
      </c>
      <c r="J132" s="11">
        <v>120600</v>
      </c>
      <c r="K132" s="11">
        <v>3500</v>
      </c>
      <c r="L132" s="12">
        <v>0</v>
      </c>
      <c r="M132" s="12">
        <f>SUM(Employees_Tbl[[#This Row],[BASE SALARY]:[COMMISSION]])</f>
        <v>124100</v>
      </c>
      <c r="N132">
        <v>16</v>
      </c>
      <c r="O132">
        <v>7</v>
      </c>
      <c r="P132">
        <v>4</v>
      </c>
    </row>
    <row r="133" spans="1:16" x14ac:dyDescent="0.25">
      <c r="A133" t="s">
        <v>550</v>
      </c>
      <c r="B133" t="s">
        <v>270</v>
      </c>
      <c r="C133" t="s">
        <v>136</v>
      </c>
      <c r="D133" t="str">
        <f>Employees_Tbl[LAST] &amp;","&amp;Employees_Tbl[FIRST]</f>
        <v>James,David</v>
      </c>
      <c r="E133" t="s">
        <v>16</v>
      </c>
      <c r="F133" s="13">
        <v>42910</v>
      </c>
      <c r="G133" s="21">
        <f>YEAR(Employees_Tbl[HIRE DATE])</f>
        <v>2017</v>
      </c>
      <c r="H133" t="s">
        <v>113</v>
      </c>
      <c r="I133" t="s">
        <v>114</v>
      </c>
      <c r="J133" s="11">
        <v>117600</v>
      </c>
      <c r="K133" s="11">
        <v>3000</v>
      </c>
      <c r="L133" s="12">
        <v>0</v>
      </c>
      <c r="M133" s="12">
        <f>SUM(Employees_Tbl[[#This Row],[BASE SALARY]:[COMMISSION]])</f>
        <v>120600</v>
      </c>
      <c r="N133">
        <v>11</v>
      </c>
      <c r="O133">
        <v>5</v>
      </c>
      <c r="P133">
        <v>5</v>
      </c>
    </row>
    <row r="134" spans="1:16" x14ac:dyDescent="0.25">
      <c r="A134" t="s">
        <v>182</v>
      </c>
      <c r="B134" t="s">
        <v>183</v>
      </c>
      <c r="C134" t="s">
        <v>184</v>
      </c>
      <c r="D134" t="str">
        <f>Employees_Tbl[LAST] &amp;","&amp;Employees_Tbl[FIRST]</f>
        <v>Quezada,Natalie</v>
      </c>
      <c r="E134" t="s">
        <v>16</v>
      </c>
      <c r="F134" s="13">
        <v>41998</v>
      </c>
      <c r="G134" s="21">
        <f>YEAR(Employees_Tbl[HIRE DATE])</f>
        <v>2014</v>
      </c>
      <c r="H134" t="s">
        <v>113</v>
      </c>
      <c r="I134" t="s">
        <v>114</v>
      </c>
      <c r="J134" s="11">
        <v>75900</v>
      </c>
      <c r="K134" s="11">
        <v>2000</v>
      </c>
      <c r="L134" s="12">
        <v>0</v>
      </c>
      <c r="M134" s="12">
        <f>SUM(Employees_Tbl[[#This Row],[BASE SALARY]:[COMMISSION]])</f>
        <v>77900</v>
      </c>
      <c r="N134">
        <v>10</v>
      </c>
      <c r="O134">
        <v>11</v>
      </c>
      <c r="P134">
        <v>4</v>
      </c>
    </row>
    <row r="135" spans="1:16" x14ac:dyDescent="0.25">
      <c r="A135" t="s">
        <v>893</v>
      </c>
      <c r="B135" t="s">
        <v>894</v>
      </c>
      <c r="C135" t="s">
        <v>826</v>
      </c>
      <c r="D135" t="str">
        <f>Employees_Tbl[LAST] &amp;","&amp;Employees_Tbl[FIRST]</f>
        <v>Campbell,Tyree</v>
      </c>
      <c r="E135" t="s">
        <v>16</v>
      </c>
      <c r="F135" s="13">
        <v>43584</v>
      </c>
      <c r="G135" s="21">
        <f>YEAR(Employees_Tbl[HIRE DATE])</f>
        <v>2019</v>
      </c>
      <c r="H135" t="s">
        <v>113</v>
      </c>
      <c r="I135" t="s">
        <v>114</v>
      </c>
      <c r="J135" s="11">
        <v>74500</v>
      </c>
      <c r="K135" s="11">
        <v>2500</v>
      </c>
      <c r="L135" s="12">
        <v>0</v>
      </c>
      <c r="M135" s="12">
        <f>SUM(Employees_Tbl[[#This Row],[BASE SALARY]:[COMMISSION]])</f>
        <v>77000</v>
      </c>
      <c r="N135">
        <v>13</v>
      </c>
      <c r="O135">
        <v>5</v>
      </c>
      <c r="P135">
        <v>5</v>
      </c>
    </row>
    <row r="136" spans="1:16" x14ac:dyDescent="0.25">
      <c r="A136" t="s">
        <v>1072</v>
      </c>
      <c r="B136" t="s">
        <v>1073</v>
      </c>
      <c r="C136" t="s">
        <v>1074</v>
      </c>
      <c r="D136" t="str">
        <f>Employees_Tbl[LAST] &amp;","&amp;Employees_Tbl[FIRST]</f>
        <v>Ross,Carol</v>
      </c>
      <c r="E136" t="s">
        <v>16</v>
      </c>
      <c r="F136" s="13">
        <v>43907</v>
      </c>
      <c r="G136" s="21">
        <f>YEAR(Employees_Tbl[HIRE DATE])</f>
        <v>2020</v>
      </c>
      <c r="H136" t="s">
        <v>113</v>
      </c>
      <c r="I136" t="s">
        <v>114</v>
      </c>
      <c r="J136" s="11">
        <v>53800</v>
      </c>
      <c r="K136" s="11">
        <v>1500</v>
      </c>
      <c r="L136" s="12">
        <v>0</v>
      </c>
      <c r="M136" s="12">
        <f>SUM(Employees_Tbl[[#This Row],[BASE SALARY]:[COMMISSION]])</f>
        <v>55300</v>
      </c>
      <c r="N136">
        <v>18</v>
      </c>
      <c r="O136">
        <v>9</v>
      </c>
      <c r="P136">
        <v>4</v>
      </c>
    </row>
    <row r="137" spans="1:16" x14ac:dyDescent="0.25">
      <c r="A137" t="s">
        <v>1080</v>
      </c>
      <c r="B137" t="s">
        <v>1081</v>
      </c>
      <c r="C137" t="s">
        <v>1082</v>
      </c>
      <c r="D137" t="str">
        <f>Employees_Tbl[LAST] &amp;","&amp;Employees_Tbl[FIRST]</f>
        <v>Cabot,Carrie</v>
      </c>
      <c r="E137" t="s">
        <v>22</v>
      </c>
      <c r="F137" s="13">
        <v>44125</v>
      </c>
      <c r="G137" s="21">
        <f>YEAR(Employees_Tbl[HIRE DATE])</f>
        <v>2020</v>
      </c>
      <c r="H137" t="s">
        <v>113</v>
      </c>
      <c r="I137" t="s">
        <v>114</v>
      </c>
      <c r="J137" s="11">
        <v>56400</v>
      </c>
      <c r="K137" s="11">
        <v>1500</v>
      </c>
      <c r="L137" s="12">
        <v>0</v>
      </c>
      <c r="M137" s="12">
        <f>SUM(Employees_Tbl[[#This Row],[BASE SALARY]:[COMMISSION]])</f>
        <v>57900</v>
      </c>
      <c r="N137">
        <v>13</v>
      </c>
      <c r="O137">
        <v>14</v>
      </c>
      <c r="P137">
        <v>4</v>
      </c>
    </row>
    <row r="138" spans="1:16" x14ac:dyDescent="0.25">
      <c r="A138" t="s">
        <v>285</v>
      </c>
      <c r="B138" t="s">
        <v>286</v>
      </c>
      <c r="C138" t="s">
        <v>287</v>
      </c>
      <c r="D138" t="str">
        <f>Employees_Tbl[LAST] &amp;","&amp;Employees_Tbl[FIRST]</f>
        <v>Kim,Frederick</v>
      </c>
      <c r="E138" t="s">
        <v>22</v>
      </c>
      <c r="F138" s="13">
        <v>42073</v>
      </c>
      <c r="G138" s="21">
        <f>YEAR(Employees_Tbl[HIRE DATE])</f>
        <v>2015</v>
      </c>
      <c r="H138" t="s">
        <v>113</v>
      </c>
      <c r="I138" t="s">
        <v>114</v>
      </c>
      <c r="J138" s="11">
        <v>55300</v>
      </c>
      <c r="K138" s="11">
        <v>1000</v>
      </c>
      <c r="L138" s="12">
        <v>0</v>
      </c>
      <c r="M138" s="12">
        <f>SUM(Employees_Tbl[[#This Row],[BASE SALARY]:[COMMISSION]])</f>
        <v>56300</v>
      </c>
      <c r="N138">
        <v>16</v>
      </c>
      <c r="O138">
        <v>7</v>
      </c>
      <c r="P138">
        <v>4</v>
      </c>
    </row>
    <row r="139" spans="1:16" x14ac:dyDescent="0.25">
      <c r="A139" t="s">
        <v>1078</v>
      </c>
      <c r="B139" t="s">
        <v>175</v>
      </c>
      <c r="C139" t="s">
        <v>1079</v>
      </c>
      <c r="D139" t="str">
        <f>Employees_Tbl[LAST] &amp;","&amp;Employees_Tbl[FIRST]</f>
        <v>Weyand,Susan</v>
      </c>
      <c r="E139" t="s">
        <v>22</v>
      </c>
      <c r="F139" s="13">
        <v>44195</v>
      </c>
      <c r="G139" s="21">
        <f>YEAR(Employees_Tbl[HIRE DATE])</f>
        <v>2020</v>
      </c>
      <c r="H139" t="s">
        <v>113</v>
      </c>
      <c r="I139" t="s">
        <v>114</v>
      </c>
      <c r="J139" s="11">
        <v>49700</v>
      </c>
      <c r="K139" s="11">
        <v>1000</v>
      </c>
      <c r="L139" s="12">
        <v>0</v>
      </c>
      <c r="M139" s="12">
        <f>SUM(Employees_Tbl[[#This Row],[BASE SALARY]:[COMMISSION]])</f>
        <v>50700</v>
      </c>
      <c r="N139">
        <v>16</v>
      </c>
      <c r="O139">
        <v>11</v>
      </c>
      <c r="P139">
        <v>4</v>
      </c>
    </row>
    <row r="140" spans="1:16" x14ac:dyDescent="0.25">
      <c r="A140" t="s">
        <v>1075</v>
      </c>
      <c r="B140" t="s">
        <v>1076</v>
      </c>
      <c r="C140" t="s">
        <v>1077</v>
      </c>
      <c r="D140" t="str">
        <f>Employees_Tbl[LAST] &amp;","&amp;Employees_Tbl[FIRST]</f>
        <v>Hilliard,Gary</v>
      </c>
      <c r="E140" t="s">
        <v>22</v>
      </c>
      <c r="F140" s="13">
        <v>43948</v>
      </c>
      <c r="G140" s="21">
        <f>YEAR(Employees_Tbl[HIRE DATE])</f>
        <v>2020</v>
      </c>
      <c r="H140" t="s">
        <v>113</v>
      </c>
      <c r="I140" t="s">
        <v>114</v>
      </c>
      <c r="J140" s="11">
        <v>46400</v>
      </c>
      <c r="K140" s="11">
        <v>1500</v>
      </c>
      <c r="L140" s="12">
        <v>0</v>
      </c>
      <c r="M140" s="12">
        <f>SUM(Employees_Tbl[[#This Row],[BASE SALARY]:[COMMISSION]])</f>
        <v>47900</v>
      </c>
      <c r="N140">
        <v>11</v>
      </c>
      <c r="O140">
        <v>12</v>
      </c>
      <c r="P140">
        <v>4</v>
      </c>
    </row>
    <row r="141" spans="1:16" x14ac:dyDescent="0.25">
      <c r="A141" t="s">
        <v>188</v>
      </c>
      <c r="B141" t="s">
        <v>189</v>
      </c>
      <c r="C141" t="s">
        <v>190</v>
      </c>
      <c r="D141" t="str">
        <f>Employees_Tbl[LAST] &amp;","&amp;Employees_Tbl[FIRST]</f>
        <v>Rudd,Claudio</v>
      </c>
      <c r="E141" t="s">
        <v>22</v>
      </c>
      <c r="F141" s="13">
        <v>41807</v>
      </c>
      <c r="G141" s="21">
        <f>YEAR(Employees_Tbl[HIRE DATE])</f>
        <v>2014</v>
      </c>
      <c r="H141" t="s">
        <v>113</v>
      </c>
      <c r="I141" t="s">
        <v>114</v>
      </c>
      <c r="J141" s="11">
        <v>42400</v>
      </c>
      <c r="K141" s="11">
        <v>1000</v>
      </c>
      <c r="L141" s="12">
        <v>0</v>
      </c>
      <c r="M141" s="12">
        <f>SUM(Employees_Tbl[[#This Row],[BASE SALARY]:[COMMISSION]])</f>
        <v>43400</v>
      </c>
      <c r="N141">
        <v>10</v>
      </c>
      <c r="O141">
        <v>6</v>
      </c>
      <c r="P141">
        <v>4</v>
      </c>
    </row>
    <row r="142" spans="1:16" x14ac:dyDescent="0.25">
      <c r="A142" t="s">
        <v>283</v>
      </c>
      <c r="B142" t="s">
        <v>96</v>
      </c>
      <c r="C142" t="s">
        <v>284</v>
      </c>
      <c r="D142" t="str">
        <f>Employees_Tbl[LAST] &amp;","&amp;Employees_Tbl[FIRST]</f>
        <v>Dorsey,John</v>
      </c>
      <c r="E142" t="s">
        <v>22</v>
      </c>
      <c r="F142" s="13">
        <v>42169</v>
      </c>
      <c r="G142" s="21">
        <f>YEAR(Employees_Tbl[HIRE DATE])</f>
        <v>2015</v>
      </c>
      <c r="H142" t="s">
        <v>113</v>
      </c>
      <c r="I142" t="s">
        <v>114</v>
      </c>
      <c r="J142" s="11">
        <v>40100</v>
      </c>
      <c r="K142" s="11">
        <v>1500</v>
      </c>
      <c r="L142" s="12">
        <v>0</v>
      </c>
      <c r="M142" s="12">
        <f>SUM(Employees_Tbl[[#This Row],[BASE SALARY]:[COMMISSION]])</f>
        <v>41600</v>
      </c>
      <c r="N142">
        <v>14</v>
      </c>
      <c r="O142">
        <v>8</v>
      </c>
      <c r="P142">
        <v>3</v>
      </c>
    </row>
    <row r="143" spans="1:16" x14ac:dyDescent="0.25">
      <c r="A143" t="s">
        <v>554</v>
      </c>
      <c r="B143" t="s">
        <v>555</v>
      </c>
      <c r="C143" t="s">
        <v>556</v>
      </c>
      <c r="D143" t="str">
        <f>Employees_Tbl[LAST] &amp;","&amp;Employees_Tbl[FIRST]</f>
        <v>Woods,Audrey</v>
      </c>
      <c r="E143" t="s">
        <v>22</v>
      </c>
      <c r="F143" s="13">
        <v>43062</v>
      </c>
      <c r="G143" s="21">
        <f>YEAR(Employees_Tbl[HIRE DATE])</f>
        <v>2017</v>
      </c>
      <c r="H143" t="s">
        <v>113</v>
      </c>
      <c r="I143" t="s">
        <v>114</v>
      </c>
      <c r="J143" s="11">
        <v>33900</v>
      </c>
      <c r="K143" s="11">
        <v>500</v>
      </c>
      <c r="L143" s="12">
        <v>0</v>
      </c>
      <c r="M143" s="12">
        <f>SUM(Employees_Tbl[[#This Row],[BASE SALARY]:[COMMISSION]])</f>
        <v>34400</v>
      </c>
      <c r="N143">
        <v>10</v>
      </c>
      <c r="O143">
        <v>10</v>
      </c>
      <c r="P143">
        <v>5</v>
      </c>
    </row>
    <row r="144" spans="1:16" x14ac:dyDescent="0.25">
      <c r="A144" t="s">
        <v>199</v>
      </c>
      <c r="B144" t="s">
        <v>120</v>
      </c>
      <c r="C144" t="s">
        <v>200</v>
      </c>
      <c r="D144" t="str">
        <f>Employees_Tbl[LAST] &amp;","&amp;Employees_Tbl[FIRST]</f>
        <v>Page,Martha</v>
      </c>
      <c r="E144" t="s">
        <v>26</v>
      </c>
      <c r="F144" s="13">
        <v>41922</v>
      </c>
      <c r="G144" s="21">
        <f>YEAR(Employees_Tbl[HIRE DATE])</f>
        <v>2014</v>
      </c>
      <c r="H144" t="s">
        <v>113</v>
      </c>
      <c r="I144" t="s">
        <v>114</v>
      </c>
      <c r="J144" s="11">
        <v>101100</v>
      </c>
      <c r="K144" s="11">
        <v>2500</v>
      </c>
      <c r="L144" s="12">
        <v>0</v>
      </c>
      <c r="M144" s="12">
        <f>SUM(Employees_Tbl[[#This Row],[BASE SALARY]:[COMMISSION]])</f>
        <v>103600</v>
      </c>
      <c r="N144">
        <v>14</v>
      </c>
      <c r="O144">
        <v>6</v>
      </c>
      <c r="P144">
        <v>3</v>
      </c>
    </row>
    <row r="145" spans="1:16" x14ac:dyDescent="0.25">
      <c r="A145" t="s">
        <v>197</v>
      </c>
      <c r="B145" t="s">
        <v>116</v>
      </c>
      <c r="C145" t="s">
        <v>198</v>
      </c>
      <c r="D145" t="str">
        <f>Employees_Tbl[LAST] &amp;","&amp;Employees_Tbl[FIRST]</f>
        <v>Sitz,William</v>
      </c>
      <c r="E145" t="s">
        <v>26</v>
      </c>
      <c r="F145" s="13">
        <v>41989</v>
      </c>
      <c r="G145" s="21">
        <f>YEAR(Employees_Tbl[HIRE DATE])</f>
        <v>2014</v>
      </c>
      <c r="H145" t="s">
        <v>113</v>
      </c>
      <c r="I145" t="s">
        <v>114</v>
      </c>
      <c r="J145" s="11">
        <v>89100</v>
      </c>
      <c r="K145" s="11">
        <v>2500</v>
      </c>
      <c r="L145" s="12">
        <v>0</v>
      </c>
      <c r="M145" s="12">
        <f>SUM(Employees_Tbl[[#This Row],[BASE SALARY]:[COMMISSION]])</f>
        <v>91600</v>
      </c>
      <c r="N145">
        <v>10</v>
      </c>
      <c r="O145">
        <v>2</v>
      </c>
      <c r="P145">
        <v>4</v>
      </c>
    </row>
    <row r="146" spans="1:16" x14ac:dyDescent="0.25">
      <c r="A146" t="s">
        <v>369</v>
      </c>
      <c r="B146" t="s">
        <v>370</v>
      </c>
      <c r="C146" t="s">
        <v>371</v>
      </c>
      <c r="D146" t="str">
        <f>Employees_Tbl[LAST] &amp;","&amp;Employees_Tbl[FIRST]</f>
        <v>Reed,Scott</v>
      </c>
      <c r="E146" t="s">
        <v>26</v>
      </c>
      <c r="F146" s="13">
        <v>42648</v>
      </c>
      <c r="G146" s="21">
        <f>YEAR(Employees_Tbl[HIRE DATE])</f>
        <v>2016</v>
      </c>
      <c r="H146" t="s">
        <v>113</v>
      </c>
      <c r="I146" t="s">
        <v>114</v>
      </c>
      <c r="J146" s="11">
        <v>83500</v>
      </c>
      <c r="K146" s="11">
        <v>2500</v>
      </c>
      <c r="L146" s="12">
        <v>0</v>
      </c>
      <c r="M146" s="12">
        <f>SUM(Employees_Tbl[[#This Row],[BASE SALARY]:[COMMISSION]])</f>
        <v>86000</v>
      </c>
      <c r="N146">
        <v>10</v>
      </c>
      <c r="O146">
        <v>6</v>
      </c>
      <c r="P146">
        <v>4</v>
      </c>
    </row>
    <row r="147" spans="1:16" x14ac:dyDescent="0.25">
      <c r="A147" t="s">
        <v>364</v>
      </c>
      <c r="B147" t="s">
        <v>365</v>
      </c>
      <c r="C147" t="s">
        <v>366</v>
      </c>
      <c r="D147" t="str">
        <f>Employees_Tbl[LAST] &amp;","&amp;Employees_Tbl[FIRST]</f>
        <v>Berry,Albert</v>
      </c>
      <c r="E147" t="s">
        <v>26</v>
      </c>
      <c r="F147" s="13">
        <v>42493</v>
      </c>
      <c r="G147" s="21">
        <f>YEAR(Employees_Tbl[HIRE DATE])</f>
        <v>2016</v>
      </c>
      <c r="H147" t="s">
        <v>113</v>
      </c>
      <c r="I147" t="s">
        <v>114</v>
      </c>
      <c r="J147" s="11">
        <v>75400</v>
      </c>
      <c r="K147" s="11">
        <v>2000</v>
      </c>
      <c r="L147" s="12">
        <v>0</v>
      </c>
      <c r="M147" s="12">
        <f>SUM(Employees_Tbl[[#This Row],[BASE SALARY]:[COMMISSION]])</f>
        <v>77400</v>
      </c>
      <c r="N147">
        <v>14</v>
      </c>
      <c r="O147">
        <v>6</v>
      </c>
      <c r="P147">
        <v>4</v>
      </c>
    </row>
    <row r="148" spans="1:16" x14ac:dyDescent="0.25">
      <c r="A148" t="s">
        <v>367</v>
      </c>
      <c r="B148" t="s">
        <v>139</v>
      </c>
      <c r="C148" t="s">
        <v>368</v>
      </c>
      <c r="D148" t="str">
        <f>Employees_Tbl[LAST] &amp;","&amp;Employees_Tbl[FIRST]</f>
        <v>Victoria,Timothy</v>
      </c>
      <c r="E148" t="s">
        <v>26</v>
      </c>
      <c r="F148" s="13">
        <v>42543</v>
      </c>
      <c r="G148" s="21">
        <f>YEAR(Employees_Tbl[HIRE DATE])</f>
        <v>2016</v>
      </c>
      <c r="H148" t="s">
        <v>113</v>
      </c>
      <c r="I148" t="s">
        <v>114</v>
      </c>
      <c r="J148" s="11">
        <v>75200</v>
      </c>
      <c r="K148" s="11">
        <v>2500</v>
      </c>
      <c r="L148" s="12">
        <v>0</v>
      </c>
      <c r="M148" s="12">
        <f>SUM(Employees_Tbl[[#This Row],[BASE SALARY]:[COMMISSION]])</f>
        <v>77700</v>
      </c>
      <c r="N148">
        <v>17</v>
      </c>
      <c r="O148">
        <v>6</v>
      </c>
      <c r="P148">
        <v>5</v>
      </c>
    </row>
    <row r="149" spans="1:16" x14ac:dyDescent="0.25">
      <c r="A149" t="s">
        <v>1089</v>
      </c>
      <c r="B149" t="s">
        <v>1090</v>
      </c>
      <c r="C149" t="s">
        <v>1091</v>
      </c>
      <c r="D149" t="str">
        <f>Employees_Tbl[LAST] &amp;","&amp;Employees_Tbl[FIRST]</f>
        <v>Lucero,Josie</v>
      </c>
      <c r="E149" t="s">
        <v>26</v>
      </c>
      <c r="F149" s="13">
        <v>44075</v>
      </c>
      <c r="G149" s="21">
        <f>YEAR(Employees_Tbl[HIRE DATE])</f>
        <v>2020</v>
      </c>
      <c r="H149" t="s">
        <v>113</v>
      </c>
      <c r="I149" t="s">
        <v>114</v>
      </c>
      <c r="J149" s="11">
        <v>75200</v>
      </c>
      <c r="K149" s="11">
        <v>2000</v>
      </c>
      <c r="L149" s="12">
        <v>0</v>
      </c>
      <c r="M149" s="12">
        <f>SUM(Employees_Tbl[[#This Row],[BASE SALARY]:[COMMISSION]])</f>
        <v>77200</v>
      </c>
      <c r="N149">
        <v>17</v>
      </c>
      <c r="O149">
        <v>4</v>
      </c>
      <c r="P149">
        <v>4</v>
      </c>
    </row>
    <row r="150" spans="1:16" x14ac:dyDescent="0.25">
      <c r="A150" t="s">
        <v>194</v>
      </c>
      <c r="B150" t="s">
        <v>195</v>
      </c>
      <c r="C150" t="s">
        <v>196</v>
      </c>
      <c r="D150" t="str">
        <f>Employees_Tbl[LAST] &amp;","&amp;Employees_Tbl[FIRST]</f>
        <v>Orr,Patricia</v>
      </c>
      <c r="E150" t="s">
        <v>26</v>
      </c>
      <c r="F150" s="13">
        <v>41830</v>
      </c>
      <c r="G150" s="21">
        <f>YEAR(Employees_Tbl[HIRE DATE])</f>
        <v>2014</v>
      </c>
      <c r="H150" t="s">
        <v>113</v>
      </c>
      <c r="I150" t="s">
        <v>114</v>
      </c>
      <c r="J150" s="11">
        <v>72600</v>
      </c>
      <c r="K150" s="11">
        <v>3000</v>
      </c>
      <c r="L150" s="12">
        <v>0</v>
      </c>
      <c r="M150" s="12">
        <f>SUM(Employees_Tbl[[#This Row],[BASE SALARY]:[COMMISSION]])</f>
        <v>75600</v>
      </c>
      <c r="N150">
        <v>17</v>
      </c>
      <c r="O150">
        <v>3</v>
      </c>
      <c r="P150">
        <v>4</v>
      </c>
    </row>
    <row r="151" spans="1:16" x14ac:dyDescent="0.25">
      <c r="A151" t="s">
        <v>118</v>
      </c>
      <c r="B151" t="s">
        <v>1331</v>
      </c>
      <c r="C151" t="s">
        <v>1332</v>
      </c>
      <c r="D151" t="str">
        <f>Employees_Tbl[LAST] &amp;","&amp;Employees_Tbl[FIRST]</f>
        <v>Padron,Jose</v>
      </c>
      <c r="E151" t="s">
        <v>26</v>
      </c>
      <c r="F151" s="13">
        <v>41633</v>
      </c>
      <c r="G151" s="21">
        <f>YEAR(Employees_Tbl[HIRE DATE])</f>
        <v>2013</v>
      </c>
      <c r="H151" t="s">
        <v>113</v>
      </c>
      <c r="I151" t="s">
        <v>114</v>
      </c>
      <c r="J151" s="12">
        <v>72600</v>
      </c>
      <c r="K151" s="11">
        <v>2500</v>
      </c>
      <c r="L151" s="12">
        <v>0</v>
      </c>
      <c r="M151" s="12">
        <f>SUM(Employees_Tbl[[#This Row],[BASE SALARY]:[COMMISSION]])</f>
        <v>75100</v>
      </c>
      <c r="N151">
        <v>17</v>
      </c>
      <c r="O151">
        <v>2</v>
      </c>
      <c r="P151">
        <v>4</v>
      </c>
    </row>
    <row r="152" spans="1:16" x14ac:dyDescent="0.25">
      <c r="A152" t="s">
        <v>115</v>
      </c>
      <c r="B152" t="s">
        <v>116</v>
      </c>
      <c r="C152" t="s">
        <v>117</v>
      </c>
      <c r="D152" t="str">
        <f>Employees_Tbl[LAST] &amp;","&amp;Employees_Tbl[FIRST]</f>
        <v>Dyer,William</v>
      </c>
      <c r="E152" t="s">
        <v>26</v>
      </c>
      <c r="F152" s="13">
        <v>41590</v>
      </c>
      <c r="G152" s="21">
        <f>YEAR(Employees_Tbl[HIRE DATE])</f>
        <v>2013</v>
      </c>
      <c r="H152" t="s">
        <v>113</v>
      </c>
      <c r="I152" t="s">
        <v>114</v>
      </c>
      <c r="J152" s="11">
        <v>70900</v>
      </c>
      <c r="K152" s="11">
        <v>2500</v>
      </c>
      <c r="L152" s="12">
        <v>0</v>
      </c>
      <c r="M152" s="12">
        <f>SUM(Employees_Tbl[[#This Row],[BASE SALARY]:[COMMISSION]])</f>
        <v>73400</v>
      </c>
      <c r="N152">
        <v>18</v>
      </c>
      <c r="O152">
        <v>7</v>
      </c>
      <c r="P152">
        <v>3</v>
      </c>
    </row>
    <row r="153" spans="1:16" x14ac:dyDescent="0.25">
      <c r="A153" t="s">
        <v>288</v>
      </c>
      <c r="B153" t="s">
        <v>289</v>
      </c>
      <c r="C153" t="s">
        <v>290</v>
      </c>
      <c r="D153" t="str">
        <f>Employees_Tbl[LAST] &amp;","&amp;Employees_Tbl[FIRST]</f>
        <v>Butler,Crystal</v>
      </c>
      <c r="E153" t="s">
        <v>26</v>
      </c>
      <c r="F153" s="13">
        <v>42154</v>
      </c>
      <c r="G153" s="21">
        <f>YEAR(Employees_Tbl[HIRE DATE])</f>
        <v>2015</v>
      </c>
      <c r="H153" t="s">
        <v>113</v>
      </c>
      <c r="I153" t="s">
        <v>114</v>
      </c>
      <c r="J153" s="11">
        <v>70900</v>
      </c>
      <c r="K153" s="11">
        <v>2000</v>
      </c>
      <c r="L153" s="12">
        <v>0</v>
      </c>
      <c r="M153" s="12">
        <f>SUM(Employees_Tbl[[#This Row],[BASE SALARY]:[COMMISSION]])</f>
        <v>72900</v>
      </c>
      <c r="N153">
        <v>10</v>
      </c>
      <c r="O153">
        <v>8</v>
      </c>
      <c r="P153">
        <v>3</v>
      </c>
    </row>
    <row r="154" spans="1:16" x14ac:dyDescent="0.25">
      <c r="A154" t="s">
        <v>686</v>
      </c>
      <c r="B154" t="s">
        <v>136</v>
      </c>
      <c r="C154" t="s">
        <v>687</v>
      </c>
      <c r="D154" t="str">
        <f>Employees_Tbl[LAST] &amp;","&amp;Employees_Tbl[FIRST]</f>
        <v>Oh,James</v>
      </c>
      <c r="E154" t="s">
        <v>26</v>
      </c>
      <c r="F154" s="13">
        <v>43128</v>
      </c>
      <c r="G154" s="21">
        <f>YEAR(Employees_Tbl[HIRE DATE])</f>
        <v>2018</v>
      </c>
      <c r="H154" t="s">
        <v>113</v>
      </c>
      <c r="I154" t="s">
        <v>114</v>
      </c>
      <c r="J154" s="11">
        <v>67700</v>
      </c>
      <c r="K154" s="11">
        <v>2500</v>
      </c>
      <c r="L154" s="12">
        <v>0</v>
      </c>
      <c r="M154" s="12">
        <f>SUM(Employees_Tbl[[#This Row],[BASE SALARY]:[COMMISSION]])</f>
        <v>70200</v>
      </c>
      <c r="N154">
        <v>10</v>
      </c>
      <c r="O154">
        <v>7</v>
      </c>
      <c r="P154">
        <v>3</v>
      </c>
    </row>
    <row r="155" spans="1:16" x14ac:dyDescent="0.25">
      <c r="A155" t="s">
        <v>110</v>
      </c>
      <c r="B155" t="s">
        <v>111</v>
      </c>
      <c r="C155" t="s">
        <v>112</v>
      </c>
      <c r="D155" t="str">
        <f>Employees_Tbl[LAST] &amp;","&amp;Employees_Tbl[FIRST]</f>
        <v>Procter,June</v>
      </c>
      <c r="E155" t="s">
        <v>26</v>
      </c>
      <c r="F155" s="13">
        <v>41604</v>
      </c>
      <c r="G155" s="21">
        <f>YEAR(Employees_Tbl[HIRE DATE])</f>
        <v>2013</v>
      </c>
      <c r="H155" t="s">
        <v>113</v>
      </c>
      <c r="I155" t="s">
        <v>114</v>
      </c>
      <c r="J155" s="11">
        <v>65600</v>
      </c>
      <c r="K155" s="11">
        <v>1500</v>
      </c>
      <c r="L155" s="12">
        <v>0</v>
      </c>
      <c r="M155" s="12">
        <f>SUM(Employees_Tbl[[#This Row],[BASE SALARY]:[COMMISSION]])</f>
        <v>67100</v>
      </c>
      <c r="N155">
        <v>18</v>
      </c>
      <c r="O155">
        <v>9</v>
      </c>
      <c r="P155">
        <v>2</v>
      </c>
    </row>
    <row r="156" spans="1:16" x14ac:dyDescent="0.25">
      <c r="A156" t="s">
        <v>561</v>
      </c>
      <c r="B156" t="s">
        <v>457</v>
      </c>
      <c r="C156" t="s">
        <v>562</v>
      </c>
      <c r="D156" t="str">
        <f>Employees_Tbl[LAST] &amp;","&amp;Employees_Tbl[FIRST]</f>
        <v>Tucker,Sam</v>
      </c>
      <c r="E156" t="s">
        <v>26</v>
      </c>
      <c r="F156" s="13">
        <v>42797</v>
      </c>
      <c r="G156" s="21">
        <f>YEAR(Employees_Tbl[HIRE DATE])</f>
        <v>2017</v>
      </c>
      <c r="H156" t="s">
        <v>113</v>
      </c>
      <c r="I156" t="s">
        <v>114</v>
      </c>
      <c r="J156" s="11">
        <v>64100</v>
      </c>
      <c r="K156" s="11">
        <v>2000</v>
      </c>
      <c r="L156" s="12">
        <v>0</v>
      </c>
      <c r="M156" s="12">
        <f>SUM(Employees_Tbl[[#This Row],[BASE SALARY]:[COMMISSION]])</f>
        <v>66100</v>
      </c>
      <c r="N156">
        <v>14</v>
      </c>
      <c r="O156">
        <v>3</v>
      </c>
      <c r="P156">
        <v>3</v>
      </c>
    </row>
    <row r="157" spans="1:16" x14ac:dyDescent="0.25">
      <c r="A157" t="s">
        <v>895</v>
      </c>
      <c r="B157" t="s">
        <v>365</v>
      </c>
      <c r="C157" t="s">
        <v>896</v>
      </c>
      <c r="D157" t="str">
        <f>Employees_Tbl[LAST] &amp;","&amp;Employees_Tbl[FIRST]</f>
        <v>Jacks,Albert</v>
      </c>
      <c r="E157" t="s">
        <v>26</v>
      </c>
      <c r="F157" s="13">
        <v>43619</v>
      </c>
      <c r="G157" s="21">
        <f>YEAR(Employees_Tbl[HIRE DATE])</f>
        <v>2019</v>
      </c>
      <c r="H157" t="s">
        <v>113</v>
      </c>
      <c r="I157" t="s">
        <v>114</v>
      </c>
      <c r="J157" s="11">
        <v>57000</v>
      </c>
      <c r="K157" s="11">
        <v>2000</v>
      </c>
      <c r="L157" s="12">
        <v>0</v>
      </c>
      <c r="M157" s="12">
        <f>SUM(Employees_Tbl[[#This Row],[BASE SALARY]:[COMMISSION]])</f>
        <v>59000</v>
      </c>
      <c r="N157">
        <v>10</v>
      </c>
      <c r="O157">
        <v>5</v>
      </c>
      <c r="P157">
        <v>4</v>
      </c>
    </row>
    <row r="158" spans="1:16" x14ac:dyDescent="0.25">
      <c r="A158" t="s">
        <v>191</v>
      </c>
      <c r="B158" t="s">
        <v>192</v>
      </c>
      <c r="C158" t="s">
        <v>193</v>
      </c>
      <c r="D158" t="str">
        <f>Employees_Tbl[LAST] &amp;","&amp;Employees_Tbl[FIRST]</f>
        <v>Dozier,Patsy</v>
      </c>
      <c r="E158" t="s">
        <v>26</v>
      </c>
      <c r="F158" s="13">
        <v>41895</v>
      </c>
      <c r="G158" s="21">
        <f>YEAR(Employees_Tbl[HIRE DATE])</f>
        <v>2014</v>
      </c>
      <c r="H158" t="s">
        <v>113</v>
      </c>
      <c r="I158" t="s">
        <v>114</v>
      </c>
      <c r="J158" s="11">
        <v>54800</v>
      </c>
      <c r="K158" s="11">
        <v>1000</v>
      </c>
      <c r="L158" s="12">
        <v>0</v>
      </c>
      <c r="M158" s="12">
        <f>SUM(Employees_Tbl[[#This Row],[BASE SALARY]:[COMMISSION]])</f>
        <v>55800</v>
      </c>
      <c r="N158">
        <v>16</v>
      </c>
      <c r="O158">
        <v>8</v>
      </c>
      <c r="P158">
        <v>5</v>
      </c>
    </row>
    <row r="159" spans="1:16" x14ac:dyDescent="0.25">
      <c r="A159" t="s">
        <v>1087</v>
      </c>
      <c r="B159" t="s">
        <v>1088</v>
      </c>
      <c r="C159" t="s">
        <v>719</v>
      </c>
      <c r="D159" t="str">
        <f>Employees_Tbl[LAST] &amp;","&amp;Employees_Tbl[FIRST]</f>
        <v>Chiles,Vanessa</v>
      </c>
      <c r="E159" t="s">
        <v>26</v>
      </c>
      <c r="F159" s="13">
        <v>43913</v>
      </c>
      <c r="G159" s="21">
        <f>YEAR(Employees_Tbl[HIRE DATE])</f>
        <v>2020</v>
      </c>
      <c r="H159" t="s">
        <v>113</v>
      </c>
      <c r="I159" t="s">
        <v>114</v>
      </c>
      <c r="J159" s="11">
        <v>45000</v>
      </c>
      <c r="K159" s="11">
        <v>2000</v>
      </c>
      <c r="L159" s="12">
        <v>0</v>
      </c>
      <c r="M159" s="12">
        <f>SUM(Employees_Tbl[[#This Row],[BASE SALARY]:[COMMISSION]])</f>
        <v>47000</v>
      </c>
      <c r="N159">
        <v>15</v>
      </c>
      <c r="O159">
        <v>7</v>
      </c>
      <c r="P159">
        <v>5</v>
      </c>
    </row>
    <row r="160" spans="1:16" x14ac:dyDescent="0.25">
      <c r="A160" t="s">
        <v>560</v>
      </c>
      <c r="B160" t="s">
        <v>296</v>
      </c>
      <c r="C160" t="s">
        <v>88</v>
      </c>
      <c r="D160" t="str">
        <f>Employees_Tbl[LAST] &amp;","&amp;Employees_Tbl[FIRST]</f>
        <v>Harris,Nelson</v>
      </c>
      <c r="E160" t="s">
        <v>26</v>
      </c>
      <c r="F160" s="13">
        <v>42872</v>
      </c>
      <c r="G160" s="21">
        <f>YEAR(Employees_Tbl[HIRE DATE])</f>
        <v>2017</v>
      </c>
      <c r="H160" t="s">
        <v>113</v>
      </c>
      <c r="I160" t="s">
        <v>114</v>
      </c>
      <c r="J160" s="11">
        <v>43100</v>
      </c>
      <c r="K160" s="11">
        <v>1500</v>
      </c>
      <c r="L160" s="12">
        <v>0</v>
      </c>
      <c r="M160" s="12">
        <f>SUM(Employees_Tbl[[#This Row],[BASE SALARY]:[COMMISSION]])</f>
        <v>44600</v>
      </c>
      <c r="N160">
        <v>12</v>
      </c>
      <c r="O160">
        <v>5</v>
      </c>
      <c r="P160">
        <v>3</v>
      </c>
    </row>
    <row r="161" spans="1:16" x14ac:dyDescent="0.25">
      <c r="A161" t="s">
        <v>1084</v>
      </c>
      <c r="B161" t="s">
        <v>1085</v>
      </c>
      <c r="C161" t="s">
        <v>1086</v>
      </c>
      <c r="D161" t="str">
        <f>Employees_Tbl[LAST] &amp;","&amp;Employees_Tbl[FIRST]</f>
        <v>Didonato,Francisca</v>
      </c>
      <c r="E161" t="s">
        <v>26</v>
      </c>
      <c r="F161" s="13">
        <v>44121</v>
      </c>
      <c r="G161" s="21">
        <f>YEAR(Employees_Tbl[HIRE DATE])</f>
        <v>2020</v>
      </c>
      <c r="H161" t="s">
        <v>113</v>
      </c>
      <c r="I161" t="s">
        <v>114</v>
      </c>
      <c r="J161" s="11">
        <v>39400</v>
      </c>
      <c r="K161" s="11">
        <v>1500</v>
      </c>
      <c r="L161" s="12">
        <v>0</v>
      </c>
      <c r="M161" s="12">
        <f>SUM(Employees_Tbl[[#This Row],[BASE SALARY]:[COMMISSION]])</f>
        <v>40900</v>
      </c>
      <c r="N161">
        <v>18</v>
      </c>
      <c r="O161">
        <v>5</v>
      </c>
      <c r="P161">
        <v>3</v>
      </c>
    </row>
    <row r="162" spans="1:16" x14ac:dyDescent="0.25">
      <c r="A162" t="s">
        <v>557</v>
      </c>
      <c r="B162" t="s">
        <v>558</v>
      </c>
      <c r="C162" t="s">
        <v>559</v>
      </c>
      <c r="D162" t="str">
        <f>Employees_Tbl[LAST] &amp;","&amp;Employees_Tbl[FIRST]</f>
        <v>Leo,Rebecca</v>
      </c>
      <c r="E162" t="s">
        <v>26</v>
      </c>
      <c r="F162" s="13">
        <v>42782</v>
      </c>
      <c r="G162" s="21">
        <f>YEAR(Employees_Tbl[HIRE DATE])</f>
        <v>2017</v>
      </c>
      <c r="H162" t="s">
        <v>113</v>
      </c>
      <c r="I162" t="s">
        <v>114</v>
      </c>
      <c r="J162" s="11">
        <v>37800</v>
      </c>
      <c r="K162" s="11">
        <v>1000</v>
      </c>
      <c r="L162" s="12">
        <v>0</v>
      </c>
      <c r="M162" s="12">
        <f>SUM(Employees_Tbl[[#This Row],[BASE SALARY]:[COMMISSION]])</f>
        <v>38800</v>
      </c>
      <c r="N162">
        <v>13</v>
      </c>
      <c r="O162">
        <v>8</v>
      </c>
      <c r="P162">
        <v>5</v>
      </c>
    </row>
    <row r="163" spans="1:16" x14ac:dyDescent="0.25">
      <c r="A163" t="s">
        <v>1083</v>
      </c>
      <c r="B163" t="s">
        <v>206</v>
      </c>
      <c r="C163" t="s">
        <v>547</v>
      </c>
      <c r="D163" t="str">
        <f>Employees_Tbl[LAST] &amp;","&amp;Employees_Tbl[FIRST]</f>
        <v>Collins,Richard</v>
      </c>
      <c r="E163" t="s">
        <v>26</v>
      </c>
      <c r="F163" s="13">
        <v>43897</v>
      </c>
      <c r="G163" s="21">
        <f>YEAR(Employees_Tbl[HIRE DATE])</f>
        <v>2020</v>
      </c>
      <c r="H163" t="s">
        <v>113</v>
      </c>
      <c r="I163" t="s">
        <v>114</v>
      </c>
      <c r="J163" s="12">
        <v>32300</v>
      </c>
      <c r="K163" s="11">
        <v>1000</v>
      </c>
      <c r="L163" s="12">
        <v>0</v>
      </c>
      <c r="M163" s="12">
        <f>SUM(Employees_Tbl[[#This Row],[BASE SALARY]:[COMMISSION]])</f>
        <v>33300</v>
      </c>
      <c r="N163">
        <v>14</v>
      </c>
      <c r="O163">
        <v>3</v>
      </c>
      <c r="P163">
        <v>3</v>
      </c>
    </row>
    <row r="164" spans="1:16" x14ac:dyDescent="0.25">
      <c r="A164" t="s">
        <v>1095</v>
      </c>
      <c r="B164" t="s">
        <v>136</v>
      </c>
      <c r="C164" t="s">
        <v>1096</v>
      </c>
      <c r="D164" t="str">
        <f>Employees_Tbl[LAST] &amp;","&amp;Employees_Tbl[FIRST]</f>
        <v>Mosley,James</v>
      </c>
      <c r="E164" t="s">
        <v>33</v>
      </c>
      <c r="F164" s="13">
        <v>44029</v>
      </c>
      <c r="G164" s="21">
        <f>YEAR(Employees_Tbl[HIRE DATE])</f>
        <v>2020</v>
      </c>
      <c r="H164" t="s">
        <v>113</v>
      </c>
      <c r="I164" t="s">
        <v>114</v>
      </c>
      <c r="J164" s="11">
        <v>70300</v>
      </c>
      <c r="K164" s="11">
        <v>2000</v>
      </c>
      <c r="L164" s="12">
        <v>0</v>
      </c>
      <c r="M164" s="12">
        <f>SUM(Employees_Tbl[[#This Row],[BASE SALARY]:[COMMISSION]])</f>
        <v>72300</v>
      </c>
      <c r="N164">
        <v>13</v>
      </c>
      <c r="O164">
        <v>6</v>
      </c>
      <c r="P164">
        <v>3</v>
      </c>
    </row>
    <row r="165" spans="1:16" x14ac:dyDescent="0.25">
      <c r="A165" t="s">
        <v>563</v>
      </c>
      <c r="B165" t="s">
        <v>564</v>
      </c>
      <c r="C165" t="s">
        <v>565</v>
      </c>
      <c r="D165" t="str">
        <f>Employees_Tbl[LAST] &amp;","&amp;Employees_Tbl[FIRST]</f>
        <v>Byas,Shantel</v>
      </c>
      <c r="E165" t="s">
        <v>33</v>
      </c>
      <c r="F165" s="13">
        <v>42997</v>
      </c>
      <c r="G165" s="21">
        <f>YEAR(Employees_Tbl[HIRE DATE])</f>
        <v>2017</v>
      </c>
      <c r="H165" t="s">
        <v>113</v>
      </c>
      <c r="I165" t="s">
        <v>114</v>
      </c>
      <c r="J165" s="11">
        <v>67800</v>
      </c>
      <c r="K165" s="11">
        <v>2000</v>
      </c>
      <c r="L165" s="12">
        <v>0</v>
      </c>
      <c r="M165" s="12">
        <f>SUM(Employees_Tbl[[#This Row],[BASE SALARY]:[COMMISSION]])</f>
        <v>69800</v>
      </c>
      <c r="N165">
        <v>12</v>
      </c>
      <c r="O165">
        <v>2</v>
      </c>
      <c r="P165">
        <v>2</v>
      </c>
    </row>
    <row r="166" spans="1:16" x14ac:dyDescent="0.25">
      <c r="A166" t="s">
        <v>294</v>
      </c>
      <c r="B166" t="s">
        <v>295</v>
      </c>
      <c r="C166" t="s">
        <v>296</v>
      </c>
      <c r="D166" t="str">
        <f>Employees_Tbl[LAST] &amp;","&amp;Employees_Tbl[FIRST]</f>
        <v>Nelson,Sherri</v>
      </c>
      <c r="E166" t="s">
        <v>33</v>
      </c>
      <c r="F166" s="13">
        <v>42340</v>
      </c>
      <c r="G166" s="21">
        <f>YEAR(Employees_Tbl[HIRE DATE])</f>
        <v>2015</v>
      </c>
      <c r="H166" t="s">
        <v>113</v>
      </c>
      <c r="I166" t="s">
        <v>114</v>
      </c>
      <c r="J166" s="11">
        <v>61800</v>
      </c>
      <c r="K166" s="11">
        <v>2000</v>
      </c>
      <c r="L166" s="12">
        <v>0</v>
      </c>
      <c r="M166" s="12">
        <f>SUM(Employees_Tbl[[#This Row],[BASE SALARY]:[COMMISSION]])</f>
        <v>63800</v>
      </c>
      <c r="N166">
        <v>14</v>
      </c>
      <c r="O166">
        <v>2</v>
      </c>
      <c r="P166">
        <v>3</v>
      </c>
    </row>
    <row r="167" spans="1:16" x14ac:dyDescent="0.25">
      <c r="A167" t="s">
        <v>119</v>
      </c>
      <c r="B167" t="s">
        <v>120</v>
      </c>
      <c r="C167" t="s">
        <v>1329</v>
      </c>
      <c r="D167" t="str">
        <f>Employees_Tbl[LAST] &amp;","&amp;Employees_Tbl[FIRST]</f>
        <v>Saint John,Martha</v>
      </c>
      <c r="E167" t="s">
        <v>33</v>
      </c>
      <c r="F167" s="13">
        <v>41619</v>
      </c>
      <c r="G167" s="21">
        <f>YEAR(Employees_Tbl[HIRE DATE])</f>
        <v>2013</v>
      </c>
      <c r="H167" t="s">
        <v>113</v>
      </c>
      <c r="I167" t="s">
        <v>114</v>
      </c>
      <c r="J167" s="11">
        <v>58400</v>
      </c>
      <c r="K167" s="11">
        <v>2000</v>
      </c>
      <c r="L167" s="12">
        <v>0</v>
      </c>
      <c r="M167" s="12">
        <f>SUM(Employees_Tbl[[#This Row],[BASE SALARY]:[COMMISSION]])</f>
        <v>60400</v>
      </c>
      <c r="N167">
        <v>11</v>
      </c>
      <c r="O167">
        <v>4</v>
      </c>
      <c r="P167">
        <v>4</v>
      </c>
    </row>
    <row r="168" spans="1:16" x14ac:dyDescent="0.25">
      <c r="A168" t="s">
        <v>291</v>
      </c>
      <c r="B168" t="s">
        <v>292</v>
      </c>
      <c r="C168" t="s">
        <v>293</v>
      </c>
      <c r="D168" t="str">
        <f>Employees_Tbl[LAST] &amp;","&amp;Employees_Tbl[FIRST]</f>
        <v>Pfaff,Lawrence</v>
      </c>
      <c r="E168" t="s">
        <v>33</v>
      </c>
      <c r="F168" s="13">
        <v>42016</v>
      </c>
      <c r="G168" s="21">
        <f>YEAR(Employees_Tbl[HIRE DATE])</f>
        <v>2015</v>
      </c>
      <c r="H168" t="s">
        <v>113</v>
      </c>
      <c r="I168" t="s">
        <v>114</v>
      </c>
      <c r="J168" s="11">
        <v>57500</v>
      </c>
      <c r="K168" s="11">
        <v>1500</v>
      </c>
      <c r="L168" s="12">
        <v>0</v>
      </c>
      <c r="M168" s="12">
        <f>SUM(Employees_Tbl[[#This Row],[BASE SALARY]:[COMMISSION]])</f>
        <v>59000</v>
      </c>
      <c r="N168">
        <v>12</v>
      </c>
      <c r="O168">
        <v>4</v>
      </c>
      <c r="P168">
        <v>3</v>
      </c>
    </row>
    <row r="169" spans="1:16" x14ac:dyDescent="0.25">
      <c r="A169" t="s">
        <v>372</v>
      </c>
      <c r="B169" t="s">
        <v>971</v>
      </c>
      <c r="C169" t="s">
        <v>562</v>
      </c>
      <c r="D169" t="str">
        <f>Employees_Tbl[LAST] &amp;","&amp;Employees_Tbl[FIRST]</f>
        <v>Tucker,Ray</v>
      </c>
      <c r="E169" t="s">
        <v>33</v>
      </c>
      <c r="F169" s="13">
        <v>42416</v>
      </c>
      <c r="G169" s="21">
        <f>YEAR(Employees_Tbl[HIRE DATE])</f>
        <v>2016</v>
      </c>
      <c r="H169" t="s">
        <v>113</v>
      </c>
      <c r="I169" t="s">
        <v>114</v>
      </c>
      <c r="J169" s="12">
        <v>55500</v>
      </c>
      <c r="K169" s="11">
        <v>1500</v>
      </c>
      <c r="L169" s="12">
        <v>0</v>
      </c>
      <c r="M169" s="12">
        <f>SUM(Employees_Tbl[[#This Row],[BASE SALARY]:[COMMISSION]])</f>
        <v>57000</v>
      </c>
      <c r="N169">
        <v>10</v>
      </c>
      <c r="O169">
        <v>3</v>
      </c>
      <c r="P169">
        <v>4</v>
      </c>
    </row>
    <row r="170" spans="1:16" x14ac:dyDescent="0.25">
      <c r="A170" t="s">
        <v>1092</v>
      </c>
      <c r="B170" t="s">
        <v>1093</v>
      </c>
      <c r="C170" t="s">
        <v>1094</v>
      </c>
      <c r="D170" t="str">
        <f>Employees_Tbl[LAST] &amp;","&amp;Employees_Tbl[FIRST]</f>
        <v>Goodell,Manuel</v>
      </c>
      <c r="E170" t="s">
        <v>33</v>
      </c>
      <c r="F170" s="13">
        <v>43862</v>
      </c>
      <c r="G170" s="21">
        <f>YEAR(Employees_Tbl[HIRE DATE])</f>
        <v>2020</v>
      </c>
      <c r="H170" t="s">
        <v>113</v>
      </c>
      <c r="I170" t="s">
        <v>114</v>
      </c>
      <c r="J170" s="11">
        <v>39900</v>
      </c>
      <c r="K170" s="11">
        <v>1000</v>
      </c>
      <c r="L170" s="12">
        <v>0</v>
      </c>
      <c r="M170" s="12">
        <f>SUM(Employees_Tbl[[#This Row],[BASE SALARY]:[COMMISSION]])</f>
        <v>40900</v>
      </c>
      <c r="N170">
        <v>15</v>
      </c>
      <c r="O170">
        <v>1</v>
      </c>
      <c r="P170">
        <v>5</v>
      </c>
    </row>
    <row r="171" spans="1:16" x14ac:dyDescent="0.25">
      <c r="A171" t="s">
        <v>303</v>
      </c>
      <c r="B171" t="s">
        <v>304</v>
      </c>
      <c r="C171" t="s">
        <v>305</v>
      </c>
      <c r="D171" t="str">
        <f>Employees_Tbl[LAST] &amp;","&amp;Employees_Tbl[FIRST]</f>
        <v>Treadwell,Bennie</v>
      </c>
      <c r="E171" t="s">
        <v>37</v>
      </c>
      <c r="F171" s="13">
        <v>42189</v>
      </c>
      <c r="G171" s="21">
        <f>YEAR(Employees_Tbl[HIRE DATE])</f>
        <v>2015</v>
      </c>
      <c r="H171" t="s">
        <v>113</v>
      </c>
      <c r="I171" t="s">
        <v>114</v>
      </c>
      <c r="J171" s="11">
        <v>126900</v>
      </c>
      <c r="K171" s="11">
        <v>5000</v>
      </c>
      <c r="L171" s="12">
        <v>0</v>
      </c>
      <c r="M171" s="12">
        <f>SUM(Employees_Tbl[[#This Row],[BASE SALARY]:[COMMISSION]])</f>
        <v>131900</v>
      </c>
      <c r="N171">
        <v>15</v>
      </c>
      <c r="O171">
        <v>6</v>
      </c>
      <c r="P171">
        <v>3</v>
      </c>
    </row>
    <row r="172" spans="1:16" x14ac:dyDescent="0.25">
      <c r="A172" t="s">
        <v>202</v>
      </c>
      <c r="B172" t="s">
        <v>203</v>
      </c>
      <c r="C172" t="s">
        <v>204</v>
      </c>
      <c r="D172" t="str">
        <f>Employees_Tbl[LAST] &amp;","&amp;Employees_Tbl[FIRST]</f>
        <v>Boyster,Ralph</v>
      </c>
      <c r="E172" t="s">
        <v>37</v>
      </c>
      <c r="F172" s="13">
        <v>41641</v>
      </c>
      <c r="G172" s="21">
        <f>YEAR(Employees_Tbl[HIRE DATE])</f>
        <v>2014</v>
      </c>
      <c r="H172" t="s">
        <v>113</v>
      </c>
      <c r="I172" t="s">
        <v>114</v>
      </c>
      <c r="J172" s="11">
        <v>119700</v>
      </c>
      <c r="K172" s="11">
        <v>2000</v>
      </c>
      <c r="L172" s="12">
        <v>0</v>
      </c>
      <c r="M172" s="12">
        <f>SUM(Employees_Tbl[[#This Row],[BASE SALARY]:[COMMISSION]])</f>
        <v>121700</v>
      </c>
      <c r="N172">
        <v>13</v>
      </c>
      <c r="O172">
        <v>8</v>
      </c>
      <c r="P172">
        <v>3</v>
      </c>
    </row>
    <row r="173" spans="1:16" x14ac:dyDescent="0.25">
      <c r="A173" t="s">
        <v>300</v>
      </c>
      <c r="B173" t="s">
        <v>301</v>
      </c>
      <c r="C173" t="s">
        <v>302</v>
      </c>
      <c r="D173" t="str">
        <f>Employees_Tbl[LAST] &amp;","&amp;Employees_Tbl[FIRST]</f>
        <v>Gilden,Luann</v>
      </c>
      <c r="E173" t="s">
        <v>37</v>
      </c>
      <c r="F173" s="13">
        <v>42277</v>
      </c>
      <c r="G173" s="21">
        <f>YEAR(Employees_Tbl[HIRE DATE])</f>
        <v>2015</v>
      </c>
      <c r="H173" t="s">
        <v>113</v>
      </c>
      <c r="I173" t="s">
        <v>114</v>
      </c>
      <c r="J173" s="11">
        <v>110500</v>
      </c>
      <c r="K173" s="11">
        <v>2500</v>
      </c>
      <c r="L173" s="12">
        <v>0</v>
      </c>
      <c r="M173" s="12">
        <f>SUM(Employees_Tbl[[#This Row],[BASE SALARY]:[COMMISSION]])</f>
        <v>113000</v>
      </c>
      <c r="N173">
        <v>11</v>
      </c>
      <c r="O173">
        <v>11</v>
      </c>
      <c r="P173">
        <v>2</v>
      </c>
    </row>
    <row r="174" spans="1:16" x14ac:dyDescent="0.25">
      <c r="A174" t="s">
        <v>123</v>
      </c>
      <c r="B174" t="s">
        <v>124</v>
      </c>
      <c r="C174" t="s">
        <v>125</v>
      </c>
      <c r="D174" t="str">
        <f>Employees_Tbl[LAST] &amp;","&amp;Employees_Tbl[FIRST]</f>
        <v>Garcia,Olivia</v>
      </c>
      <c r="E174" t="s">
        <v>37</v>
      </c>
      <c r="F174" s="13">
        <v>41446</v>
      </c>
      <c r="G174" s="21">
        <f>YEAR(Employees_Tbl[HIRE DATE])</f>
        <v>2013</v>
      </c>
      <c r="H174" t="s">
        <v>113</v>
      </c>
      <c r="I174" t="s">
        <v>114</v>
      </c>
      <c r="J174" s="11">
        <v>101000</v>
      </c>
      <c r="K174" s="11">
        <v>4000</v>
      </c>
      <c r="L174" s="12">
        <v>0</v>
      </c>
      <c r="M174" s="12">
        <f>SUM(Employees_Tbl[[#This Row],[BASE SALARY]:[COMMISSION]])</f>
        <v>105000</v>
      </c>
      <c r="N174">
        <v>14</v>
      </c>
      <c r="O174">
        <v>9</v>
      </c>
      <c r="P174">
        <v>5</v>
      </c>
    </row>
    <row r="175" spans="1:16" x14ac:dyDescent="0.25">
      <c r="A175" t="s">
        <v>9</v>
      </c>
      <c r="B175" t="s">
        <v>121</v>
      </c>
      <c r="C175" t="s">
        <v>122</v>
      </c>
      <c r="D175" t="str">
        <f>Employees_Tbl[LAST] &amp;","&amp;Employees_Tbl[FIRST]</f>
        <v>Nicholas,Brent</v>
      </c>
      <c r="E175" t="s">
        <v>37</v>
      </c>
      <c r="F175" s="13">
        <v>41358</v>
      </c>
      <c r="G175" s="21">
        <f>YEAR(Employees_Tbl[HIRE DATE])</f>
        <v>2013</v>
      </c>
      <c r="H175" t="s">
        <v>113</v>
      </c>
      <c r="I175" t="s">
        <v>114</v>
      </c>
      <c r="J175" s="11">
        <v>94100</v>
      </c>
      <c r="K175" s="11">
        <v>3000</v>
      </c>
      <c r="L175" s="12">
        <v>0</v>
      </c>
      <c r="M175" s="12">
        <f>SUM(Employees_Tbl[[#This Row],[BASE SALARY]:[COMMISSION]])</f>
        <v>97100</v>
      </c>
      <c r="N175">
        <v>13</v>
      </c>
      <c r="O175">
        <v>6</v>
      </c>
      <c r="P175">
        <v>5</v>
      </c>
    </row>
    <row r="176" spans="1:16" x14ac:dyDescent="0.25">
      <c r="A176" t="s">
        <v>373</v>
      </c>
      <c r="B176" t="s">
        <v>374</v>
      </c>
      <c r="C176" t="s">
        <v>375</v>
      </c>
      <c r="D176" t="str">
        <f>Employees_Tbl[LAST] &amp;","&amp;Employees_Tbl[FIRST]</f>
        <v>Martin,Geneva</v>
      </c>
      <c r="E176" t="s">
        <v>37</v>
      </c>
      <c r="F176" s="13">
        <v>42408</v>
      </c>
      <c r="G176" s="21">
        <f>YEAR(Employees_Tbl[HIRE DATE])</f>
        <v>2016</v>
      </c>
      <c r="H176" t="s">
        <v>113</v>
      </c>
      <c r="I176" t="s">
        <v>114</v>
      </c>
      <c r="J176" s="11">
        <v>91900</v>
      </c>
      <c r="K176" s="11">
        <v>2500</v>
      </c>
      <c r="L176" s="12">
        <v>0</v>
      </c>
      <c r="M176" s="12">
        <f>SUM(Employees_Tbl[[#This Row],[BASE SALARY]:[COMMISSION]])</f>
        <v>94400</v>
      </c>
      <c r="N176">
        <v>17</v>
      </c>
      <c r="O176">
        <v>5</v>
      </c>
      <c r="P176">
        <v>4</v>
      </c>
    </row>
    <row r="177" spans="1:16" x14ac:dyDescent="0.25">
      <c r="A177" t="s">
        <v>1103</v>
      </c>
      <c r="B177" t="s">
        <v>116</v>
      </c>
      <c r="C177" t="s">
        <v>1347</v>
      </c>
      <c r="D177" t="str">
        <f>Employees_Tbl[LAST] &amp;","&amp;Employees_Tbl[FIRST]</f>
        <v>Oconnell,William</v>
      </c>
      <c r="E177" t="s">
        <v>37</v>
      </c>
      <c r="F177" s="13">
        <v>43971</v>
      </c>
      <c r="G177" s="21">
        <f>YEAR(Employees_Tbl[HIRE DATE])</f>
        <v>2020</v>
      </c>
      <c r="H177" t="s">
        <v>113</v>
      </c>
      <c r="I177" t="s">
        <v>114</v>
      </c>
      <c r="J177" s="12">
        <v>85800</v>
      </c>
      <c r="K177" s="11">
        <v>2500</v>
      </c>
      <c r="L177" s="12">
        <v>0</v>
      </c>
      <c r="M177" s="12">
        <f>SUM(Employees_Tbl[[#This Row],[BASE SALARY]:[COMMISSION]])</f>
        <v>88300</v>
      </c>
      <c r="N177">
        <v>17</v>
      </c>
      <c r="O177">
        <v>7</v>
      </c>
      <c r="P177">
        <v>4</v>
      </c>
    </row>
    <row r="178" spans="1:16" x14ac:dyDescent="0.25">
      <c r="A178" t="s">
        <v>297</v>
      </c>
      <c r="B178" t="s">
        <v>298</v>
      </c>
      <c r="C178" t="s">
        <v>299</v>
      </c>
      <c r="D178" t="str">
        <f>Employees_Tbl[LAST] &amp;","&amp;Employees_Tbl[FIRST]</f>
        <v>Aaron,Keith</v>
      </c>
      <c r="E178" t="s">
        <v>37</v>
      </c>
      <c r="F178" s="13">
        <v>42274</v>
      </c>
      <c r="G178" s="21">
        <f>YEAR(Employees_Tbl[HIRE DATE])</f>
        <v>2015</v>
      </c>
      <c r="H178" t="s">
        <v>113</v>
      </c>
      <c r="I178" t="s">
        <v>114</v>
      </c>
      <c r="J178" s="11">
        <v>85700</v>
      </c>
      <c r="K178" s="11">
        <v>2500</v>
      </c>
      <c r="L178" s="12">
        <v>0</v>
      </c>
      <c r="M178" s="12">
        <f>SUM(Employees_Tbl[[#This Row],[BASE SALARY]:[COMMISSION]])</f>
        <v>88200</v>
      </c>
      <c r="N178">
        <v>18</v>
      </c>
      <c r="O178">
        <v>6</v>
      </c>
      <c r="P178">
        <v>2</v>
      </c>
    </row>
    <row r="179" spans="1:16" x14ac:dyDescent="0.25">
      <c r="A179" t="s">
        <v>1097</v>
      </c>
      <c r="B179" t="s">
        <v>1098</v>
      </c>
      <c r="C179" t="s">
        <v>1099</v>
      </c>
      <c r="D179" t="str">
        <f>Employees_Tbl[LAST] &amp;","&amp;Employees_Tbl[FIRST]</f>
        <v>Gertz,Ida</v>
      </c>
      <c r="E179" t="s">
        <v>37</v>
      </c>
      <c r="F179" s="13">
        <v>44157</v>
      </c>
      <c r="G179" s="21">
        <f>YEAR(Employees_Tbl[HIRE DATE])</f>
        <v>2020</v>
      </c>
      <c r="H179" t="s">
        <v>113</v>
      </c>
      <c r="I179" t="s">
        <v>114</v>
      </c>
      <c r="J179" s="11">
        <v>82800</v>
      </c>
      <c r="K179" s="11">
        <v>2000</v>
      </c>
      <c r="L179" s="12">
        <v>0</v>
      </c>
      <c r="M179" s="12">
        <f>SUM(Employees_Tbl[[#This Row],[BASE SALARY]:[COMMISSION]])</f>
        <v>84800</v>
      </c>
      <c r="N179">
        <v>18</v>
      </c>
      <c r="O179">
        <v>7</v>
      </c>
      <c r="P179">
        <v>5</v>
      </c>
    </row>
    <row r="180" spans="1:16" x14ac:dyDescent="0.25">
      <c r="A180" t="s">
        <v>1100</v>
      </c>
      <c r="B180" t="s">
        <v>1101</v>
      </c>
      <c r="C180" t="s">
        <v>1102</v>
      </c>
      <c r="D180" t="str">
        <f>Employees_Tbl[LAST] &amp;","&amp;Employees_Tbl[FIRST]</f>
        <v>Blalock,Mildred</v>
      </c>
      <c r="E180" t="s">
        <v>37</v>
      </c>
      <c r="F180" s="13">
        <v>44167</v>
      </c>
      <c r="G180" s="21">
        <f>YEAR(Employees_Tbl[HIRE DATE])</f>
        <v>2020</v>
      </c>
      <c r="H180" t="s">
        <v>113</v>
      </c>
      <c r="I180" t="s">
        <v>114</v>
      </c>
      <c r="J180" s="11">
        <v>78900</v>
      </c>
      <c r="K180" s="11">
        <v>2000</v>
      </c>
      <c r="L180" s="12">
        <v>0</v>
      </c>
      <c r="M180" s="12">
        <f>SUM(Employees_Tbl[[#This Row],[BASE SALARY]:[COMMISSION]])</f>
        <v>80900</v>
      </c>
      <c r="N180">
        <v>17</v>
      </c>
      <c r="O180">
        <v>12</v>
      </c>
      <c r="P180">
        <v>4</v>
      </c>
    </row>
    <row r="181" spans="1:16" x14ac:dyDescent="0.25">
      <c r="A181" t="s">
        <v>572</v>
      </c>
      <c r="B181" t="s">
        <v>573</v>
      </c>
      <c r="C181" t="s">
        <v>574</v>
      </c>
      <c r="D181" t="str">
        <f>Employees_Tbl[LAST] &amp;","&amp;Employees_Tbl[FIRST]</f>
        <v>Thorton,Jesse</v>
      </c>
      <c r="E181" t="s">
        <v>37</v>
      </c>
      <c r="F181" s="13">
        <v>42943</v>
      </c>
      <c r="G181" s="21">
        <f>YEAR(Employees_Tbl[HIRE DATE])</f>
        <v>2017</v>
      </c>
      <c r="H181" t="s">
        <v>113</v>
      </c>
      <c r="I181" t="s">
        <v>114</v>
      </c>
      <c r="J181" s="11">
        <v>76400</v>
      </c>
      <c r="K181" s="11">
        <v>1500</v>
      </c>
      <c r="L181" s="12">
        <v>0</v>
      </c>
      <c r="M181" s="12">
        <f>SUM(Employees_Tbl[[#This Row],[BASE SALARY]:[COMMISSION]])</f>
        <v>77900</v>
      </c>
      <c r="N181">
        <v>13</v>
      </c>
      <c r="O181">
        <v>8</v>
      </c>
      <c r="P181">
        <v>5</v>
      </c>
    </row>
    <row r="182" spans="1:16" x14ac:dyDescent="0.25">
      <c r="A182" t="s">
        <v>201</v>
      </c>
      <c r="B182" t="s">
        <v>1345</v>
      </c>
      <c r="C182" t="s">
        <v>1346</v>
      </c>
      <c r="D182" t="str">
        <f>Employees_Tbl[LAST] &amp;","&amp;Employees_Tbl[FIRST]</f>
        <v>Etzel,Aurelia</v>
      </c>
      <c r="E182" t="s">
        <v>37</v>
      </c>
      <c r="F182" s="13">
        <v>41724</v>
      </c>
      <c r="G182" s="21">
        <f>YEAR(Employees_Tbl[HIRE DATE])</f>
        <v>2014</v>
      </c>
      <c r="H182" t="s">
        <v>113</v>
      </c>
      <c r="I182" t="s">
        <v>114</v>
      </c>
      <c r="J182" s="12">
        <v>71500</v>
      </c>
      <c r="K182" s="11">
        <v>2000</v>
      </c>
      <c r="L182" s="12">
        <v>0</v>
      </c>
      <c r="M182" s="12">
        <f>SUM(Employees_Tbl[[#This Row],[BASE SALARY]:[COMMISSION]])</f>
        <v>73500</v>
      </c>
      <c r="N182">
        <v>11</v>
      </c>
      <c r="O182">
        <v>7</v>
      </c>
      <c r="P182">
        <v>3</v>
      </c>
    </row>
    <row r="183" spans="1:16" x14ac:dyDescent="0.25">
      <c r="A183" t="s">
        <v>569</v>
      </c>
      <c r="B183" t="s">
        <v>570</v>
      </c>
      <c r="C183" t="s">
        <v>571</v>
      </c>
      <c r="D183" t="str">
        <f>Employees_Tbl[LAST] &amp;","&amp;Employees_Tbl[FIRST]</f>
        <v>Reiner,Jack</v>
      </c>
      <c r="E183" t="s">
        <v>37</v>
      </c>
      <c r="F183" s="13">
        <v>42863</v>
      </c>
      <c r="G183" s="21">
        <f>YEAR(Employees_Tbl[HIRE DATE])</f>
        <v>2017</v>
      </c>
      <c r="H183" t="s">
        <v>113</v>
      </c>
      <c r="I183" t="s">
        <v>114</v>
      </c>
      <c r="J183" s="11">
        <v>69100</v>
      </c>
      <c r="K183" s="11">
        <v>2000</v>
      </c>
      <c r="L183" s="12">
        <v>0</v>
      </c>
      <c r="M183" s="12">
        <f>SUM(Employees_Tbl[[#This Row],[BASE SALARY]:[COMMISSION]])</f>
        <v>71100</v>
      </c>
      <c r="N183">
        <v>13</v>
      </c>
      <c r="O183">
        <v>6</v>
      </c>
      <c r="P183">
        <v>5</v>
      </c>
    </row>
    <row r="184" spans="1:16" x14ac:dyDescent="0.25">
      <c r="A184" t="s">
        <v>566</v>
      </c>
      <c r="B184" t="s">
        <v>567</v>
      </c>
      <c r="C184" t="s">
        <v>568</v>
      </c>
      <c r="D184" t="str">
        <f>Employees_Tbl[LAST] &amp;","&amp;Employees_Tbl[FIRST]</f>
        <v>Carmody,Amber</v>
      </c>
      <c r="E184" t="s">
        <v>37</v>
      </c>
      <c r="F184" s="13">
        <v>42975</v>
      </c>
      <c r="G184" s="21">
        <f>YEAR(Employees_Tbl[HIRE DATE])</f>
        <v>2017</v>
      </c>
      <c r="H184" t="s">
        <v>113</v>
      </c>
      <c r="I184" t="s">
        <v>114</v>
      </c>
      <c r="J184" s="11">
        <v>46800</v>
      </c>
      <c r="K184" s="11">
        <v>2000</v>
      </c>
      <c r="L184" s="12">
        <v>0</v>
      </c>
      <c r="M184" s="12">
        <f>SUM(Employees_Tbl[[#This Row],[BASE SALARY]:[COMMISSION]])</f>
        <v>48800</v>
      </c>
      <c r="N184">
        <v>13</v>
      </c>
      <c r="O184">
        <v>11</v>
      </c>
      <c r="P184">
        <v>4</v>
      </c>
    </row>
    <row r="185" spans="1:16" x14ac:dyDescent="0.25">
      <c r="A185" t="s">
        <v>310</v>
      </c>
      <c r="B185" t="s">
        <v>311</v>
      </c>
      <c r="C185" t="s">
        <v>312</v>
      </c>
      <c r="D185" t="str">
        <f>Employees_Tbl[LAST] &amp;","&amp;Employees_Tbl[FIRST]</f>
        <v>Adelman,Dayna</v>
      </c>
      <c r="E185" t="s">
        <v>41</v>
      </c>
      <c r="F185" s="13">
        <v>42289</v>
      </c>
      <c r="G185" s="21">
        <f>YEAR(Employees_Tbl[HIRE DATE])</f>
        <v>2015</v>
      </c>
      <c r="H185" t="s">
        <v>113</v>
      </c>
      <c r="I185" t="s">
        <v>114</v>
      </c>
      <c r="J185" s="11">
        <v>84000</v>
      </c>
      <c r="K185" s="11">
        <v>2500</v>
      </c>
      <c r="L185" s="12">
        <v>0</v>
      </c>
      <c r="M185" s="12">
        <f>SUM(Employees_Tbl[[#This Row],[BASE SALARY]:[COMMISSION]])</f>
        <v>86500</v>
      </c>
      <c r="N185">
        <v>17</v>
      </c>
      <c r="O185">
        <v>2</v>
      </c>
      <c r="P185">
        <v>5</v>
      </c>
    </row>
    <row r="186" spans="1:16" x14ac:dyDescent="0.25">
      <c r="A186" t="s">
        <v>693</v>
      </c>
      <c r="B186" t="s">
        <v>1369</v>
      </c>
      <c r="C186" t="s">
        <v>753</v>
      </c>
      <c r="D186" t="str">
        <f>Employees_Tbl[LAST] &amp;","&amp;Employees_Tbl[FIRST]</f>
        <v>Johnson,Nikia</v>
      </c>
      <c r="E186" t="s">
        <v>41</v>
      </c>
      <c r="F186" s="13">
        <v>43314</v>
      </c>
      <c r="G186" s="21">
        <f>YEAR(Employees_Tbl[HIRE DATE])</f>
        <v>2018</v>
      </c>
      <c r="H186" t="s">
        <v>113</v>
      </c>
      <c r="I186" t="s">
        <v>114</v>
      </c>
      <c r="J186" s="11">
        <v>77300</v>
      </c>
      <c r="K186" s="11">
        <v>2000</v>
      </c>
      <c r="L186" s="12">
        <v>0</v>
      </c>
      <c r="M186" s="12">
        <f>SUM(Employees_Tbl[[#This Row],[BASE SALARY]:[COMMISSION]])</f>
        <v>79300</v>
      </c>
      <c r="N186">
        <v>15</v>
      </c>
      <c r="O186">
        <v>6</v>
      </c>
      <c r="P186">
        <v>4</v>
      </c>
    </row>
    <row r="187" spans="1:16" x14ac:dyDescent="0.25">
      <c r="A187" t="s">
        <v>583</v>
      </c>
      <c r="B187" t="s">
        <v>84</v>
      </c>
      <c r="C187" t="s">
        <v>336</v>
      </c>
      <c r="D187" t="str">
        <f>Employees_Tbl[LAST] &amp;","&amp;Employees_Tbl[FIRST]</f>
        <v>Brown,Paul</v>
      </c>
      <c r="E187" t="s">
        <v>41</v>
      </c>
      <c r="F187" s="13">
        <v>42973</v>
      </c>
      <c r="G187" s="21">
        <f>YEAR(Employees_Tbl[HIRE DATE])</f>
        <v>2017</v>
      </c>
      <c r="H187" t="s">
        <v>113</v>
      </c>
      <c r="I187" t="s">
        <v>114</v>
      </c>
      <c r="J187" s="11">
        <v>74600</v>
      </c>
      <c r="K187" s="11">
        <v>2000</v>
      </c>
      <c r="L187" s="12">
        <v>0</v>
      </c>
      <c r="M187" s="12">
        <f>SUM(Employees_Tbl[[#This Row],[BASE SALARY]:[COMMISSION]])</f>
        <v>76600</v>
      </c>
      <c r="N187">
        <v>17</v>
      </c>
      <c r="O187">
        <v>3</v>
      </c>
      <c r="P187">
        <v>5</v>
      </c>
    </row>
    <row r="188" spans="1:16" x14ac:dyDescent="0.25">
      <c r="A188" t="s">
        <v>1373</v>
      </c>
      <c r="B188" t="s">
        <v>582</v>
      </c>
      <c r="C188" t="s">
        <v>1300</v>
      </c>
      <c r="D188" t="str">
        <f>Employees_Tbl[LAST] &amp;","&amp;Employees_Tbl[FIRST]</f>
        <v>Melendez,Emma</v>
      </c>
      <c r="E188" t="s">
        <v>41</v>
      </c>
      <c r="F188" s="13">
        <v>42761</v>
      </c>
      <c r="G188" s="21">
        <f>YEAR(Employees_Tbl[HIRE DATE])</f>
        <v>2017</v>
      </c>
      <c r="H188" t="s">
        <v>113</v>
      </c>
      <c r="I188" t="s">
        <v>114</v>
      </c>
      <c r="J188" s="11">
        <v>70800</v>
      </c>
      <c r="K188" s="11">
        <v>2000</v>
      </c>
      <c r="L188" s="12">
        <v>0</v>
      </c>
      <c r="M188" s="12">
        <f>SUM(Employees_Tbl[[#This Row],[BASE SALARY]:[COMMISSION]])</f>
        <v>72800</v>
      </c>
      <c r="N188">
        <v>18</v>
      </c>
      <c r="O188">
        <v>7</v>
      </c>
      <c r="P188">
        <v>4</v>
      </c>
    </row>
    <row r="189" spans="1:16" x14ac:dyDescent="0.25">
      <c r="A189" t="s">
        <v>580</v>
      </c>
      <c r="B189" t="s">
        <v>581</v>
      </c>
      <c r="C189" t="s">
        <v>273</v>
      </c>
      <c r="D189" t="str">
        <f>Employees_Tbl[LAST] &amp;","&amp;Employees_Tbl[FIRST]</f>
        <v>Smith,Cynthia</v>
      </c>
      <c r="E189" t="s">
        <v>41</v>
      </c>
      <c r="F189" s="13">
        <v>42973</v>
      </c>
      <c r="G189" s="21">
        <f>YEAR(Employees_Tbl[HIRE DATE])</f>
        <v>2017</v>
      </c>
      <c r="H189" t="s">
        <v>113</v>
      </c>
      <c r="I189" t="s">
        <v>114</v>
      </c>
      <c r="J189" s="11">
        <v>64400</v>
      </c>
      <c r="K189" s="11">
        <v>1500</v>
      </c>
      <c r="L189" s="12">
        <v>0</v>
      </c>
      <c r="M189" s="12">
        <f>SUM(Employees_Tbl[[#This Row],[BASE SALARY]:[COMMISSION]])</f>
        <v>65900</v>
      </c>
      <c r="N189">
        <v>12</v>
      </c>
      <c r="O189">
        <v>4</v>
      </c>
      <c r="P189">
        <v>4</v>
      </c>
    </row>
    <row r="190" spans="1:16" x14ac:dyDescent="0.25">
      <c r="A190" t="s">
        <v>1110</v>
      </c>
      <c r="B190" t="s">
        <v>1111</v>
      </c>
      <c r="C190" t="s">
        <v>1112</v>
      </c>
      <c r="D190" t="str">
        <f>Employees_Tbl[LAST] &amp;","&amp;Employees_Tbl[FIRST]</f>
        <v>Glover,Angeline</v>
      </c>
      <c r="E190" t="s">
        <v>41</v>
      </c>
      <c r="F190" s="13">
        <v>43879</v>
      </c>
      <c r="G190" s="21">
        <f>YEAR(Employees_Tbl[HIRE DATE])</f>
        <v>2020</v>
      </c>
      <c r="H190" t="s">
        <v>113</v>
      </c>
      <c r="I190" t="s">
        <v>114</v>
      </c>
      <c r="J190" s="11">
        <v>63100</v>
      </c>
      <c r="K190" s="11">
        <v>2000</v>
      </c>
      <c r="L190" s="12">
        <v>0</v>
      </c>
      <c r="M190" s="12">
        <f>SUM(Employees_Tbl[[#This Row],[BASE SALARY]:[COMMISSION]])</f>
        <v>65100</v>
      </c>
      <c r="N190">
        <v>15</v>
      </c>
      <c r="O190">
        <v>6</v>
      </c>
      <c r="P190">
        <v>3</v>
      </c>
    </row>
    <row r="191" spans="1:16" x14ac:dyDescent="0.25">
      <c r="A191" t="s">
        <v>309</v>
      </c>
      <c r="B191" t="s">
        <v>139</v>
      </c>
      <c r="C191" t="s">
        <v>48</v>
      </c>
      <c r="D191" t="str">
        <f>Employees_Tbl[LAST] &amp;","&amp;Employees_Tbl[FIRST]</f>
        <v>Robles,Timothy</v>
      </c>
      <c r="E191" t="s">
        <v>41</v>
      </c>
      <c r="F191" s="13">
        <v>42324</v>
      </c>
      <c r="G191" s="21">
        <f>YEAR(Employees_Tbl[HIRE DATE])</f>
        <v>2015</v>
      </c>
      <c r="H191" t="s">
        <v>113</v>
      </c>
      <c r="I191" t="s">
        <v>114</v>
      </c>
      <c r="J191" s="11">
        <v>59900</v>
      </c>
      <c r="K191" s="11">
        <v>1500</v>
      </c>
      <c r="L191" s="12">
        <v>0</v>
      </c>
      <c r="M191" s="12">
        <f>SUM(Employees_Tbl[[#This Row],[BASE SALARY]:[COMMISSION]])</f>
        <v>61400</v>
      </c>
      <c r="N191">
        <v>17</v>
      </c>
      <c r="O191">
        <v>8</v>
      </c>
      <c r="P191">
        <v>4</v>
      </c>
    </row>
    <row r="192" spans="1:16" x14ac:dyDescent="0.25">
      <c r="A192" t="s">
        <v>378</v>
      </c>
      <c r="B192" t="s">
        <v>379</v>
      </c>
      <c r="C192" t="s">
        <v>380</v>
      </c>
      <c r="D192" t="str">
        <f>Employees_Tbl[LAST] &amp;","&amp;Employees_Tbl[FIRST]</f>
        <v>Humphrey,Frances</v>
      </c>
      <c r="E192" t="s">
        <v>41</v>
      </c>
      <c r="F192" s="13">
        <v>42389</v>
      </c>
      <c r="G192" s="21">
        <f>YEAR(Employees_Tbl[HIRE DATE])</f>
        <v>2016</v>
      </c>
      <c r="H192" t="s">
        <v>113</v>
      </c>
      <c r="I192" t="s">
        <v>114</v>
      </c>
      <c r="J192" s="11">
        <v>58200</v>
      </c>
      <c r="K192" s="11">
        <v>1500</v>
      </c>
      <c r="L192" s="12">
        <v>0</v>
      </c>
      <c r="M192" s="12">
        <f>SUM(Employees_Tbl[[#This Row],[BASE SALARY]:[COMMISSION]])</f>
        <v>59700</v>
      </c>
      <c r="N192">
        <v>11</v>
      </c>
      <c r="O192">
        <v>6</v>
      </c>
      <c r="P192">
        <v>5</v>
      </c>
    </row>
    <row r="193" spans="1:16" x14ac:dyDescent="0.25">
      <c r="A193" t="s">
        <v>690</v>
      </c>
      <c r="B193" t="s">
        <v>691</v>
      </c>
      <c r="C193" t="s">
        <v>692</v>
      </c>
      <c r="D193" t="str">
        <f>Employees_Tbl[LAST] &amp;","&amp;Employees_Tbl[FIRST]</f>
        <v>Ratcliff,Judith</v>
      </c>
      <c r="E193" t="s">
        <v>41</v>
      </c>
      <c r="F193" s="13">
        <v>43198</v>
      </c>
      <c r="G193" s="21">
        <f>YEAR(Employees_Tbl[HIRE DATE])</f>
        <v>2018</v>
      </c>
      <c r="H193" t="s">
        <v>113</v>
      </c>
      <c r="I193" t="s">
        <v>114</v>
      </c>
      <c r="J193" s="11">
        <v>56200</v>
      </c>
      <c r="K193" s="11">
        <v>1500</v>
      </c>
      <c r="L193" s="12">
        <v>0</v>
      </c>
      <c r="M193" s="12">
        <f>SUM(Employees_Tbl[[#This Row],[BASE SALARY]:[COMMISSION]])</f>
        <v>57700</v>
      </c>
      <c r="N193">
        <v>12</v>
      </c>
      <c r="O193">
        <v>6</v>
      </c>
      <c r="P193">
        <v>4</v>
      </c>
    </row>
    <row r="194" spans="1:16" x14ac:dyDescent="0.25">
      <c r="A194" t="s">
        <v>1418</v>
      </c>
      <c r="B194" t="s">
        <v>1326</v>
      </c>
      <c r="C194" t="s">
        <v>1197</v>
      </c>
      <c r="D194" t="str">
        <f>Employees_Tbl[LAST] &amp;","&amp;Employees_Tbl[FIRST]</f>
        <v>Munoz,Rachel</v>
      </c>
      <c r="E194" t="s">
        <v>41</v>
      </c>
      <c r="F194" s="13">
        <v>42809</v>
      </c>
      <c r="G194" s="21">
        <f>YEAR(Employees_Tbl[HIRE DATE])</f>
        <v>2017</v>
      </c>
      <c r="H194" t="s">
        <v>113</v>
      </c>
      <c r="I194" t="s">
        <v>114</v>
      </c>
      <c r="J194" s="11">
        <v>55200</v>
      </c>
      <c r="K194" s="11">
        <v>1500</v>
      </c>
      <c r="L194" s="12">
        <v>0</v>
      </c>
      <c r="M194" s="12">
        <f>SUM(Employees_Tbl[[#This Row],[BASE SALARY]:[COMMISSION]])</f>
        <v>56700</v>
      </c>
      <c r="N194">
        <v>10</v>
      </c>
      <c r="O194">
        <v>0</v>
      </c>
      <c r="P194">
        <v>3</v>
      </c>
    </row>
    <row r="195" spans="1:16" x14ac:dyDescent="0.25">
      <c r="A195" t="s">
        <v>129</v>
      </c>
      <c r="B195" t="s">
        <v>130</v>
      </c>
      <c r="C195" t="s">
        <v>131</v>
      </c>
      <c r="D195" t="str">
        <f>Employees_Tbl[LAST] &amp;","&amp;Employees_Tbl[FIRST]</f>
        <v>Bruno,Louise</v>
      </c>
      <c r="E195" t="s">
        <v>41</v>
      </c>
      <c r="F195" s="13">
        <v>41431</v>
      </c>
      <c r="G195" s="21">
        <f>YEAR(Employees_Tbl[HIRE DATE])</f>
        <v>2013</v>
      </c>
      <c r="H195" t="s">
        <v>113</v>
      </c>
      <c r="I195" t="s">
        <v>114</v>
      </c>
      <c r="J195" s="11">
        <v>52600</v>
      </c>
      <c r="K195" s="11">
        <v>2000</v>
      </c>
      <c r="L195" s="12">
        <v>0</v>
      </c>
      <c r="M195" s="12">
        <f>SUM(Employees_Tbl[[#This Row],[BASE SALARY]:[COMMISSION]])</f>
        <v>54600</v>
      </c>
      <c r="N195">
        <v>13</v>
      </c>
      <c r="O195">
        <v>3</v>
      </c>
      <c r="P195">
        <v>3</v>
      </c>
    </row>
    <row r="196" spans="1:16" x14ac:dyDescent="0.25">
      <c r="A196" t="s">
        <v>578</v>
      </c>
      <c r="B196" t="s">
        <v>136</v>
      </c>
      <c r="C196" t="s">
        <v>579</v>
      </c>
      <c r="D196" t="str">
        <f>Employees_Tbl[LAST] &amp;","&amp;Employees_Tbl[FIRST]</f>
        <v>Sauls,James</v>
      </c>
      <c r="E196" t="s">
        <v>41</v>
      </c>
      <c r="F196" s="13">
        <v>42824</v>
      </c>
      <c r="G196" s="21">
        <f>YEAR(Employees_Tbl[HIRE DATE])</f>
        <v>2017</v>
      </c>
      <c r="H196" t="s">
        <v>113</v>
      </c>
      <c r="I196" t="s">
        <v>114</v>
      </c>
      <c r="J196" s="11">
        <v>51000</v>
      </c>
      <c r="K196" s="11">
        <v>1500</v>
      </c>
      <c r="L196" s="12">
        <v>0</v>
      </c>
      <c r="M196" s="12">
        <f>SUM(Employees_Tbl[[#This Row],[BASE SALARY]:[COMMISSION]])</f>
        <v>52500</v>
      </c>
      <c r="N196">
        <v>14</v>
      </c>
      <c r="O196">
        <v>7</v>
      </c>
      <c r="P196">
        <v>4</v>
      </c>
    </row>
    <row r="197" spans="1:16" x14ac:dyDescent="0.25">
      <c r="A197" t="s">
        <v>205</v>
      </c>
      <c r="B197" t="s">
        <v>206</v>
      </c>
      <c r="C197" t="s">
        <v>207</v>
      </c>
      <c r="D197" t="str">
        <f>Employees_Tbl[LAST] &amp;","&amp;Employees_Tbl[FIRST]</f>
        <v>Allen,Richard</v>
      </c>
      <c r="E197" t="s">
        <v>41</v>
      </c>
      <c r="F197" s="13">
        <v>42000</v>
      </c>
      <c r="G197" s="21">
        <f>YEAR(Employees_Tbl[HIRE DATE])</f>
        <v>2014</v>
      </c>
      <c r="H197" t="s">
        <v>113</v>
      </c>
      <c r="I197" t="s">
        <v>114</v>
      </c>
      <c r="J197" s="11">
        <v>49700</v>
      </c>
      <c r="K197" s="11">
        <v>1500</v>
      </c>
      <c r="L197" s="12">
        <v>0</v>
      </c>
      <c r="M197" s="12">
        <f>SUM(Employees_Tbl[[#This Row],[BASE SALARY]:[COMMISSION]])</f>
        <v>51200</v>
      </c>
      <c r="N197">
        <v>14</v>
      </c>
      <c r="O197">
        <v>7</v>
      </c>
      <c r="P197">
        <v>4</v>
      </c>
    </row>
    <row r="198" spans="1:16" x14ac:dyDescent="0.25">
      <c r="A198" t="s">
        <v>306</v>
      </c>
      <c r="B198" t="s">
        <v>307</v>
      </c>
      <c r="C198" t="s">
        <v>308</v>
      </c>
      <c r="D198" t="str">
        <f>Employees_Tbl[LAST] &amp;","&amp;Employees_Tbl[FIRST]</f>
        <v>Sanabria,Dan</v>
      </c>
      <c r="E198" t="s">
        <v>41</v>
      </c>
      <c r="F198" s="13">
        <v>42149</v>
      </c>
      <c r="G198" s="21">
        <f>YEAR(Employees_Tbl[HIRE DATE])</f>
        <v>2015</v>
      </c>
      <c r="H198" t="s">
        <v>113</v>
      </c>
      <c r="I198" t="s">
        <v>114</v>
      </c>
      <c r="J198" s="11">
        <v>41300</v>
      </c>
      <c r="K198" s="11">
        <v>1000</v>
      </c>
      <c r="L198" s="12">
        <v>0</v>
      </c>
      <c r="M198" s="12">
        <f>SUM(Employees_Tbl[[#This Row],[BASE SALARY]:[COMMISSION]])</f>
        <v>42300</v>
      </c>
      <c r="N198">
        <v>15</v>
      </c>
      <c r="O198">
        <v>8</v>
      </c>
      <c r="P198">
        <v>3</v>
      </c>
    </row>
    <row r="199" spans="1:16" x14ac:dyDescent="0.25">
      <c r="A199" t="s">
        <v>1107</v>
      </c>
      <c r="B199" t="s">
        <v>1108</v>
      </c>
      <c r="C199" t="s">
        <v>1109</v>
      </c>
      <c r="D199" t="str">
        <f>Employees_Tbl[LAST] &amp;","&amp;Employees_Tbl[FIRST]</f>
        <v>Prettyman,Erik</v>
      </c>
      <c r="E199" t="s">
        <v>41</v>
      </c>
      <c r="F199" s="13">
        <v>44119</v>
      </c>
      <c r="G199" s="21">
        <f>YEAR(Employees_Tbl[HIRE DATE])</f>
        <v>2020</v>
      </c>
      <c r="H199" t="s">
        <v>113</v>
      </c>
      <c r="I199" t="s">
        <v>114</v>
      </c>
      <c r="J199" s="11">
        <v>39900</v>
      </c>
      <c r="K199" s="11">
        <v>1500</v>
      </c>
      <c r="L199" s="12">
        <v>0</v>
      </c>
      <c r="M199" s="12">
        <f>SUM(Employees_Tbl[[#This Row],[BASE SALARY]:[COMMISSION]])</f>
        <v>41400</v>
      </c>
      <c r="N199">
        <v>12</v>
      </c>
      <c r="O199">
        <v>8</v>
      </c>
      <c r="P199">
        <v>4</v>
      </c>
    </row>
    <row r="200" spans="1:16" x14ac:dyDescent="0.25">
      <c r="A200" t="s">
        <v>376</v>
      </c>
      <c r="B200" t="s">
        <v>175</v>
      </c>
      <c r="C200" t="s">
        <v>377</v>
      </c>
      <c r="D200" t="str">
        <f>Employees_Tbl[LAST] &amp;","&amp;Employees_Tbl[FIRST]</f>
        <v>Byrne,Susan</v>
      </c>
      <c r="E200" t="s">
        <v>41</v>
      </c>
      <c r="F200" s="13">
        <v>42558</v>
      </c>
      <c r="G200" s="21">
        <f>YEAR(Employees_Tbl[HIRE DATE])</f>
        <v>2016</v>
      </c>
      <c r="H200" t="s">
        <v>113</v>
      </c>
      <c r="I200" t="s">
        <v>114</v>
      </c>
      <c r="J200" s="11">
        <v>38800</v>
      </c>
      <c r="K200" s="11">
        <v>1000</v>
      </c>
      <c r="L200" s="12">
        <v>0</v>
      </c>
      <c r="M200" s="12">
        <f>SUM(Employees_Tbl[[#This Row],[BASE SALARY]:[COMMISSION]])</f>
        <v>39800</v>
      </c>
      <c r="N200">
        <v>15</v>
      </c>
      <c r="O200">
        <v>3</v>
      </c>
      <c r="P200">
        <v>3</v>
      </c>
    </row>
    <row r="201" spans="1:16" x14ac:dyDescent="0.25">
      <c r="A201" t="s">
        <v>575</v>
      </c>
      <c r="B201" t="s">
        <v>576</v>
      </c>
      <c r="C201" t="s">
        <v>577</v>
      </c>
      <c r="D201" t="str">
        <f>Employees_Tbl[LAST] &amp;","&amp;Employees_Tbl[FIRST]</f>
        <v>Kaufman,Barry</v>
      </c>
      <c r="E201" t="s">
        <v>41</v>
      </c>
      <c r="F201" s="13">
        <v>43010</v>
      </c>
      <c r="G201" s="21">
        <f>YEAR(Employees_Tbl[HIRE DATE])</f>
        <v>2017</v>
      </c>
      <c r="H201" t="s">
        <v>113</v>
      </c>
      <c r="I201" t="s">
        <v>114</v>
      </c>
      <c r="J201" s="11">
        <v>36500</v>
      </c>
      <c r="K201" s="11">
        <v>1000</v>
      </c>
      <c r="L201" s="12">
        <v>0</v>
      </c>
      <c r="M201" s="12">
        <f>SUM(Employees_Tbl[[#This Row],[BASE SALARY]:[COMMISSION]])</f>
        <v>37500</v>
      </c>
      <c r="N201">
        <v>15</v>
      </c>
      <c r="O201">
        <v>8</v>
      </c>
      <c r="P201">
        <v>5</v>
      </c>
    </row>
    <row r="202" spans="1:16" x14ac:dyDescent="0.25">
      <c r="A202" t="s">
        <v>126</v>
      </c>
      <c r="B202" t="s">
        <v>127</v>
      </c>
      <c r="C202" t="s">
        <v>128</v>
      </c>
      <c r="D202" t="str">
        <f>Employees_Tbl[LAST] &amp;","&amp;Employees_Tbl[FIRST]</f>
        <v>Danek,Phyllis</v>
      </c>
      <c r="E202" t="s">
        <v>41</v>
      </c>
      <c r="F202" s="13">
        <v>41309</v>
      </c>
      <c r="G202" s="21">
        <f>YEAR(Employees_Tbl[HIRE DATE])</f>
        <v>2013</v>
      </c>
      <c r="H202" t="s">
        <v>113</v>
      </c>
      <c r="I202" t="s">
        <v>114</v>
      </c>
      <c r="J202" s="11">
        <v>32600</v>
      </c>
      <c r="K202" s="11">
        <v>1000</v>
      </c>
      <c r="L202" s="12">
        <v>0</v>
      </c>
      <c r="M202" s="12">
        <f>SUM(Employees_Tbl[[#This Row],[BASE SALARY]:[COMMISSION]])</f>
        <v>33600</v>
      </c>
      <c r="N202">
        <v>15</v>
      </c>
      <c r="O202">
        <v>8</v>
      </c>
      <c r="P202">
        <v>4</v>
      </c>
    </row>
    <row r="203" spans="1:16" x14ac:dyDescent="0.25">
      <c r="A203" t="s">
        <v>688</v>
      </c>
      <c r="B203" t="s">
        <v>102</v>
      </c>
      <c r="C203" t="s">
        <v>193</v>
      </c>
      <c r="D203" t="str">
        <f>Employees_Tbl[LAST] &amp;","&amp;Employees_Tbl[FIRST]</f>
        <v>Dozier,Amy</v>
      </c>
      <c r="E203" t="s">
        <v>41</v>
      </c>
      <c r="F203" s="13">
        <v>43198</v>
      </c>
      <c r="G203" s="21">
        <f>YEAR(Employees_Tbl[HIRE DATE])</f>
        <v>2018</v>
      </c>
      <c r="H203" t="s">
        <v>113</v>
      </c>
      <c r="I203" t="s">
        <v>114</v>
      </c>
      <c r="J203" s="11">
        <v>29700</v>
      </c>
      <c r="K203" s="11">
        <v>500</v>
      </c>
      <c r="L203" s="12">
        <v>0</v>
      </c>
      <c r="M203" s="12">
        <f>SUM(Employees_Tbl[[#This Row],[BASE SALARY]:[COMMISSION]])</f>
        <v>30200</v>
      </c>
      <c r="N203">
        <v>13</v>
      </c>
      <c r="O203">
        <v>3</v>
      </c>
      <c r="P203">
        <v>1</v>
      </c>
    </row>
    <row r="204" spans="1:16" x14ac:dyDescent="0.25">
      <c r="A204" t="s">
        <v>1104</v>
      </c>
      <c r="B204" t="s">
        <v>1105</v>
      </c>
      <c r="C204" t="s">
        <v>1106</v>
      </c>
      <c r="D204" t="str">
        <f>Employees_Tbl[LAST] &amp;","&amp;Employees_Tbl[FIRST]</f>
        <v>Curley,Sandra</v>
      </c>
      <c r="E204" t="s">
        <v>41</v>
      </c>
      <c r="F204" s="13">
        <v>44160</v>
      </c>
      <c r="G204" s="21">
        <f>YEAR(Employees_Tbl[HIRE DATE])</f>
        <v>2020</v>
      </c>
      <c r="H204" t="s">
        <v>113</v>
      </c>
      <c r="I204" t="s">
        <v>114</v>
      </c>
      <c r="J204" s="11">
        <v>27400</v>
      </c>
      <c r="K204" s="11">
        <v>1000</v>
      </c>
      <c r="L204" s="12">
        <v>0</v>
      </c>
      <c r="M204" s="12">
        <f>SUM(Employees_Tbl[[#This Row],[BASE SALARY]:[COMMISSION]])</f>
        <v>28400</v>
      </c>
      <c r="N204">
        <v>17</v>
      </c>
      <c r="O204">
        <v>8</v>
      </c>
      <c r="P204">
        <v>5</v>
      </c>
    </row>
    <row r="205" spans="1:16" x14ac:dyDescent="0.25">
      <c r="A205" t="s">
        <v>1116</v>
      </c>
      <c r="B205" t="s">
        <v>421</v>
      </c>
      <c r="C205" t="s">
        <v>1117</v>
      </c>
      <c r="D205" t="str">
        <f>Employees_Tbl[LAST] &amp;","&amp;Employees_Tbl[FIRST]</f>
        <v>Singletary,Gertrude</v>
      </c>
      <c r="E205" t="s">
        <v>45</v>
      </c>
      <c r="F205" s="13">
        <v>43912</v>
      </c>
      <c r="G205" s="21">
        <f>YEAR(Employees_Tbl[HIRE DATE])</f>
        <v>2020</v>
      </c>
      <c r="H205" t="s">
        <v>113</v>
      </c>
      <c r="I205" t="s">
        <v>114</v>
      </c>
      <c r="J205" s="11">
        <v>93300</v>
      </c>
      <c r="K205" s="11">
        <v>1500</v>
      </c>
      <c r="L205" s="12">
        <v>0</v>
      </c>
      <c r="M205" s="12">
        <f>SUM(Employees_Tbl[[#This Row],[BASE SALARY]:[COMMISSION]])</f>
        <v>94800</v>
      </c>
      <c r="N205">
        <v>14</v>
      </c>
      <c r="O205">
        <v>7</v>
      </c>
      <c r="P205">
        <v>5</v>
      </c>
    </row>
    <row r="206" spans="1:16" x14ac:dyDescent="0.25">
      <c r="A206" t="s">
        <v>1113</v>
      </c>
      <c r="B206" t="s">
        <v>1114</v>
      </c>
      <c r="C206" t="s">
        <v>1115</v>
      </c>
      <c r="D206" t="str">
        <f>Employees_Tbl[LAST] &amp;","&amp;Employees_Tbl[FIRST]</f>
        <v>Boone,Beverly</v>
      </c>
      <c r="E206" t="s">
        <v>45</v>
      </c>
      <c r="F206" s="13">
        <v>44014</v>
      </c>
      <c r="G206" s="21">
        <f>YEAR(Employees_Tbl[HIRE DATE])</f>
        <v>2020</v>
      </c>
      <c r="H206" t="s">
        <v>113</v>
      </c>
      <c r="I206" t="s">
        <v>114</v>
      </c>
      <c r="J206" s="11">
        <v>91000</v>
      </c>
      <c r="K206" s="11">
        <v>3000</v>
      </c>
      <c r="L206" s="12">
        <v>0</v>
      </c>
      <c r="M206" s="12">
        <f>SUM(Employees_Tbl[[#This Row],[BASE SALARY]:[COMMISSION]])</f>
        <v>94000</v>
      </c>
      <c r="N206">
        <v>11</v>
      </c>
      <c r="O206">
        <v>3</v>
      </c>
      <c r="P206">
        <v>4</v>
      </c>
    </row>
    <row r="207" spans="1:16" x14ac:dyDescent="0.25">
      <c r="A207" t="s">
        <v>213</v>
      </c>
      <c r="B207" t="s">
        <v>214</v>
      </c>
      <c r="C207" t="s">
        <v>215</v>
      </c>
      <c r="D207" t="str">
        <f>Employees_Tbl[LAST] &amp;","&amp;Employees_Tbl[FIRST]</f>
        <v>Joyce,Ernestina</v>
      </c>
      <c r="E207" t="s">
        <v>45</v>
      </c>
      <c r="F207" s="13">
        <v>41720</v>
      </c>
      <c r="G207" s="21">
        <f>YEAR(Employees_Tbl[HIRE DATE])</f>
        <v>2014</v>
      </c>
      <c r="H207" t="s">
        <v>113</v>
      </c>
      <c r="I207" t="s">
        <v>114</v>
      </c>
      <c r="J207" s="11">
        <v>79500</v>
      </c>
      <c r="K207" s="11">
        <v>2000</v>
      </c>
      <c r="L207" s="12">
        <v>0</v>
      </c>
      <c r="M207" s="12">
        <f>SUM(Employees_Tbl[[#This Row],[BASE SALARY]:[COMMISSION]])</f>
        <v>81500</v>
      </c>
      <c r="N207">
        <v>13</v>
      </c>
      <c r="O207">
        <v>8</v>
      </c>
      <c r="P207">
        <v>2</v>
      </c>
    </row>
    <row r="208" spans="1:16" x14ac:dyDescent="0.25">
      <c r="A208" t="s">
        <v>589</v>
      </c>
      <c r="B208" t="s">
        <v>590</v>
      </c>
      <c r="C208" t="s">
        <v>591</v>
      </c>
      <c r="D208" t="str">
        <f>Employees_Tbl[LAST] &amp;","&amp;Employees_Tbl[FIRST]</f>
        <v>Moreno,Catherine</v>
      </c>
      <c r="E208" t="s">
        <v>45</v>
      </c>
      <c r="F208" s="13">
        <v>42834</v>
      </c>
      <c r="G208" s="21">
        <f>YEAR(Employees_Tbl[HIRE DATE])</f>
        <v>2017</v>
      </c>
      <c r="H208" t="s">
        <v>113</v>
      </c>
      <c r="I208" t="s">
        <v>114</v>
      </c>
      <c r="J208" s="11">
        <v>78900</v>
      </c>
      <c r="K208" s="11">
        <v>3000</v>
      </c>
      <c r="L208" s="12">
        <v>0</v>
      </c>
      <c r="M208" s="12">
        <f>SUM(Employees_Tbl[[#This Row],[BASE SALARY]:[COMMISSION]])</f>
        <v>81900</v>
      </c>
      <c r="N208">
        <v>11</v>
      </c>
      <c r="O208">
        <v>4</v>
      </c>
      <c r="P208">
        <v>4</v>
      </c>
    </row>
    <row r="209" spans="1:16" x14ac:dyDescent="0.25">
      <c r="A209" t="s">
        <v>135</v>
      </c>
      <c r="B209" t="s">
        <v>136</v>
      </c>
      <c r="C209" t="s">
        <v>137</v>
      </c>
      <c r="D209" t="str">
        <f>Employees_Tbl[LAST] &amp;","&amp;Employees_Tbl[FIRST]</f>
        <v>Watkins,James</v>
      </c>
      <c r="E209" t="s">
        <v>45</v>
      </c>
      <c r="F209" s="13">
        <v>41390</v>
      </c>
      <c r="G209" s="21">
        <f>YEAR(Employees_Tbl[HIRE DATE])</f>
        <v>2013</v>
      </c>
      <c r="H209" t="s">
        <v>113</v>
      </c>
      <c r="I209" t="s">
        <v>114</v>
      </c>
      <c r="J209" s="11">
        <v>76600</v>
      </c>
      <c r="K209" s="11">
        <v>2500</v>
      </c>
      <c r="L209" s="12">
        <v>0</v>
      </c>
      <c r="M209" s="12">
        <f>SUM(Employees_Tbl[[#This Row],[BASE SALARY]:[COMMISSION]])</f>
        <v>79100</v>
      </c>
      <c r="N209">
        <v>12</v>
      </c>
      <c r="O209">
        <v>4</v>
      </c>
      <c r="P209">
        <v>5</v>
      </c>
    </row>
    <row r="210" spans="1:16" x14ac:dyDescent="0.25">
      <c r="A210" t="s">
        <v>586</v>
      </c>
      <c r="B210" t="s">
        <v>587</v>
      </c>
      <c r="C210" t="s">
        <v>588</v>
      </c>
      <c r="D210" t="str">
        <f>Employees_Tbl[LAST] &amp;","&amp;Employees_Tbl[FIRST]</f>
        <v>Vela,Gregory</v>
      </c>
      <c r="E210" t="s">
        <v>45</v>
      </c>
      <c r="F210" s="13">
        <v>42771</v>
      </c>
      <c r="G210" s="21">
        <f>YEAR(Employees_Tbl[HIRE DATE])</f>
        <v>2017</v>
      </c>
      <c r="H210" t="s">
        <v>113</v>
      </c>
      <c r="I210" t="s">
        <v>114</v>
      </c>
      <c r="J210" s="11">
        <v>71300</v>
      </c>
      <c r="K210" s="11">
        <v>2000</v>
      </c>
      <c r="L210" s="12">
        <v>0</v>
      </c>
      <c r="M210" s="12">
        <f>SUM(Employees_Tbl[[#This Row],[BASE SALARY]:[COMMISSION]])</f>
        <v>73300</v>
      </c>
      <c r="N210">
        <v>13</v>
      </c>
      <c r="O210">
        <v>6</v>
      </c>
      <c r="P210">
        <v>4</v>
      </c>
    </row>
    <row r="211" spans="1:16" x14ac:dyDescent="0.25">
      <c r="A211" t="s">
        <v>320</v>
      </c>
      <c r="B211" t="s">
        <v>47</v>
      </c>
      <c r="C211" t="s">
        <v>321</v>
      </c>
      <c r="D211" t="str">
        <f>Employees_Tbl[LAST] &amp;","&amp;Employees_Tbl[FIRST]</f>
        <v>Farmer,Elizabeth</v>
      </c>
      <c r="E211" t="s">
        <v>45</v>
      </c>
      <c r="F211" s="13">
        <v>42093</v>
      </c>
      <c r="G211" s="21">
        <f>YEAR(Employees_Tbl[HIRE DATE])</f>
        <v>2015</v>
      </c>
      <c r="H211" t="s">
        <v>113</v>
      </c>
      <c r="I211" t="s">
        <v>114</v>
      </c>
      <c r="J211" s="11">
        <v>68800</v>
      </c>
      <c r="K211" s="11">
        <v>2500</v>
      </c>
      <c r="L211" s="12">
        <v>0</v>
      </c>
      <c r="M211" s="12">
        <f>SUM(Employees_Tbl[[#This Row],[BASE SALARY]:[COMMISSION]])</f>
        <v>71300</v>
      </c>
      <c r="N211">
        <v>16</v>
      </c>
      <c r="O211">
        <v>10</v>
      </c>
      <c r="P211">
        <v>5</v>
      </c>
    </row>
    <row r="212" spans="1:16" x14ac:dyDescent="0.25">
      <c r="A212" t="s">
        <v>210</v>
      </c>
      <c r="B212" t="s">
        <v>211</v>
      </c>
      <c r="C212" t="s">
        <v>212</v>
      </c>
      <c r="D212" t="str">
        <f>Employees_Tbl[LAST] &amp;","&amp;Employees_Tbl[FIRST]</f>
        <v>Goldberg,Kathleen</v>
      </c>
      <c r="E212" t="s">
        <v>45</v>
      </c>
      <c r="F212" s="13">
        <v>42000</v>
      </c>
      <c r="G212" s="21">
        <f>YEAR(Employees_Tbl[HIRE DATE])</f>
        <v>2014</v>
      </c>
      <c r="H212" t="s">
        <v>113</v>
      </c>
      <c r="I212" t="s">
        <v>114</v>
      </c>
      <c r="J212" s="11">
        <v>68400</v>
      </c>
      <c r="K212" s="11">
        <v>2000</v>
      </c>
      <c r="L212" s="12">
        <v>0</v>
      </c>
      <c r="M212" s="12">
        <f>SUM(Employees_Tbl[[#This Row],[BASE SALARY]:[COMMISSION]])</f>
        <v>70400</v>
      </c>
      <c r="N212">
        <v>17</v>
      </c>
      <c r="O212">
        <v>6</v>
      </c>
      <c r="P212">
        <v>5</v>
      </c>
    </row>
    <row r="213" spans="1:16" x14ac:dyDescent="0.25">
      <c r="A213" t="s">
        <v>697</v>
      </c>
      <c r="B213" t="s">
        <v>698</v>
      </c>
      <c r="C213" t="s">
        <v>699</v>
      </c>
      <c r="D213" t="str">
        <f>Employees_Tbl[LAST] &amp;","&amp;Employees_Tbl[FIRST]</f>
        <v>Morrison,Bob</v>
      </c>
      <c r="E213" t="s">
        <v>45</v>
      </c>
      <c r="F213" s="13">
        <v>43284</v>
      </c>
      <c r="G213" s="21">
        <f>YEAR(Employees_Tbl[HIRE DATE])</f>
        <v>2018</v>
      </c>
      <c r="H213" t="s">
        <v>113</v>
      </c>
      <c r="I213" t="s">
        <v>114</v>
      </c>
      <c r="J213" s="11">
        <v>64200</v>
      </c>
      <c r="K213" s="11">
        <v>2000</v>
      </c>
      <c r="L213" s="12">
        <v>0</v>
      </c>
      <c r="M213" s="12">
        <f>SUM(Employees_Tbl[[#This Row],[BASE SALARY]:[COMMISSION]])</f>
        <v>66200</v>
      </c>
      <c r="N213">
        <v>15</v>
      </c>
      <c r="O213">
        <v>4</v>
      </c>
      <c r="P213">
        <v>5</v>
      </c>
    </row>
    <row r="214" spans="1:16" x14ac:dyDescent="0.25">
      <c r="A214" t="s">
        <v>132</v>
      </c>
      <c r="B214" t="s">
        <v>133</v>
      </c>
      <c r="C214" t="s">
        <v>134</v>
      </c>
      <c r="D214" t="str">
        <f>Employees_Tbl[LAST] &amp;","&amp;Employees_Tbl[FIRST]</f>
        <v>Strouth,Kenneth</v>
      </c>
      <c r="E214" t="s">
        <v>45</v>
      </c>
      <c r="F214" s="13">
        <v>41341</v>
      </c>
      <c r="G214" s="21">
        <f>YEAR(Employees_Tbl[HIRE DATE])</f>
        <v>2013</v>
      </c>
      <c r="H214" t="s">
        <v>113</v>
      </c>
      <c r="I214" t="s">
        <v>114</v>
      </c>
      <c r="J214" s="11">
        <v>61300</v>
      </c>
      <c r="K214" s="11">
        <v>1500</v>
      </c>
      <c r="L214" s="12">
        <v>0</v>
      </c>
      <c r="M214" s="12">
        <f>SUM(Employees_Tbl[[#This Row],[BASE SALARY]:[COMMISSION]])</f>
        <v>62800</v>
      </c>
      <c r="N214">
        <v>16</v>
      </c>
      <c r="O214">
        <v>10</v>
      </c>
      <c r="P214">
        <v>5</v>
      </c>
    </row>
    <row r="215" spans="1:16" x14ac:dyDescent="0.25">
      <c r="A215" t="s">
        <v>903</v>
      </c>
      <c r="B215" t="s">
        <v>904</v>
      </c>
      <c r="C215" t="s">
        <v>905</v>
      </c>
      <c r="D215" t="str">
        <f>Employees_Tbl[LAST] &amp;","&amp;Employees_Tbl[FIRST]</f>
        <v>Ragsdale,Alex</v>
      </c>
      <c r="E215" t="s">
        <v>45</v>
      </c>
      <c r="F215" s="13">
        <v>43581</v>
      </c>
      <c r="G215" s="21">
        <f>YEAR(Employees_Tbl[HIRE DATE])</f>
        <v>2019</v>
      </c>
      <c r="H215" t="s">
        <v>113</v>
      </c>
      <c r="I215" t="s">
        <v>114</v>
      </c>
      <c r="J215" s="11">
        <v>59900</v>
      </c>
      <c r="K215" s="11">
        <v>1500</v>
      </c>
      <c r="L215" s="12">
        <v>0</v>
      </c>
      <c r="M215" s="12">
        <f>SUM(Employees_Tbl[[#This Row],[BASE SALARY]:[COMMISSION]])</f>
        <v>61400</v>
      </c>
      <c r="N215">
        <v>17</v>
      </c>
      <c r="O215">
        <v>5</v>
      </c>
      <c r="P215">
        <v>4</v>
      </c>
    </row>
    <row r="216" spans="1:16" x14ac:dyDescent="0.25">
      <c r="A216" t="s">
        <v>900</v>
      </c>
      <c r="B216" t="s">
        <v>901</v>
      </c>
      <c r="C216" t="s">
        <v>902</v>
      </c>
      <c r="D216" t="str">
        <f>Employees_Tbl[LAST] &amp;","&amp;Employees_Tbl[FIRST]</f>
        <v>Rolph,Kerry</v>
      </c>
      <c r="E216" t="s">
        <v>45</v>
      </c>
      <c r="F216" s="13">
        <v>43827</v>
      </c>
      <c r="G216" s="21">
        <f>YEAR(Employees_Tbl[HIRE DATE])</f>
        <v>2019</v>
      </c>
      <c r="H216" t="s">
        <v>113</v>
      </c>
      <c r="I216" t="s">
        <v>114</v>
      </c>
      <c r="J216" s="11">
        <v>58400</v>
      </c>
      <c r="K216" s="11">
        <v>1500</v>
      </c>
      <c r="L216" s="12">
        <v>0</v>
      </c>
      <c r="M216" s="12">
        <f>SUM(Employees_Tbl[[#This Row],[BASE SALARY]:[COMMISSION]])</f>
        <v>59900</v>
      </c>
      <c r="N216">
        <v>12</v>
      </c>
      <c r="O216">
        <v>8</v>
      </c>
      <c r="P216">
        <v>5</v>
      </c>
    </row>
    <row r="217" spans="1:16" x14ac:dyDescent="0.25">
      <c r="A217" t="s">
        <v>317</v>
      </c>
      <c r="B217" t="s">
        <v>318</v>
      </c>
      <c r="C217" t="s">
        <v>319</v>
      </c>
      <c r="D217" t="str">
        <f>Employees_Tbl[LAST] &amp;","&amp;Employees_Tbl[FIRST]</f>
        <v>Story,Anita</v>
      </c>
      <c r="E217" t="s">
        <v>45</v>
      </c>
      <c r="F217" s="13">
        <v>42176</v>
      </c>
      <c r="G217" s="21">
        <f>YEAR(Employees_Tbl[HIRE DATE])</f>
        <v>2015</v>
      </c>
      <c r="H217" t="s">
        <v>113</v>
      </c>
      <c r="I217" t="s">
        <v>114</v>
      </c>
      <c r="J217" s="11">
        <v>56700</v>
      </c>
      <c r="K217" s="11">
        <v>1500</v>
      </c>
      <c r="L217" s="12">
        <v>0</v>
      </c>
      <c r="M217" s="12">
        <f>SUM(Employees_Tbl[[#This Row],[BASE SALARY]:[COMMISSION]])</f>
        <v>58200</v>
      </c>
      <c r="N217">
        <v>18</v>
      </c>
      <c r="O217">
        <v>3</v>
      </c>
      <c r="P217">
        <v>4</v>
      </c>
    </row>
    <row r="218" spans="1:16" x14ac:dyDescent="0.25">
      <c r="A218" t="s">
        <v>694</v>
      </c>
      <c r="B218" t="s">
        <v>695</v>
      </c>
      <c r="C218" t="s">
        <v>696</v>
      </c>
      <c r="D218" t="str">
        <f>Employees_Tbl[LAST] &amp;","&amp;Employees_Tbl[FIRST]</f>
        <v>Beal,Jeanne</v>
      </c>
      <c r="E218" t="s">
        <v>45</v>
      </c>
      <c r="F218" s="13">
        <v>43356</v>
      </c>
      <c r="G218" s="21">
        <f>YEAR(Employees_Tbl[HIRE DATE])</f>
        <v>2018</v>
      </c>
      <c r="H218" t="s">
        <v>113</v>
      </c>
      <c r="I218" t="s">
        <v>114</v>
      </c>
      <c r="J218" s="11">
        <v>53000</v>
      </c>
      <c r="K218" s="11">
        <v>2000</v>
      </c>
      <c r="L218" s="12">
        <v>0</v>
      </c>
      <c r="M218" s="12">
        <f>SUM(Employees_Tbl[[#This Row],[BASE SALARY]:[COMMISSION]])</f>
        <v>55000</v>
      </c>
      <c r="N218">
        <v>18</v>
      </c>
      <c r="O218">
        <v>4</v>
      </c>
      <c r="P218">
        <v>3</v>
      </c>
    </row>
    <row r="219" spans="1:16" x14ac:dyDescent="0.25">
      <c r="A219" t="s">
        <v>898</v>
      </c>
      <c r="B219" t="s">
        <v>279</v>
      </c>
      <c r="C219" t="s">
        <v>899</v>
      </c>
      <c r="D219" t="str">
        <f>Employees_Tbl[LAST] &amp;","&amp;Employees_Tbl[FIRST]</f>
        <v>Greene,Ruth</v>
      </c>
      <c r="E219" t="s">
        <v>45</v>
      </c>
      <c r="F219" s="13">
        <v>43556</v>
      </c>
      <c r="G219" s="21">
        <f>YEAR(Employees_Tbl[HIRE DATE])</f>
        <v>2019</v>
      </c>
      <c r="H219" t="s">
        <v>113</v>
      </c>
      <c r="I219" t="s">
        <v>114</v>
      </c>
      <c r="J219" s="11">
        <v>48900</v>
      </c>
      <c r="K219" s="11">
        <v>1500</v>
      </c>
      <c r="L219" s="12">
        <v>0</v>
      </c>
      <c r="M219" s="12">
        <f>SUM(Employees_Tbl[[#This Row],[BASE SALARY]:[COMMISSION]])</f>
        <v>50400</v>
      </c>
      <c r="N219">
        <v>18</v>
      </c>
      <c r="O219">
        <v>6</v>
      </c>
      <c r="P219">
        <v>5</v>
      </c>
    </row>
    <row r="220" spans="1:16" x14ac:dyDescent="0.25">
      <c r="A220" t="s">
        <v>897</v>
      </c>
      <c r="B220" t="s">
        <v>1351</v>
      </c>
      <c r="C220" t="s">
        <v>1352</v>
      </c>
      <c r="D220" t="str">
        <f>Employees_Tbl[LAST] &amp;","&amp;Employees_Tbl[FIRST]</f>
        <v>Kreger,Della</v>
      </c>
      <c r="E220" t="s">
        <v>45</v>
      </c>
      <c r="F220" s="13">
        <v>43560</v>
      </c>
      <c r="G220" s="21">
        <f>YEAR(Employees_Tbl[HIRE DATE])</f>
        <v>2019</v>
      </c>
      <c r="H220" t="s">
        <v>113</v>
      </c>
      <c r="I220" t="s">
        <v>114</v>
      </c>
      <c r="J220" s="12">
        <v>45700</v>
      </c>
      <c r="K220" s="11">
        <v>1500</v>
      </c>
      <c r="L220" s="12">
        <v>0</v>
      </c>
      <c r="M220" s="12">
        <f>SUM(Employees_Tbl[[#This Row],[BASE SALARY]:[COMMISSION]])</f>
        <v>47200</v>
      </c>
      <c r="N220">
        <v>17</v>
      </c>
      <c r="O220">
        <v>11</v>
      </c>
      <c r="P220">
        <v>3</v>
      </c>
    </row>
    <row r="221" spans="1:16" x14ac:dyDescent="0.25">
      <c r="A221" t="s">
        <v>313</v>
      </c>
      <c r="B221" t="s">
        <v>314</v>
      </c>
      <c r="C221" t="s">
        <v>315</v>
      </c>
      <c r="D221" t="str">
        <f>Employees_Tbl[LAST] &amp;","&amp;Employees_Tbl[FIRST]</f>
        <v>Miller,Gina</v>
      </c>
      <c r="E221" t="s">
        <v>45</v>
      </c>
      <c r="F221" s="13">
        <v>42338</v>
      </c>
      <c r="G221" s="21">
        <f>YEAR(Employees_Tbl[HIRE DATE])</f>
        <v>2015</v>
      </c>
      <c r="H221" t="s">
        <v>113</v>
      </c>
      <c r="I221" t="s">
        <v>114</v>
      </c>
      <c r="J221" s="11">
        <v>44800</v>
      </c>
      <c r="K221" s="11">
        <v>1500</v>
      </c>
      <c r="L221" s="12">
        <v>0</v>
      </c>
      <c r="M221" s="12">
        <f>SUM(Employees_Tbl[[#This Row],[BASE SALARY]:[COMMISSION]])</f>
        <v>46300</v>
      </c>
      <c r="N221">
        <v>12</v>
      </c>
      <c r="O221">
        <v>4</v>
      </c>
      <c r="P221">
        <v>3</v>
      </c>
    </row>
    <row r="222" spans="1:16" x14ac:dyDescent="0.25">
      <c r="A222" t="s">
        <v>316</v>
      </c>
      <c r="B222" t="s">
        <v>604</v>
      </c>
      <c r="C222" t="s">
        <v>1333</v>
      </c>
      <c r="D222" t="str">
        <f>Employees_Tbl[LAST] &amp;","&amp;Employees_Tbl[FIRST]</f>
        <v>Alberts,Alexander</v>
      </c>
      <c r="E222" t="s">
        <v>45</v>
      </c>
      <c r="F222" s="13">
        <v>42319</v>
      </c>
      <c r="G222" s="21">
        <f>YEAR(Employees_Tbl[HIRE DATE])</f>
        <v>2015</v>
      </c>
      <c r="H222" t="s">
        <v>113</v>
      </c>
      <c r="I222" t="s">
        <v>114</v>
      </c>
      <c r="J222" s="12">
        <v>44800</v>
      </c>
      <c r="K222" s="11">
        <v>1000</v>
      </c>
      <c r="L222" s="12">
        <v>0</v>
      </c>
      <c r="M222" s="12">
        <f>SUM(Employees_Tbl[[#This Row],[BASE SALARY]:[COMMISSION]])</f>
        <v>45800</v>
      </c>
      <c r="N222">
        <v>18</v>
      </c>
      <c r="O222">
        <v>8</v>
      </c>
      <c r="P222">
        <v>5</v>
      </c>
    </row>
    <row r="223" spans="1:16" x14ac:dyDescent="0.25">
      <c r="A223" t="s">
        <v>584</v>
      </c>
      <c r="B223" t="s">
        <v>338</v>
      </c>
      <c r="C223" t="s">
        <v>585</v>
      </c>
      <c r="D223" t="str">
        <f>Employees_Tbl[LAST] &amp;","&amp;Employees_Tbl[FIRST]</f>
        <v>Simpson,Joan</v>
      </c>
      <c r="E223" t="s">
        <v>45</v>
      </c>
      <c r="F223" s="13">
        <v>42884</v>
      </c>
      <c r="G223" s="21">
        <f>YEAR(Employees_Tbl[HIRE DATE])</f>
        <v>2017</v>
      </c>
      <c r="H223" t="s">
        <v>113</v>
      </c>
      <c r="I223" t="s">
        <v>114</v>
      </c>
      <c r="J223" s="11">
        <v>43400</v>
      </c>
      <c r="K223" s="11">
        <v>1500</v>
      </c>
      <c r="L223" s="12">
        <v>0</v>
      </c>
      <c r="M223" s="12">
        <f>SUM(Employees_Tbl[[#This Row],[BASE SALARY]:[COMMISSION]])</f>
        <v>44900</v>
      </c>
      <c r="N223">
        <v>11</v>
      </c>
      <c r="O223">
        <v>1</v>
      </c>
      <c r="P223">
        <v>3</v>
      </c>
    </row>
    <row r="224" spans="1:16" x14ac:dyDescent="0.25">
      <c r="A224" t="s">
        <v>208</v>
      </c>
      <c r="B224" t="s">
        <v>58</v>
      </c>
      <c r="C224" t="s">
        <v>209</v>
      </c>
      <c r="D224" t="str">
        <f>Employees_Tbl[LAST] &amp;","&amp;Employees_Tbl[FIRST]</f>
        <v>Childers,Deborah</v>
      </c>
      <c r="E224" t="s">
        <v>45</v>
      </c>
      <c r="F224" s="13">
        <v>41806</v>
      </c>
      <c r="G224" s="21">
        <f>YEAR(Employees_Tbl[HIRE DATE])</f>
        <v>2014</v>
      </c>
      <c r="H224" t="s">
        <v>113</v>
      </c>
      <c r="I224" t="s">
        <v>114</v>
      </c>
      <c r="J224" s="11">
        <v>31200</v>
      </c>
      <c r="K224" s="11">
        <v>1000</v>
      </c>
      <c r="L224" s="12">
        <v>0</v>
      </c>
      <c r="M224" s="12">
        <f>SUM(Employees_Tbl[[#This Row],[BASE SALARY]:[COMMISSION]])</f>
        <v>32200</v>
      </c>
      <c r="N224">
        <v>10</v>
      </c>
      <c r="O224">
        <v>4</v>
      </c>
      <c r="P224">
        <v>5</v>
      </c>
    </row>
    <row r="225" spans="1:16" x14ac:dyDescent="0.25">
      <c r="A225" t="s">
        <v>381</v>
      </c>
      <c r="B225" t="s">
        <v>382</v>
      </c>
      <c r="C225" t="s">
        <v>383</v>
      </c>
      <c r="D225" t="str">
        <f>Employees_Tbl[LAST] &amp;","&amp;Employees_Tbl[FIRST]</f>
        <v>Peoples,Terry</v>
      </c>
      <c r="E225" t="s">
        <v>45</v>
      </c>
      <c r="F225" s="13">
        <v>42716</v>
      </c>
      <c r="G225" s="21">
        <f>YEAR(Employees_Tbl[HIRE DATE])</f>
        <v>2016</v>
      </c>
      <c r="H225" t="s">
        <v>113</v>
      </c>
      <c r="I225" t="s">
        <v>114</v>
      </c>
      <c r="J225" s="11">
        <v>27900</v>
      </c>
      <c r="K225" s="11">
        <v>500</v>
      </c>
      <c r="L225" s="12">
        <v>0</v>
      </c>
      <c r="M225" s="12">
        <f>SUM(Employees_Tbl[[#This Row],[BASE SALARY]:[COMMISSION]])</f>
        <v>28400</v>
      </c>
      <c r="N225">
        <v>10</v>
      </c>
      <c r="O225">
        <v>6</v>
      </c>
      <c r="P225">
        <v>5</v>
      </c>
    </row>
    <row r="226" spans="1:16" x14ac:dyDescent="0.25">
      <c r="A226" t="s">
        <v>389</v>
      </c>
      <c r="B226" t="s">
        <v>390</v>
      </c>
      <c r="C226" t="s">
        <v>273</v>
      </c>
      <c r="D226" t="str">
        <f>Employees_Tbl[LAST] &amp;","&amp;Employees_Tbl[FIRST]</f>
        <v>Smith,Alma</v>
      </c>
      <c r="E226" t="s">
        <v>49</v>
      </c>
      <c r="F226" s="13">
        <v>42426</v>
      </c>
      <c r="G226" s="21">
        <f>YEAR(Employees_Tbl[HIRE DATE])</f>
        <v>2016</v>
      </c>
      <c r="H226" t="s">
        <v>113</v>
      </c>
      <c r="I226" t="s">
        <v>114</v>
      </c>
      <c r="J226" s="11">
        <v>63400</v>
      </c>
      <c r="K226" s="11">
        <v>2000</v>
      </c>
      <c r="L226" s="12">
        <v>32700</v>
      </c>
      <c r="M226" s="12">
        <f>SUM(Employees_Tbl[[#This Row],[BASE SALARY]:[COMMISSION]])</f>
        <v>98100</v>
      </c>
      <c r="N226">
        <v>18</v>
      </c>
      <c r="O226">
        <v>6</v>
      </c>
      <c r="P226">
        <v>4</v>
      </c>
    </row>
    <row r="227" spans="1:16" x14ac:dyDescent="0.25">
      <c r="A227" t="s">
        <v>325</v>
      </c>
      <c r="B227" t="s">
        <v>206</v>
      </c>
      <c r="C227" t="s">
        <v>1349</v>
      </c>
      <c r="D227" t="str">
        <f>Employees_Tbl[LAST] &amp;","&amp;Employees_Tbl[FIRST]</f>
        <v>Avent,Richard</v>
      </c>
      <c r="E227" t="s">
        <v>49</v>
      </c>
      <c r="F227" s="13">
        <v>42122</v>
      </c>
      <c r="G227" s="21">
        <f>YEAR(Employees_Tbl[HIRE DATE])</f>
        <v>2015</v>
      </c>
      <c r="H227" t="s">
        <v>113</v>
      </c>
      <c r="I227" t="s">
        <v>114</v>
      </c>
      <c r="J227" s="12">
        <v>58300</v>
      </c>
      <c r="K227" s="11">
        <v>2000</v>
      </c>
      <c r="L227" s="12">
        <v>38600</v>
      </c>
      <c r="M227" s="12">
        <f>SUM(Employees_Tbl[[#This Row],[BASE SALARY]:[COMMISSION]])</f>
        <v>98900</v>
      </c>
      <c r="N227">
        <v>13</v>
      </c>
      <c r="O227">
        <v>7</v>
      </c>
      <c r="P227">
        <v>3</v>
      </c>
    </row>
    <row r="228" spans="1:16" x14ac:dyDescent="0.25">
      <c r="A228" t="s">
        <v>592</v>
      </c>
      <c r="B228" t="s">
        <v>286</v>
      </c>
      <c r="C228" t="s">
        <v>593</v>
      </c>
      <c r="D228" t="str">
        <f>Employees_Tbl[LAST] &amp;","&amp;Employees_Tbl[FIRST]</f>
        <v>Weaver,Frederick</v>
      </c>
      <c r="E228" t="s">
        <v>49</v>
      </c>
      <c r="F228" s="13">
        <v>42880</v>
      </c>
      <c r="G228" s="21">
        <f>YEAR(Employees_Tbl[HIRE DATE])</f>
        <v>2017</v>
      </c>
      <c r="H228" t="s">
        <v>113</v>
      </c>
      <c r="I228" t="s">
        <v>114</v>
      </c>
      <c r="J228" s="11">
        <v>58000</v>
      </c>
      <c r="K228" s="11">
        <v>1500</v>
      </c>
      <c r="L228" s="12">
        <v>15400</v>
      </c>
      <c r="M228" s="12">
        <f>SUM(Employees_Tbl[[#This Row],[BASE SALARY]:[COMMISSION]])</f>
        <v>74900</v>
      </c>
      <c r="N228">
        <v>17</v>
      </c>
      <c r="O228">
        <v>12</v>
      </c>
      <c r="P228">
        <v>3</v>
      </c>
    </row>
    <row r="229" spans="1:16" x14ac:dyDescent="0.25">
      <c r="A229" t="s">
        <v>391</v>
      </c>
      <c r="B229" t="s">
        <v>392</v>
      </c>
      <c r="C229" t="s">
        <v>393</v>
      </c>
      <c r="D229" t="str">
        <f>Employees_Tbl[LAST] &amp;","&amp;Employees_Tbl[FIRST]</f>
        <v>Cole,Dorthy</v>
      </c>
      <c r="E229" t="s">
        <v>49</v>
      </c>
      <c r="F229" s="13">
        <v>42570</v>
      </c>
      <c r="G229" s="21">
        <f>YEAR(Employees_Tbl[HIRE DATE])</f>
        <v>2016</v>
      </c>
      <c r="H229" t="s">
        <v>113</v>
      </c>
      <c r="I229" t="s">
        <v>114</v>
      </c>
      <c r="J229" s="11">
        <v>51700</v>
      </c>
      <c r="K229" s="11">
        <v>2000</v>
      </c>
      <c r="L229" s="12">
        <v>49100</v>
      </c>
      <c r="M229" s="12">
        <f>SUM(Employees_Tbl[[#This Row],[BASE SALARY]:[COMMISSION]])</f>
        <v>102800</v>
      </c>
      <c r="N229">
        <v>15</v>
      </c>
      <c r="O229">
        <v>9</v>
      </c>
      <c r="P229">
        <v>3</v>
      </c>
    </row>
    <row r="230" spans="1:16" x14ac:dyDescent="0.25">
      <c r="A230" t="s">
        <v>322</v>
      </c>
      <c r="B230" t="s">
        <v>323</v>
      </c>
      <c r="C230" t="s">
        <v>324</v>
      </c>
      <c r="D230" t="str">
        <f>Employees_Tbl[LAST] &amp;","&amp;Employees_Tbl[FIRST]</f>
        <v>Diaz,Elaine</v>
      </c>
      <c r="E230" t="s">
        <v>49</v>
      </c>
      <c r="F230" s="13">
        <v>42359</v>
      </c>
      <c r="G230" s="21">
        <f>YEAR(Employees_Tbl[HIRE DATE])</f>
        <v>2015</v>
      </c>
      <c r="H230" t="s">
        <v>113</v>
      </c>
      <c r="I230" t="s">
        <v>114</v>
      </c>
      <c r="J230" s="11">
        <v>50800</v>
      </c>
      <c r="K230" s="11">
        <v>1500</v>
      </c>
      <c r="L230" s="12">
        <v>34200</v>
      </c>
      <c r="M230" s="12">
        <f>SUM(Employees_Tbl[[#This Row],[BASE SALARY]:[COMMISSION]])</f>
        <v>86500</v>
      </c>
      <c r="N230">
        <v>18</v>
      </c>
      <c r="O230">
        <v>2</v>
      </c>
      <c r="P230">
        <v>5</v>
      </c>
    </row>
    <row r="231" spans="1:16" x14ac:dyDescent="0.25">
      <c r="A231" t="s">
        <v>594</v>
      </c>
      <c r="B231" t="s">
        <v>225</v>
      </c>
      <c r="C231" t="s">
        <v>1368</v>
      </c>
      <c r="D231" t="str">
        <f>Employees_Tbl[LAST] &amp;","&amp;Employees_Tbl[FIRST]</f>
        <v>Deford,Michael</v>
      </c>
      <c r="E231" t="s">
        <v>49</v>
      </c>
      <c r="F231" s="13">
        <v>42768</v>
      </c>
      <c r="G231" s="21">
        <f>YEAR(Employees_Tbl[HIRE DATE])</f>
        <v>2017</v>
      </c>
      <c r="H231" t="s">
        <v>113</v>
      </c>
      <c r="I231" t="s">
        <v>114</v>
      </c>
      <c r="J231" s="11">
        <v>50500</v>
      </c>
      <c r="K231" s="11">
        <v>2000</v>
      </c>
      <c r="L231" s="12">
        <v>45200</v>
      </c>
      <c r="M231" s="12">
        <f>SUM(Employees_Tbl[[#This Row],[BASE SALARY]:[COMMISSION]])</f>
        <v>97700</v>
      </c>
      <c r="N231">
        <v>11</v>
      </c>
      <c r="O231">
        <v>5</v>
      </c>
      <c r="P231">
        <v>5</v>
      </c>
    </row>
    <row r="232" spans="1:16" x14ac:dyDescent="0.25">
      <c r="A232" t="s">
        <v>1125</v>
      </c>
      <c r="B232" t="s">
        <v>1126</v>
      </c>
      <c r="C232" t="s">
        <v>1127</v>
      </c>
      <c r="D232" t="str">
        <f>Employees_Tbl[LAST] &amp;","&amp;Employees_Tbl[FIRST]</f>
        <v>Matthews,Otto</v>
      </c>
      <c r="E232" t="s">
        <v>49</v>
      </c>
      <c r="F232" s="13">
        <v>44163</v>
      </c>
      <c r="G232" s="21">
        <f>YEAR(Employees_Tbl[HIRE DATE])</f>
        <v>2020</v>
      </c>
      <c r="H232" t="s">
        <v>113</v>
      </c>
      <c r="I232" t="s">
        <v>114</v>
      </c>
      <c r="J232" s="11">
        <v>50500</v>
      </c>
      <c r="K232" s="11">
        <v>1500</v>
      </c>
      <c r="L232" s="12">
        <v>49600</v>
      </c>
      <c r="M232" s="12">
        <f>SUM(Employees_Tbl[[#This Row],[BASE SALARY]:[COMMISSION]])</f>
        <v>101600</v>
      </c>
      <c r="N232">
        <v>12</v>
      </c>
      <c r="O232">
        <v>8</v>
      </c>
      <c r="P232">
        <v>4</v>
      </c>
    </row>
    <row r="233" spans="1:16" x14ac:dyDescent="0.25">
      <c r="A233" t="s">
        <v>384</v>
      </c>
      <c r="B233" t="s">
        <v>357</v>
      </c>
      <c r="C233" t="s">
        <v>385</v>
      </c>
      <c r="D233" t="str">
        <f>Employees_Tbl[LAST] &amp;","&amp;Employees_Tbl[FIRST]</f>
        <v>Wells,Margaret</v>
      </c>
      <c r="E233" t="s">
        <v>49</v>
      </c>
      <c r="F233" s="13">
        <v>42668</v>
      </c>
      <c r="G233" s="21">
        <f>YEAR(Employees_Tbl[HIRE DATE])</f>
        <v>2016</v>
      </c>
      <c r="H233" t="s">
        <v>113</v>
      </c>
      <c r="I233" t="s">
        <v>114</v>
      </c>
      <c r="J233" s="11">
        <v>45200</v>
      </c>
      <c r="K233" s="11">
        <v>1500</v>
      </c>
      <c r="L233" s="12">
        <v>24600</v>
      </c>
      <c r="M233" s="12">
        <f>SUM(Employees_Tbl[[#This Row],[BASE SALARY]:[COMMISSION]])</f>
        <v>71300</v>
      </c>
      <c r="N233">
        <v>16</v>
      </c>
      <c r="O233">
        <v>7</v>
      </c>
      <c r="P233">
        <v>4</v>
      </c>
    </row>
    <row r="234" spans="1:16" x14ac:dyDescent="0.25">
      <c r="A234" t="s">
        <v>906</v>
      </c>
      <c r="B234" t="s">
        <v>907</v>
      </c>
      <c r="C234" t="s">
        <v>908</v>
      </c>
      <c r="D234" t="str">
        <f>Employees_Tbl[LAST] &amp;","&amp;Employees_Tbl[FIRST]</f>
        <v>Delavega,Cecil</v>
      </c>
      <c r="E234" t="s">
        <v>49</v>
      </c>
      <c r="F234" s="13">
        <v>43622</v>
      </c>
      <c r="G234" s="21">
        <f>YEAR(Employees_Tbl[HIRE DATE])</f>
        <v>2019</v>
      </c>
      <c r="H234" t="s">
        <v>113</v>
      </c>
      <c r="I234" t="s">
        <v>114</v>
      </c>
      <c r="J234" s="11">
        <v>45100</v>
      </c>
      <c r="K234" s="11">
        <v>1500</v>
      </c>
      <c r="L234" s="12">
        <v>52500</v>
      </c>
      <c r="M234" s="12">
        <f>SUM(Employees_Tbl[[#This Row],[BASE SALARY]:[COMMISSION]])</f>
        <v>99100</v>
      </c>
      <c r="N234">
        <v>15</v>
      </c>
      <c r="O234">
        <v>9</v>
      </c>
      <c r="P234">
        <v>3</v>
      </c>
    </row>
    <row r="235" spans="1:16" x14ac:dyDescent="0.25">
      <c r="A235" t="s">
        <v>141</v>
      </c>
      <c r="B235" t="s">
        <v>142</v>
      </c>
      <c r="C235" t="s">
        <v>143</v>
      </c>
      <c r="D235" t="str">
        <f>Employees_Tbl[LAST] &amp;","&amp;Employees_Tbl[FIRST]</f>
        <v>Myers,Jerome</v>
      </c>
      <c r="E235" t="s">
        <v>49</v>
      </c>
      <c r="F235" s="13">
        <v>41494</v>
      </c>
      <c r="G235" s="21">
        <f>YEAR(Employees_Tbl[HIRE DATE])</f>
        <v>2013</v>
      </c>
      <c r="H235" t="s">
        <v>113</v>
      </c>
      <c r="I235" t="s">
        <v>114</v>
      </c>
      <c r="J235" s="11">
        <v>40100</v>
      </c>
      <c r="K235" s="11">
        <v>1000</v>
      </c>
      <c r="L235" s="12">
        <v>31100</v>
      </c>
      <c r="M235" s="12">
        <f>SUM(Employees_Tbl[[#This Row],[BASE SALARY]:[COMMISSION]])</f>
        <v>72200</v>
      </c>
      <c r="N235">
        <v>12</v>
      </c>
      <c r="O235">
        <v>5</v>
      </c>
      <c r="P235">
        <v>3</v>
      </c>
    </row>
    <row r="236" spans="1:16" x14ac:dyDescent="0.25">
      <c r="A236" t="s">
        <v>700</v>
      </c>
      <c r="B236" t="s">
        <v>701</v>
      </c>
      <c r="C236" t="s">
        <v>702</v>
      </c>
      <c r="D236" t="str">
        <f>Employees_Tbl[LAST] &amp;","&amp;Employees_Tbl[FIRST]</f>
        <v>Defreitas,Jonathon</v>
      </c>
      <c r="E236" t="s">
        <v>49</v>
      </c>
      <c r="F236" s="13">
        <v>43424</v>
      </c>
      <c r="G236" s="21">
        <f>YEAR(Employees_Tbl[HIRE DATE])</f>
        <v>2018</v>
      </c>
      <c r="H236" t="s">
        <v>113</v>
      </c>
      <c r="I236" t="s">
        <v>114</v>
      </c>
      <c r="J236" s="11">
        <v>37000</v>
      </c>
      <c r="K236" s="11">
        <v>1000</v>
      </c>
      <c r="L236" s="12">
        <v>17700</v>
      </c>
      <c r="M236" s="12">
        <f>SUM(Employees_Tbl[[#This Row],[BASE SALARY]:[COMMISSION]])</f>
        <v>55700</v>
      </c>
      <c r="N236">
        <v>15</v>
      </c>
      <c r="O236">
        <v>10</v>
      </c>
      <c r="P236">
        <v>5</v>
      </c>
    </row>
    <row r="237" spans="1:16" x14ac:dyDescent="0.25">
      <c r="A237" t="s">
        <v>703</v>
      </c>
      <c r="B237" t="s">
        <v>704</v>
      </c>
      <c r="C237" t="s">
        <v>705</v>
      </c>
      <c r="D237" t="str">
        <f>Employees_Tbl[LAST] &amp;","&amp;Employees_Tbl[FIRST]</f>
        <v>Burchett,Jenna</v>
      </c>
      <c r="E237" t="s">
        <v>49</v>
      </c>
      <c r="F237" s="13">
        <v>43136</v>
      </c>
      <c r="G237" s="21">
        <f>YEAR(Employees_Tbl[HIRE DATE])</f>
        <v>2018</v>
      </c>
      <c r="H237" t="s">
        <v>113</v>
      </c>
      <c r="I237" t="s">
        <v>114</v>
      </c>
      <c r="J237" s="11">
        <v>36800</v>
      </c>
      <c r="K237" s="11">
        <v>1000</v>
      </c>
      <c r="L237" s="12">
        <v>22100</v>
      </c>
      <c r="M237" s="12">
        <f>SUM(Employees_Tbl[[#This Row],[BASE SALARY]:[COMMISSION]])</f>
        <v>59900</v>
      </c>
      <c r="N237">
        <v>14</v>
      </c>
      <c r="O237">
        <v>5</v>
      </c>
      <c r="P237">
        <v>4</v>
      </c>
    </row>
    <row r="238" spans="1:16" x14ac:dyDescent="0.25">
      <c r="A238" t="s">
        <v>138</v>
      </c>
      <c r="B238" t="s">
        <v>139</v>
      </c>
      <c r="C238" t="s">
        <v>140</v>
      </c>
      <c r="D238" t="str">
        <f>Employees_Tbl[LAST] &amp;","&amp;Employees_Tbl[FIRST]</f>
        <v>Speakman,Timothy</v>
      </c>
      <c r="E238" t="s">
        <v>49</v>
      </c>
      <c r="F238" s="13">
        <v>41358</v>
      </c>
      <c r="G238" s="21">
        <f>YEAR(Employees_Tbl[HIRE DATE])</f>
        <v>2013</v>
      </c>
      <c r="H238" t="s">
        <v>113</v>
      </c>
      <c r="I238" t="s">
        <v>114</v>
      </c>
      <c r="J238" s="11">
        <v>33600</v>
      </c>
      <c r="K238" s="11">
        <v>1500</v>
      </c>
      <c r="L238" s="12">
        <v>19300</v>
      </c>
      <c r="M238" s="12">
        <f>SUM(Employees_Tbl[[#This Row],[BASE SALARY]:[COMMISSION]])</f>
        <v>54400</v>
      </c>
      <c r="N238">
        <v>10</v>
      </c>
      <c r="O238">
        <v>7</v>
      </c>
      <c r="P238">
        <v>4</v>
      </c>
    </row>
    <row r="239" spans="1:16" x14ac:dyDescent="0.25">
      <c r="A239" t="s">
        <v>386</v>
      </c>
      <c r="B239" t="s">
        <v>387</v>
      </c>
      <c r="C239" t="s">
        <v>388</v>
      </c>
      <c r="D239" t="str">
        <f>Employees_Tbl[LAST] &amp;","&amp;Employees_Tbl[FIRST]</f>
        <v>Pettit,Clemente</v>
      </c>
      <c r="E239" t="s">
        <v>49</v>
      </c>
      <c r="F239" s="13">
        <v>42712</v>
      </c>
      <c r="G239" s="21">
        <f>YEAR(Employees_Tbl[HIRE DATE])</f>
        <v>2016</v>
      </c>
      <c r="H239" t="s">
        <v>113</v>
      </c>
      <c r="I239" t="s">
        <v>114</v>
      </c>
      <c r="J239" s="11">
        <v>33500</v>
      </c>
      <c r="K239" s="11">
        <v>1000</v>
      </c>
      <c r="L239" s="12">
        <v>39400</v>
      </c>
      <c r="M239" s="12">
        <f>SUM(Employees_Tbl[[#This Row],[BASE SALARY]:[COMMISSION]])</f>
        <v>73900</v>
      </c>
      <c r="N239">
        <v>10</v>
      </c>
      <c r="O239">
        <v>6</v>
      </c>
      <c r="P239">
        <v>4</v>
      </c>
    </row>
    <row r="240" spans="1:16" x14ac:dyDescent="0.25">
      <c r="A240" t="s">
        <v>1120</v>
      </c>
      <c r="B240" t="s">
        <v>622</v>
      </c>
      <c r="C240" t="s">
        <v>1121</v>
      </c>
      <c r="D240" t="str">
        <f>Employees_Tbl[LAST] &amp;","&amp;Employees_Tbl[FIRST]</f>
        <v>Mcnabb,Benjamin</v>
      </c>
      <c r="E240" t="s">
        <v>49</v>
      </c>
      <c r="F240" s="13">
        <v>43949</v>
      </c>
      <c r="G240" s="21">
        <f>YEAR(Employees_Tbl[HIRE DATE])</f>
        <v>2020</v>
      </c>
      <c r="H240" t="s">
        <v>113</v>
      </c>
      <c r="I240" t="s">
        <v>114</v>
      </c>
      <c r="J240" s="11">
        <v>33000</v>
      </c>
      <c r="K240" s="11">
        <v>1000</v>
      </c>
      <c r="L240" s="12">
        <v>22600</v>
      </c>
      <c r="M240" s="12">
        <f>SUM(Employees_Tbl[[#This Row],[BASE SALARY]:[COMMISSION]])</f>
        <v>56600</v>
      </c>
      <c r="N240">
        <v>10</v>
      </c>
      <c r="O240">
        <v>7</v>
      </c>
      <c r="P240">
        <v>3</v>
      </c>
    </row>
    <row r="241" spans="1:16" x14ac:dyDescent="0.25">
      <c r="A241" t="s">
        <v>1374</v>
      </c>
      <c r="B241" t="s">
        <v>136</v>
      </c>
      <c r="C241" t="s">
        <v>1119</v>
      </c>
      <c r="D241" t="str">
        <f>Employees_Tbl[LAST] &amp;","&amp;Employees_Tbl[FIRST]</f>
        <v>Merchant,James</v>
      </c>
      <c r="E241" t="s">
        <v>49</v>
      </c>
      <c r="F241" s="13">
        <v>44075</v>
      </c>
      <c r="G241" s="21">
        <f>YEAR(Employees_Tbl[HIRE DATE])</f>
        <v>2020</v>
      </c>
      <c r="H241" t="s">
        <v>113</v>
      </c>
      <c r="I241" t="s">
        <v>114</v>
      </c>
      <c r="J241" s="11">
        <v>30500</v>
      </c>
      <c r="K241" s="11">
        <v>500</v>
      </c>
      <c r="L241" s="12">
        <v>20200</v>
      </c>
      <c r="M241" s="12">
        <f>SUM(Employees_Tbl[[#This Row],[BASE SALARY]:[COMMISSION]])</f>
        <v>51200</v>
      </c>
      <c r="N241">
        <v>15</v>
      </c>
      <c r="O241">
        <v>8</v>
      </c>
      <c r="P241">
        <v>4</v>
      </c>
    </row>
    <row r="242" spans="1:16" x14ac:dyDescent="0.25">
      <c r="A242" t="s">
        <v>1122</v>
      </c>
      <c r="B242" t="s">
        <v>1123</v>
      </c>
      <c r="C242" t="s">
        <v>1124</v>
      </c>
      <c r="D242" t="str">
        <f>Employees_Tbl[LAST] &amp;","&amp;Employees_Tbl[FIRST]</f>
        <v>Garrison,Laura</v>
      </c>
      <c r="E242" t="s">
        <v>49</v>
      </c>
      <c r="F242" s="13">
        <v>44131</v>
      </c>
      <c r="G242" s="21">
        <f>YEAR(Employees_Tbl[HIRE DATE])</f>
        <v>2020</v>
      </c>
      <c r="H242" t="s">
        <v>113</v>
      </c>
      <c r="I242" t="s">
        <v>114</v>
      </c>
      <c r="J242" s="11">
        <v>30200</v>
      </c>
      <c r="K242" s="11">
        <v>1000</v>
      </c>
      <c r="L242" s="12">
        <v>34100</v>
      </c>
      <c r="M242" s="12">
        <f>SUM(Employees_Tbl[[#This Row],[BASE SALARY]:[COMMISSION]])</f>
        <v>65300</v>
      </c>
      <c r="N242">
        <v>14</v>
      </c>
      <c r="O242">
        <v>2</v>
      </c>
      <c r="P242">
        <v>5</v>
      </c>
    </row>
    <row r="243" spans="1:16" x14ac:dyDescent="0.25">
      <c r="A243" t="s">
        <v>950</v>
      </c>
      <c r="B243" t="s">
        <v>116</v>
      </c>
      <c r="C243" t="s">
        <v>591</v>
      </c>
      <c r="D243" t="str">
        <f>Employees_Tbl[LAST] &amp;","&amp;Employees_Tbl[FIRST]</f>
        <v>Moreno,William</v>
      </c>
      <c r="E243" t="s">
        <v>53</v>
      </c>
      <c r="F243" s="13">
        <v>43560</v>
      </c>
      <c r="G243" s="21">
        <f>YEAR(Employees_Tbl[HIRE DATE])</f>
        <v>2019</v>
      </c>
      <c r="H243" t="s">
        <v>219</v>
      </c>
      <c r="I243" t="s">
        <v>220</v>
      </c>
      <c r="J243" s="11">
        <v>102200</v>
      </c>
      <c r="K243" s="11">
        <v>4000</v>
      </c>
      <c r="L243" s="12">
        <v>0</v>
      </c>
      <c r="M243" s="12">
        <f>SUM(Employees_Tbl[[#This Row],[BASE SALARY]:[COMMISSION]])</f>
        <v>106200</v>
      </c>
      <c r="N243">
        <v>14</v>
      </c>
      <c r="O243">
        <v>6</v>
      </c>
      <c r="P243">
        <v>3</v>
      </c>
    </row>
    <row r="244" spans="1:16" x14ac:dyDescent="0.25">
      <c r="A244" t="s">
        <v>790</v>
      </c>
      <c r="B244" t="s">
        <v>581</v>
      </c>
      <c r="C244" t="s">
        <v>791</v>
      </c>
      <c r="D244" t="str">
        <f>Employees_Tbl[LAST] &amp;","&amp;Employees_Tbl[FIRST]</f>
        <v>Daly,Cynthia</v>
      </c>
      <c r="E244" t="s">
        <v>53</v>
      </c>
      <c r="F244" s="13">
        <v>43353</v>
      </c>
      <c r="G244" s="21">
        <f>YEAR(Employees_Tbl[HIRE DATE])</f>
        <v>2018</v>
      </c>
      <c r="H244" t="s">
        <v>219</v>
      </c>
      <c r="I244" t="s">
        <v>220</v>
      </c>
      <c r="J244" s="11">
        <v>85600</v>
      </c>
      <c r="K244" s="11">
        <v>2000</v>
      </c>
      <c r="L244" s="12">
        <v>0</v>
      </c>
      <c r="M244" s="12">
        <f>SUM(Employees_Tbl[[#This Row],[BASE SALARY]:[COMMISSION]])</f>
        <v>87600</v>
      </c>
      <c r="N244">
        <v>15</v>
      </c>
      <c r="O244">
        <v>5</v>
      </c>
      <c r="P244">
        <v>3</v>
      </c>
    </row>
    <row r="245" spans="1:16" x14ac:dyDescent="0.25">
      <c r="A245" t="s">
        <v>787</v>
      </c>
      <c r="B245" t="s">
        <v>788</v>
      </c>
      <c r="C245" t="s">
        <v>789</v>
      </c>
      <c r="D245" t="str">
        <f>Employees_Tbl[LAST] &amp;","&amp;Employees_Tbl[FIRST]</f>
        <v>Pannell,Christina</v>
      </c>
      <c r="E245" t="s">
        <v>53</v>
      </c>
      <c r="F245" s="13">
        <v>43433</v>
      </c>
      <c r="G245" s="21">
        <f>YEAR(Employees_Tbl[HIRE DATE])</f>
        <v>2018</v>
      </c>
      <c r="H245" t="s">
        <v>219</v>
      </c>
      <c r="I245" t="s">
        <v>220</v>
      </c>
      <c r="J245" s="11">
        <v>81100</v>
      </c>
      <c r="K245" s="11">
        <v>2500</v>
      </c>
      <c r="L245" s="12">
        <v>0</v>
      </c>
      <c r="M245" s="12">
        <f>SUM(Employees_Tbl[[#This Row],[BASE SALARY]:[COMMISSION]])</f>
        <v>83600</v>
      </c>
      <c r="N245">
        <v>12</v>
      </c>
      <c r="O245">
        <v>7</v>
      </c>
      <c r="P245">
        <v>5</v>
      </c>
    </row>
    <row r="246" spans="1:16" x14ac:dyDescent="0.25">
      <c r="A246" t="s">
        <v>784</v>
      </c>
      <c r="B246" t="s">
        <v>785</v>
      </c>
      <c r="C246" t="s">
        <v>786</v>
      </c>
      <c r="D246" t="str">
        <f>Employees_Tbl[LAST] &amp;","&amp;Employees_Tbl[FIRST]</f>
        <v>Jasso,Jane</v>
      </c>
      <c r="E246" t="s">
        <v>53</v>
      </c>
      <c r="F246" s="13">
        <v>43121</v>
      </c>
      <c r="G246" s="21">
        <f>YEAR(Employees_Tbl[HIRE DATE])</f>
        <v>2018</v>
      </c>
      <c r="H246" t="s">
        <v>219</v>
      </c>
      <c r="I246" t="s">
        <v>220</v>
      </c>
      <c r="J246" s="11">
        <v>62500</v>
      </c>
      <c r="K246" s="11">
        <v>2000</v>
      </c>
      <c r="L246" s="12">
        <v>0</v>
      </c>
      <c r="M246" s="12">
        <f>SUM(Employees_Tbl[[#This Row],[BASE SALARY]:[COMMISSION]])</f>
        <v>64500</v>
      </c>
      <c r="N246">
        <v>18</v>
      </c>
      <c r="O246">
        <v>5</v>
      </c>
      <c r="P246">
        <v>5</v>
      </c>
    </row>
    <row r="247" spans="1:16" x14ac:dyDescent="0.25">
      <c r="A247" t="s">
        <v>1172</v>
      </c>
      <c r="B247" t="s">
        <v>1123</v>
      </c>
      <c r="C247" t="s">
        <v>1173</v>
      </c>
      <c r="D247" t="str">
        <f>Employees_Tbl[LAST] &amp;","&amp;Employees_Tbl[FIRST]</f>
        <v>Head,Laura</v>
      </c>
      <c r="E247" t="s">
        <v>53</v>
      </c>
      <c r="F247" s="13">
        <v>43840</v>
      </c>
      <c r="G247" s="21">
        <f>YEAR(Employees_Tbl[HIRE DATE])</f>
        <v>2020</v>
      </c>
      <c r="H247" t="s">
        <v>219</v>
      </c>
      <c r="I247" t="s">
        <v>220</v>
      </c>
      <c r="J247" s="11">
        <v>47300</v>
      </c>
      <c r="K247" s="11">
        <v>1000</v>
      </c>
      <c r="L247" s="12">
        <v>0</v>
      </c>
      <c r="M247" s="12">
        <f>SUM(Employees_Tbl[[#This Row],[BASE SALARY]:[COMMISSION]])</f>
        <v>48300</v>
      </c>
      <c r="N247">
        <v>14</v>
      </c>
      <c r="O247">
        <v>5</v>
      </c>
      <c r="P247">
        <v>4</v>
      </c>
    </row>
    <row r="248" spans="1:16" x14ac:dyDescent="0.25">
      <c r="A248" t="s">
        <v>216</v>
      </c>
      <c r="B248" t="s">
        <v>217</v>
      </c>
      <c r="C248" t="s">
        <v>218</v>
      </c>
      <c r="D248" t="str">
        <f>Employees_Tbl[LAST] &amp;","&amp;Employees_Tbl[FIRST]</f>
        <v>Luo,Randi</v>
      </c>
      <c r="E248" t="s">
        <v>53</v>
      </c>
      <c r="F248" s="13">
        <v>41755</v>
      </c>
      <c r="G248" s="21">
        <f>YEAR(Employees_Tbl[HIRE DATE])</f>
        <v>2014</v>
      </c>
      <c r="H248" t="s">
        <v>219</v>
      </c>
      <c r="I248" t="s">
        <v>220</v>
      </c>
      <c r="J248" s="11">
        <v>47200</v>
      </c>
      <c r="K248" s="11">
        <v>1500</v>
      </c>
      <c r="L248" s="12">
        <v>0</v>
      </c>
      <c r="M248" s="12">
        <f>SUM(Employees_Tbl[[#This Row],[BASE SALARY]:[COMMISSION]])</f>
        <v>48700</v>
      </c>
      <c r="N248">
        <v>11</v>
      </c>
      <c r="O248">
        <v>3</v>
      </c>
      <c r="P248">
        <v>4</v>
      </c>
    </row>
    <row r="249" spans="1:16" x14ac:dyDescent="0.25">
      <c r="A249" t="s">
        <v>394</v>
      </c>
      <c r="B249" t="s">
        <v>395</v>
      </c>
      <c r="C249" t="s">
        <v>396</v>
      </c>
      <c r="D249" t="str">
        <f>Employees_Tbl[LAST] &amp;","&amp;Employees_Tbl[FIRST]</f>
        <v>Ford,Lewis</v>
      </c>
      <c r="E249" t="s">
        <v>53</v>
      </c>
      <c r="F249" s="13">
        <v>42456</v>
      </c>
      <c r="G249" s="21">
        <f>YEAR(Employees_Tbl[HIRE DATE])</f>
        <v>2016</v>
      </c>
      <c r="H249" t="s">
        <v>219</v>
      </c>
      <c r="I249" t="s">
        <v>220</v>
      </c>
      <c r="J249" s="11">
        <v>42900</v>
      </c>
      <c r="K249" s="11">
        <v>1000</v>
      </c>
      <c r="L249" s="12">
        <v>0</v>
      </c>
      <c r="M249" s="12">
        <f>SUM(Employees_Tbl[[#This Row],[BASE SALARY]:[COMMISSION]])</f>
        <v>43900</v>
      </c>
      <c r="N249">
        <v>10</v>
      </c>
      <c r="O249">
        <v>4</v>
      </c>
      <c r="P249">
        <v>4</v>
      </c>
    </row>
    <row r="250" spans="1:16" x14ac:dyDescent="0.25">
      <c r="A250" t="s">
        <v>595</v>
      </c>
      <c r="B250" t="s">
        <v>596</v>
      </c>
      <c r="C250" t="s">
        <v>597</v>
      </c>
      <c r="D250" t="str">
        <f>Employees_Tbl[LAST] &amp;","&amp;Employees_Tbl[FIRST]</f>
        <v>Bustamante,Camille</v>
      </c>
      <c r="E250" t="s">
        <v>53</v>
      </c>
      <c r="F250" s="13">
        <v>42789</v>
      </c>
      <c r="G250" s="21">
        <f>YEAR(Employees_Tbl[HIRE DATE])</f>
        <v>2017</v>
      </c>
      <c r="H250" t="s">
        <v>219</v>
      </c>
      <c r="I250" t="s">
        <v>220</v>
      </c>
      <c r="J250" s="11">
        <v>42500</v>
      </c>
      <c r="K250" s="11">
        <v>1000</v>
      </c>
      <c r="L250" s="12">
        <v>0</v>
      </c>
      <c r="M250" s="12">
        <f>SUM(Employees_Tbl[[#This Row],[BASE SALARY]:[COMMISSION]])</f>
        <v>43500</v>
      </c>
      <c r="N250">
        <v>16</v>
      </c>
      <c r="O250">
        <v>6</v>
      </c>
      <c r="P250">
        <v>3</v>
      </c>
    </row>
    <row r="251" spans="1:16" x14ac:dyDescent="0.25">
      <c r="A251" t="s">
        <v>1171</v>
      </c>
      <c r="B251" t="s">
        <v>1041</v>
      </c>
      <c r="C251" t="s">
        <v>375</v>
      </c>
      <c r="D251" t="str">
        <f>Employees_Tbl[LAST] &amp;","&amp;Employees_Tbl[FIRST]</f>
        <v>Martin,Cheryl</v>
      </c>
      <c r="E251" t="s">
        <v>53</v>
      </c>
      <c r="F251" s="13">
        <v>43907</v>
      </c>
      <c r="G251" s="21">
        <f>YEAR(Employees_Tbl[HIRE DATE])</f>
        <v>2020</v>
      </c>
      <c r="H251" t="s">
        <v>219</v>
      </c>
      <c r="I251" t="s">
        <v>220</v>
      </c>
      <c r="J251" s="11">
        <v>30400</v>
      </c>
      <c r="K251" s="11">
        <v>1000</v>
      </c>
      <c r="L251" s="12">
        <v>0</v>
      </c>
      <c r="M251" s="12">
        <f>SUM(Employees_Tbl[[#This Row],[BASE SALARY]:[COMMISSION]])</f>
        <v>31400</v>
      </c>
      <c r="N251">
        <v>12</v>
      </c>
      <c r="O251">
        <v>7</v>
      </c>
      <c r="P251">
        <v>2</v>
      </c>
    </row>
    <row r="252" spans="1:16" x14ac:dyDescent="0.25">
      <c r="A252" t="s">
        <v>328</v>
      </c>
      <c r="B252" t="s">
        <v>99</v>
      </c>
      <c r="C252" t="s">
        <v>329</v>
      </c>
      <c r="D252" t="str">
        <f>Employees_Tbl[LAST] &amp;","&amp;Employees_Tbl[FIRST]</f>
        <v>Rodriguez,Shawn</v>
      </c>
      <c r="E252" t="s">
        <v>16</v>
      </c>
      <c r="F252" s="13">
        <v>42145</v>
      </c>
      <c r="G252" s="21">
        <f>YEAR(Employees_Tbl[HIRE DATE])</f>
        <v>2015</v>
      </c>
      <c r="H252" t="s">
        <v>219</v>
      </c>
      <c r="I252" t="s">
        <v>220</v>
      </c>
      <c r="J252" s="11">
        <v>126200</v>
      </c>
      <c r="K252" s="11">
        <v>3500</v>
      </c>
      <c r="L252" s="12">
        <v>0</v>
      </c>
      <c r="M252" s="12">
        <f>SUM(Employees_Tbl[[#This Row],[BASE SALARY]:[COMMISSION]])</f>
        <v>129700</v>
      </c>
      <c r="N252">
        <v>11</v>
      </c>
      <c r="O252">
        <v>3</v>
      </c>
      <c r="P252">
        <v>3</v>
      </c>
    </row>
    <row r="253" spans="1:16" x14ac:dyDescent="0.25">
      <c r="A253" t="s">
        <v>397</v>
      </c>
      <c r="B253" t="s">
        <v>398</v>
      </c>
      <c r="C253" t="s">
        <v>399</v>
      </c>
      <c r="D253" t="str">
        <f>Employees_Tbl[LAST] &amp;","&amp;Employees_Tbl[FIRST]</f>
        <v>Badger,Christie</v>
      </c>
      <c r="E253" t="s">
        <v>16</v>
      </c>
      <c r="F253" s="13">
        <v>42690</v>
      </c>
      <c r="G253" s="21">
        <f>YEAR(Employees_Tbl[HIRE DATE])</f>
        <v>2016</v>
      </c>
      <c r="H253" t="s">
        <v>219</v>
      </c>
      <c r="I253" t="s">
        <v>220</v>
      </c>
      <c r="J253" s="11">
        <v>104200</v>
      </c>
      <c r="K253" s="11">
        <v>3000</v>
      </c>
      <c r="L253" s="12">
        <v>0</v>
      </c>
      <c r="M253" s="12">
        <f>SUM(Employees_Tbl[[#This Row],[BASE SALARY]:[COMMISSION]])</f>
        <v>107200</v>
      </c>
      <c r="N253">
        <v>11</v>
      </c>
      <c r="O253">
        <v>6</v>
      </c>
      <c r="P253">
        <v>5</v>
      </c>
    </row>
    <row r="254" spans="1:16" x14ac:dyDescent="0.25">
      <c r="A254" t="s">
        <v>954</v>
      </c>
      <c r="B254" t="s">
        <v>955</v>
      </c>
      <c r="C254" t="s">
        <v>956</v>
      </c>
      <c r="D254" t="str">
        <f>Employees_Tbl[LAST] &amp;","&amp;Employees_Tbl[FIRST]</f>
        <v>Shearer,Dianne</v>
      </c>
      <c r="E254" t="s">
        <v>16</v>
      </c>
      <c r="F254" s="13">
        <v>43498</v>
      </c>
      <c r="G254" s="21">
        <f>YEAR(Employees_Tbl[HIRE DATE])</f>
        <v>2019</v>
      </c>
      <c r="H254" t="s">
        <v>219</v>
      </c>
      <c r="I254" t="s">
        <v>220</v>
      </c>
      <c r="J254" s="11">
        <v>95200</v>
      </c>
      <c r="K254" s="11">
        <v>3000</v>
      </c>
      <c r="L254" s="12">
        <v>0</v>
      </c>
      <c r="M254" s="12">
        <f>SUM(Employees_Tbl[[#This Row],[BASE SALARY]:[COMMISSION]])</f>
        <v>98200</v>
      </c>
      <c r="N254">
        <v>16</v>
      </c>
      <c r="O254">
        <v>11</v>
      </c>
      <c r="P254">
        <v>4</v>
      </c>
    </row>
    <row r="255" spans="1:16" x14ac:dyDescent="0.25">
      <c r="A255" t="s">
        <v>1180</v>
      </c>
      <c r="B255" t="s">
        <v>136</v>
      </c>
      <c r="C255" t="s">
        <v>1181</v>
      </c>
      <c r="D255" t="str">
        <f>Employees_Tbl[LAST] &amp;","&amp;Employees_Tbl[FIRST]</f>
        <v>Tallman,James</v>
      </c>
      <c r="E255" t="s">
        <v>16</v>
      </c>
      <c r="F255" s="13">
        <v>43906</v>
      </c>
      <c r="G255" s="21">
        <f>YEAR(Employees_Tbl[HIRE DATE])</f>
        <v>2020</v>
      </c>
      <c r="H255" t="s">
        <v>219</v>
      </c>
      <c r="I255" t="s">
        <v>220</v>
      </c>
      <c r="J255" s="11">
        <v>82000</v>
      </c>
      <c r="K255" s="11">
        <v>1500</v>
      </c>
      <c r="L255" s="12">
        <v>0</v>
      </c>
      <c r="M255" s="12">
        <f>SUM(Employees_Tbl[[#This Row],[BASE SALARY]:[COMMISSION]])</f>
        <v>83500</v>
      </c>
      <c r="N255">
        <v>10</v>
      </c>
      <c r="O255">
        <v>3</v>
      </c>
      <c r="P255">
        <v>5</v>
      </c>
    </row>
    <row r="256" spans="1:16" x14ac:dyDescent="0.25">
      <c r="A256" t="s">
        <v>1011</v>
      </c>
      <c r="B256" t="s">
        <v>326</v>
      </c>
      <c r="C256" t="s">
        <v>327</v>
      </c>
      <c r="D256" t="str">
        <f>Employees_Tbl[LAST] &amp;","&amp;Employees_Tbl[FIRST]</f>
        <v>Schreiner,Susie</v>
      </c>
      <c r="E256" t="s">
        <v>16</v>
      </c>
      <c r="F256" s="13">
        <v>42023</v>
      </c>
      <c r="G256" s="21">
        <f>YEAR(Employees_Tbl[HIRE DATE])</f>
        <v>2015</v>
      </c>
      <c r="H256" t="s">
        <v>219</v>
      </c>
      <c r="I256" t="s">
        <v>220</v>
      </c>
      <c r="J256" s="11">
        <v>80300</v>
      </c>
      <c r="K256" s="11">
        <v>2000</v>
      </c>
      <c r="L256" s="12">
        <v>0</v>
      </c>
      <c r="M256" s="12">
        <f>SUM(Employees_Tbl[[#This Row],[BASE SALARY]:[COMMISSION]])</f>
        <v>82300</v>
      </c>
      <c r="N256">
        <v>16</v>
      </c>
      <c r="O256">
        <v>4</v>
      </c>
      <c r="P256">
        <v>5</v>
      </c>
    </row>
    <row r="257" spans="1:16" x14ac:dyDescent="0.25">
      <c r="A257" t="s">
        <v>1177</v>
      </c>
      <c r="B257" t="s">
        <v>1178</v>
      </c>
      <c r="C257" t="s">
        <v>1179</v>
      </c>
      <c r="D257" t="str">
        <f>Employees_Tbl[LAST] &amp;","&amp;Employees_Tbl[FIRST]</f>
        <v>Carmichael,Kayla</v>
      </c>
      <c r="E257" t="s">
        <v>16</v>
      </c>
      <c r="F257" s="13">
        <v>44050</v>
      </c>
      <c r="G257" s="21">
        <f>YEAR(Employees_Tbl[HIRE DATE])</f>
        <v>2020</v>
      </c>
      <c r="H257" t="s">
        <v>219</v>
      </c>
      <c r="I257" t="s">
        <v>220</v>
      </c>
      <c r="J257" s="11">
        <v>74600</v>
      </c>
      <c r="K257" s="11">
        <v>2500</v>
      </c>
      <c r="L257" s="12">
        <v>0</v>
      </c>
      <c r="M257" s="12">
        <f>SUM(Employees_Tbl[[#This Row],[BASE SALARY]:[COMMISSION]])</f>
        <v>77100</v>
      </c>
      <c r="N257">
        <v>16</v>
      </c>
      <c r="O257">
        <v>9</v>
      </c>
      <c r="P257">
        <v>4</v>
      </c>
    </row>
    <row r="258" spans="1:16" x14ac:dyDescent="0.25">
      <c r="A258" t="s">
        <v>951</v>
      </c>
      <c r="B258" t="s">
        <v>952</v>
      </c>
      <c r="C258" t="s">
        <v>953</v>
      </c>
      <c r="D258" t="str">
        <f>Employees_Tbl[LAST] &amp;","&amp;Employees_Tbl[FIRST]</f>
        <v>Behne,Tora</v>
      </c>
      <c r="E258" t="s">
        <v>16</v>
      </c>
      <c r="F258" s="13">
        <v>43573</v>
      </c>
      <c r="G258" s="21">
        <f>YEAR(Employees_Tbl[HIRE DATE])</f>
        <v>2019</v>
      </c>
      <c r="H258" t="s">
        <v>219</v>
      </c>
      <c r="I258" t="s">
        <v>220</v>
      </c>
      <c r="J258" s="11">
        <v>71500</v>
      </c>
      <c r="K258" s="11">
        <v>1500</v>
      </c>
      <c r="L258" s="12">
        <v>0</v>
      </c>
      <c r="M258" s="12">
        <f>SUM(Employees_Tbl[[#This Row],[BASE SALARY]:[COMMISSION]])</f>
        <v>73000</v>
      </c>
      <c r="N258">
        <v>15</v>
      </c>
      <c r="O258">
        <v>7</v>
      </c>
      <c r="P258">
        <v>3</v>
      </c>
    </row>
    <row r="259" spans="1:16" x14ac:dyDescent="0.25">
      <c r="A259" t="s">
        <v>792</v>
      </c>
      <c r="B259" t="s">
        <v>549</v>
      </c>
      <c r="C259" t="s">
        <v>793</v>
      </c>
      <c r="D259" t="str">
        <f>Employees_Tbl[LAST] &amp;","&amp;Employees_Tbl[FIRST]</f>
        <v>Higbee,Frank</v>
      </c>
      <c r="E259" t="s">
        <v>16</v>
      </c>
      <c r="F259" s="13">
        <v>43112</v>
      </c>
      <c r="G259" s="21">
        <f>YEAR(Employees_Tbl[HIRE DATE])</f>
        <v>2018</v>
      </c>
      <c r="H259" t="s">
        <v>219</v>
      </c>
      <c r="I259" t="s">
        <v>220</v>
      </c>
      <c r="J259" s="11">
        <v>52300</v>
      </c>
      <c r="K259" s="11">
        <v>1500</v>
      </c>
      <c r="L259" s="12">
        <v>0</v>
      </c>
      <c r="M259" s="12">
        <f>SUM(Employees_Tbl[[#This Row],[BASE SALARY]:[COMMISSION]])</f>
        <v>53800</v>
      </c>
      <c r="N259">
        <v>18</v>
      </c>
      <c r="O259">
        <v>9</v>
      </c>
      <c r="P259">
        <v>3</v>
      </c>
    </row>
    <row r="260" spans="1:16" x14ac:dyDescent="0.25">
      <c r="A260" t="s">
        <v>1174</v>
      </c>
      <c r="B260" t="s">
        <v>1175</v>
      </c>
      <c r="C260" t="s">
        <v>1176</v>
      </c>
      <c r="D260" t="str">
        <f>Employees_Tbl[LAST] &amp;","&amp;Employees_Tbl[FIRST]</f>
        <v>Burns,Stuart</v>
      </c>
      <c r="E260" t="s">
        <v>16</v>
      </c>
      <c r="F260" s="13">
        <v>43957</v>
      </c>
      <c r="G260" s="21">
        <f>YEAR(Employees_Tbl[HIRE DATE])</f>
        <v>2020</v>
      </c>
      <c r="H260" t="s">
        <v>219</v>
      </c>
      <c r="I260" t="s">
        <v>220</v>
      </c>
      <c r="J260" s="11">
        <v>44700</v>
      </c>
      <c r="K260" s="11">
        <v>1000</v>
      </c>
      <c r="L260" s="12">
        <v>0</v>
      </c>
      <c r="M260" s="12">
        <f>SUM(Employees_Tbl[[#This Row],[BASE SALARY]:[COMMISSION]])</f>
        <v>45700</v>
      </c>
      <c r="N260">
        <v>18</v>
      </c>
      <c r="O260">
        <v>12</v>
      </c>
      <c r="P260">
        <v>5</v>
      </c>
    </row>
    <row r="261" spans="1:16" x14ac:dyDescent="0.25">
      <c r="A261" t="s">
        <v>598</v>
      </c>
      <c r="B261" t="s">
        <v>599</v>
      </c>
      <c r="C261" t="s">
        <v>600</v>
      </c>
      <c r="D261" t="str">
        <f>Employees_Tbl[LAST] &amp;","&amp;Employees_Tbl[FIRST]</f>
        <v>Alonzo,Edward</v>
      </c>
      <c r="E261" t="s">
        <v>16</v>
      </c>
      <c r="F261" s="13">
        <v>42887</v>
      </c>
      <c r="G261" s="21">
        <f>YEAR(Employees_Tbl[HIRE DATE])</f>
        <v>2017</v>
      </c>
      <c r="H261" t="s">
        <v>219</v>
      </c>
      <c r="I261" t="s">
        <v>220</v>
      </c>
      <c r="J261" s="11">
        <v>29100</v>
      </c>
      <c r="K261" s="11">
        <v>1000</v>
      </c>
      <c r="L261" s="12">
        <v>0</v>
      </c>
      <c r="M261" s="12">
        <f>SUM(Employees_Tbl[[#This Row],[BASE SALARY]:[COMMISSION]])</f>
        <v>30100</v>
      </c>
      <c r="N261">
        <v>13</v>
      </c>
      <c r="O261">
        <v>7</v>
      </c>
      <c r="P261">
        <v>5</v>
      </c>
    </row>
    <row r="262" spans="1:16" x14ac:dyDescent="0.25">
      <c r="A262" t="s">
        <v>1322</v>
      </c>
      <c r="B262" t="s">
        <v>601</v>
      </c>
      <c r="C262" t="s">
        <v>602</v>
      </c>
      <c r="D262" t="str">
        <f>Employees_Tbl[LAST] &amp;","&amp;Employees_Tbl[FIRST]</f>
        <v>Boudreau,Courtney</v>
      </c>
      <c r="E262" t="s">
        <v>22</v>
      </c>
      <c r="F262" s="13">
        <v>42850</v>
      </c>
      <c r="G262" s="21">
        <f>YEAR(Employees_Tbl[HIRE DATE])</f>
        <v>2017</v>
      </c>
      <c r="H262" t="s">
        <v>219</v>
      </c>
      <c r="I262" t="s">
        <v>220</v>
      </c>
      <c r="J262" s="11">
        <v>53000</v>
      </c>
      <c r="K262" s="11">
        <v>1500</v>
      </c>
      <c r="L262" s="12">
        <v>0</v>
      </c>
      <c r="M262" s="12">
        <f>SUM(Employees_Tbl[[#This Row],[BASE SALARY]:[COMMISSION]])</f>
        <v>54500</v>
      </c>
      <c r="N262">
        <v>18</v>
      </c>
      <c r="O262">
        <v>11</v>
      </c>
      <c r="P262">
        <v>4</v>
      </c>
    </row>
    <row r="263" spans="1:16" x14ac:dyDescent="0.25">
      <c r="A263" t="s">
        <v>1185</v>
      </c>
      <c r="B263" t="s">
        <v>382</v>
      </c>
      <c r="C263" t="s">
        <v>1186</v>
      </c>
      <c r="D263" t="str">
        <f>Employees_Tbl[LAST] &amp;","&amp;Employees_Tbl[FIRST]</f>
        <v>Hendricks,Terry</v>
      </c>
      <c r="E263" t="s">
        <v>22</v>
      </c>
      <c r="F263" s="13">
        <v>44037</v>
      </c>
      <c r="G263" s="21">
        <f>YEAR(Employees_Tbl[HIRE DATE])</f>
        <v>2020</v>
      </c>
      <c r="H263" t="s">
        <v>219</v>
      </c>
      <c r="I263" t="s">
        <v>220</v>
      </c>
      <c r="J263" s="11">
        <v>51600</v>
      </c>
      <c r="K263" s="11">
        <v>1000</v>
      </c>
      <c r="L263" s="12">
        <v>0</v>
      </c>
      <c r="M263" s="12">
        <f>SUM(Employees_Tbl[[#This Row],[BASE SALARY]:[COMMISSION]])</f>
        <v>52600</v>
      </c>
      <c r="N263">
        <v>13</v>
      </c>
      <c r="O263">
        <v>7</v>
      </c>
      <c r="P263">
        <v>3</v>
      </c>
    </row>
    <row r="264" spans="1:16" x14ac:dyDescent="0.25">
      <c r="A264" t="s">
        <v>794</v>
      </c>
      <c r="B264" t="s">
        <v>795</v>
      </c>
      <c r="C264" t="s">
        <v>796</v>
      </c>
      <c r="D264" t="str">
        <f>Employees_Tbl[LAST] &amp;","&amp;Employees_Tbl[FIRST]</f>
        <v>Price,Randolph</v>
      </c>
      <c r="E264" t="s">
        <v>22</v>
      </c>
      <c r="F264" s="13">
        <v>43188</v>
      </c>
      <c r="G264" s="21">
        <f>YEAR(Employees_Tbl[HIRE DATE])</f>
        <v>2018</v>
      </c>
      <c r="H264" t="s">
        <v>219</v>
      </c>
      <c r="I264" t="s">
        <v>220</v>
      </c>
      <c r="J264" s="11">
        <v>38600</v>
      </c>
      <c r="K264" s="11">
        <v>1500</v>
      </c>
      <c r="L264" s="12">
        <v>0</v>
      </c>
      <c r="M264" s="12">
        <f>SUM(Employees_Tbl[[#This Row],[BASE SALARY]:[COMMISSION]])</f>
        <v>40100</v>
      </c>
      <c r="N264">
        <v>18</v>
      </c>
      <c r="O264">
        <v>6</v>
      </c>
      <c r="P264">
        <v>3</v>
      </c>
    </row>
    <row r="265" spans="1:16" x14ac:dyDescent="0.25">
      <c r="A265" t="s">
        <v>400</v>
      </c>
      <c r="B265" t="s">
        <v>401</v>
      </c>
      <c r="C265" t="s">
        <v>402</v>
      </c>
      <c r="D265" t="str">
        <f>Employees_Tbl[LAST] &amp;","&amp;Employees_Tbl[FIRST]</f>
        <v>Catanzaro,Ollie</v>
      </c>
      <c r="E265" t="s">
        <v>22</v>
      </c>
      <c r="F265" s="13">
        <v>42532</v>
      </c>
      <c r="G265" s="21">
        <f>YEAR(Employees_Tbl[HIRE DATE])</f>
        <v>2016</v>
      </c>
      <c r="H265" t="s">
        <v>219</v>
      </c>
      <c r="I265" t="s">
        <v>220</v>
      </c>
      <c r="J265" s="11">
        <v>38300</v>
      </c>
      <c r="K265" s="11">
        <v>1000</v>
      </c>
      <c r="L265" s="12">
        <v>0</v>
      </c>
      <c r="M265" s="12">
        <f>SUM(Employees_Tbl[[#This Row],[BASE SALARY]:[COMMISSION]])</f>
        <v>39300</v>
      </c>
      <c r="N265">
        <v>16</v>
      </c>
      <c r="O265">
        <v>5</v>
      </c>
      <c r="P265">
        <v>4</v>
      </c>
    </row>
    <row r="266" spans="1:16" x14ac:dyDescent="0.25">
      <c r="A266" t="s">
        <v>959</v>
      </c>
      <c r="B266" t="s">
        <v>960</v>
      </c>
      <c r="C266" t="s">
        <v>961</v>
      </c>
      <c r="D266" t="str">
        <f>Employees_Tbl[LAST] &amp;","&amp;Employees_Tbl[FIRST]</f>
        <v>Byers,Norman</v>
      </c>
      <c r="E266" t="s">
        <v>22</v>
      </c>
      <c r="F266" s="13">
        <v>43817</v>
      </c>
      <c r="G266" s="21">
        <f>YEAR(Employees_Tbl[HIRE DATE])</f>
        <v>2019</v>
      </c>
      <c r="H266" t="s">
        <v>219</v>
      </c>
      <c r="I266" t="s">
        <v>220</v>
      </c>
      <c r="J266" s="11">
        <v>33600</v>
      </c>
      <c r="K266" s="11">
        <v>1000</v>
      </c>
      <c r="L266" s="12">
        <v>0</v>
      </c>
      <c r="M266" s="12">
        <f>SUM(Employees_Tbl[[#This Row],[BASE SALARY]:[COMMISSION]])</f>
        <v>34600</v>
      </c>
      <c r="N266">
        <v>12</v>
      </c>
      <c r="O266">
        <v>11</v>
      </c>
      <c r="P266">
        <v>5</v>
      </c>
    </row>
    <row r="267" spans="1:16" x14ac:dyDescent="0.25">
      <c r="A267" t="s">
        <v>1182</v>
      </c>
      <c r="B267" t="s">
        <v>1183</v>
      </c>
      <c r="C267" t="s">
        <v>1184</v>
      </c>
      <c r="D267" t="str">
        <f>Employees_Tbl[LAST] &amp;","&amp;Employees_Tbl[FIRST]</f>
        <v>Hicks,Elmer</v>
      </c>
      <c r="E267" t="s">
        <v>22</v>
      </c>
      <c r="F267" s="13">
        <v>43884</v>
      </c>
      <c r="G267" s="21">
        <f>YEAR(Employees_Tbl[HIRE DATE])</f>
        <v>2020</v>
      </c>
      <c r="H267" t="s">
        <v>219</v>
      </c>
      <c r="I267" t="s">
        <v>220</v>
      </c>
      <c r="J267" s="11">
        <v>33400</v>
      </c>
      <c r="K267" s="11">
        <v>1000</v>
      </c>
      <c r="L267" s="12">
        <v>0</v>
      </c>
      <c r="M267" s="12">
        <f>SUM(Employees_Tbl[[#This Row],[BASE SALARY]:[COMMISSION]])</f>
        <v>34400</v>
      </c>
      <c r="N267">
        <v>18</v>
      </c>
      <c r="O267">
        <v>8</v>
      </c>
      <c r="P267">
        <v>5</v>
      </c>
    </row>
    <row r="268" spans="1:16" x14ac:dyDescent="0.25">
      <c r="A268" t="s">
        <v>957</v>
      </c>
      <c r="B268" t="s">
        <v>689</v>
      </c>
      <c r="C268" t="s">
        <v>958</v>
      </c>
      <c r="D268" t="str">
        <f>Employees_Tbl[LAST] &amp;","&amp;Employees_Tbl[FIRST]</f>
        <v>Prejean,Jennifer</v>
      </c>
      <c r="E268" t="s">
        <v>22</v>
      </c>
      <c r="F268" s="13">
        <v>43718</v>
      </c>
      <c r="G268" s="21">
        <f>YEAR(Employees_Tbl[HIRE DATE])</f>
        <v>2019</v>
      </c>
      <c r="H268" t="s">
        <v>219</v>
      </c>
      <c r="I268" t="s">
        <v>220</v>
      </c>
      <c r="J268" s="11">
        <v>32100</v>
      </c>
      <c r="K268" s="11">
        <v>500</v>
      </c>
      <c r="L268" s="12">
        <v>0</v>
      </c>
      <c r="M268" s="12">
        <f>SUM(Employees_Tbl[[#This Row],[BASE SALARY]:[COMMISSION]])</f>
        <v>32600</v>
      </c>
      <c r="N268">
        <v>13</v>
      </c>
      <c r="O268">
        <v>3</v>
      </c>
      <c r="P268">
        <v>4</v>
      </c>
    </row>
    <row r="269" spans="1:16" x14ac:dyDescent="0.25">
      <c r="A269" t="s">
        <v>409</v>
      </c>
      <c r="B269" t="s">
        <v>410</v>
      </c>
      <c r="C269" t="s">
        <v>411</v>
      </c>
      <c r="D269" t="str">
        <f>Employees_Tbl[LAST] &amp;","&amp;Employees_Tbl[FIRST]</f>
        <v>Beck,Melody</v>
      </c>
      <c r="E269" t="s">
        <v>26</v>
      </c>
      <c r="F269" s="13">
        <v>42391</v>
      </c>
      <c r="G269" s="21">
        <f>YEAR(Employees_Tbl[HIRE DATE])</f>
        <v>2016</v>
      </c>
      <c r="H269" t="s">
        <v>219</v>
      </c>
      <c r="I269" t="s">
        <v>220</v>
      </c>
      <c r="J269" s="11">
        <v>97800</v>
      </c>
      <c r="K269" s="11">
        <v>3000</v>
      </c>
      <c r="L269" s="12">
        <v>0</v>
      </c>
      <c r="M269" s="12">
        <f>SUM(Employees_Tbl[[#This Row],[BASE SALARY]:[COMMISSION]])</f>
        <v>100800</v>
      </c>
      <c r="N269">
        <v>11</v>
      </c>
      <c r="O269">
        <v>6</v>
      </c>
      <c r="P269">
        <v>4</v>
      </c>
    </row>
    <row r="270" spans="1:16" x14ac:dyDescent="0.25">
      <c r="A270" t="s">
        <v>613</v>
      </c>
      <c r="B270" t="s">
        <v>473</v>
      </c>
      <c r="C270" t="s">
        <v>375</v>
      </c>
      <c r="D270" t="str">
        <f>Employees_Tbl[LAST] &amp;","&amp;Employees_Tbl[FIRST]</f>
        <v>Martin,Paula</v>
      </c>
      <c r="E270" t="s">
        <v>26</v>
      </c>
      <c r="F270" s="13">
        <v>42826</v>
      </c>
      <c r="G270" s="21">
        <f>YEAR(Employees_Tbl[HIRE DATE])</f>
        <v>2017</v>
      </c>
      <c r="H270" t="s">
        <v>219</v>
      </c>
      <c r="I270" t="s">
        <v>220</v>
      </c>
      <c r="J270" s="11">
        <v>92000</v>
      </c>
      <c r="K270" s="11">
        <v>2500</v>
      </c>
      <c r="L270" s="12">
        <v>0</v>
      </c>
      <c r="M270" s="12">
        <f>SUM(Employees_Tbl[[#This Row],[BASE SALARY]:[COMMISSION]])</f>
        <v>94500</v>
      </c>
      <c r="N270">
        <v>14</v>
      </c>
      <c r="O270">
        <v>3</v>
      </c>
      <c r="P270">
        <v>4</v>
      </c>
    </row>
    <row r="271" spans="1:16" x14ac:dyDescent="0.25">
      <c r="A271" t="s">
        <v>808</v>
      </c>
      <c r="B271" t="s">
        <v>206</v>
      </c>
      <c r="C271" t="s">
        <v>809</v>
      </c>
      <c r="D271" t="str">
        <f>Employees_Tbl[LAST] &amp;","&amp;Employees_Tbl[FIRST]</f>
        <v>Mcswain,Richard</v>
      </c>
      <c r="E271" t="s">
        <v>26</v>
      </c>
      <c r="F271" s="13">
        <v>43439</v>
      </c>
      <c r="G271" s="21">
        <f>YEAR(Employees_Tbl[HIRE DATE])</f>
        <v>2018</v>
      </c>
      <c r="H271" t="s">
        <v>219</v>
      </c>
      <c r="I271" t="s">
        <v>220</v>
      </c>
      <c r="J271" s="11">
        <v>89300</v>
      </c>
      <c r="K271" s="11">
        <v>4000</v>
      </c>
      <c r="L271" s="12">
        <v>0</v>
      </c>
      <c r="M271" s="12">
        <f>SUM(Employees_Tbl[[#This Row],[BASE SALARY]:[COMMISSION]])</f>
        <v>93300</v>
      </c>
      <c r="N271">
        <v>11</v>
      </c>
      <c r="O271">
        <v>3</v>
      </c>
      <c r="P271">
        <v>4</v>
      </c>
    </row>
    <row r="272" spans="1:16" x14ac:dyDescent="0.25">
      <c r="A272" t="s">
        <v>407</v>
      </c>
      <c r="B272" t="s">
        <v>28</v>
      </c>
      <c r="C272" t="s">
        <v>408</v>
      </c>
      <c r="D272" t="str">
        <f>Employees_Tbl[LAST] &amp;","&amp;Employees_Tbl[FIRST]</f>
        <v>Reynolds,Jeffery</v>
      </c>
      <c r="E272" t="s">
        <v>26</v>
      </c>
      <c r="F272" s="13">
        <v>42687</v>
      </c>
      <c r="G272" s="21">
        <f>YEAR(Employees_Tbl[HIRE DATE])</f>
        <v>2016</v>
      </c>
      <c r="H272" t="s">
        <v>219</v>
      </c>
      <c r="I272" t="s">
        <v>220</v>
      </c>
      <c r="J272" s="11">
        <v>79900</v>
      </c>
      <c r="K272" s="11">
        <v>2000</v>
      </c>
      <c r="L272" s="12">
        <v>0</v>
      </c>
      <c r="M272" s="12">
        <f>SUM(Employees_Tbl[[#This Row],[BASE SALARY]:[COMMISSION]])</f>
        <v>81900</v>
      </c>
      <c r="N272">
        <v>10</v>
      </c>
      <c r="O272">
        <v>5</v>
      </c>
      <c r="P272">
        <v>4</v>
      </c>
    </row>
    <row r="273" spans="1:16" x14ac:dyDescent="0.25">
      <c r="A273" t="s">
        <v>805</v>
      </c>
      <c r="B273" t="s">
        <v>806</v>
      </c>
      <c r="C273" t="s">
        <v>807</v>
      </c>
      <c r="D273" t="str">
        <f>Employees_Tbl[LAST] &amp;","&amp;Employees_Tbl[FIRST]</f>
        <v>Brownlee,Trevor</v>
      </c>
      <c r="E273" t="s">
        <v>26</v>
      </c>
      <c r="F273" s="13">
        <v>43142</v>
      </c>
      <c r="G273" s="21">
        <f>YEAR(Employees_Tbl[HIRE DATE])</f>
        <v>2018</v>
      </c>
      <c r="H273" t="s">
        <v>219</v>
      </c>
      <c r="I273" t="s">
        <v>220</v>
      </c>
      <c r="J273" s="11">
        <v>78000</v>
      </c>
      <c r="K273" s="11">
        <v>2000</v>
      </c>
      <c r="L273" s="12">
        <v>0</v>
      </c>
      <c r="M273" s="12">
        <f>SUM(Employees_Tbl[[#This Row],[BASE SALARY]:[COMMISSION]])</f>
        <v>80000</v>
      </c>
      <c r="N273">
        <v>12</v>
      </c>
      <c r="O273">
        <v>5</v>
      </c>
      <c r="P273">
        <v>4</v>
      </c>
    </row>
    <row r="274" spans="1:16" x14ac:dyDescent="0.25">
      <c r="A274" t="s">
        <v>802</v>
      </c>
      <c r="B274" t="s">
        <v>803</v>
      </c>
      <c r="C274" t="s">
        <v>804</v>
      </c>
      <c r="D274" t="str">
        <f>Employees_Tbl[LAST] &amp;","&amp;Employees_Tbl[FIRST]</f>
        <v>Forbes,Jeremy</v>
      </c>
      <c r="E274" t="s">
        <v>26</v>
      </c>
      <c r="F274" s="13">
        <v>43416</v>
      </c>
      <c r="G274" s="21">
        <f>YEAR(Employees_Tbl[HIRE DATE])</f>
        <v>2018</v>
      </c>
      <c r="H274" t="s">
        <v>219</v>
      </c>
      <c r="I274" t="s">
        <v>220</v>
      </c>
      <c r="J274" s="11">
        <v>72400</v>
      </c>
      <c r="K274" s="11">
        <v>1500</v>
      </c>
      <c r="L274" s="12">
        <v>0</v>
      </c>
      <c r="M274" s="12">
        <f>SUM(Employees_Tbl[[#This Row],[BASE SALARY]:[COMMISSION]])</f>
        <v>73900</v>
      </c>
      <c r="N274">
        <v>15</v>
      </c>
      <c r="O274">
        <v>5</v>
      </c>
      <c r="P274">
        <v>3</v>
      </c>
    </row>
    <row r="275" spans="1:16" x14ac:dyDescent="0.25">
      <c r="A275" t="s">
        <v>330</v>
      </c>
      <c r="B275" t="s">
        <v>93</v>
      </c>
      <c r="C275" t="s">
        <v>331</v>
      </c>
      <c r="D275" t="str">
        <f>Employees_Tbl[LAST] &amp;","&amp;Employees_Tbl[FIRST]</f>
        <v>Mcelhannon,Robert</v>
      </c>
      <c r="E275" t="s">
        <v>26</v>
      </c>
      <c r="F275" s="13">
        <v>42121</v>
      </c>
      <c r="G275" s="21">
        <f>YEAR(Employees_Tbl[HIRE DATE])</f>
        <v>2015</v>
      </c>
      <c r="H275" t="s">
        <v>219</v>
      </c>
      <c r="I275" t="s">
        <v>220</v>
      </c>
      <c r="J275" s="11">
        <v>70000</v>
      </c>
      <c r="K275" s="11">
        <v>2500</v>
      </c>
      <c r="L275" s="12">
        <v>0</v>
      </c>
      <c r="M275" s="12">
        <f>SUM(Employees_Tbl[[#This Row],[BASE SALARY]:[COMMISSION]])</f>
        <v>72500</v>
      </c>
      <c r="N275">
        <v>13</v>
      </c>
      <c r="O275">
        <v>6</v>
      </c>
      <c r="P275">
        <v>4</v>
      </c>
    </row>
    <row r="276" spans="1:16" x14ac:dyDescent="0.25">
      <c r="A276" t="s">
        <v>332</v>
      </c>
      <c r="B276" t="s">
        <v>333</v>
      </c>
      <c r="C276" t="s">
        <v>334</v>
      </c>
      <c r="D276" t="str">
        <f>Employees_Tbl[LAST] &amp;","&amp;Employees_Tbl[FIRST]</f>
        <v>Zimmerman,Donna</v>
      </c>
      <c r="E276" t="s">
        <v>26</v>
      </c>
      <c r="F276" s="13">
        <v>42236</v>
      </c>
      <c r="G276" s="21">
        <f>YEAR(Employees_Tbl[HIRE DATE])</f>
        <v>2015</v>
      </c>
      <c r="H276" t="s">
        <v>219</v>
      </c>
      <c r="I276" t="s">
        <v>220</v>
      </c>
      <c r="J276" s="11">
        <v>68800</v>
      </c>
      <c r="K276" s="11">
        <v>2000</v>
      </c>
      <c r="L276" s="12">
        <v>0</v>
      </c>
      <c r="M276" s="12">
        <f>SUM(Employees_Tbl[[#This Row],[BASE SALARY]:[COMMISSION]])</f>
        <v>70800</v>
      </c>
      <c r="N276">
        <v>13</v>
      </c>
      <c r="O276">
        <v>8</v>
      </c>
      <c r="P276">
        <v>5</v>
      </c>
    </row>
    <row r="277" spans="1:16" x14ac:dyDescent="0.25">
      <c r="A277" t="s">
        <v>1187</v>
      </c>
      <c r="B277" t="s">
        <v>1188</v>
      </c>
      <c r="C277" t="s">
        <v>1189</v>
      </c>
      <c r="D277" t="str">
        <f>Employees_Tbl[LAST] &amp;","&amp;Employees_Tbl[FIRST]</f>
        <v>Hayes,Viola</v>
      </c>
      <c r="E277" t="s">
        <v>26</v>
      </c>
      <c r="F277" s="13">
        <v>44025</v>
      </c>
      <c r="G277" s="21">
        <f>YEAR(Employees_Tbl[HIRE DATE])</f>
        <v>2020</v>
      </c>
      <c r="H277" t="s">
        <v>219</v>
      </c>
      <c r="I277" t="s">
        <v>220</v>
      </c>
      <c r="J277" s="11">
        <v>68000</v>
      </c>
      <c r="K277" s="11">
        <v>3000</v>
      </c>
      <c r="L277" s="12">
        <v>0</v>
      </c>
      <c r="M277" s="12">
        <f>SUM(Employees_Tbl[[#This Row],[BASE SALARY]:[COMMISSION]])</f>
        <v>71000</v>
      </c>
      <c r="N277">
        <v>10</v>
      </c>
      <c r="O277">
        <v>12</v>
      </c>
      <c r="P277">
        <v>2</v>
      </c>
    </row>
    <row r="278" spans="1:16" x14ac:dyDescent="0.25">
      <c r="A278" t="s">
        <v>608</v>
      </c>
      <c r="B278" t="s">
        <v>206</v>
      </c>
      <c r="C278" t="s">
        <v>609</v>
      </c>
      <c r="D278" t="str">
        <f>Employees_Tbl[LAST] &amp;","&amp;Employees_Tbl[FIRST]</f>
        <v>Hodo,Richard</v>
      </c>
      <c r="E278" t="s">
        <v>26</v>
      </c>
      <c r="F278" s="13">
        <v>42995</v>
      </c>
      <c r="G278" s="21">
        <f>YEAR(Employees_Tbl[HIRE DATE])</f>
        <v>2017</v>
      </c>
      <c r="H278" t="s">
        <v>219</v>
      </c>
      <c r="I278" t="s">
        <v>220</v>
      </c>
      <c r="J278" s="11">
        <v>67400</v>
      </c>
      <c r="K278" s="11">
        <v>2000</v>
      </c>
      <c r="L278" s="12">
        <v>0</v>
      </c>
      <c r="M278" s="12">
        <f>SUM(Employees_Tbl[[#This Row],[BASE SALARY]:[COMMISSION]])</f>
        <v>69400</v>
      </c>
      <c r="N278">
        <v>16</v>
      </c>
      <c r="O278">
        <v>3</v>
      </c>
      <c r="P278">
        <v>3</v>
      </c>
    </row>
    <row r="279" spans="1:16" x14ac:dyDescent="0.25">
      <c r="A279" t="s">
        <v>610</v>
      </c>
      <c r="B279" t="s">
        <v>611</v>
      </c>
      <c r="C279" t="s">
        <v>612</v>
      </c>
      <c r="D279" t="str">
        <f>Employees_Tbl[LAST] &amp;","&amp;Employees_Tbl[FIRST]</f>
        <v>Hickey,Luba</v>
      </c>
      <c r="E279" t="s">
        <v>26</v>
      </c>
      <c r="F279" s="13">
        <v>42873</v>
      </c>
      <c r="G279" s="21">
        <f>YEAR(Employees_Tbl[HIRE DATE])</f>
        <v>2017</v>
      </c>
      <c r="H279" t="s">
        <v>219</v>
      </c>
      <c r="I279" t="s">
        <v>220</v>
      </c>
      <c r="J279" s="11">
        <v>67200</v>
      </c>
      <c r="K279" s="11">
        <v>1500</v>
      </c>
      <c r="L279" s="12">
        <v>0</v>
      </c>
      <c r="M279" s="12">
        <f>SUM(Employees_Tbl[[#This Row],[BASE SALARY]:[COMMISSION]])</f>
        <v>68700</v>
      </c>
      <c r="N279">
        <v>14</v>
      </c>
      <c r="O279">
        <v>4</v>
      </c>
      <c r="P279">
        <v>5</v>
      </c>
    </row>
    <row r="280" spans="1:16" x14ac:dyDescent="0.25">
      <c r="A280" t="s">
        <v>799</v>
      </c>
      <c r="B280" t="s">
        <v>800</v>
      </c>
      <c r="C280" t="s">
        <v>801</v>
      </c>
      <c r="D280" t="str">
        <f>Employees_Tbl[LAST] &amp;","&amp;Employees_Tbl[FIRST]</f>
        <v>Moss,Angela</v>
      </c>
      <c r="E280" t="s">
        <v>26</v>
      </c>
      <c r="F280" s="13">
        <v>43170</v>
      </c>
      <c r="G280" s="21">
        <f>YEAR(Employees_Tbl[HIRE DATE])</f>
        <v>2018</v>
      </c>
      <c r="H280" t="s">
        <v>219</v>
      </c>
      <c r="I280" t="s">
        <v>220</v>
      </c>
      <c r="J280" s="11">
        <v>59400</v>
      </c>
      <c r="K280" s="11">
        <v>1500</v>
      </c>
      <c r="L280" s="12">
        <v>0</v>
      </c>
      <c r="M280" s="12">
        <f>SUM(Employees_Tbl[[#This Row],[BASE SALARY]:[COMMISSION]])</f>
        <v>60900</v>
      </c>
      <c r="N280">
        <v>15</v>
      </c>
      <c r="O280">
        <v>10</v>
      </c>
      <c r="P280">
        <v>5</v>
      </c>
    </row>
    <row r="281" spans="1:16" x14ac:dyDescent="0.25">
      <c r="A281" t="s">
        <v>405</v>
      </c>
      <c r="B281" t="s">
        <v>270</v>
      </c>
      <c r="C281" t="s">
        <v>406</v>
      </c>
      <c r="D281" t="str">
        <f>Employees_Tbl[LAST] &amp;","&amp;Employees_Tbl[FIRST]</f>
        <v>Fields,David</v>
      </c>
      <c r="E281" t="s">
        <v>26</v>
      </c>
      <c r="F281" s="13">
        <v>42383</v>
      </c>
      <c r="G281" s="21">
        <f>YEAR(Employees_Tbl[HIRE DATE])</f>
        <v>2016</v>
      </c>
      <c r="H281" t="s">
        <v>219</v>
      </c>
      <c r="I281" t="s">
        <v>220</v>
      </c>
      <c r="J281" s="11">
        <v>56400</v>
      </c>
      <c r="K281" s="11">
        <v>2000</v>
      </c>
      <c r="L281" s="12">
        <v>0</v>
      </c>
      <c r="M281" s="12">
        <f>SUM(Employees_Tbl[[#This Row],[BASE SALARY]:[COMMISSION]])</f>
        <v>58400</v>
      </c>
      <c r="N281">
        <v>10</v>
      </c>
      <c r="O281">
        <v>2</v>
      </c>
      <c r="P281">
        <v>3</v>
      </c>
    </row>
    <row r="282" spans="1:16" x14ac:dyDescent="0.25">
      <c r="A282" t="s">
        <v>403</v>
      </c>
      <c r="B282" t="s">
        <v>299</v>
      </c>
      <c r="C282" t="s">
        <v>404</v>
      </c>
      <c r="D282" t="str">
        <f>Employees_Tbl[LAST] &amp;","&amp;Employees_Tbl[FIRST]</f>
        <v>Griffin,Aaron</v>
      </c>
      <c r="E282" t="s">
        <v>26</v>
      </c>
      <c r="F282" s="13">
        <v>42625</v>
      </c>
      <c r="G282" s="21">
        <f>YEAR(Employees_Tbl[HIRE DATE])</f>
        <v>2016</v>
      </c>
      <c r="H282" t="s">
        <v>219</v>
      </c>
      <c r="I282" t="s">
        <v>220</v>
      </c>
      <c r="J282" s="11">
        <v>48300</v>
      </c>
      <c r="K282" s="11">
        <v>1500</v>
      </c>
      <c r="L282" s="12">
        <v>0</v>
      </c>
      <c r="M282" s="12">
        <f>SUM(Employees_Tbl[[#This Row],[BASE SALARY]:[COMMISSION]])</f>
        <v>49800</v>
      </c>
      <c r="N282">
        <v>12</v>
      </c>
      <c r="O282">
        <v>4</v>
      </c>
      <c r="P282">
        <v>5</v>
      </c>
    </row>
    <row r="283" spans="1:16" x14ac:dyDescent="0.25">
      <c r="A283" t="s">
        <v>606</v>
      </c>
      <c r="B283" t="s">
        <v>173</v>
      </c>
      <c r="C283" t="s">
        <v>607</v>
      </c>
      <c r="D283" t="str">
        <f>Employees_Tbl[LAST] &amp;","&amp;Employees_Tbl[FIRST]</f>
        <v>Flores,Isabel</v>
      </c>
      <c r="E283" t="s">
        <v>26</v>
      </c>
      <c r="F283" s="13">
        <v>42931</v>
      </c>
      <c r="G283" s="21">
        <f>YEAR(Employees_Tbl[HIRE DATE])</f>
        <v>2017</v>
      </c>
      <c r="H283" t="s">
        <v>219</v>
      </c>
      <c r="I283" t="s">
        <v>220</v>
      </c>
      <c r="J283" s="11">
        <v>44700</v>
      </c>
      <c r="K283" s="11">
        <v>1000</v>
      </c>
      <c r="L283" s="12">
        <v>0</v>
      </c>
      <c r="M283" s="12">
        <f>SUM(Employees_Tbl[[#This Row],[BASE SALARY]:[COMMISSION]])</f>
        <v>45700</v>
      </c>
      <c r="N283">
        <v>11</v>
      </c>
      <c r="O283">
        <v>9</v>
      </c>
      <c r="P283">
        <v>3</v>
      </c>
    </row>
    <row r="284" spans="1:16" x14ac:dyDescent="0.25">
      <c r="A284" t="s">
        <v>962</v>
      </c>
      <c r="B284" t="s">
        <v>963</v>
      </c>
      <c r="C284" t="s">
        <v>964</v>
      </c>
      <c r="D284" t="str">
        <f>Employees_Tbl[LAST] &amp;","&amp;Employees_Tbl[FIRST]</f>
        <v>Graziano,Tracy</v>
      </c>
      <c r="E284" t="s">
        <v>26</v>
      </c>
      <c r="F284" s="13">
        <v>43664</v>
      </c>
      <c r="G284" s="21">
        <f>YEAR(Employees_Tbl[HIRE DATE])</f>
        <v>2019</v>
      </c>
      <c r="H284" t="s">
        <v>219</v>
      </c>
      <c r="I284" t="s">
        <v>220</v>
      </c>
      <c r="J284" s="11">
        <v>31200</v>
      </c>
      <c r="K284" s="11">
        <v>1000</v>
      </c>
      <c r="L284" s="12">
        <v>0</v>
      </c>
      <c r="M284" s="12">
        <f>SUM(Employees_Tbl[[#This Row],[BASE SALARY]:[COMMISSION]])</f>
        <v>32200</v>
      </c>
      <c r="N284">
        <v>11</v>
      </c>
      <c r="O284">
        <v>8</v>
      </c>
      <c r="P284">
        <v>2</v>
      </c>
    </row>
    <row r="285" spans="1:16" x14ac:dyDescent="0.25">
      <c r="A285" t="s">
        <v>797</v>
      </c>
      <c r="B285" t="s">
        <v>581</v>
      </c>
      <c r="C285" t="s">
        <v>798</v>
      </c>
      <c r="D285" t="str">
        <f>Employees_Tbl[LAST] &amp;","&amp;Employees_Tbl[FIRST]</f>
        <v>Loyd,Cynthia</v>
      </c>
      <c r="E285" t="s">
        <v>26</v>
      </c>
      <c r="F285" s="13">
        <v>43464</v>
      </c>
      <c r="G285" s="21">
        <f>YEAR(Employees_Tbl[HIRE DATE])</f>
        <v>2018</v>
      </c>
      <c r="H285" t="s">
        <v>219</v>
      </c>
      <c r="I285" t="s">
        <v>220</v>
      </c>
      <c r="J285" s="11">
        <v>29600</v>
      </c>
      <c r="K285" s="11">
        <v>1000</v>
      </c>
      <c r="L285" s="12">
        <v>0</v>
      </c>
      <c r="M285" s="12">
        <f>SUM(Employees_Tbl[[#This Row],[BASE SALARY]:[COMMISSION]])</f>
        <v>30600</v>
      </c>
      <c r="N285">
        <v>10</v>
      </c>
      <c r="O285">
        <v>10</v>
      </c>
      <c r="P285">
        <v>4</v>
      </c>
    </row>
    <row r="286" spans="1:16" x14ac:dyDescent="0.25">
      <c r="A286" t="s">
        <v>603</v>
      </c>
      <c r="B286" t="s">
        <v>604</v>
      </c>
      <c r="C286" t="s">
        <v>605</v>
      </c>
      <c r="D286" t="str">
        <f>Employees_Tbl[LAST] &amp;","&amp;Employees_Tbl[FIRST]</f>
        <v>Preston,Alexander</v>
      </c>
      <c r="E286" t="s">
        <v>26</v>
      </c>
      <c r="F286" s="13">
        <v>42882</v>
      </c>
      <c r="G286" s="21">
        <f>YEAR(Employees_Tbl[HIRE DATE])</f>
        <v>2017</v>
      </c>
      <c r="H286" t="s">
        <v>219</v>
      </c>
      <c r="I286" t="s">
        <v>220</v>
      </c>
      <c r="J286" s="11">
        <v>28700</v>
      </c>
      <c r="K286" s="11">
        <v>1000</v>
      </c>
      <c r="L286" s="12">
        <v>0</v>
      </c>
      <c r="M286" s="12">
        <f>SUM(Employees_Tbl[[#This Row],[BASE SALARY]:[COMMISSION]])</f>
        <v>29700</v>
      </c>
      <c r="N286">
        <v>14</v>
      </c>
      <c r="O286">
        <v>7</v>
      </c>
      <c r="P286">
        <v>4</v>
      </c>
    </row>
    <row r="287" spans="1:16" x14ac:dyDescent="0.25">
      <c r="A287" t="s">
        <v>618</v>
      </c>
      <c r="B287" t="s">
        <v>619</v>
      </c>
      <c r="C287" t="s">
        <v>620</v>
      </c>
      <c r="D287" t="str">
        <f>Employees_Tbl[LAST] &amp;","&amp;Employees_Tbl[FIRST]</f>
        <v>Flynn,Gerald</v>
      </c>
      <c r="E287" t="s">
        <v>33</v>
      </c>
      <c r="F287" s="13">
        <v>43060</v>
      </c>
      <c r="G287" s="21">
        <f>YEAR(Employees_Tbl[HIRE DATE])</f>
        <v>2017</v>
      </c>
      <c r="H287" t="s">
        <v>219</v>
      </c>
      <c r="I287" t="s">
        <v>220</v>
      </c>
      <c r="J287" s="11">
        <v>97300</v>
      </c>
      <c r="K287" s="11">
        <v>2500</v>
      </c>
      <c r="L287" s="12">
        <v>0</v>
      </c>
      <c r="M287" s="12">
        <f>SUM(Employees_Tbl[[#This Row],[BASE SALARY]:[COMMISSION]])</f>
        <v>99800</v>
      </c>
      <c r="N287">
        <v>16</v>
      </c>
      <c r="O287">
        <v>2</v>
      </c>
      <c r="P287">
        <v>5</v>
      </c>
    </row>
    <row r="288" spans="1:16" x14ac:dyDescent="0.25">
      <c r="A288" t="s">
        <v>970</v>
      </c>
      <c r="B288" t="s">
        <v>51</v>
      </c>
      <c r="C288" t="s">
        <v>971</v>
      </c>
      <c r="D288" t="str">
        <f>Employees_Tbl[LAST] &amp;","&amp;Employees_Tbl[FIRST]</f>
        <v>Ray,Monica</v>
      </c>
      <c r="E288" t="s">
        <v>33</v>
      </c>
      <c r="F288" s="13">
        <v>43526</v>
      </c>
      <c r="G288" s="21">
        <f>YEAR(Employees_Tbl[HIRE DATE])</f>
        <v>2019</v>
      </c>
      <c r="H288" t="s">
        <v>219</v>
      </c>
      <c r="I288" t="s">
        <v>220</v>
      </c>
      <c r="J288" s="11">
        <v>87600</v>
      </c>
      <c r="K288" s="11">
        <v>2000</v>
      </c>
      <c r="L288" s="12">
        <v>0</v>
      </c>
      <c r="M288" s="12">
        <f>SUM(Employees_Tbl[[#This Row],[BASE SALARY]:[COMMISSION]])</f>
        <v>89600</v>
      </c>
      <c r="N288">
        <v>16</v>
      </c>
      <c r="O288">
        <v>5</v>
      </c>
      <c r="P288">
        <v>5</v>
      </c>
    </row>
    <row r="289" spans="1:16" x14ac:dyDescent="0.25">
      <c r="A289" t="s">
        <v>415</v>
      </c>
      <c r="B289" t="s">
        <v>416</v>
      </c>
      <c r="C289" t="s">
        <v>417</v>
      </c>
      <c r="D289" t="str">
        <f>Employees_Tbl[LAST] &amp;","&amp;Employees_Tbl[FIRST]</f>
        <v>Colvin,Sharon</v>
      </c>
      <c r="E289" t="s">
        <v>33</v>
      </c>
      <c r="F289" s="13">
        <v>42715</v>
      </c>
      <c r="G289" s="21">
        <f>YEAR(Employees_Tbl[HIRE DATE])</f>
        <v>2016</v>
      </c>
      <c r="H289" t="s">
        <v>219</v>
      </c>
      <c r="I289" t="s">
        <v>220</v>
      </c>
      <c r="J289" s="11">
        <v>86900</v>
      </c>
      <c r="K289" s="11">
        <v>2000</v>
      </c>
      <c r="L289" s="12">
        <v>0</v>
      </c>
      <c r="M289" s="12">
        <f>SUM(Employees_Tbl[[#This Row],[BASE SALARY]:[COMMISSION]])</f>
        <v>88900</v>
      </c>
      <c r="N289">
        <v>11</v>
      </c>
      <c r="O289">
        <v>2</v>
      </c>
      <c r="P289">
        <v>4</v>
      </c>
    </row>
    <row r="290" spans="1:16" x14ac:dyDescent="0.25">
      <c r="A290" t="s">
        <v>335</v>
      </c>
      <c r="B290" t="s">
        <v>43</v>
      </c>
      <c r="C290" t="s">
        <v>336</v>
      </c>
      <c r="D290" t="str">
        <f>Employees_Tbl[LAST] &amp;","&amp;Employees_Tbl[FIRST]</f>
        <v>Brown,Christopher</v>
      </c>
      <c r="E290" t="s">
        <v>33</v>
      </c>
      <c r="F290" s="13">
        <v>42276</v>
      </c>
      <c r="G290" s="21">
        <f>YEAR(Employees_Tbl[HIRE DATE])</f>
        <v>2015</v>
      </c>
      <c r="H290" t="s">
        <v>219</v>
      </c>
      <c r="I290" t="s">
        <v>220</v>
      </c>
      <c r="J290" s="11">
        <v>81600</v>
      </c>
      <c r="K290" s="11">
        <v>3000</v>
      </c>
      <c r="L290" s="12">
        <v>0</v>
      </c>
      <c r="M290" s="12">
        <f>SUM(Employees_Tbl[[#This Row],[BASE SALARY]:[COMMISSION]])</f>
        <v>84600</v>
      </c>
      <c r="N290">
        <v>10</v>
      </c>
      <c r="O290">
        <v>2</v>
      </c>
      <c r="P290">
        <v>4</v>
      </c>
    </row>
    <row r="291" spans="1:16" x14ac:dyDescent="0.25">
      <c r="A291" t="s">
        <v>414</v>
      </c>
      <c r="B291" t="s">
        <v>1298</v>
      </c>
      <c r="C291" t="s">
        <v>1299</v>
      </c>
      <c r="D291" t="str">
        <f>Employees_Tbl[LAST] &amp;","&amp;Employees_Tbl[FIRST]</f>
        <v>Baros,Jacek</v>
      </c>
      <c r="E291" t="s">
        <v>33</v>
      </c>
      <c r="F291" s="13">
        <v>42731</v>
      </c>
      <c r="G291" s="21">
        <f>YEAR(Employees_Tbl[HIRE DATE])</f>
        <v>2016</v>
      </c>
      <c r="H291" t="s">
        <v>219</v>
      </c>
      <c r="I291" t="s">
        <v>220</v>
      </c>
      <c r="J291" s="11">
        <v>81300</v>
      </c>
      <c r="K291" s="11">
        <v>2000</v>
      </c>
      <c r="L291" s="12">
        <v>0</v>
      </c>
      <c r="M291" s="12">
        <f>SUM(Employees_Tbl[[#This Row],[BASE SALARY]:[COMMISSION]])</f>
        <v>83300</v>
      </c>
      <c r="N291">
        <v>16</v>
      </c>
      <c r="O291">
        <v>5</v>
      </c>
      <c r="P291">
        <v>5</v>
      </c>
    </row>
    <row r="292" spans="1:16" x14ac:dyDescent="0.25">
      <c r="A292" t="s">
        <v>968</v>
      </c>
      <c r="B292" t="s">
        <v>494</v>
      </c>
      <c r="C292" t="s">
        <v>969</v>
      </c>
      <c r="D292" t="str">
        <f>Employees_Tbl[LAST] &amp;","&amp;Employees_Tbl[FIRST]</f>
        <v>Wiley,Tara</v>
      </c>
      <c r="E292" t="s">
        <v>33</v>
      </c>
      <c r="F292" s="13">
        <v>43699</v>
      </c>
      <c r="G292" s="21">
        <f>YEAR(Employees_Tbl[HIRE DATE])</f>
        <v>2019</v>
      </c>
      <c r="H292" t="s">
        <v>219</v>
      </c>
      <c r="I292" t="s">
        <v>220</v>
      </c>
      <c r="J292" s="11">
        <v>73500</v>
      </c>
      <c r="K292" s="11">
        <v>1500</v>
      </c>
      <c r="L292" s="12">
        <v>0</v>
      </c>
      <c r="M292" s="12">
        <f>SUM(Employees_Tbl[[#This Row],[BASE SALARY]:[COMMISSION]])</f>
        <v>75000</v>
      </c>
      <c r="N292">
        <v>18</v>
      </c>
      <c r="O292">
        <v>3</v>
      </c>
      <c r="P292">
        <v>4</v>
      </c>
    </row>
    <row r="293" spans="1:16" x14ac:dyDescent="0.25">
      <c r="A293" t="s">
        <v>1194</v>
      </c>
      <c r="B293" t="s">
        <v>64</v>
      </c>
      <c r="C293" t="s">
        <v>1195</v>
      </c>
      <c r="D293" t="str">
        <f>Employees_Tbl[LAST] &amp;","&amp;Employees_Tbl[FIRST]</f>
        <v>Bodnar,Stephen</v>
      </c>
      <c r="E293" t="s">
        <v>33</v>
      </c>
      <c r="F293" s="13">
        <v>43895</v>
      </c>
      <c r="G293" s="21">
        <f>YEAR(Employees_Tbl[HIRE DATE])</f>
        <v>2020</v>
      </c>
      <c r="H293" t="s">
        <v>219</v>
      </c>
      <c r="I293" t="s">
        <v>220</v>
      </c>
      <c r="J293" s="11">
        <v>65400</v>
      </c>
      <c r="K293" s="11">
        <v>2000</v>
      </c>
      <c r="L293" s="12">
        <v>0</v>
      </c>
      <c r="M293" s="12">
        <f>SUM(Employees_Tbl[[#This Row],[BASE SALARY]:[COMMISSION]])</f>
        <v>67400</v>
      </c>
      <c r="N293">
        <v>15</v>
      </c>
      <c r="O293">
        <v>3</v>
      </c>
      <c r="P293">
        <v>4</v>
      </c>
    </row>
    <row r="294" spans="1:16" x14ac:dyDescent="0.25">
      <c r="A294" t="s">
        <v>412</v>
      </c>
      <c r="B294" t="s">
        <v>121</v>
      </c>
      <c r="C294" t="s">
        <v>413</v>
      </c>
      <c r="D294" t="str">
        <f>Employees_Tbl[LAST] &amp;","&amp;Employees_Tbl[FIRST]</f>
        <v>Phelps,Brent</v>
      </c>
      <c r="E294" t="s">
        <v>33</v>
      </c>
      <c r="F294" s="13">
        <v>42575</v>
      </c>
      <c r="G294" s="21">
        <f>YEAR(Employees_Tbl[HIRE DATE])</f>
        <v>2016</v>
      </c>
      <c r="H294" t="s">
        <v>219</v>
      </c>
      <c r="I294" t="s">
        <v>220</v>
      </c>
      <c r="J294" s="11">
        <v>64100</v>
      </c>
      <c r="K294" s="11">
        <v>2500</v>
      </c>
      <c r="L294" s="12">
        <v>0</v>
      </c>
      <c r="M294" s="12">
        <f>SUM(Employees_Tbl[[#This Row],[BASE SALARY]:[COMMISSION]])</f>
        <v>66600</v>
      </c>
      <c r="N294">
        <v>13</v>
      </c>
      <c r="O294">
        <v>1</v>
      </c>
      <c r="P294">
        <v>3</v>
      </c>
    </row>
    <row r="295" spans="1:16" x14ac:dyDescent="0.25">
      <c r="A295" t="s">
        <v>615</v>
      </c>
      <c r="B295" t="s">
        <v>616</v>
      </c>
      <c r="C295" t="s">
        <v>617</v>
      </c>
      <c r="D295" t="str">
        <f>Employees_Tbl[LAST] &amp;","&amp;Employees_Tbl[FIRST]</f>
        <v>Yelton,Violet</v>
      </c>
      <c r="E295" t="s">
        <v>33</v>
      </c>
      <c r="F295" s="13">
        <v>42911</v>
      </c>
      <c r="G295" s="21">
        <f>YEAR(Employees_Tbl[HIRE DATE])</f>
        <v>2017</v>
      </c>
      <c r="H295" t="s">
        <v>219</v>
      </c>
      <c r="I295" t="s">
        <v>220</v>
      </c>
      <c r="J295" s="11">
        <v>53300</v>
      </c>
      <c r="K295" s="11">
        <v>2000</v>
      </c>
      <c r="L295" s="12">
        <v>0</v>
      </c>
      <c r="M295" s="12">
        <f>SUM(Employees_Tbl[[#This Row],[BASE SALARY]:[COMMISSION]])</f>
        <v>55300</v>
      </c>
      <c r="N295">
        <v>16</v>
      </c>
      <c r="O295">
        <v>4</v>
      </c>
      <c r="P295">
        <v>5</v>
      </c>
    </row>
    <row r="296" spans="1:16" x14ac:dyDescent="0.25">
      <c r="A296" t="s">
        <v>813</v>
      </c>
      <c r="B296" t="s">
        <v>814</v>
      </c>
      <c r="C296" t="s">
        <v>815</v>
      </c>
      <c r="D296" t="str">
        <f>Employees_Tbl[LAST] &amp;","&amp;Employees_Tbl[FIRST]</f>
        <v>Kramer,Nicole</v>
      </c>
      <c r="E296" t="s">
        <v>33</v>
      </c>
      <c r="F296" s="13">
        <v>43269</v>
      </c>
      <c r="G296" s="21">
        <f>YEAR(Employees_Tbl[HIRE DATE])</f>
        <v>2018</v>
      </c>
      <c r="H296" t="s">
        <v>219</v>
      </c>
      <c r="I296" t="s">
        <v>220</v>
      </c>
      <c r="J296" s="11">
        <v>52900</v>
      </c>
      <c r="K296" s="11">
        <v>1500</v>
      </c>
      <c r="L296" s="12">
        <v>0</v>
      </c>
      <c r="M296" s="12">
        <f>SUM(Employees_Tbl[[#This Row],[BASE SALARY]:[COMMISSION]])</f>
        <v>54400</v>
      </c>
      <c r="N296">
        <v>11</v>
      </c>
      <c r="O296">
        <v>1</v>
      </c>
      <c r="P296">
        <v>3</v>
      </c>
    </row>
    <row r="297" spans="1:16" x14ac:dyDescent="0.25">
      <c r="A297" t="s">
        <v>965</v>
      </c>
      <c r="B297" t="s">
        <v>966</v>
      </c>
      <c r="C297" t="s">
        <v>967</v>
      </c>
      <c r="D297" t="str">
        <f>Employees_Tbl[LAST] &amp;","&amp;Employees_Tbl[FIRST]</f>
        <v>Grammer,Juan</v>
      </c>
      <c r="E297" t="s">
        <v>33</v>
      </c>
      <c r="F297" s="13">
        <v>43740</v>
      </c>
      <c r="G297" s="21">
        <f>YEAR(Employees_Tbl[HIRE DATE])</f>
        <v>2019</v>
      </c>
      <c r="H297" t="s">
        <v>219</v>
      </c>
      <c r="I297" t="s">
        <v>220</v>
      </c>
      <c r="J297" s="11">
        <v>49800</v>
      </c>
      <c r="K297" s="11">
        <v>1000</v>
      </c>
      <c r="L297" s="12">
        <v>0</v>
      </c>
      <c r="M297" s="12">
        <f>SUM(Employees_Tbl[[#This Row],[BASE SALARY]:[COMMISSION]])</f>
        <v>50800</v>
      </c>
      <c r="N297">
        <v>11</v>
      </c>
      <c r="O297">
        <v>1</v>
      </c>
      <c r="P297">
        <v>5</v>
      </c>
    </row>
    <row r="298" spans="1:16" x14ac:dyDescent="0.25">
      <c r="A298" t="s">
        <v>537</v>
      </c>
      <c r="B298" t="s">
        <v>35</v>
      </c>
      <c r="C298" t="s">
        <v>614</v>
      </c>
      <c r="D298" t="str">
        <f>Employees_Tbl[LAST] &amp;","&amp;Employees_Tbl[FIRST]</f>
        <v>Eckert,Charles</v>
      </c>
      <c r="E298" t="s">
        <v>33</v>
      </c>
      <c r="F298" s="13">
        <v>43051</v>
      </c>
      <c r="G298" s="21">
        <f>YEAR(Employees_Tbl[HIRE DATE])</f>
        <v>2017</v>
      </c>
      <c r="H298" t="s">
        <v>219</v>
      </c>
      <c r="I298" t="s">
        <v>220</v>
      </c>
      <c r="J298" s="11">
        <v>49700</v>
      </c>
      <c r="K298" s="11">
        <v>1500</v>
      </c>
      <c r="L298" s="12">
        <v>0</v>
      </c>
      <c r="M298" s="12">
        <f>SUM(Employees_Tbl[[#This Row],[BASE SALARY]:[COMMISSION]])</f>
        <v>51200</v>
      </c>
      <c r="N298">
        <v>16</v>
      </c>
      <c r="O298">
        <v>2</v>
      </c>
      <c r="P298">
        <v>4</v>
      </c>
    </row>
    <row r="299" spans="1:16" x14ac:dyDescent="0.25">
      <c r="A299" t="s">
        <v>810</v>
      </c>
      <c r="B299" t="s">
        <v>811</v>
      </c>
      <c r="C299" t="s">
        <v>812</v>
      </c>
      <c r="D299" t="str">
        <f>Employees_Tbl[LAST] &amp;","&amp;Employees_Tbl[FIRST]</f>
        <v>Whalen,Forrest</v>
      </c>
      <c r="E299" t="s">
        <v>33</v>
      </c>
      <c r="F299" s="13">
        <v>43263</v>
      </c>
      <c r="G299" s="21">
        <f>YEAR(Employees_Tbl[HIRE DATE])</f>
        <v>2018</v>
      </c>
      <c r="H299" t="s">
        <v>219</v>
      </c>
      <c r="I299" t="s">
        <v>220</v>
      </c>
      <c r="J299" s="11">
        <v>39800</v>
      </c>
      <c r="K299" s="11">
        <v>1000</v>
      </c>
      <c r="L299" s="12">
        <v>0</v>
      </c>
      <c r="M299" s="12">
        <f>SUM(Employees_Tbl[[#This Row],[BASE SALARY]:[COMMISSION]])</f>
        <v>40800</v>
      </c>
      <c r="N299">
        <v>13</v>
      </c>
      <c r="O299">
        <v>1</v>
      </c>
      <c r="P299">
        <v>4</v>
      </c>
    </row>
    <row r="300" spans="1:16" x14ac:dyDescent="0.25">
      <c r="A300" t="s">
        <v>1192</v>
      </c>
      <c r="B300" t="s">
        <v>1193</v>
      </c>
      <c r="C300" t="s">
        <v>273</v>
      </c>
      <c r="D300" t="str">
        <f>Employees_Tbl[LAST] &amp;","&amp;Employees_Tbl[FIRST]</f>
        <v>Smith,Mayra</v>
      </c>
      <c r="E300" t="s">
        <v>33</v>
      </c>
      <c r="F300" s="13">
        <v>44095</v>
      </c>
      <c r="G300" s="21">
        <f>YEAR(Employees_Tbl[HIRE DATE])</f>
        <v>2020</v>
      </c>
      <c r="H300" t="s">
        <v>219</v>
      </c>
      <c r="I300" t="s">
        <v>220</v>
      </c>
      <c r="J300" s="11">
        <v>34000</v>
      </c>
      <c r="K300" s="11">
        <v>1000</v>
      </c>
      <c r="L300" s="12">
        <v>0</v>
      </c>
      <c r="M300" s="12">
        <f>SUM(Employees_Tbl[[#This Row],[BASE SALARY]:[COMMISSION]])</f>
        <v>35000</v>
      </c>
      <c r="N300">
        <v>12</v>
      </c>
      <c r="O300">
        <v>3</v>
      </c>
      <c r="P300">
        <v>4</v>
      </c>
    </row>
    <row r="301" spans="1:16" x14ac:dyDescent="0.25">
      <c r="A301" t="s">
        <v>1190</v>
      </c>
      <c r="B301" t="s">
        <v>1012</v>
      </c>
      <c r="C301" t="s">
        <v>1191</v>
      </c>
      <c r="D301" t="str">
        <f>Employees_Tbl[LAST] &amp;","&amp;Employees_Tbl[FIRST]</f>
        <v>Gariepy,Sara</v>
      </c>
      <c r="E301" t="s">
        <v>33</v>
      </c>
      <c r="F301" s="13">
        <v>44038</v>
      </c>
      <c r="G301" s="21">
        <f>YEAR(Employees_Tbl[HIRE DATE])</f>
        <v>2020</v>
      </c>
      <c r="H301" t="s">
        <v>219</v>
      </c>
      <c r="I301" t="s">
        <v>220</v>
      </c>
      <c r="J301" s="11">
        <v>32600</v>
      </c>
      <c r="K301" s="11">
        <v>1000</v>
      </c>
      <c r="L301" s="12">
        <v>0</v>
      </c>
      <c r="M301" s="12">
        <f>SUM(Employees_Tbl[[#This Row],[BASE SALARY]:[COMMISSION]])</f>
        <v>33600</v>
      </c>
      <c r="N301">
        <v>11</v>
      </c>
      <c r="O301">
        <v>7</v>
      </c>
      <c r="P301">
        <v>3</v>
      </c>
    </row>
    <row r="302" spans="1:16" x14ac:dyDescent="0.25">
      <c r="A302" t="s">
        <v>825</v>
      </c>
      <c r="B302" t="s">
        <v>84</v>
      </c>
      <c r="C302" t="s">
        <v>826</v>
      </c>
      <c r="D302" t="str">
        <f>Employees_Tbl[LAST] &amp;","&amp;Employees_Tbl[FIRST]</f>
        <v>Campbell,Paul</v>
      </c>
      <c r="E302" t="s">
        <v>37</v>
      </c>
      <c r="F302" s="13">
        <v>43421</v>
      </c>
      <c r="G302" s="21">
        <f>YEAR(Employees_Tbl[HIRE DATE])</f>
        <v>2018</v>
      </c>
      <c r="H302" t="s">
        <v>219</v>
      </c>
      <c r="I302" t="s">
        <v>220</v>
      </c>
      <c r="J302" s="11">
        <v>97700</v>
      </c>
      <c r="K302" s="11">
        <v>2500</v>
      </c>
      <c r="L302" s="12">
        <v>0</v>
      </c>
      <c r="M302" s="12">
        <f>SUM(Employees_Tbl[[#This Row],[BASE SALARY]:[COMMISSION]])</f>
        <v>100200</v>
      </c>
      <c r="N302">
        <v>18</v>
      </c>
      <c r="O302">
        <v>8</v>
      </c>
      <c r="P302">
        <v>3</v>
      </c>
    </row>
    <row r="303" spans="1:16" x14ac:dyDescent="0.25">
      <c r="A303" t="s">
        <v>337</v>
      </c>
      <c r="B303" t="s">
        <v>338</v>
      </c>
      <c r="C303" t="s">
        <v>339</v>
      </c>
      <c r="D303" t="str">
        <f>Employees_Tbl[LAST] &amp;","&amp;Employees_Tbl[FIRST]</f>
        <v>Pina,Joan</v>
      </c>
      <c r="E303" t="s">
        <v>37</v>
      </c>
      <c r="F303" s="13">
        <v>42065</v>
      </c>
      <c r="G303" s="21">
        <f>YEAR(Employees_Tbl[HIRE DATE])</f>
        <v>2015</v>
      </c>
      <c r="H303" t="s">
        <v>219</v>
      </c>
      <c r="I303" t="s">
        <v>220</v>
      </c>
      <c r="J303" s="11">
        <v>95600</v>
      </c>
      <c r="K303" s="11">
        <v>2500</v>
      </c>
      <c r="L303" s="12">
        <v>0</v>
      </c>
      <c r="M303" s="12">
        <f>SUM(Employees_Tbl[[#This Row],[BASE SALARY]:[COMMISSION]])</f>
        <v>98100</v>
      </c>
      <c r="N303">
        <v>16</v>
      </c>
      <c r="O303">
        <v>11</v>
      </c>
      <c r="P303">
        <v>4</v>
      </c>
    </row>
    <row r="304" spans="1:16" x14ac:dyDescent="0.25">
      <c r="A304" t="s">
        <v>978</v>
      </c>
      <c r="B304" t="s">
        <v>58</v>
      </c>
      <c r="C304" t="s">
        <v>979</v>
      </c>
      <c r="D304" t="str">
        <f>Employees_Tbl[LAST] &amp;","&amp;Employees_Tbl[FIRST]</f>
        <v>Duvall,Deborah</v>
      </c>
      <c r="E304" t="s">
        <v>37</v>
      </c>
      <c r="F304" s="13">
        <v>43511</v>
      </c>
      <c r="G304" s="21">
        <f>YEAR(Employees_Tbl[HIRE DATE])</f>
        <v>2019</v>
      </c>
      <c r="H304" t="s">
        <v>219</v>
      </c>
      <c r="I304" t="s">
        <v>220</v>
      </c>
      <c r="J304" s="11">
        <v>93100</v>
      </c>
      <c r="K304" s="11">
        <v>3000</v>
      </c>
      <c r="L304" s="12">
        <v>0</v>
      </c>
      <c r="M304" s="12">
        <f>SUM(Employees_Tbl[[#This Row],[BASE SALARY]:[COMMISSION]])</f>
        <v>96100</v>
      </c>
      <c r="N304">
        <v>13</v>
      </c>
      <c r="O304">
        <v>10</v>
      </c>
      <c r="P304">
        <v>4</v>
      </c>
    </row>
    <row r="305" spans="1:16" x14ac:dyDescent="0.25">
      <c r="A305" t="s">
        <v>822</v>
      </c>
      <c r="B305" t="s">
        <v>823</v>
      </c>
      <c r="C305" t="s">
        <v>824</v>
      </c>
      <c r="D305" t="str">
        <f>Employees_Tbl[LAST] &amp;","&amp;Employees_Tbl[FIRST]</f>
        <v>Madden,Orville</v>
      </c>
      <c r="E305" t="s">
        <v>37</v>
      </c>
      <c r="F305" s="13">
        <v>43274</v>
      </c>
      <c r="G305" s="21">
        <f>YEAR(Employees_Tbl[HIRE DATE])</f>
        <v>2018</v>
      </c>
      <c r="H305" t="s">
        <v>219</v>
      </c>
      <c r="I305" t="s">
        <v>220</v>
      </c>
      <c r="J305" s="11">
        <v>88800</v>
      </c>
      <c r="K305" s="11">
        <v>3500</v>
      </c>
      <c r="L305" s="12">
        <v>0</v>
      </c>
      <c r="M305" s="12">
        <f>SUM(Employees_Tbl[[#This Row],[BASE SALARY]:[COMMISSION]])</f>
        <v>92300</v>
      </c>
      <c r="N305">
        <v>18</v>
      </c>
      <c r="O305">
        <v>3</v>
      </c>
      <c r="P305">
        <v>5</v>
      </c>
    </row>
    <row r="306" spans="1:16" x14ac:dyDescent="0.25">
      <c r="A306" t="s">
        <v>227</v>
      </c>
      <c r="B306" t="s">
        <v>228</v>
      </c>
      <c r="C306" t="s">
        <v>79</v>
      </c>
      <c r="D306" t="str">
        <f>Employees_Tbl[LAST] &amp;","&amp;Employees_Tbl[FIRST]</f>
        <v>Noll,Danielle</v>
      </c>
      <c r="E306" t="s">
        <v>37</v>
      </c>
      <c r="F306" s="13">
        <v>41640</v>
      </c>
      <c r="G306" s="21">
        <f>YEAR(Employees_Tbl[HIRE DATE])</f>
        <v>2014</v>
      </c>
      <c r="H306" t="s">
        <v>219</v>
      </c>
      <c r="I306" t="s">
        <v>220</v>
      </c>
      <c r="J306" s="11">
        <v>86200</v>
      </c>
      <c r="K306" s="11">
        <v>2500</v>
      </c>
      <c r="L306" s="12">
        <v>0</v>
      </c>
      <c r="M306" s="12">
        <f>SUM(Employees_Tbl[[#This Row],[BASE SALARY]:[COMMISSION]])</f>
        <v>88700</v>
      </c>
      <c r="N306">
        <v>18</v>
      </c>
      <c r="O306">
        <v>6</v>
      </c>
      <c r="P306">
        <v>4</v>
      </c>
    </row>
    <row r="307" spans="1:16" x14ac:dyDescent="0.25">
      <c r="A307" t="s">
        <v>627</v>
      </c>
      <c r="B307" t="s">
        <v>628</v>
      </c>
      <c r="C307" t="s">
        <v>629</v>
      </c>
      <c r="D307" t="str">
        <f>Employees_Tbl[LAST] &amp;","&amp;Employees_Tbl[FIRST]</f>
        <v>Hanson,Larry</v>
      </c>
      <c r="E307" t="s">
        <v>37</v>
      </c>
      <c r="F307" s="13">
        <v>42798</v>
      </c>
      <c r="G307" s="21">
        <f>YEAR(Employees_Tbl[HIRE DATE])</f>
        <v>2017</v>
      </c>
      <c r="H307" t="s">
        <v>219</v>
      </c>
      <c r="I307" t="s">
        <v>220</v>
      </c>
      <c r="J307" s="11">
        <v>79300</v>
      </c>
      <c r="K307" s="11">
        <v>2500</v>
      </c>
      <c r="L307" s="12">
        <v>0</v>
      </c>
      <c r="M307" s="12">
        <f>SUM(Employees_Tbl[[#This Row],[BASE SALARY]:[COMMISSION]])</f>
        <v>81800</v>
      </c>
      <c r="N307">
        <v>15</v>
      </c>
      <c r="O307">
        <v>1</v>
      </c>
      <c r="P307">
        <v>5</v>
      </c>
    </row>
    <row r="308" spans="1:16" x14ac:dyDescent="0.25">
      <c r="A308" t="s">
        <v>975</v>
      </c>
      <c r="B308" t="s">
        <v>976</v>
      </c>
      <c r="C308" t="s">
        <v>977</v>
      </c>
      <c r="D308" t="str">
        <f>Employees_Tbl[LAST] &amp;","&amp;Employees_Tbl[FIRST]</f>
        <v>Simmers,Katie</v>
      </c>
      <c r="E308" t="s">
        <v>37</v>
      </c>
      <c r="F308" s="13">
        <v>43767</v>
      </c>
      <c r="G308" s="21">
        <f>YEAR(Employees_Tbl[HIRE DATE])</f>
        <v>2019</v>
      </c>
      <c r="H308" t="s">
        <v>219</v>
      </c>
      <c r="I308" t="s">
        <v>220</v>
      </c>
      <c r="J308" s="11">
        <v>69900</v>
      </c>
      <c r="K308" s="11">
        <v>2000</v>
      </c>
      <c r="L308" s="12">
        <v>0</v>
      </c>
      <c r="M308" s="12">
        <f>SUM(Employees_Tbl[[#This Row],[BASE SALARY]:[COMMISSION]])</f>
        <v>71900</v>
      </c>
      <c r="N308">
        <v>18</v>
      </c>
      <c r="O308">
        <v>10</v>
      </c>
      <c r="P308">
        <v>5</v>
      </c>
    </row>
    <row r="309" spans="1:16" x14ac:dyDescent="0.25">
      <c r="A309" t="s">
        <v>819</v>
      </c>
      <c r="B309" t="s">
        <v>820</v>
      </c>
      <c r="C309" t="s">
        <v>821</v>
      </c>
      <c r="D309" t="str">
        <f>Employees_Tbl[LAST] &amp;","&amp;Employees_Tbl[FIRST]</f>
        <v>Hines,Curtis</v>
      </c>
      <c r="E309" t="s">
        <v>37</v>
      </c>
      <c r="F309" s="13">
        <v>43179</v>
      </c>
      <c r="G309" s="21">
        <f>YEAR(Employees_Tbl[HIRE DATE])</f>
        <v>2018</v>
      </c>
      <c r="H309" t="s">
        <v>219</v>
      </c>
      <c r="I309" t="s">
        <v>220</v>
      </c>
      <c r="J309" s="11">
        <v>67600</v>
      </c>
      <c r="K309" s="11">
        <v>1000</v>
      </c>
      <c r="L309" s="12">
        <v>0</v>
      </c>
      <c r="M309" s="12">
        <f>SUM(Employees_Tbl[[#This Row],[BASE SALARY]:[COMMISSION]])</f>
        <v>68600</v>
      </c>
      <c r="N309">
        <v>15</v>
      </c>
      <c r="O309">
        <v>12</v>
      </c>
      <c r="P309">
        <v>4</v>
      </c>
    </row>
    <row r="310" spans="1:16" x14ac:dyDescent="0.25">
      <c r="A310" t="s">
        <v>224</v>
      </c>
      <c r="B310" t="s">
        <v>225</v>
      </c>
      <c r="C310" t="s">
        <v>226</v>
      </c>
      <c r="D310" t="str">
        <f>Employees_Tbl[LAST] &amp;","&amp;Employees_Tbl[FIRST]</f>
        <v>Russo,Michael</v>
      </c>
      <c r="E310" t="s">
        <v>37</v>
      </c>
      <c r="F310" s="13">
        <v>41834</v>
      </c>
      <c r="G310" s="21">
        <f>YEAR(Employees_Tbl[HIRE DATE])</f>
        <v>2014</v>
      </c>
      <c r="H310" t="s">
        <v>219</v>
      </c>
      <c r="I310" t="s">
        <v>220</v>
      </c>
      <c r="J310" s="11">
        <v>65400</v>
      </c>
      <c r="K310" s="11">
        <v>2000</v>
      </c>
      <c r="L310" s="12">
        <v>0</v>
      </c>
      <c r="M310" s="12">
        <f>SUM(Employees_Tbl[[#This Row],[BASE SALARY]:[COMMISSION]])</f>
        <v>67400</v>
      </c>
      <c r="N310">
        <v>14</v>
      </c>
      <c r="O310">
        <v>13</v>
      </c>
      <c r="P310">
        <v>5</v>
      </c>
    </row>
    <row r="311" spans="1:16" x14ac:dyDescent="0.25">
      <c r="A311" t="s">
        <v>816</v>
      </c>
      <c r="B311" t="s">
        <v>817</v>
      </c>
      <c r="C311" t="s">
        <v>818</v>
      </c>
      <c r="D311" t="str">
        <f>Employees_Tbl[LAST] &amp;","&amp;Employees_Tbl[FIRST]</f>
        <v>Lefebvre,Nobuko</v>
      </c>
      <c r="E311" t="s">
        <v>37</v>
      </c>
      <c r="F311" s="13">
        <v>43465</v>
      </c>
      <c r="G311" s="21">
        <f>YEAR(Employees_Tbl[HIRE DATE])</f>
        <v>2018</v>
      </c>
      <c r="H311" t="s">
        <v>219</v>
      </c>
      <c r="I311" t="s">
        <v>220</v>
      </c>
      <c r="J311" s="11">
        <v>62800</v>
      </c>
      <c r="K311" s="11">
        <v>2000</v>
      </c>
      <c r="L311" s="12">
        <v>0</v>
      </c>
      <c r="M311" s="12">
        <f>SUM(Employees_Tbl[[#This Row],[BASE SALARY]:[COMMISSION]])</f>
        <v>64800</v>
      </c>
      <c r="N311">
        <v>14</v>
      </c>
      <c r="O311">
        <v>7</v>
      </c>
      <c r="P311">
        <v>3</v>
      </c>
    </row>
    <row r="312" spans="1:16" x14ac:dyDescent="0.25">
      <c r="A312" t="s">
        <v>1198</v>
      </c>
      <c r="B312" t="s">
        <v>1199</v>
      </c>
      <c r="C312" t="s">
        <v>1200</v>
      </c>
      <c r="D312" t="str">
        <f>Employees_Tbl[LAST] &amp;","&amp;Employees_Tbl[FIRST]</f>
        <v>Summers,Dolly</v>
      </c>
      <c r="E312" t="s">
        <v>37</v>
      </c>
      <c r="F312" s="13">
        <v>43922</v>
      </c>
      <c r="G312" s="21">
        <f>YEAR(Employees_Tbl[HIRE DATE])</f>
        <v>2020</v>
      </c>
      <c r="H312" t="s">
        <v>219</v>
      </c>
      <c r="I312" t="s">
        <v>220</v>
      </c>
      <c r="J312" s="11">
        <v>61000</v>
      </c>
      <c r="K312" s="11">
        <v>2000</v>
      </c>
      <c r="L312" s="12">
        <v>0</v>
      </c>
      <c r="M312" s="12">
        <f>SUM(Employees_Tbl[[#This Row],[BASE SALARY]:[COMMISSION]])</f>
        <v>63000</v>
      </c>
      <c r="N312">
        <v>16</v>
      </c>
      <c r="O312">
        <v>5</v>
      </c>
      <c r="P312">
        <v>5</v>
      </c>
    </row>
    <row r="313" spans="1:16" x14ac:dyDescent="0.25">
      <c r="A313" t="s">
        <v>221</v>
      </c>
      <c r="B313" t="s">
        <v>222</v>
      </c>
      <c r="C313" t="s">
        <v>223</v>
      </c>
      <c r="D313" t="str">
        <f>Employees_Tbl[LAST] &amp;","&amp;Employees_Tbl[FIRST]</f>
        <v>Batchelor,Betty</v>
      </c>
      <c r="E313" t="s">
        <v>37</v>
      </c>
      <c r="F313" s="13">
        <v>41801</v>
      </c>
      <c r="G313" s="21">
        <f>YEAR(Employees_Tbl[HIRE DATE])</f>
        <v>2014</v>
      </c>
      <c r="H313" t="s">
        <v>219</v>
      </c>
      <c r="I313" t="s">
        <v>220</v>
      </c>
      <c r="J313" s="11">
        <v>60200</v>
      </c>
      <c r="K313" s="11">
        <v>1500</v>
      </c>
      <c r="L313" s="12">
        <v>0</v>
      </c>
      <c r="M313" s="12">
        <f>SUM(Employees_Tbl[[#This Row],[BASE SALARY]:[COMMISSION]])</f>
        <v>61700</v>
      </c>
      <c r="N313">
        <v>18</v>
      </c>
      <c r="O313">
        <v>3</v>
      </c>
      <c r="P313">
        <v>2</v>
      </c>
    </row>
    <row r="314" spans="1:16" x14ac:dyDescent="0.25">
      <c r="A314" t="s">
        <v>972</v>
      </c>
      <c r="B314" t="s">
        <v>973</v>
      </c>
      <c r="C314" t="s">
        <v>974</v>
      </c>
      <c r="D314" t="str">
        <f>Employees_Tbl[LAST] &amp;","&amp;Employees_Tbl[FIRST]</f>
        <v>Delany,Stephanie</v>
      </c>
      <c r="E314" t="s">
        <v>37</v>
      </c>
      <c r="F314" s="13">
        <v>43558</v>
      </c>
      <c r="G314" s="21">
        <f>YEAR(Employees_Tbl[HIRE DATE])</f>
        <v>2019</v>
      </c>
      <c r="H314" t="s">
        <v>219</v>
      </c>
      <c r="I314" t="s">
        <v>220</v>
      </c>
      <c r="J314" s="11">
        <v>53800</v>
      </c>
      <c r="K314" s="11">
        <v>1500</v>
      </c>
      <c r="L314" s="12">
        <v>0</v>
      </c>
      <c r="M314" s="12">
        <f>SUM(Employees_Tbl[[#This Row],[BASE SALARY]:[COMMISSION]])</f>
        <v>55300</v>
      </c>
      <c r="N314">
        <v>17</v>
      </c>
      <c r="O314">
        <v>7</v>
      </c>
      <c r="P314">
        <v>3</v>
      </c>
    </row>
    <row r="315" spans="1:16" x14ac:dyDescent="0.25">
      <c r="A315" t="s">
        <v>625</v>
      </c>
      <c r="B315" t="s">
        <v>96</v>
      </c>
      <c r="C315" t="s">
        <v>626</v>
      </c>
      <c r="D315" t="str">
        <f>Employees_Tbl[LAST] &amp;","&amp;Employees_Tbl[FIRST]</f>
        <v>Hannah,John</v>
      </c>
      <c r="E315" t="s">
        <v>37</v>
      </c>
      <c r="F315" s="13">
        <v>42802</v>
      </c>
      <c r="G315" s="21">
        <f>YEAR(Employees_Tbl[HIRE DATE])</f>
        <v>2017</v>
      </c>
      <c r="H315" t="s">
        <v>219</v>
      </c>
      <c r="I315" t="s">
        <v>220</v>
      </c>
      <c r="J315" s="11">
        <v>49100</v>
      </c>
      <c r="K315" s="11">
        <v>1500</v>
      </c>
      <c r="L315" s="12">
        <v>0</v>
      </c>
      <c r="M315" s="12">
        <f>SUM(Employees_Tbl[[#This Row],[BASE SALARY]:[COMMISSION]])</f>
        <v>50600</v>
      </c>
      <c r="N315">
        <v>14</v>
      </c>
      <c r="O315">
        <v>2</v>
      </c>
      <c r="P315">
        <v>5</v>
      </c>
    </row>
    <row r="316" spans="1:16" x14ac:dyDescent="0.25">
      <c r="A316" t="s">
        <v>623</v>
      </c>
      <c r="B316" t="s">
        <v>479</v>
      </c>
      <c r="C316" t="s">
        <v>624</v>
      </c>
      <c r="D316" t="str">
        <f>Employees_Tbl[LAST] &amp;","&amp;Employees_Tbl[FIRST]</f>
        <v>White,Barbara</v>
      </c>
      <c r="E316" t="s">
        <v>37</v>
      </c>
      <c r="F316" s="13">
        <v>42753</v>
      </c>
      <c r="G316" s="21">
        <f>YEAR(Employees_Tbl[HIRE DATE])</f>
        <v>2017</v>
      </c>
      <c r="H316" t="s">
        <v>219</v>
      </c>
      <c r="I316" t="s">
        <v>220</v>
      </c>
      <c r="J316" s="11">
        <v>43500</v>
      </c>
      <c r="K316" s="11">
        <v>1000</v>
      </c>
      <c r="L316" s="12">
        <v>0</v>
      </c>
      <c r="M316" s="12">
        <f>SUM(Employees_Tbl[[#This Row],[BASE SALARY]:[COMMISSION]])</f>
        <v>44500</v>
      </c>
      <c r="N316">
        <v>13</v>
      </c>
      <c r="O316">
        <v>7</v>
      </c>
      <c r="P316">
        <v>4</v>
      </c>
    </row>
    <row r="317" spans="1:16" x14ac:dyDescent="0.25">
      <c r="A317" t="s">
        <v>418</v>
      </c>
      <c r="B317" t="s">
        <v>206</v>
      </c>
      <c r="C317" t="s">
        <v>419</v>
      </c>
      <c r="D317" t="str">
        <f>Employees_Tbl[LAST] &amp;","&amp;Employees_Tbl[FIRST]</f>
        <v>Delreal,Richard</v>
      </c>
      <c r="E317" t="s">
        <v>37</v>
      </c>
      <c r="F317" s="13">
        <v>42387</v>
      </c>
      <c r="G317" s="21">
        <f>YEAR(Employees_Tbl[HIRE DATE])</f>
        <v>2016</v>
      </c>
      <c r="H317" t="s">
        <v>219</v>
      </c>
      <c r="I317" t="s">
        <v>220</v>
      </c>
      <c r="J317" s="11">
        <v>41300</v>
      </c>
      <c r="K317" s="11">
        <v>1000</v>
      </c>
      <c r="L317" s="12">
        <v>0</v>
      </c>
      <c r="M317" s="12">
        <f>SUM(Employees_Tbl[[#This Row],[BASE SALARY]:[COMMISSION]])</f>
        <v>42300</v>
      </c>
      <c r="N317">
        <v>11</v>
      </c>
      <c r="O317">
        <v>7</v>
      </c>
      <c r="P317">
        <v>5</v>
      </c>
    </row>
    <row r="318" spans="1:16" x14ac:dyDescent="0.25">
      <c r="A318" t="s">
        <v>1196</v>
      </c>
      <c r="B318" t="s">
        <v>116</v>
      </c>
      <c r="C318" t="s">
        <v>1197</v>
      </c>
      <c r="D318" t="str">
        <f>Employees_Tbl[LAST] &amp;","&amp;Employees_Tbl[FIRST]</f>
        <v>Munoz,William</v>
      </c>
      <c r="E318" t="s">
        <v>37</v>
      </c>
      <c r="F318" s="13">
        <v>43854</v>
      </c>
      <c r="G318" s="21">
        <f>YEAR(Employees_Tbl[HIRE DATE])</f>
        <v>2020</v>
      </c>
      <c r="H318" t="s">
        <v>219</v>
      </c>
      <c r="I318" t="s">
        <v>220</v>
      </c>
      <c r="J318" s="11">
        <v>39000</v>
      </c>
      <c r="K318" s="11">
        <v>1000</v>
      </c>
      <c r="L318" s="12">
        <v>0</v>
      </c>
      <c r="M318" s="12">
        <f>SUM(Employees_Tbl[[#This Row],[BASE SALARY]:[COMMISSION]])</f>
        <v>40000</v>
      </c>
      <c r="N318">
        <v>11</v>
      </c>
      <c r="O318">
        <v>3</v>
      </c>
      <c r="P318">
        <v>3</v>
      </c>
    </row>
    <row r="319" spans="1:16" x14ac:dyDescent="0.25">
      <c r="A319" t="s">
        <v>621</v>
      </c>
      <c r="B319" t="s">
        <v>622</v>
      </c>
      <c r="C319" t="s">
        <v>602</v>
      </c>
      <c r="D319" t="str">
        <f>Employees_Tbl[LAST] &amp;","&amp;Employees_Tbl[FIRST]</f>
        <v>Boudreau,Benjamin</v>
      </c>
      <c r="E319" t="s">
        <v>37</v>
      </c>
      <c r="F319" s="13">
        <v>42955</v>
      </c>
      <c r="G319" s="21">
        <f>YEAR(Employees_Tbl[HIRE DATE])</f>
        <v>2017</v>
      </c>
      <c r="H319" t="s">
        <v>219</v>
      </c>
      <c r="I319" t="s">
        <v>220</v>
      </c>
      <c r="J319" s="11">
        <v>35100</v>
      </c>
      <c r="K319" s="11">
        <v>1000</v>
      </c>
      <c r="L319" s="12">
        <v>0</v>
      </c>
      <c r="M319" s="12">
        <f>SUM(Employees_Tbl[[#This Row],[BASE SALARY]:[COMMISSION]])</f>
        <v>36100</v>
      </c>
      <c r="N319">
        <v>11</v>
      </c>
      <c r="O319">
        <v>4</v>
      </c>
      <c r="P319">
        <v>5</v>
      </c>
    </row>
    <row r="320" spans="1:16" x14ac:dyDescent="0.25">
      <c r="A320" t="s">
        <v>1209</v>
      </c>
      <c r="B320" t="s">
        <v>1210</v>
      </c>
      <c r="C320" t="s">
        <v>1211</v>
      </c>
      <c r="D320" t="str">
        <f>Employees_Tbl[LAST] &amp;","&amp;Employees_Tbl[FIRST]</f>
        <v>Espinosa,Kathryn</v>
      </c>
      <c r="E320" t="s">
        <v>41</v>
      </c>
      <c r="F320" s="13">
        <v>44014</v>
      </c>
      <c r="G320" s="21">
        <f>YEAR(Employees_Tbl[HIRE DATE])</f>
        <v>2020</v>
      </c>
      <c r="H320" t="s">
        <v>219</v>
      </c>
      <c r="I320" t="s">
        <v>220</v>
      </c>
      <c r="J320" s="11">
        <v>82600</v>
      </c>
      <c r="K320" s="11">
        <v>2000</v>
      </c>
      <c r="L320" s="12">
        <v>0</v>
      </c>
      <c r="M320" s="12">
        <f>SUM(Employees_Tbl[[#This Row],[BASE SALARY]:[COMMISSION]])</f>
        <v>84600</v>
      </c>
      <c r="N320">
        <v>17</v>
      </c>
      <c r="O320">
        <v>6</v>
      </c>
      <c r="P320">
        <v>5</v>
      </c>
    </row>
    <row r="321" spans="1:16" x14ac:dyDescent="0.25">
      <c r="A321" t="s">
        <v>834</v>
      </c>
      <c r="B321" t="s">
        <v>835</v>
      </c>
      <c r="C321" t="s">
        <v>836</v>
      </c>
      <c r="D321" t="str">
        <f>Employees_Tbl[LAST] &amp;","&amp;Employees_Tbl[FIRST]</f>
        <v>Whitaker,Suzanne</v>
      </c>
      <c r="E321" t="s">
        <v>41</v>
      </c>
      <c r="F321" s="13">
        <v>43162</v>
      </c>
      <c r="G321" s="21">
        <f>YEAR(Employees_Tbl[HIRE DATE])</f>
        <v>2018</v>
      </c>
      <c r="H321" t="s">
        <v>219</v>
      </c>
      <c r="I321" t="s">
        <v>220</v>
      </c>
      <c r="J321" s="11">
        <v>77100</v>
      </c>
      <c r="K321" s="11">
        <v>1500</v>
      </c>
      <c r="L321" s="12">
        <v>0</v>
      </c>
      <c r="M321" s="12">
        <f>SUM(Employees_Tbl[[#This Row],[BASE SALARY]:[COMMISSION]])</f>
        <v>78600</v>
      </c>
      <c r="N321">
        <v>10</v>
      </c>
      <c r="O321">
        <v>6</v>
      </c>
      <c r="P321">
        <v>5</v>
      </c>
    </row>
    <row r="322" spans="1:16" x14ac:dyDescent="0.25">
      <c r="A322" t="s">
        <v>423</v>
      </c>
      <c r="B322" t="s">
        <v>270</v>
      </c>
      <c r="C322" t="s">
        <v>273</v>
      </c>
      <c r="D322" t="str">
        <f>Employees_Tbl[LAST] &amp;","&amp;Employees_Tbl[FIRST]</f>
        <v>Smith,David</v>
      </c>
      <c r="E322" t="s">
        <v>41</v>
      </c>
      <c r="F322" s="13">
        <v>42596</v>
      </c>
      <c r="G322" s="21">
        <f>YEAR(Employees_Tbl[HIRE DATE])</f>
        <v>2016</v>
      </c>
      <c r="H322" t="s">
        <v>219</v>
      </c>
      <c r="I322" t="s">
        <v>220</v>
      </c>
      <c r="J322" s="11">
        <v>65800</v>
      </c>
      <c r="K322" s="11">
        <v>2000</v>
      </c>
      <c r="L322" s="12">
        <v>0</v>
      </c>
      <c r="M322" s="12">
        <f>SUM(Employees_Tbl[[#This Row],[BASE SALARY]:[COMMISSION]])</f>
        <v>67800</v>
      </c>
      <c r="N322">
        <v>11</v>
      </c>
      <c r="O322">
        <v>6</v>
      </c>
      <c r="P322">
        <v>3</v>
      </c>
    </row>
    <row r="323" spans="1:16" x14ac:dyDescent="0.25">
      <c r="A323" t="s">
        <v>831</v>
      </c>
      <c r="B323" t="s">
        <v>832</v>
      </c>
      <c r="C323" t="s">
        <v>833</v>
      </c>
      <c r="D323" t="str">
        <f>Employees_Tbl[LAST] &amp;","&amp;Employees_Tbl[FIRST]</f>
        <v>Parker,Joseph</v>
      </c>
      <c r="E323" t="s">
        <v>41</v>
      </c>
      <c r="F323" s="13">
        <v>43450</v>
      </c>
      <c r="G323" s="21">
        <f>YEAR(Employees_Tbl[HIRE DATE])</f>
        <v>2018</v>
      </c>
      <c r="H323" t="s">
        <v>219</v>
      </c>
      <c r="I323" t="s">
        <v>220</v>
      </c>
      <c r="J323" s="11">
        <v>64000</v>
      </c>
      <c r="K323" s="11">
        <v>2000</v>
      </c>
      <c r="L323" s="12">
        <v>0</v>
      </c>
      <c r="M323" s="12">
        <f>SUM(Employees_Tbl[[#This Row],[BASE SALARY]:[COMMISSION]])</f>
        <v>66000</v>
      </c>
      <c r="N323">
        <v>13</v>
      </c>
      <c r="O323">
        <v>6</v>
      </c>
      <c r="P323">
        <v>3</v>
      </c>
    </row>
    <row r="324" spans="1:16" x14ac:dyDescent="0.25">
      <c r="A324" t="s">
        <v>420</v>
      </c>
      <c r="B324" t="s">
        <v>421</v>
      </c>
      <c r="C324" t="s">
        <v>422</v>
      </c>
      <c r="D324" t="str">
        <f>Employees_Tbl[LAST] &amp;","&amp;Employees_Tbl[FIRST]</f>
        <v>Rosa,Gertrude</v>
      </c>
      <c r="E324" t="s">
        <v>41</v>
      </c>
      <c r="F324" s="13">
        <v>42681</v>
      </c>
      <c r="G324" s="21">
        <f>YEAR(Employees_Tbl[HIRE DATE])</f>
        <v>2016</v>
      </c>
      <c r="H324" t="s">
        <v>219</v>
      </c>
      <c r="I324" t="s">
        <v>220</v>
      </c>
      <c r="J324" s="11">
        <v>61500</v>
      </c>
      <c r="K324" s="11">
        <v>2000</v>
      </c>
      <c r="L324" s="12">
        <v>0</v>
      </c>
      <c r="M324" s="12">
        <f>SUM(Employees_Tbl[[#This Row],[BASE SALARY]:[COMMISSION]])</f>
        <v>63500</v>
      </c>
      <c r="N324">
        <v>10</v>
      </c>
      <c r="O324">
        <v>7</v>
      </c>
      <c r="P324">
        <v>5</v>
      </c>
    </row>
    <row r="325" spans="1:16" x14ac:dyDescent="0.25">
      <c r="A325" t="s">
        <v>1207</v>
      </c>
      <c r="B325" t="s">
        <v>1208</v>
      </c>
      <c r="C325" t="s">
        <v>395</v>
      </c>
      <c r="D325" t="str">
        <f>Employees_Tbl[LAST] &amp;","&amp;Employees_Tbl[FIRST]</f>
        <v>Lewis,Maureen</v>
      </c>
      <c r="E325" t="s">
        <v>41</v>
      </c>
      <c r="F325" s="13">
        <v>43895</v>
      </c>
      <c r="G325" s="21">
        <f>YEAR(Employees_Tbl[HIRE DATE])</f>
        <v>2020</v>
      </c>
      <c r="H325" t="s">
        <v>219</v>
      </c>
      <c r="I325" t="s">
        <v>220</v>
      </c>
      <c r="J325" s="11">
        <v>49700</v>
      </c>
      <c r="K325" s="11">
        <v>1500</v>
      </c>
      <c r="L325" s="12">
        <v>0</v>
      </c>
      <c r="M325" s="12">
        <f>SUM(Employees_Tbl[[#This Row],[BASE SALARY]:[COMMISSION]])</f>
        <v>51200</v>
      </c>
      <c r="N325">
        <v>17</v>
      </c>
      <c r="O325">
        <v>5</v>
      </c>
      <c r="P325">
        <v>5</v>
      </c>
    </row>
    <row r="326" spans="1:16" x14ac:dyDescent="0.25">
      <c r="A326" t="s">
        <v>1206</v>
      </c>
      <c r="B326" t="s">
        <v>635</v>
      </c>
      <c r="C326" t="s">
        <v>445</v>
      </c>
      <c r="D326" t="str">
        <f>Employees_Tbl[LAST] &amp;","&amp;Employees_Tbl[FIRST]</f>
        <v>Anderson,Alice</v>
      </c>
      <c r="E326" t="s">
        <v>41</v>
      </c>
      <c r="F326" s="13">
        <v>43916</v>
      </c>
      <c r="G326" s="21">
        <f>YEAR(Employees_Tbl[HIRE DATE])</f>
        <v>2020</v>
      </c>
      <c r="H326" t="s">
        <v>219</v>
      </c>
      <c r="I326" t="s">
        <v>220</v>
      </c>
      <c r="J326" s="11">
        <v>43600</v>
      </c>
      <c r="K326" s="11">
        <v>1500</v>
      </c>
      <c r="L326" s="12">
        <v>0</v>
      </c>
      <c r="M326" s="12">
        <f>SUM(Employees_Tbl[[#This Row],[BASE SALARY]:[COMMISSION]])</f>
        <v>45100</v>
      </c>
      <c r="N326">
        <v>15</v>
      </c>
      <c r="O326">
        <v>7</v>
      </c>
      <c r="P326">
        <v>5</v>
      </c>
    </row>
    <row r="327" spans="1:16" x14ac:dyDescent="0.25">
      <c r="A327" t="s">
        <v>830</v>
      </c>
      <c r="B327" t="s">
        <v>93</v>
      </c>
      <c r="C327" t="s">
        <v>1367</v>
      </c>
      <c r="D327" t="str">
        <f>Employees_Tbl[LAST] &amp;","&amp;Employees_Tbl[FIRST]</f>
        <v>Tyler,Robert</v>
      </c>
      <c r="E327" t="s">
        <v>41</v>
      </c>
      <c r="F327" s="13">
        <v>43337</v>
      </c>
      <c r="G327" s="21">
        <f>YEAR(Employees_Tbl[HIRE DATE])</f>
        <v>2018</v>
      </c>
      <c r="H327" t="s">
        <v>219</v>
      </c>
      <c r="I327" t="s">
        <v>220</v>
      </c>
      <c r="J327" s="11">
        <v>43000</v>
      </c>
      <c r="K327" s="11">
        <v>1000</v>
      </c>
      <c r="L327" s="12">
        <v>0</v>
      </c>
      <c r="M327" s="12">
        <f>SUM(Employees_Tbl[[#This Row],[BASE SALARY]:[COMMISSION]])</f>
        <v>44000</v>
      </c>
      <c r="N327">
        <v>14</v>
      </c>
      <c r="O327">
        <v>8</v>
      </c>
      <c r="P327">
        <v>4</v>
      </c>
    </row>
    <row r="328" spans="1:16" x14ac:dyDescent="0.25">
      <c r="A328" t="s">
        <v>1203</v>
      </c>
      <c r="B328" t="s">
        <v>1204</v>
      </c>
      <c r="C328" t="s">
        <v>1205</v>
      </c>
      <c r="D328" t="str">
        <f>Employees_Tbl[LAST] &amp;","&amp;Employees_Tbl[FIRST]</f>
        <v>Vargas,Erma</v>
      </c>
      <c r="E328" t="s">
        <v>41</v>
      </c>
      <c r="F328" s="13">
        <v>44161</v>
      </c>
      <c r="G328" s="21">
        <f>YEAR(Employees_Tbl[HIRE DATE])</f>
        <v>2020</v>
      </c>
      <c r="H328" t="s">
        <v>219</v>
      </c>
      <c r="I328" t="s">
        <v>220</v>
      </c>
      <c r="J328" s="11">
        <v>39500</v>
      </c>
      <c r="K328" s="11">
        <v>1500</v>
      </c>
      <c r="L328" s="12">
        <v>0</v>
      </c>
      <c r="M328" s="12">
        <f>SUM(Employees_Tbl[[#This Row],[BASE SALARY]:[COMMISSION]])</f>
        <v>41000</v>
      </c>
      <c r="N328">
        <v>17</v>
      </c>
      <c r="O328">
        <v>7</v>
      </c>
      <c r="P328">
        <v>5</v>
      </c>
    </row>
    <row r="329" spans="1:16" x14ac:dyDescent="0.25">
      <c r="A329" t="s">
        <v>827</v>
      </c>
      <c r="B329" t="s">
        <v>828</v>
      </c>
      <c r="C329" t="s">
        <v>829</v>
      </c>
      <c r="D329" t="str">
        <f>Employees_Tbl[LAST] &amp;","&amp;Employees_Tbl[FIRST]</f>
        <v>Nguyen,Augustine</v>
      </c>
      <c r="E329" t="s">
        <v>41</v>
      </c>
      <c r="F329" s="13">
        <v>43355</v>
      </c>
      <c r="G329" s="21">
        <f>YEAR(Employees_Tbl[HIRE DATE])</f>
        <v>2018</v>
      </c>
      <c r="H329" t="s">
        <v>219</v>
      </c>
      <c r="I329" t="s">
        <v>220</v>
      </c>
      <c r="J329" s="11">
        <v>38800</v>
      </c>
      <c r="K329" s="11">
        <v>1000</v>
      </c>
      <c r="L329" s="12">
        <v>0</v>
      </c>
      <c r="M329" s="12">
        <f>SUM(Employees_Tbl[[#This Row],[BASE SALARY]:[COMMISSION]])</f>
        <v>39800</v>
      </c>
      <c r="N329">
        <v>17</v>
      </c>
      <c r="O329">
        <v>5</v>
      </c>
      <c r="P329">
        <v>4</v>
      </c>
    </row>
    <row r="330" spans="1:16" x14ac:dyDescent="0.25">
      <c r="A330" t="s">
        <v>1201</v>
      </c>
      <c r="B330" t="s">
        <v>558</v>
      </c>
      <c r="C330" t="s">
        <v>1202</v>
      </c>
      <c r="D330" t="str">
        <f>Employees_Tbl[LAST] &amp;","&amp;Employees_Tbl[FIRST]</f>
        <v>Black,Rebecca</v>
      </c>
      <c r="E330" t="s">
        <v>41</v>
      </c>
      <c r="F330" s="13">
        <v>43947</v>
      </c>
      <c r="G330" s="21">
        <f>YEAR(Employees_Tbl[HIRE DATE])</f>
        <v>2020</v>
      </c>
      <c r="H330" t="s">
        <v>219</v>
      </c>
      <c r="I330" t="s">
        <v>220</v>
      </c>
      <c r="J330" s="11">
        <v>35400</v>
      </c>
      <c r="K330" s="11">
        <v>1000</v>
      </c>
      <c r="L330" s="12">
        <v>0</v>
      </c>
      <c r="M330" s="12">
        <f>SUM(Employees_Tbl[[#This Row],[BASE SALARY]:[COMMISSION]])</f>
        <v>36400</v>
      </c>
      <c r="N330">
        <v>17</v>
      </c>
      <c r="O330">
        <v>4</v>
      </c>
      <c r="P330">
        <v>5</v>
      </c>
    </row>
    <row r="331" spans="1:16" x14ac:dyDescent="0.25">
      <c r="A331" t="s">
        <v>236</v>
      </c>
      <c r="B331" t="s">
        <v>237</v>
      </c>
      <c r="C331" t="s">
        <v>238</v>
      </c>
      <c r="D331" t="str">
        <f>Employees_Tbl[LAST] &amp;","&amp;Employees_Tbl[FIRST]</f>
        <v>Rethman,Russell</v>
      </c>
      <c r="E331" t="s">
        <v>45</v>
      </c>
      <c r="F331" s="13">
        <v>41881</v>
      </c>
      <c r="G331" s="21">
        <f>YEAR(Employees_Tbl[HIRE DATE])</f>
        <v>2014</v>
      </c>
      <c r="H331" t="s">
        <v>219</v>
      </c>
      <c r="I331" t="s">
        <v>220</v>
      </c>
      <c r="J331" s="11">
        <v>97800</v>
      </c>
      <c r="K331" s="11">
        <v>3500</v>
      </c>
      <c r="L331" s="12">
        <v>0</v>
      </c>
      <c r="M331" s="12">
        <f>SUM(Employees_Tbl[[#This Row],[BASE SALARY]:[COMMISSION]])</f>
        <v>101300</v>
      </c>
      <c r="N331">
        <v>15</v>
      </c>
      <c r="O331">
        <v>10</v>
      </c>
      <c r="P331">
        <v>4</v>
      </c>
    </row>
    <row r="332" spans="1:16" x14ac:dyDescent="0.25">
      <c r="A332" t="s">
        <v>1217</v>
      </c>
      <c r="B332" t="s">
        <v>1360</v>
      </c>
      <c r="C332" t="s">
        <v>1361</v>
      </c>
      <c r="D332" t="str">
        <f>Employees_Tbl[LAST] &amp;","&amp;Employees_Tbl[FIRST]</f>
        <v>Adair,Pasquale</v>
      </c>
      <c r="E332" t="s">
        <v>45</v>
      </c>
      <c r="F332" s="13">
        <v>44188</v>
      </c>
      <c r="G332" s="21">
        <f>YEAR(Employees_Tbl[HIRE DATE])</f>
        <v>2020</v>
      </c>
      <c r="H332" t="s">
        <v>219</v>
      </c>
      <c r="I332" t="s">
        <v>220</v>
      </c>
      <c r="J332" s="12">
        <v>85100</v>
      </c>
      <c r="K332" s="11">
        <v>2500</v>
      </c>
      <c r="L332" s="12">
        <v>0</v>
      </c>
      <c r="M332" s="12">
        <f>SUM(Employees_Tbl[[#This Row],[BASE SALARY]:[COMMISSION]])</f>
        <v>87600</v>
      </c>
      <c r="N332">
        <v>15</v>
      </c>
      <c r="O332">
        <v>7</v>
      </c>
      <c r="P332">
        <v>4</v>
      </c>
    </row>
    <row r="333" spans="1:16" x14ac:dyDescent="0.25">
      <c r="A333" t="s">
        <v>235</v>
      </c>
      <c r="B333" t="s">
        <v>679</v>
      </c>
      <c r="C333" t="s">
        <v>109</v>
      </c>
      <c r="D333" t="str">
        <f>Employees_Tbl[LAST] &amp;","&amp;Employees_Tbl[FIRST]</f>
        <v>Lafayette,Diane</v>
      </c>
      <c r="E333" t="s">
        <v>45</v>
      </c>
      <c r="F333" s="13">
        <v>41973</v>
      </c>
      <c r="G333" s="21">
        <f>YEAR(Employees_Tbl[HIRE DATE])</f>
        <v>2014</v>
      </c>
      <c r="H333" t="s">
        <v>219</v>
      </c>
      <c r="I333" t="s">
        <v>220</v>
      </c>
      <c r="J333" s="12">
        <v>66100</v>
      </c>
      <c r="K333" s="11">
        <v>1500</v>
      </c>
      <c r="L333" s="12">
        <v>0</v>
      </c>
      <c r="M333" s="12">
        <f>SUM(Employees_Tbl[[#This Row],[BASE SALARY]:[COMMISSION]])</f>
        <v>67600</v>
      </c>
      <c r="N333">
        <v>18</v>
      </c>
      <c r="O333">
        <v>6</v>
      </c>
      <c r="P333">
        <v>3</v>
      </c>
    </row>
    <row r="334" spans="1:16" x14ac:dyDescent="0.25">
      <c r="A334" t="s">
        <v>837</v>
      </c>
      <c r="B334" t="s">
        <v>31</v>
      </c>
      <c r="C334" t="s">
        <v>838</v>
      </c>
      <c r="D334" t="str">
        <f>Employees_Tbl[LAST] &amp;","&amp;Employees_Tbl[FIRST]</f>
        <v>Overstreet,Kelly</v>
      </c>
      <c r="E334" t="s">
        <v>45</v>
      </c>
      <c r="F334" s="13">
        <v>43351</v>
      </c>
      <c r="G334" s="21">
        <f>YEAR(Employees_Tbl[HIRE DATE])</f>
        <v>2018</v>
      </c>
      <c r="H334" t="s">
        <v>219</v>
      </c>
      <c r="I334" t="s">
        <v>220</v>
      </c>
      <c r="J334" s="11">
        <v>64600</v>
      </c>
      <c r="K334" s="11">
        <v>1500</v>
      </c>
      <c r="L334" s="12">
        <v>0</v>
      </c>
      <c r="M334" s="12">
        <f>SUM(Employees_Tbl[[#This Row],[BASE SALARY]:[COMMISSION]])</f>
        <v>66100</v>
      </c>
      <c r="N334">
        <v>16</v>
      </c>
      <c r="O334">
        <v>7</v>
      </c>
      <c r="P334">
        <v>4</v>
      </c>
    </row>
    <row r="335" spans="1:16" x14ac:dyDescent="0.25">
      <c r="A335" t="s">
        <v>1214</v>
      </c>
      <c r="B335" t="s">
        <v>1215</v>
      </c>
      <c r="C335" t="s">
        <v>1216</v>
      </c>
      <c r="D335" t="str">
        <f>Employees_Tbl[LAST] &amp;","&amp;Employees_Tbl[FIRST]</f>
        <v>Schell,Wendy</v>
      </c>
      <c r="E335" t="s">
        <v>45</v>
      </c>
      <c r="F335" s="13">
        <v>43899</v>
      </c>
      <c r="G335" s="21">
        <f>YEAR(Employees_Tbl[HIRE DATE])</f>
        <v>2020</v>
      </c>
      <c r="H335" t="s">
        <v>219</v>
      </c>
      <c r="I335" t="s">
        <v>220</v>
      </c>
      <c r="J335" s="11">
        <v>63500</v>
      </c>
      <c r="K335" s="11">
        <v>2000</v>
      </c>
      <c r="L335" s="12">
        <v>0</v>
      </c>
      <c r="M335" s="12">
        <f>SUM(Employees_Tbl[[#This Row],[BASE SALARY]:[COMMISSION]])</f>
        <v>65500</v>
      </c>
      <c r="N335">
        <v>16</v>
      </c>
      <c r="O335">
        <v>9</v>
      </c>
      <c r="P335">
        <v>5</v>
      </c>
    </row>
    <row r="336" spans="1:16" x14ac:dyDescent="0.25">
      <c r="A336" t="s">
        <v>232</v>
      </c>
      <c r="B336" t="s">
        <v>233</v>
      </c>
      <c r="C336" t="s">
        <v>234</v>
      </c>
      <c r="D336" t="str">
        <f>Employees_Tbl[LAST] &amp;","&amp;Employees_Tbl[FIRST]</f>
        <v>Moua,Tonya</v>
      </c>
      <c r="E336" t="s">
        <v>45</v>
      </c>
      <c r="F336" s="13">
        <v>41890</v>
      </c>
      <c r="G336" s="21">
        <f>YEAR(Employees_Tbl[HIRE DATE])</f>
        <v>2014</v>
      </c>
      <c r="H336" t="s">
        <v>219</v>
      </c>
      <c r="I336" t="s">
        <v>220</v>
      </c>
      <c r="J336" s="11">
        <v>56900</v>
      </c>
      <c r="K336" s="11">
        <v>2000</v>
      </c>
      <c r="L336" s="12">
        <v>0</v>
      </c>
      <c r="M336" s="12">
        <f>SUM(Employees_Tbl[[#This Row],[BASE SALARY]:[COMMISSION]])</f>
        <v>58900</v>
      </c>
      <c r="N336">
        <v>11</v>
      </c>
      <c r="O336">
        <v>7</v>
      </c>
      <c r="P336">
        <v>3</v>
      </c>
    </row>
    <row r="337" spans="1:16" x14ac:dyDescent="0.25">
      <c r="A337" t="s">
        <v>980</v>
      </c>
      <c r="B337" t="s">
        <v>981</v>
      </c>
      <c r="C337" t="s">
        <v>982</v>
      </c>
      <c r="D337" t="str">
        <f>Employees_Tbl[LAST] &amp;","&amp;Employees_Tbl[FIRST]</f>
        <v>Matlock,Lucy</v>
      </c>
      <c r="E337" t="s">
        <v>45</v>
      </c>
      <c r="F337" s="13">
        <v>43615</v>
      </c>
      <c r="G337" s="21">
        <f>YEAR(Employees_Tbl[HIRE DATE])</f>
        <v>2019</v>
      </c>
      <c r="H337" t="s">
        <v>219</v>
      </c>
      <c r="I337" t="s">
        <v>220</v>
      </c>
      <c r="J337" s="11">
        <v>48400</v>
      </c>
      <c r="K337" s="11">
        <v>1500</v>
      </c>
      <c r="L337" s="12">
        <v>0</v>
      </c>
      <c r="M337" s="12">
        <f>SUM(Employees_Tbl[[#This Row],[BASE SALARY]:[COMMISSION]])</f>
        <v>49900</v>
      </c>
      <c r="N337">
        <v>10</v>
      </c>
      <c r="O337">
        <v>7</v>
      </c>
      <c r="P337">
        <v>5</v>
      </c>
    </row>
    <row r="338" spans="1:16" x14ac:dyDescent="0.25">
      <c r="A338" t="s">
        <v>229</v>
      </c>
      <c r="B338" t="s">
        <v>230</v>
      </c>
      <c r="C338" t="s">
        <v>231</v>
      </c>
      <c r="D338" t="str">
        <f>Employees_Tbl[LAST] &amp;","&amp;Employees_Tbl[FIRST]</f>
        <v>Shepherd,Bertha</v>
      </c>
      <c r="E338" t="s">
        <v>45</v>
      </c>
      <c r="F338" s="13">
        <v>41933</v>
      </c>
      <c r="G338" s="21">
        <f>YEAR(Employees_Tbl[HIRE DATE])</f>
        <v>2014</v>
      </c>
      <c r="H338" t="s">
        <v>219</v>
      </c>
      <c r="I338" t="s">
        <v>220</v>
      </c>
      <c r="J338" s="11">
        <v>45600</v>
      </c>
      <c r="K338" s="11">
        <v>1500</v>
      </c>
      <c r="L338" s="12">
        <v>0</v>
      </c>
      <c r="M338" s="12">
        <f>SUM(Employees_Tbl[[#This Row],[BASE SALARY]:[COMMISSION]])</f>
        <v>47100</v>
      </c>
      <c r="N338">
        <v>10</v>
      </c>
      <c r="O338">
        <v>9</v>
      </c>
      <c r="P338">
        <v>3</v>
      </c>
    </row>
    <row r="339" spans="1:16" x14ac:dyDescent="0.25">
      <c r="A339" t="s">
        <v>340</v>
      </c>
      <c r="B339" t="s">
        <v>341</v>
      </c>
      <c r="C339" t="s">
        <v>342</v>
      </c>
      <c r="D339" t="str">
        <f>Employees_Tbl[LAST] &amp;","&amp;Employees_Tbl[FIRST]</f>
        <v>Santangelo,Pricilla</v>
      </c>
      <c r="E339" t="s">
        <v>45</v>
      </c>
      <c r="F339" s="13">
        <v>42171</v>
      </c>
      <c r="G339" s="21">
        <f>YEAR(Employees_Tbl[HIRE DATE])</f>
        <v>2015</v>
      </c>
      <c r="H339" t="s">
        <v>219</v>
      </c>
      <c r="I339" t="s">
        <v>220</v>
      </c>
      <c r="J339" s="11">
        <v>43600</v>
      </c>
      <c r="K339" s="11">
        <v>1000</v>
      </c>
      <c r="L339" s="12">
        <v>0</v>
      </c>
      <c r="M339" s="12">
        <f>SUM(Employees_Tbl[[#This Row],[BASE SALARY]:[COMMISSION]])</f>
        <v>44600</v>
      </c>
      <c r="N339">
        <v>17</v>
      </c>
      <c r="O339">
        <v>4</v>
      </c>
      <c r="P339">
        <v>4</v>
      </c>
    </row>
    <row r="340" spans="1:16" x14ac:dyDescent="0.25">
      <c r="A340" t="s">
        <v>1212</v>
      </c>
      <c r="B340" t="s">
        <v>96</v>
      </c>
      <c r="C340" t="s">
        <v>1213</v>
      </c>
      <c r="D340" t="str">
        <f>Employees_Tbl[LAST] &amp;","&amp;Employees_Tbl[FIRST]</f>
        <v>Sullivan,John</v>
      </c>
      <c r="E340" t="s">
        <v>45</v>
      </c>
      <c r="F340" s="13">
        <v>44185</v>
      </c>
      <c r="G340" s="21">
        <f>YEAR(Employees_Tbl[HIRE DATE])</f>
        <v>2020</v>
      </c>
      <c r="H340" t="s">
        <v>219</v>
      </c>
      <c r="I340" t="s">
        <v>220</v>
      </c>
      <c r="J340" s="11">
        <v>43300</v>
      </c>
      <c r="K340" s="11">
        <v>1000</v>
      </c>
      <c r="L340" s="12">
        <v>0</v>
      </c>
      <c r="M340" s="12">
        <f>SUM(Employees_Tbl[[#This Row],[BASE SALARY]:[COMMISSION]])</f>
        <v>44300</v>
      </c>
      <c r="N340">
        <v>12</v>
      </c>
      <c r="O340">
        <v>5</v>
      </c>
      <c r="P340">
        <v>3</v>
      </c>
    </row>
    <row r="341" spans="1:16" x14ac:dyDescent="0.25">
      <c r="A341" t="s">
        <v>424</v>
      </c>
      <c r="B341" t="s">
        <v>425</v>
      </c>
      <c r="C341" t="s">
        <v>426</v>
      </c>
      <c r="D341" t="str">
        <f>Employees_Tbl[LAST] &amp;","&amp;Employees_Tbl[FIRST]</f>
        <v>Parkison,Karen</v>
      </c>
      <c r="E341" t="s">
        <v>45</v>
      </c>
      <c r="F341" s="13">
        <v>42588</v>
      </c>
      <c r="G341" s="21">
        <f>YEAR(Employees_Tbl[HIRE DATE])</f>
        <v>2016</v>
      </c>
      <c r="H341" t="s">
        <v>219</v>
      </c>
      <c r="I341" t="s">
        <v>220</v>
      </c>
      <c r="J341" s="11">
        <v>37600</v>
      </c>
      <c r="K341" s="11">
        <v>1500</v>
      </c>
      <c r="L341" s="12">
        <v>0</v>
      </c>
      <c r="M341" s="12">
        <f>SUM(Employees_Tbl[[#This Row],[BASE SALARY]:[COMMISSION]])</f>
        <v>39100</v>
      </c>
      <c r="N341">
        <v>14</v>
      </c>
      <c r="O341">
        <v>2</v>
      </c>
      <c r="P341">
        <v>5</v>
      </c>
    </row>
    <row r="342" spans="1:16" x14ac:dyDescent="0.25">
      <c r="A342" t="s">
        <v>430</v>
      </c>
      <c r="B342" t="s">
        <v>431</v>
      </c>
      <c r="C342" t="s">
        <v>432</v>
      </c>
      <c r="D342" t="str">
        <f>Employees_Tbl[LAST] &amp;","&amp;Employees_Tbl[FIRST]</f>
        <v>Snow,Debra</v>
      </c>
      <c r="E342" t="s">
        <v>49</v>
      </c>
      <c r="F342" s="13">
        <v>42454</v>
      </c>
      <c r="G342" s="21">
        <f>YEAR(Employees_Tbl[HIRE DATE])</f>
        <v>2016</v>
      </c>
      <c r="H342" t="s">
        <v>219</v>
      </c>
      <c r="I342" t="s">
        <v>220</v>
      </c>
      <c r="J342" s="11">
        <v>64100</v>
      </c>
      <c r="K342" s="11">
        <v>1500</v>
      </c>
      <c r="L342" s="12">
        <v>46500</v>
      </c>
      <c r="M342" s="12">
        <f>SUM(Employees_Tbl[[#This Row],[BASE SALARY]:[COMMISSION]])</f>
        <v>112100</v>
      </c>
      <c r="N342">
        <v>13</v>
      </c>
      <c r="O342">
        <v>7</v>
      </c>
      <c r="P342">
        <v>3</v>
      </c>
    </row>
    <row r="343" spans="1:16" x14ac:dyDescent="0.25">
      <c r="A343" t="s">
        <v>427</v>
      </c>
      <c r="B343" t="s">
        <v>1371</v>
      </c>
      <c r="C343" t="s">
        <v>1372</v>
      </c>
      <c r="D343" t="str">
        <f>Employees_Tbl[LAST] &amp;","&amp;Employees_Tbl[FIRST]</f>
        <v>Casares,Carmen</v>
      </c>
      <c r="E343" t="s">
        <v>49</v>
      </c>
      <c r="F343" s="13">
        <v>42462</v>
      </c>
      <c r="G343" s="21">
        <f>YEAR(Employees_Tbl[HIRE DATE])</f>
        <v>2016</v>
      </c>
      <c r="H343" t="s">
        <v>219</v>
      </c>
      <c r="I343" t="s">
        <v>220</v>
      </c>
      <c r="J343" s="11">
        <v>59800</v>
      </c>
      <c r="K343" s="11">
        <v>1500</v>
      </c>
      <c r="L343" s="12">
        <v>6800</v>
      </c>
      <c r="M343" s="12">
        <f>SUM(Employees_Tbl[[#This Row],[BASE SALARY]:[COMMISSION]])</f>
        <v>68100</v>
      </c>
      <c r="N343">
        <v>15</v>
      </c>
      <c r="O343">
        <v>6</v>
      </c>
      <c r="P343">
        <v>2</v>
      </c>
    </row>
    <row r="344" spans="1:16" x14ac:dyDescent="0.25">
      <c r="A344" t="s">
        <v>1229</v>
      </c>
      <c r="B344" t="s">
        <v>1105</v>
      </c>
      <c r="C344" t="s">
        <v>887</v>
      </c>
      <c r="D344" t="str">
        <f>Employees_Tbl[LAST] &amp;","&amp;Employees_Tbl[FIRST]</f>
        <v>Floyd,Sandra</v>
      </c>
      <c r="E344" t="s">
        <v>49</v>
      </c>
      <c r="F344" s="13">
        <v>44169</v>
      </c>
      <c r="G344" s="21">
        <f>YEAR(Employees_Tbl[HIRE DATE])</f>
        <v>2020</v>
      </c>
      <c r="H344" t="s">
        <v>219</v>
      </c>
      <c r="I344" t="s">
        <v>220</v>
      </c>
      <c r="J344" s="11">
        <v>57700</v>
      </c>
      <c r="K344" s="11">
        <v>1500</v>
      </c>
      <c r="L344" s="12">
        <v>44400</v>
      </c>
      <c r="M344" s="12">
        <f>SUM(Employees_Tbl[[#This Row],[BASE SALARY]:[COMMISSION]])</f>
        <v>103600</v>
      </c>
      <c r="N344">
        <v>16</v>
      </c>
      <c r="O344">
        <v>12</v>
      </c>
      <c r="P344">
        <v>5</v>
      </c>
    </row>
    <row r="345" spans="1:16" x14ac:dyDescent="0.25">
      <c r="A345" t="s">
        <v>1221</v>
      </c>
      <c r="B345" t="s">
        <v>139</v>
      </c>
      <c r="C345" t="s">
        <v>1222</v>
      </c>
      <c r="D345" t="str">
        <f>Employees_Tbl[LAST] &amp;","&amp;Employees_Tbl[FIRST]</f>
        <v>Whitton,Timothy</v>
      </c>
      <c r="E345" t="s">
        <v>49</v>
      </c>
      <c r="F345" s="13">
        <v>43900</v>
      </c>
      <c r="G345" s="21">
        <f>YEAR(Employees_Tbl[HIRE DATE])</f>
        <v>2020</v>
      </c>
      <c r="H345" t="s">
        <v>219</v>
      </c>
      <c r="I345" t="s">
        <v>220</v>
      </c>
      <c r="J345" s="11">
        <v>53200</v>
      </c>
      <c r="K345" s="11">
        <v>2000</v>
      </c>
      <c r="L345" s="12">
        <v>22500</v>
      </c>
      <c r="M345" s="12">
        <f>SUM(Employees_Tbl[[#This Row],[BASE SALARY]:[COMMISSION]])</f>
        <v>77700</v>
      </c>
      <c r="N345">
        <v>10</v>
      </c>
      <c r="O345">
        <v>3</v>
      </c>
      <c r="P345">
        <v>5</v>
      </c>
    </row>
    <row r="346" spans="1:16" x14ac:dyDescent="0.25">
      <c r="A346" t="s">
        <v>1223</v>
      </c>
      <c r="B346" t="s">
        <v>1224</v>
      </c>
      <c r="C346" t="s">
        <v>1225</v>
      </c>
      <c r="D346" t="str">
        <f>Employees_Tbl[LAST] &amp;","&amp;Employees_Tbl[FIRST]</f>
        <v>Hyatt,Lola</v>
      </c>
      <c r="E346" t="s">
        <v>49</v>
      </c>
      <c r="F346" s="13">
        <v>43875</v>
      </c>
      <c r="G346" s="21">
        <f>YEAR(Employees_Tbl[HIRE DATE])</f>
        <v>2020</v>
      </c>
      <c r="H346" t="s">
        <v>219</v>
      </c>
      <c r="I346" t="s">
        <v>220</v>
      </c>
      <c r="J346" s="11">
        <v>51900</v>
      </c>
      <c r="K346" s="11">
        <v>2000</v>
      </c>
      <c r="L346" s="12">
        <v>40700</v>
      </c>
      <c r="M346" s="12">
        <f>SUM(Employees_Tbl[[#This Row],[BASE SALARY]:[COMMISSION]])</f>
        <v>94600</v>
      </c>
      <c r="N346">
        <v>16</v>
      </c>
      <c r="O346">
        <v>3</v>
      </c>
      <c r="P346">
        <v>5</v>
      </c>
    </row>
    <row r="347" spans="1:16" x14ac:dyDescent="0.25">
      <c r="A347" t="s">
        <v>1327</v>
      </c>
      <c r="B347" t="s">
        <v>24</v>
      </c>
      <c r="C347" t="s">
        <v>630</v>
      </c>
      <c r="D347" t="str">
        <f>Employees_Tbl[LAST] &amp;","&amp;Employees_Tbl[FIRST]</f>
        <v>Polanco,Maria</v>
      </c>
      <c r="E347" t="s">
        <v>49</v>
      </c>
      <c r="F347" s="13">
        <v>43056</v>
      </c>
      <c r="G347" s="21">
        <f>YEAR(Employees_Tbl[HIRE DATE])</f>
        <v>2017</v>
      </c>
      <c r="H347" t="s">
        <v>219</v>
      </c>
      <c r="I347" t="s">
        <v>220</v>
      </c>
      <c r="J347" s="11">
        <v>51300</v>
      </c>
      <c r="K347" s="11">
        <v>1000</v>
      </c>
      <c r="L347" s="12">
        <v>38200</v>
      </c>
      <c r="M347" s="12">
        <f>SUM(Employees_Tbl[[#This Row],[BASE SALARY]:[COMMISSION]])</f>
        <v>90500</v>
      </c>
      <c r="N347">
        <v>14</v>
      </c>
      <c r="O347">
        <v>13</v>
      </c>
      <c r="P347">
        <v>5</v>
      </c>
    </row>
    <row r="348" spans="1:16" x14ac:dyDescent="0.25">
      <c r="A348" t="s">
        <v>1218</v>
      </c>
      <c r="B348" t="s">
        <v>333</v>
      </c>
      <c r="C348" t="s">
        <v>1219</v>
      </c>
      <c r="D348" t="str">
        <f>Employees_Tbl[LAST] &amp;","&amp;Employees_Tbl[FIRST]</f>
        <v>Campos,Donna</v>
      </c>
      <c r="E348" t="s">
        <v>49</v>
      </c>
      <c r="F348" s="13">
        <v>43850</v>
      </c>
      <c r="G348" s="21">
        <f>YEAR(Employees_Tbl[HIRE DATE])</f>
        <v>2020</v>
      </c>
      <c r="H348" t="s">
        <v>219</v>
      </c>
      <c r="I348" t="s">
        <v>220</v>
      </c>
      <c r="J348" s="11">
        <v>50200</v>
      </c>
      <c r="K348" s="11">
        <v>1500</v>
      </c>
      <c r="L348" s="12">
        <v>11200</v>
      </c>
      <c r="M348" s="12">
        <f>SUM(Employees_Tbl[[#This Row],[BASE SALARY]:[COMMISSION]])</f>
        <v>62900</v>
      </c>
      <c r="N348">
        <v>11</v>
      </c>
      <c r="O348">
        <v>6</v>
      </c>
      <c r="P348">
        <v>5</v>
      </c>
    </row>
    <row r="349" spans="1:16" x14ac:dyDescent="0.25">
      <c r="A349" t="s">
        <v>1226</v>
      </c>
      <c r="B349" t="s">
        <v>1227</v>
      </c>
      <c r="C349" t="s">
        <v>1228</v>
      </c>
      <c r="D349" t="str">
        <f>Employees_Tbl[LAST] &amp;","&amp;Employees_Tbl[FIRST]</f>
        <v>Mckenzie,Julia</v>
      </c>
      <c r="E349" t="s">
        <v>49</v>
      </c>
      <c r="F349" s="13">
        <v>44196</v>
      </c>
      <c r="G349" s="21">
        <f>YEAR(Employees_Tbl[HIRE DATE])</f>
        <v>2020</v>
      </c>
      <c r="H349" t="s">
        <v>219</v>
      </c>
      <c r="I349" t="s">
        <v>220</v>
      </c>
      <c r="J349" s="11">
        <v>43300</v>
      </c>
      <c r="K349" s="11">
        <v>1000</v>
      </c>
      <c r="L349" s="12">
        <v>56400</v>
      </c>
      <c r="M349" s="12">
        <f>SUM(Employees_Tbl[[#This Row],[BASE SALARY]:[COMMISSION]])</f>
        <v>100700</v>
      </c>
      <c r="N349">
        <v>12</v>
      </c>
      <c r="O349">
        <v>5</v>
      </c>
      <c r="P349">
        <v>4</v>
      </c>
    </row>
    <row r="350" spans="1:16" x14ac:dyDescent="0.25">
      <c r="A350" t="s">
        <v>1370</v>
      </c>
      <c r="B350" t="s">
        <v>428</v>
      </c>
      <c r="C350" t="s">
        <v>429</v>
      </c>
      <c r="D350" t="str">
        <f>Employees_Tbl[LAST] &amp;","&amp;Employees_Tbl[FIRST]</f>
        <v>Simmons,Phillip</v>
      </c>
      <c r="E350" t="s">
        <v>49</v>
      </c>
      <c r="F350" s="13">
        <v>42637</v>
      </c>
      <c r="G350" s="21">
        <f>YEAR(Employees_Tbl[HIRE DATE])</f>
        <v>2016</v>
      </c>
      <c r="H350" t="s">
        <v>219</v>
      </c>
      <c r="I350" t="s">
        <v>220</v>
      </c>
      <c r="J350" s="11">
        <v>42900</v>
      </c>
      <c r="K350" s="11">
        <v>1500</v>
      </c>
      <c r="L350" s="12">
        <v>36100</v>
      </c>
      <c r="M350" s="12">
        <f>SUM(Employees_Tbl[[#This Row],[BASE SALARY]:[COMMISSION]])</f>
        <v>80500</v>
      </c>
      <c r="N350">
        <v>11</v>
      </c>
      <c r="O350">
        <v>6</v>
      </c>
      <c r="P350">
        <v>4</v>
      </c>
    </row>
    <row r="351" spans="1:16" x14ac:dyDescent="0.25">
      <c r="A351" t="s">
        <v>239</v>
      </c>
      <c r="B351" t="s">
        <v>240</v>
      </c>
      <c r="C351" t="s">
        <v>241</v>
      </c>
      <c r="D351" t="str">
        <f>Employees_Tbl[LAST] &amp;","&amp;Employees_Tbl[FIRST]</f>
        <v>Roberson,Tom</v>
      </c>
      <c r="E351" t="s">
        <v>49</v>
      </c>
      <c r="F351" s="13">
        <v>41721</v>
      </c>
      <c r="G351" s="21">
        <f>YEAR(Employees_Tbl[HIRE DATE])</f>
        <v>2014</v>
      </c>
      <c r="H351" t="s">
        <v>219</v>
      </c>
      <c r="I351" t="s">
        <v>220</v>
      </c>
      <c r="J351" s="11">
        <v>37900</v>
      </c>
      <c r="K351" s="11">
        <v>1000</v>
      </c>
      <c r="L351" s="12">
        <v>22400</v>
      </c>
      <c r="M351" s="12">
        <f>SUM(Employees_Tbl[[#This Row],[BASE SALARY]:[COMMISSION]])</f>
        <v>61300</v>
      </c>
      <c r="N351">
        <v>13</v>
      </c>
      <c r="O351">
        <v>6</v>
      </c>
      <c r="P351">
        <v>4</v>
      </c>
    </row>
    <row r="352" spans="1:16" x14ac:dyDescent="0.25">
      <c r="A352" t="s">
        <v>983</v>
      </c>
      <c r="B352" t="s">
        <v>984</v>
      </c>
      <c r="C352" t="s">
        <v>985</v>
      </c>
      <c r="D352" t="str">
        <f>Employees_Tbl[LAST] &amp;","&amp;Employees_Tbl[FIRST]</f>
        <v>Robertson,Krissy</v>
      </c>
      <c r="E352" t="s">
        <v>49</v>
      </c>
      <c r="F352" s="13">
        <v>43793</v>
      </c>
      <c r="G352" s="21">
        <f>YEAR(Employees_Tbl[HIRE DATE])</f>
        <v>2019</v>
      </c>
      <c r="H352" t="s">
        <v>219</v>
      </c>
      <c r="I352" t="s">
        <v>220</v>
      </c>
      <c r="J352" s="11">
        <v>34900</v>
      </c>
      <c r="K352" s="11">
        <v>1000</v>
      </c>
      <c r="L352" s="12">
        <v>41000</v>
      </c>
      <c r="M352" s="12">
        <f>SUM(Employees_Tbl[[#This Row],[BASE SALARY]:[COMMISSION]])</f>
        <v>76900</v>
      </c>
      <c r="N352">
        <v>14</v>
      </c>
      <c r="O352">
        <v>6</v>
      </c>
      <c r="P352">
        <v>4</v>
      </c>
    </row>
    <row r="353" spans="1:16" x14ac:dyDescent="0.25">
      <c r="A353" t="s">
        <v>245</v>
      </c>
      <c r="B353" t="s">
        <v>246</v>
      </c>
      <c r="C353" t="s">
        <v>247</v>
      </c>
      <c r="D353" t="str">
        <f>Employees_Tbl[LAST] &amp;","&amp;Employees_Tbl[FIRST]</f>
        <v>Bristow,Amos</v>
      </c>
      <c r="E353" t="s">
        <v>49</v>
      </c>
      <c r="F353" s="13">
        <v>41738</v>
      </c>
      <c r="G353" s="21">
        <f>YEAR(Employees_Tbl[HIRE DATE])</f>
        <v>2014</v>
      </c>
      <c r="H353" t="s">
        <v>219</v>
      </c>
      <c r="I353" t="s">
        <v>220</v>
      </c>
      <c r="J353" s="11">
        <v>34200</v>
      </c>
      <c r="K353" s="11">
        <v>1000</v>
      </c>
      <c r="L353" s="12">
        <v>38800</v>
      </c>
      <c r="M353" s="12">
        <f>SUM(Employees_Tbl[[#This Row],[BASE SALARY]:[COMMISSION]])</f>
        <v>74000</v>
      </c>
      <c r="N353">
        <v>12</v>
      </c>
      <c r="O353">
        <v>9</v>
      </c>
      <c r="P353">
        <v>4</v>
      </c>
    </row>
    <row r="354" spans="1:16" x14ac:dyDescent="0.25">
      <c r="A354" t="s">
        <v>242</v>
      </c>
      <c r="B354" t="s">
        <v>243</v>
      </c>
      <c r="C354" t="s">
        <v>244</v>
      </c>
      <c r="D354" t="str">
        <f>Employees_Tbl[LAST] &amp;","&amp;Employees_Tbl[FIRST]</f>
        <v>Shin,Brian</v>
      </c>
      <c r="E354" t="s">
        <v>49</v>
      </c>
      <c r="F354" s="13">
        <v>41944</v>
      </c>
      <c r="G354" s="21">
        <f>YEAR(Employees_Tbl[HIRE DATE])</f>
        <v>2014</v>
      </c>
      <c r="H354" t="s">
        <v>219</v>
      </c>
      <c r="I354" t="s">
        <v>220</v>
      </c>
      <c r="J354" s="11">
        <v>33100</v>
      </c>
      <c r="K354" s="11">
        <v>1000</v>
      </c>
      <c r="L354" s="12">
        <v>26600</v>
      </c>
      <c r="M354" s="12">
        <f>SUM(Employees_Tbl[[#This Row],[BASE SALARY]:[COMMISSION]])</f>
        <v>60700</v>
      </c>
      <c r="N354">
        <v>18</v>
      </c>
      <c r="O354">
        <v>6</v>
      </c>
      <c r="P354">
        <v>5</v>
      </c>
    </row>
    <row r="355" spans="1:16" x14ac:dyDescent="0.25">
      <c r="A355" t="s">
        <v>839</v>
      </c>
      <c r="B355" t="s">
        <v>520</v>
      </c>
      <c r="C355" t="s">
        <v>840</v>
      </c>
      <c r="D355" t="str">
        <f>Employees_Tbl[LAST] &amp;","&amp;Employees_Tbl[FIRST]</f>
        <v>Steiner,Sherry</v>
      </c>
      <c r="E355" t="s">
        <v>49</v>
      </c>
      <c r="F355" s="13">
        <v>43464</v>
      </c>
      <c r="G355" s="21">
        <f>YEAR(Employees_Tbl[HIRE DATE])</f>
        <v>2018</v>
      </c>
      <c r="H355" t="s">
        <v>219</v>
      </c>
      <c r="I355" t="s">
        <v>220</v>
      </c>
      <c r="J355" s="11">
        <v>33100</v>
      </c>
      <c r="K355" s="11">
        <v>1000</v>
      </c>
      <c r="L355" s="12">
        <v>52000</v>
      </c>
      <c r="M355" s="12">
        <f>SUM(Employees_Tbl[[#This Row],[BASE SALARY]:[COMMISSION]])</f>
        <v>86100</v>
      </c>
      <c r="N355">
        <v>13</v>
      </c>
      <c r="O355">
        <v>9</v>
      </c>
      <c r="P355">
        <v>4</v>
      </c>
    </row>
    <row r="356" spans="1:16" x14ac:dyDescent="0.25">
      <c r="A356" t="s">
        <v>1220</v>
      </c>
      <c r="B356" t="s">
        <v>716</v>
      </c>
      <c r="C356" t="s">
        <v>105</v>
      </c>
      <c r="D356" t="str">
        <f>Employees_Tbl[LAST] &amp;","&amp;Employees_Tbl[FIRST]</f>
        <v>Thomas,Donald</v>
      </c>
      <c r="E356" t="s">
        <v>49</v>
      </c>
      <c r="F356" s="13">
        <v>44129</v>
      </c>
      <c r="G356" s="21">
        <f>YEAR(Employees_Tbl[HIRE DATE])</f>
        <v>2020</v>
      </c>
      <c r="H356" t="s">
        <v>219</v>
      </c>
      <c r="I356" t="s">
        <v>220</v>
      </c>
      <c r="J356" s="11">
        <v>28600</v>
      </c>
      <c r="K356" s="11">
        <v>1000</v>
      </c>
      <c r="L356" s="12">
        <v>46200</v>
      </c>
      <c r="M356" s="12">
        <f>SUM(Employees_Tbl[[#This Row],[BASE SALARY]:[COMMISSION]])</f>
        <v>75800</v>
      </c>
      <c r="N356">
        <v>10</v>
      </c>
      <c r="O356">
        <v>9</v>
      </c>
      <c r="P356">
        <v>5</v>
      </c>
    </row>
    <row r="357" spans="1:16" x14ac:dyDescent="0.25">
      <c r="A357" t="s">
        <v>989</v>
      </c>
      <c r="B357" t="s">
        <v>93</v>
      </c>
      <c r="C357" t="s">
        <v>990</v>
      </c>
      <c r="D357" t="str">
        <f>Employees_Tbl[LAST] &amp;","&amp;Employees_Tbl[FIRST]</f>
        <v>Hoffman,Robert</v>
      </c>
      <c r="E357" t="s">
        <v>53</v>
      </c>
      <c r="F357" s="13">
        <v>43745</v>
      </c>
      <c r="G357" s="21">
        <f>YEAR(Employees_Tbl[HIRE DATE])</f>
        <v>2019</v>
      </c>
      <c r="H357" t="s">
        <v>436</v>
      </c>
      <c r="I357" t="s">
        <v>437</v>
      </c>
      <c r="J357" s="11">
        <v>124100</v>
      </c>
      <c r="K357" s="11">
        <v>3500</v>
      </c>
      <c r="L357" s="12">
        <v>0</v>
      </c>
      <c r="M357" s="12">
        <f>SUM(Employees_Tbl[[#This Row],[BASE SALARY]:[COMMISSION]])</f>
        <v>127600</v>
      </c>
      <c r="N357">
        <v>17</v>
      </c>
      <c r="O357">
        <v>2</v>
      </c>
      <c r="P357">
        <v>4</v>
      </c>
    </row>
    <row r="358" spans="1:16" x14ac:dyDescent="0.25">
      <c r="A358" t="s">
        <v>444</v>
      </c>
      <c r="B358" t="s">
        <v>195</v>
      </c>
      <c r="C358" t="s">
        <v>445</v>
      </c>
      <c r="D358" t="str">
        <f>Employees_Tbl[LAST] &amp;","&amp;Employees_Tbl[FIRST]</f>
        <v>Anderson,Patricia</v>
      </c>
      <c r="E358" t="s">
        <v>53</v>
      </c>
      <c r="F358" s="13">
        <v>42398</v>
      </c>
      <c r="G358" s="21">
        <f>YEAR(Employees_Tbl[HIRE DATE])</f>
        <v>2016</v>
      </c>
      <c r="H358" t="s">
        <v>436</v>
      </c>
      <c r="I358" t="s">
        <v>437</v>
      </c>
      <c r="J358" s="11">
        <v>107600</v>
      </c>
      <c r="K358" s="11">
        <v>4000</v>
      </c>
      <c r="L358" s="12">
        <v>0</v>
      </c>
      <c r="M358" s="12">
        <f>SUM(Employees_Tbl[[#This Row],[BASE SALARY]:[COMMISSION]])</f>
        <v>111600</v>
      </c>
      <c r="N358">
        <v>10</v>
      </c>
      <c r="O358">
        <v>9</v>
      </c>
      <c r="P358">
        <v>5</v>
      </c>
    </row>
    <row r="359" spans="1:16" x14ac:dyDescent="0.25">
      <c r="A359" t="s">
        <v>631</v>
      </c>
      <c r="B359" t="s">
        <v>632</v>
      </c>
      <c r="C359" t="s">
        <v>633</v>
      </c>
      <c r="D359" t="str">
        <f>Employees_Tbl[LAST] &amp;","&amp;Employees_Tbl[FIRST]</f>
        <v>Grace,Mathew</v>
      </c>
      <c r="E359" t="s">
        <v>53</v>
      </c>
      <c r="F359" s="13">
        <v>42893</v>
      </c>
      <c r="G359" s="21">
        <f>YEAR(Employees_Tbl[HIRE DATE])</f>
        <v>2017</v>
      </c>
      <c r="H359" t="s">
        <v>436</v>
      </c>
      <c r="I359" t="s">
        <v>437</v>
      </c>
      <c r="J359" s="11">
        <v>87500</v>
      </c>
      <c r="K359" s="11">
        <v>2500</v>
      </c>
      <c r="L359" s="12">
        <v>0</v>
      </c>
      <c r="M359" s="12">
        <f>SUM(Employees_Tbl[[#This Row],[BASE SALARY]:[COMMISSION]])</f>
        <v>90000</v>
      </c>
      <c r="N359">
        <v>18</v>
      </c>
      <c r="O359">
        <v>5</v>
      </c>
      <c r="P359">
        <v>3</v>
      </c>
    </row>
    <row r="360" spans="1:16" x14ac:dyDescent="0.25">
      <c r="A360" t="s">
        <v>1236</v>
      </c>
      <c r="B360" t="s">
        <v>379</v>
      </c>
      <c r="C360" t="s">
        <v>143</v>
      </c>
      <c r="D360" t="str">
        <f>Employees_Tbl[LAST] &amp;","&amp;Employees_Tbl[FIRST]</f>
        <v>Myers,Frances</v>
      </c>
      <c r="E360" t="s">
        <v>53</v>
      </c>
      <c r="F360" s="13">
        <v>44007</v>
      </c>
      <c r="G360" s="21">
        <f>YEAR(Employees_Tbl[HIRE DATE])</f>
        <v>2020</v>
      </c>
      <c r="H360" t="s">
        <v>436</v>
      </c>
      <c r="I360" t="s">
        <v>437</v>
      </c>
      <c r="J360" s="11">
        <v>77800</v>
      </c>
      <c r="K360" s="11">
        <v>3000</v>
      </c>
      <c r="L360" s="12">
        <v>0</v>
      </c>
      <c r="M360" s="12">
        <f>SUM(Employees_Tbl[[#This Row],[BASE SALARY]:[COMMISSION]])</f>
        <v>80800</v>
      </c>
      <c r="N360">
        <v>17</v>
      </c>
      <c r="O360">
        <v>5</v>
      </c>
      <c r="P360">
        <v>5</v>
      </c>
    </row>
    <row r="361" spans="1:16" x14ac:dyDescent="0.25">
      <c r="A361" t="s">
        <v>846</v>
      </c>
      <c r="B361" t="s">
        <v>136</v>
      </c>
      <c r="C361" t="s">
        <v>847</v>
      </c>
      <c r="D361" t="str">
        <f>Employees_Tbl[LAST] &amp;","&amp;Employees_Tbl[FIRST]</f>
        <v>Noriega,James</v>
      </c>
      <c r="E361" t="s">
        <v>53</v>
      </c>
      <c r="F361" s="13">
        <v>43189</v>
      </c>
      <c r="G361" s="21">
        <f>YEAR(Employees_Tbl[HIRE DATE])</f>
        <v>2018</v>
      </c>
      <c r="H361" t="s">
        <v>436</v>
      </c>
      <c r="I361" t="s">
        <v>437</v>
      </c>
      <c r="J361" s="11">
        <v>75500</v>
      </c>
      <c r="K361" s="11">
        <v>2500</v>
      </c>
      <c r="L361" s="12">
        <v>0</v>
      </c>
      <c r="M361" s="12">
        <f>SUM(Employees_Tbl[[#This Row],[BASE SALARY]:[COMMISSION]])</f>
        <v>78000</v>
      </c>
      <c r="N361">
        <v>15</v>
      </c>
      <c r="O361">
        <v>6</v>
      </c>
      <c r="P361">
        <v>5</v>
      </c>
    </row>
    <row r="362" spans="1:16" x14ac:dyDescent="0.25">
      <c r="A362" t="s">
        <v>441</v>
      </c>
      <c r="B362" t="s">
        <v>442</v>
      </c>
      <c r="C362" t="s">
        <v>443</v>
      </c>
      <c r="D362" t="str">
        <f>Employees_Tbl[LAST] &amp;","&amp;Employees_Tbl[FIRST]</f>
        <v>Fuchs,Sean</v>
      </c>
      <c r="E362" t="s">
        <v>53</v>
      </c>
      <c r="F362" s="13">
        <v>42462</v>
      </c>
      <c r="G362" s="21">
        <f>YEAR(Employees_Tbl[HIRE DATE])</f>
        <v>2016</v>
      </c>
      <c r="H362" t="s">
        <v>436</v>
      </c>
      <c r="I362" t="s">
        <v>437</v>
      </c>
      <c r="J362" s="11">
        <v>73000</v>
      </c>
      <c r="K362" s="11">
        <v>2000</v>
      </c>
      <c r="L362" s="12">
        <v>0</v>
      </c>
      <c r="M362" s="12">
        <f>SUM(Employees_Tbl[[#This Row],[BASE SALARY]:[COMMISSION]])</f>
        <v>75000</v>
      </c>
      <c r="N362">
        <v>18</v>
      </c>
      <c r="O362">
        <v>3</v>
      </c>
      <c r="P362">
        <v>3</v>
      </c>
    </row>
    <row r="363" spans="1:16" x14ac:dyDescent="0.25">
      <c r="A363" t="s">
        <v>845</v>
      </c>
      <c r="B363" t="s">
        <v>96</v>
      </c>
      <c r="C363" t="s">
        <v>432</v>
      </c>
      <c r="D363" t="str">
        <f>Employees_Tbl[LAST] &amp;","&amp;Employees_Tbl[FIRST]</f>
        <v>Snow,John</v>
      </c>
      <c r="E363" t="s">
        <v>53</v>
      </c>
      <c r="F363" s="13">
        <v>43266</v>
      </c>
      <c r="G363" s="21">
        <f>YEAR(Employees_Tbl[HIRE DATE])</f>
        <v>2018</v>
      </c>
      <c r="H363" t="s">
        <v>436</v>
      </c>
      <c r="I363" t="s">
        <v>437</v>
      </c>
      <c r="J363" s="11">
        <v>68800</v>
      </c>
      <c r="K363" s="11">
        <v>2000</v>
      </c>
      <c r="L363" s="12">
        <v>0</v>
      </c>
      <c r="M363" s="12">
        <f>SUM(Employees_Tbl[[#This Row],[BASE SALARY]:[COMMISSION]])</f>
        <v>70800</v>
      </c>
      <c r="N363">
        <v>13</v>
      </c>
      <c r="O363">
        <v>5</v>
      </c>
      <c r="P363">
        <v>4</v>
      </c>
    </row>
    <row r="364" spans="1:16" x14ac:dyDescent="0.25">
      <c r="A364" t="s">
        <v>843</v>
      </c>
      <c r="B364" t="s">
        <v>844</v>
      </c>
      <c r="C364" t="s">
        <v>796</v>
      </c>
      <c r="D364" t="str">
        <f>Employees_Tbl[LAST] &amp;","&amp;Employees_Tbl[FIRST]</f>
        <v>Price,Chester</v>
      </c>
      <c r="E364" t="s">
        <v>53</v>
      </c>
      <c r="F364" s="13">
        <v>43147</v>
      </c>
      <c r="G364" s="21">
        <f>YEAR(Employees_Tbl[HIRE DATE])</f>
        <v>2018</v>
      </c>
      <c r="H364" t="s">
        <v>436</v>
      </c>
      <c r="I364" t="s">
        <v>437</v>
      </c>
      <c r="J364" s="11">
        <v>68000</v>
      </c>
      <c r="K364" s="11">
        <v>1000</v>
      </c>
      <c r="L364" s="12">
        <v>0</v>
      </c>
      <c r="M364" s="12">
        <f>SUM(Employees_Tbl[[#This Row],[BASE SALARY]:[COMMISSION]])</f>
        <v>69000</v>
      </c>
      <c r="N364">
        <v>16</v>
      </c>
      <c r="O364">
        <v>8</v>
      </c>
      <c r="P364">
        <v>3</v>
      </c>
    </row>
    <row r="365" spans="1:16" x14ac:dyDescent="0.25">
      <c r="A365" t="s">
        <v>1233</v>
      </c>
      <c r="B365" t="s">
        <v>1234</v>
      </c>
      <c r="C365" t="s">
        <v>1235</v>
      </c>
      <c r="D365" t="str">
        <f>Employees_Tbl[LAST] &amp;","&amp;Employees_Tbl[FIRST]</f>
        <v>Faucett,Priscilla</v>
      </c>
      <c r="E365" t="s">
        <v>53</v>
      </c>
      <c r="F365" s="13">
        <v>43923</v>
      </c>
      <c r="G365" s="21">
        <f>YEAR(Employees_Tbl[HIRE DATE])</f>
        <v>2020</v>
      </c>
      <c r="H365" t="s">
        <v>436</v>
      </c>
      <c r="I365" t="s">
        <v>437</v>
      </c>
      <c r="J365" s="11">
        <v>64000</v>
      </c>
      <c r="K365" s="11">
        <v>2000</v>
      </c>
      <c r="L365" s="12">
        <v>0</v>
      </c>
      <c r="M365" s="12">
        <f>SUM(Employees_Tbl[[#This Row],[BASE SALARY]:[COMMISSION]])</f>
        <v>66000</v>
      </c>
      <c r="N365">
        <v>16</v>
      </c>
      <c r="O365">
        <v>5</v>
      </c>
      <c r="P365">
        <v>4</v>
      </c>
    </row>
    <row r="366" spans="1:16" x14ac:dyDescent="0.25">
      <c r="A366" t="s">
        <v>438</v>
      </c>
      <c r="B366" t="s">
        <v>439</v>
      </c>
      <c r="C366" t="s">
        <v>440</v>
      </c>
      <c r="D366" t="str">
        <f>Employees_Tbl[LAST] &amp;","&amp;Employees_Tbl[FIRST]</f>
        <v>Sorrentino,Joey</v>
      </c>
      <c r="E366" t="s">
        <v>53</v>
      </c>
      <c r="F366" s="13">
        <v>42435</v>
      </c>
      <c r="G366" s="21">
        <f>YEAR(Employees_Tbl[HIRE DATE])</f>
        <v>2016</v>
      </c>
      <c r="H366" t="s">
        <v>436</v>
      </c>
      <c r="I366" t="s">
        <v>437</v>
      </c>
      <c r="J366" s="11">
        <v>55300</v>
      </c>
      <c r="K366" s="11">
        <v>1500</v>
      </c>
      <c r="L366" s="12">
        <v>0</v>
      </c>
      <c r="M366" s="12">
        <f>SUM(Employees_Tbl[[#This Row],[BASE SALARY]:[COMMISSION]])</f>
        <v>56800</v>
      </c>
      <c r="N366">
        <v>18</v>
      </c>
      <c r="O366">
        <v>4</v>
      </c>
      <c r="P366">
        <v>4</v>
      </c>
    </row>
    <row r="367" spans="1:16" x14ac:dyDescent="0.25">
      <c r="A367" t="s">
        <v>841</v>
      </c>
      <c r="B367" t="s">
        <v>35</v>
      </c>
      <c r="C367" t="s">
        <v>842</v>
      </c>
      <c r="D367" t="str">
        <f>Employees_Tbl[LAST] &amp;","&amp;Employees_Tbl[FIRST]</f>
        <v>Nickles,Charles</v>
      </c>
      <c r="E367" t="s">
        <v>53</v>
      </c>
      <c r="F367" s="13">
        <v>43142</v>
      </c>
      <c r="G367" s="21">
        <f>YEAR(Employees_Tbl[HIRE DATE])</f>
        <v>2018</v>
      </c>
      <c r="H367" t="s">
        <v>436</v>
      </c>
      <c r="I367" t="s">
        <v>437</v>
      </c>
      <c r="J367" s="11">
        <v>48900</v>
      </c>
      <c r="K367" s="11">
        <v>1500</v>
      </c>
      <c r="L367" s="12">
        <v>0</v>
      </c>
      <c r="M367" s="12">
        <f>SUM(Employees_Tbl[[#This Row],[BASE SALARY]:[COMMISSION]])</f>
        <v>50400</v>
      </c>
      <c r="N367">
        <v>18</v>
      </c>
      <c r="O367">
        <v>2</v>
      </c>
      <c r="P367">
        <v>4</v>
      </c>
    </row>
    <row r="368" spans="1:16" x14ac:dyDescent="0.25">
      <c r="A368" t="s">
        <v>1232</v>
      </c>
      <c r="B368" t="s">
        <v>470</v>
      </c>
      <c r="C368" t="s">
        <v>545</v>
      </c>
      <c r="D368" t="str">
        <f>Employees_Tbl[LAST] &amp;","&amp;Employees_Tbl[FIRST]</f>
        <v>Morris,Mary</v>
      </c>
      <c r="E368" t="s">
        <v>53</v>
      </c>
      <c r="F368" s="13">
        <v>43982</v>
      </c>
      <c r="G368" s="21">
        <f>YEAR(Employees_Tbl[HIRE DATE])</f>
        <v>2020</v>
      </c>
      <c r="H368" t="s">
        <v>436</v>
      </c>
      <c r="I368" t="s">
        <v>437</v>
      </c>
      <c r="J368" s="11">
        <v>48400</v>
      </c>
      <c r="K368" s="11">
        <v>1000</v>
      </c>
      <c r="L368" s="12">
        <v>0</v>
      </c>
      <c r="M368" s="12">
        <f>SUM(Employees_Tbl[[#This Row],[BASE SALARY]:[COMMISSION]])</f>
        <v>49400</v>
      </c>
      <c r="N368">
        <v>15</v>
      </c>
      <c r="O368">
        <v>8</v>
      </c>
      <c r="P368">
        <v>4</v>
      </c>
    </row>
    <row r="369" spans="1:16" x14ac:dyDescent="0.25">
      <c r="A369" t="s">
        <v>986</v>
      </c>
      <c r="B369" t="s">
        <v>987</v>
      </c>
      <c r="C369" t="s">
        <v>988</v>
      </c>
      <c r="D369" t="str">
        <f>Employees_Tbl[LAST] &amp;","&amp;Employees_Tbl[FIRST]</f>
        <v>Santos,Mable</v>
      </c>
      <c r="E369" t="s">
        <v>53</v>
      </c>
      <c r="F369" s="13">
        <v>43814</v>
      </c>
      <c r="G369" s="21">
        <f>YEAR(Employees_Tbl[HIRE DATE])</f>
        <v>2019</v>
      </c>
      <c r="H369" t="s">
        <v>436</v>
      </c>
      <c r="I369" t="s">
        <v>437</v>
      </c>
      <c r="J369" s="11">
        <v>38700</v>
      </c>
      <c r="K369" s="11">
        <v>1000</v>
      </c>
      <c r="L369" s="12">
        <v>0</v>
      </c>
      <c r="M369" s="12">
        <f>SUM(Employees_Tbl[[#This Row],[BASE SALARY]:[COMMISSION]])</f>
        <v>39700</v>
      </c>
      <c r="N369">
        <v>14</v>
      </c>
      <c r="O369">
        <v>7</v>
      </c>
      <c r="P369">
        <v>4</v>
      </c>
    </row>
    <row r="370" spans="1:16" x14ac:dyDescent="0.25">
      <c r="A370" t="s">
        <v>1230</v>
      </c>
      <c r="B370" t="s">
        <v>1231</v>
      </c>
      <c r="C370" t="s">
        <v>105</v>
      </c>
      <c r="D370" t="str">
        <f>Employees_Tbl[LAST] &amp;","&amp;Employees_Tbl[FIRST]</f>
        <v>Thomas,Cruz</v>
      </c>
      <c r="E370" t="s">
        <v>53</v>
      </c>
      <c r="F370" s="13">
        <v>44175</v>
      </c>
      <c r="G370" s="21">
        <f>YEAR(Employees_Tbl[HIRE DATE])</f>
        <v>2020</v>
      </c>
      <c r="H370" t="s">
        <v>436</v>
      </c>
      <c r="I370" t="s">
        <v>437</v>
      </c>
      <c r="J370" s="11">
        <v>36700</v>
      </c>
      <c r="K370" s="11">
        <v>1000</v>
      </c>
      <c r="L370" s="12">
        <v>0</v>
      </c>
      <c r="M370" s="12">
        <f>SUM(Employees_Tbl[[#This Row],[BASE SALARY]:[COMMISSION]])</f>
        <v>37700</v>
      </c>
      <c r="N370">
        <v>16</v>
      </c>
      <c r="O370">
        <v>4</v>
      </c>
      <c r="P370">
        <v>3</v>
      </c>
    </row>
    <row r="371" spans="1:16" x14ac:dyDescent="0.25">
      <c r="A371" t="s">
        <v>433</v>
      </c>
      <c r="B371" t="s">
        <v>434</v>
      </c>
      <c r="C371" t="s">
        <v>435</v>
      </c>
      <c r="D371" t="str">
        <f>Employees_Tbl[LAST] &amp;","&amp;Employees_Tbl[FIRST]</f>
        <v>Ballard,Lisa</v>
      </c>
      <c r="E371" t="s">
        <v>53</v>
      </c>
      <c r="F371" s="13">
        <v>42624</v>
      </c>
      <c r="G371" s="21">
        <f>YEAR(Employees_Tbl[HIRE DATE])</f>
        <v>2016</v>
      </c>
      <c r="H371" t="s">
        <v>436</v>
      </c>
      <c r="I371" t="s">
        <v>437</v>
      </c>
      <c r="J371" s="11">
        <v>29500</v>
      </c>
      <c r="K371" s="11">
        <v>1000</v>
      </c>
      <c r="L371" s="12">
        <v>0</v>
      </c>
      <c r="M371" s="12">
        <f>SUM(Employees_Tbl[[#This Row],[BASE SALARY]:[COMMISSION]])</f>
        <v>30500</v>
      </c>
      <c r="N371">
        <v>13</v>
      </c>
      <c r="O371">
        <v>4</v>
      </c>
      <c r="P371">
        <v>4</v>
      </c>
    </row>
    <row r="372" spans="1:16" x14ac:dyDescent="0.25">
      <c r="A372" t="s">
        <v>472</v>
      </c>
      <c r="B372" t="s">
        <v>473</v>
      </c>
      <c r="C372" t="s">
        <v>474</v>
      </c>
      <c r="D372" t="str">
        <f>Employees_Tbl[LAST] &amp;","&amp;Employees_Tbl[FIRST]</f>
        <v>Bernardi,Paula</v>
      </c>
      <c r="E372" t="s">
        <v>16</v>
      </c>
      <c r="F372" s="13">
        <v>42415</v>
      </c>
      <c r="G372" s="21">
        <f>YEAR(Employees_Tbl[HIRE DATE])</f>
        <v>2016</v>
      </c>
      <c r="H372" t="s">
        <v>436</v>
      </c>
      <c r="I372" t="s">
        <v>437</v>
      </c>
      <c r="J372" s="11">
        <v>156100</v>
      </c>
      <c r="K372" s="11">
        <v>4500</v>
      </c>
      <c r="L372" s="12">
        <v>0</v>
      </c>
      <c r="M372" s="12">
        <f>SUM(Employees_Tbl[[#This Row],[BASE SALARY]:[COMMISSION]])</f>
        <v>160600</v>
      </c>
      <c r="N372">
        <v>13</v>
      </c>
      <c r="O372">
        <v>7</v>
      </c>
      <c r="P372">
        <v>3</v>
      </c>
    </row>
    <row r="373" spans="1:16" x14ac:dyDescent="0.25">
      <c r="A373" t="s">
        <v>993</v>
      </c>
      <c r="B373" t="s">
        <v>994</v>
      </c>
      <c r="C373" t="s">
        <v>995</v>
      </c>
      <c r="D373" t="str">
        <f>Employees_Tbl[LAST] &amp;","&amp;Employees_Tbl[FIRST]</f>
        <v>Gaither,Ila</v>
      </c>
      <c r="E373" t="s">
        <v>16</v>
      </c>
      <c r="F373" s="13">
        <v>43587</v>
      </c>
      <c r="G373" s="21">
        <f>YEAR(Employees_Tbl[HIRE DATE])</f>
        <v>2019</v>
      </c>
      <c r="H373" t="s">
        <v>436</v>
      </c>
      <c r="I373" t="s">
        <v>437</v>
      </c>
      <c r="J373" s="11">
        <v>121400</v>
      </c>
      <c r="K373" s="11">
        <v>4000</v>
      </c>
      <c r="L373" s="12">
        <v>0</v>
      </c>
      <c r="M373" s="12">
        <f>SUM(Employees_Tbl[[#This Row],[BASE SALARY]:[COMMISSION]])</f>
        <v>125400</v>
      </c>
      <c r="N373">
        <v>13</v>
      </c>
      <c r="O373">
        <v>9</v>
      </c>
      <c r="P373">
        <v>5</v>
      </c>
    </row>
    <row r="374" spans="1:16" x14ac:dyDescent="0.25">
      <c r="A374" t="s">
        <v>991</v>
      </c>
      <c r="B374" t="s">
        <v>225</v>
      </c>
      <c r="C374" t="s">
        <v>992</v>
      </c>
      <c r="D374" t="str">
        <f>Employees_Tbl[LAST] &amp;","&amp;Employees_Tbl[FIRST]</f>
        <v>Fowlkes,Michael</v>
      </c>
      <c r="E374" t="s">
        <v>16</v>
      </c>
      <c r="F374" s="13">
        <v>43708</v>
      </c>
      <c r="G374" s="21">
        <f>YEAR(Employees_Tbl[HIRE DATE])</f>
        <v>2019</v>
      </c>
      <c r="H374" t="s">
        <v>436</v>
      </c>
      <c r="I374" t="s">
        <v>437</v>
      </c>
      <c r="J374" s="11">
        <v>112600</v>
      </c>
      <c r="K374" s="11">
        <v>4500</v>
      </c>
      <c r="L374" s="12">
        <v>0</v>
      </c>
      <c r="M374" s="12">
        <f>SUM(Employees_Tbl[[#This Row],[BASE SALARY]:[COMMISSION]])</f>
        <v>117100</v>
      </c>
      <c r="N374">
        <v>11</v>
      </c>
      <c r="O374">
        <v>2</v>
      </c>
      <c r="P374">
        <v>4</v>
      </c>
    </row>
    <row r="375" spans="1:16" x14ac:dyDescent="0.25">
      <c r="A375" t="s">
        <v>1243</v>
      </c>
      <c r="B375" t="s">
        <v>365</v>
      </c>
      <c r="C375" t="s">
        <v>1244</v>
      </c>
      <c r="D375" t="str">
        <f>Employees_Tbl[LAST] &amp;","&amp;Employees_Tbl[FIRST]</f>
        <v>Hughley,Albert</v>
      </c>
      <c r="E375" t="s">
        <v>16</v>
      </c>
      <c r="F375" s="13">
        <v>43967</v>
      </c>
      <c r="G375" s="21">
        <f>YEAR(Employees_Tbl[HIRE DATE])</f>
        <v>2020</v>
      </c>
      <c r="H375" t="s">
        <v>436</v>
      </c>
      <c r="I375" t="s">
        <v>437</v>
      </c>
      <c r="J375" s="11">
        <v>104500</v>
      </c>
      <c r="K375" s="11">
        <v>2500</v>
      </c>
      <c r="L375" s="12">
        <v>0</v>
      </c>
      <c r="M375" s="12">
        <f>SUM(Employees_Tbl[[#This Row],[BASE SALARY]:[COMMISSION]])</f>
        <v>107000</v>
      </c>
      <c r="N375">
        <v>15</v>
      </c>
      <c r="O375">
        <v>5</v>
      </c>
      <c r="P375">
        <v>5</v>
      </c>
    </row>
    <row r="376" spans="1:16" x14ac:dyDescent="0.25">
      <c r="A376" t="s">
        <v>1241</v>
      </c>
      <c r="B376" t="s">
        <v>1242</v>
      </c>
      <c r="C376" t="s">
        <v>273</v>
      </c>
      <c r="D376" t="str">
        <f>Employees_Tbl[LAST] &amp;","&amp;Employees_Tbl[FIRST]</f>
        <v>Smith,Dennis</v>
      </c>
      <c r="E376" t="s">
        <v>16</v>
      </c>
      <c r="F376" s="13">
        <v>44092</v>
      </c>
      <c r="G376" s="21">
        <f>YEAR(Employees_Tbl[HIRE DATE])</f>
        <v>2020</v>
      </c>
      <c r="H376" t="s">
        <v>436</v>
      </c>
      <c r="I376" t="s">
        <v>437</v>
      </c>
      <c r="J376" s="11">
        <v>66500</v>
      </c>
      <c r="K376" s="11">
        <v>2000</v>
      </c>
      <c r="L376" s="12">
        <v>0</v>
      </c>
      <c r="M376" s="12">
        <f>SUM(Employees_Tbl[[#This Row],[BASE SALARY]:[COMMISSION]])</f>
        <v>68500</v>
      </c>
      <c r="N376">
        <v>18</v>
      </c>
      <c r="O376">
        <v>5</v>
      </c>
      <c r="P376">
        <v>5</v>
      </c>
    </row>
    <row r="377" spans="1:16" x14ac:dyDescent="0.25">
      <c r="A377" t="s">
        <v>634</v>
      </c>
      <c r="B377" t="s">
        <v>635</v>
      </c>
      <c r="C377" t="s">
        <v>636</v>
      </c>
      <c r="D377" t="str">
        <f>Employees_Tbl[LAST] &amp;","&amp;Employees_Tbl[FIRST]</f>
        <v>Howard,Alice</v>
      </c>
      <c r="E377" t="s">
        <v>16</v>
      </c>
      <c r="F377" s="13">
        <v>43085</v>
      </c>
      <c r="G377" s="21">
        <f>YEAR(Employees_Tbl[HIRE DATE])</f>
        <v>2017</v>
      </c>
      <c r="H377" t="s">
        <v>436</v>
      </c>
      <c r="I377" t="s">
        <v>437</v>
      </c>
      <c r="J377" s="11">
        <v>65600</v>
      </c>
      <c r="K377" s="11">
        <v>2000</v>
      </c>
      <c r="L377" s="12">
        <v>0</v>
      </c>
      <c r="M377" s="12">
        <f>SUM(Employees_Tbl[[#This Row],[BASE SALARY]:[COMMISSION]])</f>
        <v>67600</v>
      </c>
      <c r="N377">
        <v>14</v>
      </c>
      <c r="O377">
        <v>9</v>
      </c>
      <c r="P377">
        <v>5</v>
      </c>
    </row>
    <row r="378" spans="1:16" x14ac:dyDescent="0.25">
      <c r="A378" t="s">
        <v>446</v>
      </c>
      <c r="B378" t="s">
        <v>1335</v>
      </c>
      <c r="C378" t="s">
        <v>1336</v>
      </c>
      <c r="D378" t="str">
        <f>Employees_Tbl[LAST] &amp;","&amp;Employees_Tbl[FIRST]</f>
        <v>Coleman,Wanda</v>
      </c>
      <c r="E378" t="s">
        <v>16</v>
      </c>
      <c r="F378" s="13">
        <v>42704</v>
      </c>
      <c r="G378" s="21">
        <f>YEAR(Employees_Tbl[HIRE DATE])</f>
        <v>2016</v>
      </c>
      <c r="H378" t="s">
        <v>436</v>
      </c>
      <c r="I378" t="s">
        <v>437</v>
      </c>
      <c r="J378" s="12">
        <v>60500</v>
      </c>
      <c r="K378" s="11">
        <v>2000</v>
      </c>
      <c r="L378" s="12">
        <v>0</v>
      </c>
      <c r="M378" s="12">
        <f>SUM(Employees_Tbl[[#This Row],[BASE SALARY]:[COMMISSION]])</f>
        <v>62500</v>
      </c>
      <c r="N378">
        <v>15</v>
      </c>
      <c r="O378">
        <v>7</v>
      </c>
      <c r="P378">
        <v>4</v>
      </c>
    </row>
    <row r="379" spans="1:16" x14ac:dyDescent="0.25">
      <c r="A379" t="s">
        <v>848</v>
      </c>
      <c r="B379" t="s">
        <v>58</v>
      </c>
      <c r="C379" t="s">
        <v>315</v>
      </c>
      <c r="D379" t="str">
        <f>Employees_Tbl[LAST] &amp;","&amp;Employees_Tbl[FIRST]</f>
        <v>Miller,Deborah</v>
      </c>
      <c r="E379" t="s">
        <v>16</v>
      </c>
      <c r="F379" s="13">
        <v>43451</v>
      </c>
      <c r="G379" s="21">
        <f>YEAR(Employees_Tbl[HIRE DATE])</f>
        <v>2018</v>
      </c>
      <c r="H379" t="s">
        <v>436</v>
      </c>
      <c r="I379" t="s">
        <v>437</v>
      </c>
      <c r="J379" s="11">
        <v>43700</v>
      </c>
      <c r="K379" s="11">
        <v>1500</v>
      </c>
      <c r="L379" s="12">
        <v>0</v>
      </c>
      <c r="M379" s="12">
        <f>SUM(Employees_Tbl[[#This Row],[BASE SALARY]:[COMMISSION]])</f>
        <v>45200</v>
      </c>
      <c r="N379">
        <v>14</v>
      </c>
      <c r="O379">
        <v>7</v>
      </c>
      <c r="P379">
        <v>5</v>
      </c>
    </row>
    <row r="380" spans="1:16" x14ac:dyDescent="0.25">
      <c r="A380" t="s">
        <v>1239</v>
      </c>
      <c r="B380" t="s">
        <v>116</v>
      </c>
      <c r="C380" t="s">
        <v>1240</v>
      </c>
      <c r="D380" t="str">
        <f>Employees_Tbl[LAST] &amp;","&amp;Employees_Tbl[FIRST]</f>
        <v>Scroggins,William</v>
      </c>
      <c r="E380" t="s">
        <v>16</v>
      </c>
      <c r="F380" s="13">
        <v>43993</v>
      </c>
      <c r="G380" s="21">
        <f>YEAR(Employees_Tbl[HIRE DATE])</f>
        <v>2020</v>
      </c>
      <c r="H380" t="s">
        <v>436</v>
      </c>
      <c r="I380" t="s">
        <v>437</v>
      </c>
      <c r="J380" s="11">
        <v>42500</v>
      </c>
      <c r="K380" s="11">
        <v>1500</v>
      </c>
      <c r="L380" s="12">
        <v>0</v>
      </c>
      <c r="M380" s="12">
        <f>SUM(Employees_Tbl[[#This Row],[BASE SALARY]:[COMMISSION]])</f>
        <v>44000</v>
      </c>
      <c r="N380">
        <v>18</v>
      </c>
      <c r="O380">
        <v>6</v>
      </c>
      <c r="P380">
        <v>5</v>
      </c>
    </row>
    <row r="381" spans="1:16" x14ac:dyDescent="0.25">
      <c r="A381" t="s">
        <v>1237</v>
      </c>
      <c r="B381" t="s">
        <v>558</v>
      </c>
      <c r="C381" t="s">
        <v>1238</v>
      </c>
      <c r="D381" t="str">
        <f>Employees_Tbl[LAST] &amp;","&amp;Employees_Tbl[FIRST]</f>
        <v>Greco,Rebecca</v>
      </c>
      <c r="E381" t="s">
        <v>16</v>
      </c>
      <c r="F381" s="13">
        <v>43928</v>
      </c>
      <c r="G381" s="21">
        <f>YEAR(Employees_Tbl[HIRE DATE])</f>
        <v>2020</v>
      </c>
      <c r="H381" t="s">
        <v>436</v>
      </c>
      <c r="I381" t="s">
        <v>437</v>
      </c>
      <c r="J381" s="11">
        <v>38000</v>
      </c>
      <c r="K381" s="11">
        <v>1500</v>
      </c>
      <c r="L381" s="12">
        <v>0</v>
      </c>
      <c r="M381" s="12">
        <f>SUM(Employees_Tbl[[#This Row],[BASE SALARY]:[COMMISSION]])</f>
        <v>39500</v>
      </c>
      <c r="N381">
        <v>14</v>
      </c>
      <c r="O381">
        <v>10</v>
      </c>
      <c r="P381">
        <v>5</v>
      </c>
    </row>
    <row r="382" spans="1:16" x14ac:dyDescent="0.25">
      <c r="A382" t="s">
        <v>640</v>
      </c>
      <c r="B382" t="s">
        <v>641</v>
      </c>
      <c r="C382" t="s">
        <v>642</v>
      </c>
      <c r="D382" t="str">
        <f>Employees_Tbl[LAST] &amp;","&amp;Employees_Tbl[FIRST]</f>
        <v>Brokaw,Bessie</v>
      </c>
      <c r="E382" t="s">
        <v>22</v>
      </c>
      <c r="F382" s="13">
        <v>43097</v>
      </c>
      <c r="G382" s="21">
        <f>YEAR(Employees_Tbl[HIRE DATE])</f>
        <v>2017</v>
      </c>
      <c r="H382" t="s">
        <v>436</v>
      </c>
      <c r="I382" t="s">
        <v>437</v>
      </c>
      <c r="J382" s="11">
        <v>47900</v>
      </c>
      <c r="K382" s="11">
        <v>1000</v>
      </c>
      <c r="L382" s="12">
        <v>0</v>
      </c>
      <c r="M382" s="12">
        <f>SUM(Employees_Tbl[[#This Row],[BASE SALARY]:[COMMISSION]])</f>
        <v>48900</v>
      </c>
      <c r="N382">
        <v>10</v>
      </c>
      <c r="O382">
        <v>11</v>
      </c>
      <c r="P382">
        <v>4</v>
      </c>
    </row>
    <row r="383" spans="1:16" x14ac:dyDescent="0.25">
      <c r="A383" t="s">
        <v>1245</v>
      </c>
      <c r="B383" t="s">
        <v>689</v>
      </c>
      <c r="C383" t="s">
        <v>1246</v>
      </c>
      <c r="D383" t="str">
        <f>Employees_Tbl[LAST] &amp;","&amp;Employees_Tbl[FIRST]</f>
        <v>Ramos,Jennifer</v>
      </c>
      <c r="E383" t="s">
        <v>22</v>
      </c>
      <c r="F383" s="13">
        <v>43847</v>
      </c>
      <c r="G383" s="21">
        <f>YEAR(Employees_Tbl[HIRE DATE])</f>
        <v>2020</v>
      </c>
      <c r="H383" t="s">
        <v>436</v>
      </c>
      <c r="I383" t="s">
        <v>437</v>
      </c>
      <c r="J383" s="11">
        <v>45900</v>
      </c>
      <c r="K383" s="11">
        <v>1000</v>
      </c>
      <c r="L383" s="12">
        <v>0</v>
      </c>
      <c r="M383" s="12">
        <f>SUM(Employees_Tbl[[#This Row],[BASE SALARY]:[COMMISSION]])</f>
        <v>46900</v>
      </c>
      <c r="N383">
        <v>17</v>
      </c>
      <c r="O383">
        <v>12</v>
      </c>
      <c r="P383">
        <v>4</v>
      </c>
    </row>
    <row r="384" spans="1:16" x14ac:dyDescent="0.25">
      <c r="A384" t="s">
        <v>637</v>
      </c>
      <c r="B384" t="s">
        <v>638</v>
      </c>
      <c r="C384" t="s">
        <v>639</v>
      </c>
      <c r="D384" t="str">
        <f>Employees_Tbl[LAST] &amp;","&amp;Employees_Tbl[FIRST]</f>
        <v>Staten,Doyle</v>
      </c>
      <c r="E384" t="s">
        <v>22</v>
      </c>
      <c r="F384" s="13">
        <v>42952</v>
      </c>
      <c r="G384" s="21">
        <f>YEAR(Employees_Tbl[HIRE DATE])</f>
        <v>2017</v>
      </c>
      <c r="H384" t="s">
        <v>436</v>
      </c>
      <c r="I384" t="s">
        <v>437</v>
      </c>
      <c r="J384" s="11">
        <v>36100</v>
      </c>
      <c r="K384" s="11">
        <v>1500</v>
      </c>
      <c r="L384" s="12">
        <v>0</v>
      </c>
      <c r="M384" s="12">
        <f>SUM(Employees_Tbl[[#This Row],[BASE SALARY]:[COMMISSION]])</f>
        <v>37600</v>
      </c>
      <c r="N384">
        <v>13</v>
      </c>
      <c r="O384">
        <v>6</v>
      </c>
      <c r="P384">
        <v>4</v>
      </c>
    </row>
    <row r="385" spans="1:16" x14ac:dyDescent="0.25">
      <c r="A385" t="s">
        <v>849</v>
      </c>
      <c r="B385" t="s">
        <v>1350</v>
      </c>
      <c r="C385" t="s">
        <v>105</v>
      </c>
      <c r="D385" t="str">
        <f>Employees_Tbl[LAST] &amp;","&amp;Employees_Tbl[FIRST]</f>
        <v>Thomas,Rodolfo</v>
      </c>
      <c r="E385" t="s">
        <v>22</v>
      </c>
      <c r="F385" s="13">
        <v>43157</v>
      </c>
      <c r="G385" s="21">
        <f>YEAR(Employees_Tbl[HIRE DATE])</f>
        <v>2018</v>
      </c>
      <c r="H385" t="s">
        <v>436</v>
      </c>
      <c r="I385" t="s">
        <v>437</v>
      </c>
      <c r="J385" s="12">
        <v>31700</v>
      </c>
      <c r="K385" s="11">
        <v>1000</v>
      </c>
      <c r="L385" s="12">
        <v>0</v>
      </c>
      <c r="M385" s="12">
        <f>SUM(Employees_Tbl[[#This Row],[BASE SALARY]:[COMMISSION]])</f>
        <v>32700</v>
      </c>
      <c r="N385">
        <v>11</v>
      </c>
      <c r="O385">
        <v>7</v>
      </c>
      <c r="P385">
        <v>5</v>
      </c>
    </row>
    <row r="386" spans="1:16" x14ac:dyDescent="0.25">
      <c r="A386" t="s">
        <v>1249</v>
      </c>
      <c r="B386" t="s">
        <v>1250</v>
      </c>
      <c r="C386" t="s">
        <v>1251</v>
      </c>
      <c r="D386" t="str">
        <f>Employees_Tbl[LAST] &amp;","&amp;Employees_Tbl[FIRST]</f>
        <v>Hale,Elvia</v>
      </c>
      <c r="E386" t="s">
        <v>26</v>
      </c>
      <c r="F386" s="13">
        <v>43891</v>
      </c>
      <c r="G386" s="21">
        <f>YEAR(Employees_Tbl[HIRE DATE])</f>
        <v>2020</v>
      </c>
      <c r="H386" t="s">
        <v>436</v>
      </c>
      <c r="I386" t="s">
        <v>437</v>
      </c>
      <c r="J386" s="11">
        <v>76900</v>
      </c>
      <c r="K386" s="11">
        <v>3000</v>
      </c>
      <c r="L386" s="12">
        <v>0</v>
      </c>
      <c r="M386" s="12">
        <f>SUM(Employees_Tbl[[#This Row],[BASE SALARY]:[COMMISSION]])</f>
        <v>79900</v>
      </c>
      <c r="N386">
        <v>12</v>
      </c>
      <c r="O386">
        <v>4</v>
      </c>
      <c r="P386">
        <v>5</v>
      </c>
    </row>
    <row r="387" spans="1:16" x14ac:dyDescent="0.25">
      <c r="A387" t="s">
        <v>648</v>
      </c>
      <c r="B387" t="s">
        <v>1382</v>
      </c>
      <c r="C387" t="s">
        <v>1383</v>
      </c>
      <c r="D387" t="str">
        <f>Employees_Tbl[LAST] &amp;","&amp;Employees_Tbl[FIRST]</f>
        <v>Qureshi,Lila</v>
      </c>
      <c r="E387" t="s">
        <v>26</v>
      </c>
      <c r="F387" s="13">
        <v>42888</v>
      </c>
      <c r="G387" s="21">
        <f>YEAR(Employees_Tbl[HIRE DATE])</f>
        <v>2017</v>
      </c>
      <c r="H387" t="s">
        <v>436</v>
      </c>
      <c r="I387" t="s">
        <v>437</v>
      </c>
      <c r="J387" s="11">
        <v>62600</v>
      </c>
      <c r="K387" s="11">
        <v>2000</v>
      </c>
      <c r="L387" s="12">
        <v>0</v>
      </c>
      <c r="M387" s="12">
        <f>SUM(Employees_Tbl[[#This Row],[BASE SALARY]:[COMMISSION]])</f>
        <v>64600</v>
      </c>
      <c r="N387">
        <v>10</v>
      </c>
      <c r="O387">
        <v>9</v>
      </c>
      <c r="P387">
        <v>4</v>
      </c>
    </row>
    <row r="388" spans="1:16" x14ac:dyDescent="0.25">
      <c r="A388" t="s">
        <v>645</v>
      </c>
      <c r="B388" t="s">
        <v>646</v>
      </c>
      <c r="C388" t="s">
        <v>647</v>
      </c>
      <c r="D388" t="str">
        <f>Employees_Tbl[LAST] &amp;","&amp;Employees_Tbl[FIRST]</f>
        <v>Rice,Jessica</v>
      </c>
      <c r="E388" t="s">
        <v>26</v>
      </c>
      <c r="F388" s="13">
        <v>43020</v>
      </c>
      <c r="G388" s="21">
        <f>YEAR(Employees_Tbl[HIRE DATE])</f>
        <v>2017</v>
      </c>
      <c r="H388" t="s">
        <v>436</v>
      </c>
      <c r="I388" t="s">
        <v>437</v>
      </c>
      <c r="J388" s="11">
        <v>56600</v>
      </c>
      <c r="K388" s="11">
        <v>2000</v>
      </c>
      <c r="L388" s="12">
        <v>0</v>
      </c>
      <c r="M388" s="12">
        <f>SUM(Employees_Tbl[[#This Row],[BASE SALARY]:[COMMISSION]])</f>
        <v>58600</v>
      </c>
      <c r="N388">
        <v>14</v>
      </c>
      <c r="O388">
        <v>7</v>
      </c>
      <c r="P388">
        <v>2</v>
      </c>
    </row>
    <row r="389" spans="1:16" x14ac:dyDescent="0.25">
      <c r="A389" t="s">
        <v>447</v>
      </c>
      <c r="B389" t="s">
        <v>93</v>
      </c>
      <c r="C389" t="s">
        <v>448</v>
      </c>
      <c r="D389" t="str">
        <f>Employees_Tbl[LAST] &amp;","&amp;Employees_Tbl[FIRST]</f>
        <v>Boaz,Robert</v>
      </c>
      <c r="E389" t="s">
        <v>26</v>
      </c>
      <c r="F389" s="13">
        <v>42678</v>
      </c>
      <c r="G389" s="21">
        <f>YEAR(Employees_Tbl[HIRE DATE])</f>
        <v>2016</v>
      </c>
      <c r="H389" t="s">
        <v>436</v>
      </c>
      <c r="I389" t="s">
        <v>437</v>
      </c>
      <c r="J389" s="11">
        <v>53200</v>
      </c>
      <c r="K389" s="11">
        <v>1000</v>
      </c>
      <c r="L389" s="12">
        <v>0</v>
      </c>
      <c r="M389" s="12">
        <f>SUM(Employees_Tbl[[#This Row],[BASE SALARY]:[COMMISSION]])</f>
        <v>54200</v>
      </c>
      <c r="N389">
        <v>15</v>
      </c>
      <c r="O389">
        <v>5</v>
      </c>
      <c r="P389">
        <v>4</v>
      </c>
    </row>
    <row r="390" spans="1:16" x14ac:dyDescent="0.25">
      <c r="A390" t="s">
        <v>449</v>
      </c>
      <c r="B390" t="s">
        <v>96</v>
      </c>
      <c r="C390" t="s">
        <v>450</v>
      </c>
      <c r="D390" t="str">
        <f>Employees_Tbl[LAST] &amp;","&amp;Employees_Tbl[FIRST]</f>
        <v>Caldera,John</v>
      </c>
      <c r="E390" t="s">
        <v>26</v>
      </c>
      <c r="F390" s="13">
        <v>42530</v>
      </c>
      <c r="G390" s="21">
        <f>YEAR(Employees_Tbl[HIRE DATE])</f>
        <v>2016</v>
      </c>
      <c r="H390" t="s">
        <v>436</v>
      </c>
      <c r="I390" t="s">
        <v>437</v>
      </c>
      <c r="J390" s="11">
        <v>52300</v>
      </c>
      <c r="K390" s="11">
        <v>1500</v>
      </c>
      <c r="L390" s="12">
        <v>0</v>
      </c>
      <c r="M390" s="12">
        <f>SUM(Employees_Tbl[[#This Row],[BASE SALARY]:[COMMISSION]])</f>
        <v>53800</v>
      </c>
      <c r="N390">
        <v>15</v>
      </c>
      <c r="O390">
        <v>6</v>
      </c>
      <c r="P390">
        <v>3</v>
      </c>
    </row>
    <row r="391" spans="1:16" x14ac:dyDescent="0.25">
      <c r="A391" t="s">
        <v>1247</v>
      </c>
      <c r="B391" t="s">
        <v>814</v>
      </c>
      <c r="C391" t="s">
        <v>1248</v>
      </c>
      <c r="D391" t="str">
        <f>Employees_Tbl[LAST] &amp;","&amp;Employees_Tbl[FIRST]</f>
        <v>Fontenot,Nicole</v>
      </c>
      <c r="E391" t="s">
        <v>26</v>
      </c>
      <c r="F391" s="13">
        <v>44153</v>
      </c>
      <c r="G391" s="21">
        <f>YEAR(Employees_Tbl[HIRE DATE])</f>
        <v>2020</v>
      </c>
      <c r="H391" t="s">
        <v>436</v>
      </c>
      <c r="I391" t="s">
        <v>437</v>
      </c>
      <c r="J391" s="11">
        <v>48300</v>
      </c>
      <c r="K391" s="11">
        <v>1500</v>
      </c>
      <c r="L391" s="12">
        <v>0</v>
      </c>
      <c r="M391" s="12">
        <f>SUM(Employees_Tbl[[#This Row],[BASE SALARY]:[COMMISSION]])</f>
        <v>49800</v>
      </c>
      <c r="N391">
        <v>14</v>
      </c>
      <c r="O391">
        <v>5</v>
      </c>
      <c r="P391">
        <v>5</v>
      </c>
    </row>
    <row r="392" spans="1:16" x14ac:dyDescent="0.25">
      <c r="A392" t="s">
        <v>643</v>
      </c>
      <c r="B392" t="s">
        <v>601</v>
      </c>
      <c r="C392" t="s">
        <v>644</v>
      </c>
      <c r="D392" t="str">
        <f>Employees_Tbl[LAST] &amp;","&amp;Employees_Tbl[FIRST]</f>
        <v>Murdock,Courtney</v>
      </c>
      <c r="E392" t="s">
        <v>26</v>
      </c>
      <c r="F392" s="13">
        <v>43029</v>
      </c>
      <c r="G392" s="21">
        <f>YEAR(Employees_Tbl[HIRE DATE])</f>
        <v>2017</v>
      </c>
      <c r="H392" t="s">
        <v>436</v>
      </c>
      <c r="I392" t="s">
        <v>437</v>
      </c>
      <c r="J392" s="11">
        <v>41100</v>
      </c>
      <c r="K392" s="11">
        <v>1500</v>
      </c>
      <c r="L392" s="12">
        <v>0</v>
      </c>
      <c r="M392" s="12">
        <f>SUM(Employees_Tbl[[#This Row],[BASE SALARY]:[COMMISSION]])</f>
        <v>42600</v>
      </c>
      <c r="N392">
        <v>11</v>
      </c>
      <c r="O392">
        <v>6</v>
      </c>
      <c r="P392">
        <v>4</v>
      </c>
    </row>
    <row r="393" spans="1:16" x14ac:dyDescent="0.25">
      <c r="A393" t="s">
        <v>996</v>
      </c>
      <c r="B393" t="s">
        <v>997</v>
      </c>
      <c r="C393" t="s">
        <v>998</v>
      </c>
      <c r="D393" t="str">
        <f>Employees_Tbl[LAST] &amp;","&amp;Employees_Tbl[FIRST]</f>
        <v>Murray,Lindsey</v>
      </c>
      <c r="E393" t="s">
        <v>26</v>
      </c>
      <c r="F393" s="13">
        <v>43567</v>
      </c>
      <c r="G393" s="21">
        <f>YEAR(Employees_Tbl[HIRE DATE])</f>
        <v>2019</v>
      </c>
      <c r="H393" t="s">
        <v>436</v>
      </c>
      <c r="I393" t="s">
        <v>437</v>
      </c>
      <c r="J393" s="11">
        <v>38100</v>
      </c>
      <c r="K393" s="11">
        <v>1500</v>
      </c>
      <c r="L393" s="12">
        <v>0</v>
      </c>
      <c r="M393" s="12">
        <f>SUM(Employees_Tbl[[#This Row],[BASE SALARY]:[COMMISSION]])</f>
        <v>39600</v>
      </c>
      <c r="N393">
        <v>16</v>
      </c>
      <c r="O393">
        <v>5</v>
      </c>
      <c r="P393">
        <v>3</v>
      </c>
    </row>
    <row r="394" spans="1:16" x14ac:dyDescent="0.25">
      <c r="A394" t="s">
        <v>459</v>
      </c>
      <c r="B394" t="s">
        <v>460</v>
      </c>
      <c r="C394" t="s">
        <v>461</v>
      </c>
      <c r="D394" t="str">
        <f>Employees_Tbl[LAST] &amp;","&amp;Employees_Tbl[FIRST]</f>
        <v>Calhoun,Tommy</v>
      </c>
      <c r="E394" t="s">
        <v>33</v>
      </c>
      <c r="F394" s="13">
        <v>42622</v>
      </c>
      <c r="G394" s="21">
        <f>YEAR(Employees_Tbl[HIRE DATE])</f>
        <v>2016</v>
      </c>
      <c r="H394" t="s">
        <v>436</v>
      </c>
      <c r="I394" t="s">
        <v>437</v>
      </c>
      <c r="J394" s="11">
        <v>86100</v>
      </c>
      <c r="K394" s="11">
        <v>3000</v>
      </c>
      <c r="L394" s="12">
        <v>0</v>
      </c>
      <c r="M394" s="12">
        <f>SUM(Employees_Tbl[[#This Row],[BASE SALARY]:[COMMISSION]])</f>
        <v>89100</v>
      </c>
      <c r="N394">
        <v>18</v>
      </c>
      <c r="O394">
        <v>4</v>
      </c>
      <c r="P394">
        <v>2</v>
      </c>
    </row>
    <row r="395" spans="1:16" x14ac:dyDescent="0.25">
      <c r="A395" t="s">
        <v>456</v>
      </c>
      <c r="B395" t="s">
        <v>457</v>
      </c>
      <c r="C395" t="s">
        <v>458</v>
      </c>
      <c r="D395" t="str">
        <f>Employees_Tbl[LAST] &amp;","&amp;Employees_Tbl[FIRST]</f>
        <v>Bell,Sam</v>
      </c>
      <c r="E395" t="s">
        <v>33</v>
      </c>
      <c r="F395" s="13">
        <v>42490</v>
      </c>
      <c r="G395" s="21">
        <f>YEAR(Employees_Tbl[HIRE DATE])</f>
        <v>2016</v>
      </c>
      <c r="H395" t="s">
        <v>436</v>
      </c>
      <c r="I395" t="s">
        <v>437</v>
      </c>
      <c r="J395" s="11">
        <v>75400</v>
      </c>
      <c r="K395" s="11">
        <v>2500</v>
      </c>
      <c r="L395" s="12">
        <v>0</v>
      </c>
      <c r="M395" s="12">
        <f>SUM(Employees_Tbl[[#This Row],[BASE SALARY]:[COMMISSION]])</f>
        <v>77900</v>
      </c>
      <c r="N395">
        <v>17</v>
      </c>
      <c r="O395">
        <v>0</v>
      </c>
      <c r="P395">
        <v>5</v>
      </c>
    </row>
    <row r="396" spans="1:16" x14ac:dyDescent="0.25">
      <c r="A396" t="s">
        <v>454</v>
      </c>
      <c r="B396" t="s">
        <v>455</v>
      </c>
      <c r="C396" t="s">
        <v>396</v>
      </c>
      <c r="D396" t="str">
        <f>Employees_Tbl[LAST] &amp;","&amp;Employees_Tbl[FIRST]</f>
        <v>Ford,Anna</v>
      </c>
      <c r="E396" t="s">
        <v>33</v>
      </c>
      <c r="F396" s="13">
        <v>42634</v>
      </c>
      <c r="G396" s="21">
        <f>YEAR(Employees_Tbl[HIRE DATE])</f>
        <v>2016</v>
      </c>
      <c r="H396" t="s">
        <v>436</v>
      </c>
      <c r="I396" t="s">
        <v>437</v>
      </c>
      <c r="J396" s="11">
        <v>73000</v>
      </c>
      <c r="K396" s="11">
        <v>2000</v>
      </c>
      <c r="L396" s="12">
        <v>0</v>
      </c>
      <c r="M396" s="12">
        <f>SUM(Employees_Tbl[[#This Row],[BASE SALARY]:[COMMISSION]])</f>
        <v>75000</v>
      </c>
      <c r="N396">
        <v>15</v>
      </c>
      <c r="O396">
        <v>2</v>
      </c>
      <c r="P396">
        <v>2</v>
      </c>
    </row>
    <row r="397" spans="1:16" x14ac:dyDescent="0.25">
      <c r="A397" t="s">
        <v>1252</v>
      </c>
      <c r="B397" t="s">
        <v>1253</v>
      </c>
      <c r="C397" t="s">
        <v>1254</v>
      </c>
      <c r="D397" t="str">
        <f>Employees_Tbl[LAST] &amp;","&amp;Employees_Tbl[FIRST]</f>
        <v>Burks,Heather</v>
      </c>
      <c r="E397" t="s">
        <v>33</v>
      </c>
      <c r="F397" s="13">
        <v>44009</v>
      </c>
      <c r="G397" s="21">
        <f>YEAR(Employees_Tbl[HIRE DATE])</f>
        <v>2020</v>
      </c>
      <c r="H397" t="s">
        <v>436</v>
      </c>
      <c r="I397" t="s">
        <v>437</v>
      </c>
      <c r="J397" s="11">
        <v>70900</v>
      </c>
      <c r="K397" s="11">
        <v>2000</v>
      </c>
      <c r="L397" s="12">
        <v>0</v>
      </c>
      <c r="M397" s="12">
        <f>SUM(Employees_Tbl[[#This Row],[BASE SALARY]:[COMMISSION]])</f>
        <v>72900</v>
      </c>
      <c r="N397">
        <v>18</v>
      </c>
      <c r="O397">
        <v>4</v>
      </c>
      <c r="P397">
        <v>3</v>
      </c>
    </row>
    <row r="398" spans="1:16" x14ac:dyDescent="0.25">
      <c r="A398" t="s">
        <v>999</v>
      </c>
      <c r="B398" t="s">
        <v>1000</v>
      </c>
      <c r="C398" t="s">
        <v>521</v>
      </c>
      <c r="D398" t="str">
        <f>Employees_Tbl[LAST] &amp;","&amp;Employees_Tbl[FIRST]</f>
        <v>Oliver,Jessie</v>
      </c>
      <c r="E398" t="s">
        <v>33</v>
      </c>
      <c r="F398" s="13">
        <v>43607</v>
      </c>
      <c r="G398" s="21">
        <f>YEAR(Employees_Tbl[HIRE DATE])</f>
        <v>2019</v>
      </c>
      <c r="H398" t="s">
        <v>436</v>
      </c>
      <c r="I398" t="s">
        <v>437</v>
      </c>
      <c r="J398" s="11">
        <v>67000</v>
      </c>
      <c r="K398" s="11">
        <v>2000</v>
      </c>
      <c r="L398" s="12">
        <v>0</v>
      </c>
      <c r="M398" s="12">
        <f>SUM(Employees_Tbl[[#This Row],[BASE SALARY]:[COMMISSION]])</f>
        <v>69000</v>
      </c>
      <c r="N398">
        <v>15</v>
      </c>
      <c r="O398">
        <v>3</v>
      </c>
      <c r="P398">
        <v>4</v>
      </c>
    </row>
    <row r="399" spans="1:16" x14ac:dyDescent="0.25">
      <c r="A399" t="s">
        <v>649</v>
      </c>
      <c r="B399" t="s">
        <v>650</v>
      </c>
      <c r="C399" t="s">
        <v>651</v>
      </c>
      <c r="D399" t="str">
        <f>Employees_Tbl[LAST] &amp;","&amp;Employees_Tbl[FIRST]</f>
        <v>Crocker,Betsy</v>
      </c>
      <c r="E399" t="s">
        <v>33</v>
      </c>
      <c r="F399" s="13">
        <v>42859</v>
      </c>
      <c r="G399" s="21">
        <f>YEAR(Employees_Tbl[HIRE DATE])</f>
        <v>2017</v>
      </c>
      <c r="H399" t="s">
        <v>436</v>
      </c>
      <c r="I399" t="s">
        <v>437</v>
      </c>
      <c r="J399" s="11">
        <v>35400</v>
      </c>
      <c r="K399" s="11">
        <v>1000</v>
      </c>
      <c r="L399" s="12">
        <v>0</v>
      </c>
      <c r="M399" s="12">
        <f>SUM(Employees_Tbl[[#This Row],[BASE SALARY]:[COMMISSION]])</f>
        <v>36400</v>
      </c>
      <c r="N399">
        <v>12</v>
      </c>
      <c r="O399">
        <v>2</v>
      </c>
      <c r="P399">
        <v>2</v>
      </c>
    </row>
    <row r="400" spans="1:16" x14ac:dyDescent="0.25">
      <c r="A400" t="s">
        <v>451</v>
      </c>
      <c r="B400" t="s">
        <v>452</v>
      </c>
      <c r="C400" t="s">
        <v>453</v>
      </c>
      <c r="D400" t="str">
        <f>Employees_Tbl[LAST] &amp;","&amp;Employees_Tbl[FIRST]</f>
        <v>Manzo,Terrell</v>
      </c>
      <c r="E400" t="s">
        <v>33</v>
      </c>
      <c r="F400" s="13">
        <v>42664</v>
      </c>
      <c r="G400" s="21">
        <f>YEAR(Employees_Tbl[HIRE DATE])</f>
        <v>2016</v>
      </c>
      <c r="H400" t="s">
        <v>436</v>
      </c>
      <c r="I400" t="s">
        <v>437</v>
      </c>
      <c r="J400" s="11">
        <v>32500</v>
      </c>
      <c r="K400" s="11">
        <v>1000</v>
      </c>
      <c r="L400" s="12">
        <v>0</v>
      </c>
      <c r="M400" s="12">
        <f>SUM(Employees_Tbl[[#This Row],[BASE SALARY]:[COMMISSION]])</f>
        <v>33500</v>
      </c>
      <c r="N400">
        <v>10</v>
      </c>
      <c r="O400">
        <v>3</v>
      </c>
      <c r="P400">
        <v>5</v>
      </c>
    </row>
    <row r="401" spans="1:16" x14ac:dyDescent="0.25">
      <c r="A401" t="s">
        <v>468</v>
      </c>
      <c r="B401" t="s">
        <v>1340</v>
      </c>
      <c r="C401" t="s">
        <v>1341</v>
      </c>
      <c r="D401" t="str">
        <f>Employees_Tbl[LAST] &amp;","&amp;Employees_Tbl[FIRST]</f>
        <v>Stricklin,Germaine</v>
      </c>
      <c r="E401" t="s">
        <v>37</v>
      </c>
      <c r="F401" s="13">
        <v>42462</v>
      </c>
      <c r="G401" s="21">
        <f>YEAR(Employees_Tbl[HIRE DATE])</f>
        <v>2016</v>
      </c>
      <c r="H401" t="s">
        <v>436</v>
      </c>
      <c r="I401" t="s">
        <v>437</v>
      </c>
      <c r="J401" s="12">
        <v>111100</v>
      </c>
      <c r="K401" s="11">
        <v>3500</v>
      </c>
      <c r="L401" s="12">
        <v>0</v>
      </c>
      <c r="M401" s="12">
        <f>SUM(Employees_Tbl[[#This Row],[BASE SALARY]:[COMMISSION]])</f>
        <v>114600</v>
      </c>
      <c r="N401">
        <v>10</v>
      </c>
      <c r="O401">
        <v>7</v>
      </c>
      <c r="P401">
        <v>4</v>
      </c>
    </row>
    <row r="402" spans="1:16" x14ac:dyDescent="0.25">
      <c r="A402" t="s">
        <v>1261</v>
      </c>
      <c r="B402" t="s">
        <v>1262</v>
      </c>
      <c r="C402" t="s">
        <v>100</v>
      </c>
      <c r="D402" t="str">
        <f>Employees_Tbl[LAST] &amp;","&amp;Employees_Tbl[FIRST]</f>
        <v>Bowen,Raul</v>
      </c>
      <c r="E402" t="s">
        <v>37</v>
      </c>
      <c r="F402" s="13">
        <v>44160</v>
      </c>
      <c r="G402" s="21">
        <f>YEAR(Employees_Tbl[HIRE DATE])</f>
        <v>2020</v>
      </c>
      <c r="H402" t="s">
        <v>436</v>
      </c>
      <c r="I402" t="s">
        <v>437</v>
      </c>
      <c r="J402" s="11">
        <v>106800</v>
      </c>
      <c r="K402" s="11">
        <v>4000</v>
      </c>
      <c r="L402" s="12">
        <v>0</v>
      </c>
      <c r="M402" s="12">
        <f>SUM(Employees_Tbl[[#This Row],[BASE SALARY]:[COMMISSION]])</f>
        <v>110800</v>
      </c>
      <c r="N402">
        <v>13</v>
      </c>
      <c r="O402">
        <v>6</v>
      </c>
      <c r="P402">
        <v>4</v>
      </c>
    </row>
    <row r="403" spans="1:16" x14ac:dyDescent="0.25">
      <c r="A403" t="s">
        <v>1004</v>
      </c>
      <c r="B403" t="s">
        <v>1005</v>
      </c>
      <c r="C403" t="s">
        <v>1006</v>
      </c>
      <c r="D403" t="str">
        <f>Employees_Tbl[LAST] &amp;","&amp;Employees_Tbl[FIRST]</f>
        <v>Nickerson,Charlotte</v>
      </c>
      <c r="E403" t="s">
        <v>37</v>
      </c>
      <c r="F403" s="13">
        <v>43636</v>
      </c>
      <c r="G403" s="21">
        <f>YEAR(Employees_Tbl[HIRE DATE])</f>
        <v>2019</v>
      </c>
      <c r="H403" t="s">
        <v>436</v>
      </c>
      <c r="I403" t="s">
        <v>437</v>
      </c>
      <c r="J403" s="11">
        <v>104200</v>
      </c>
      <c r="K403" s="11">
        <v>4000</v>
      </c>
      <c r="L403" s="12">
        <v>0</v>
      </c>
      <c r="M403" s="12">
        <f>SUM(Employees_Tbl[[#This Row],[BASE SALARY]:[COMMISSION]])</f>
        <v>108200</v>
      </c>
      <c r="N403">
        <v>15</v>
      </c>
      <c r="O403">
        <v>11</v>
      </c>
      <c r="P403">
        <v>5</v>
      </c>
    </row>
    <row r="404" spans="1:16" x14ac:dyDescent="0.25">
      <c r="A404" t="s">
        <v>465</v>
      </c>
      <c r="B404" t="s">
        <v>466</v>
      </c>
      <c r="C404" t="s">
        <v>467</v>
      </c>
      <c r="D404" t="str">
        <f>Employees_Tbl[LAST] &amp;","&amp;Employees_Tbl[FIRST]</f>
        <v>Badilla,Wyatt</v>
      </c>
      <c r="E404" t="s">
        <v>37</v>
      </c>
      <c r="F404" s="13">
        <v>42460</v>
      </c>
      <c r="G404" s="21">
        <f>YEAR(Employees_Tbl[HIRE DATE])</f>
        <v>2016</v>
      </c>
      <c r="H404" t="s">
        <v>436</v>
      </c>
      <c r="I404" t="s">
        <v>437</v>
      </c>
      <c r="J404" s="11">
        <v>96600</v>
      </c>
      <c r="K404" s="11">
        <v>3500</v>
      </c>
      <c r="L404" s="12">
        <v>0</v>
      </c>
      <c r="M404" s="12">
        <f>SUM(Employees_Tbl[[#This Row],[BASE SALARY]:[COMMISSION]])</f>
        <v>100100</v>
      </c>
      <c r="N404">
        <v>11</v>
      </c>
      <c r="O404">
        <v>6</v>
      </c>
      <c r="P404">
        <v>5</v>
      </c>
    </row>
    <row r="405" spans="1:16" x14ac:dyDescent="0.25">
      <c r="A405" t="s">
        <v>1259</v>
      </c>
      <c r="B405" t="s">
        <v>1260</v>
      </c>
      <c r="C405" t="s">
        <v>31</v>
      </c>
      <c r="D405" t="str">
        <f>Employees_Tbl[LAST] &amp;","&amp;Employees_Tbl[FIRST]</f>
        <v>Kelly,Steven</v>
      </c>
      <c r="E405" t="s">
        <v>37</v>
      </c>
      <c r="F405" s="13">
        <v>44017</v>
      </c>
      <c r="G405" s="21">
        <f>YEAR(Employees_Tbl[HIRE DATE])</f>
        <v>2020</v>
      </c>
      <c r="H405" t="s">
        <v>436</v>
      </c>
      <c r="I405" t="s">
        <v>437</v>
      </c>
      <c r="J405" s="11">
        <v>87800</v>
      </c>
      <c r="K405" s="11">
        <v>3000</v>
      </c>
      <c r="L405" s="12">
        <v>0</v>
      </c>
      <c r="M405" s="12">
        <f>SUM(Employees_Tbl[[#This Row],[BASE SALARY]:[COMMISSION]])</f>
        <v>90800</v>
      </c>
      <c r="N405">
        <v>14</v>
      </c>
      <c r="O405">
        <v>7</v>
      </c>
      <c r="P405">
        <v>3</v>
      </c>
    </row>
    <row r="406" spans="1:16" x14ac:dyDescent="0.25">
      <c r="A406" t="s">
        <v>1258</v>
      </c>
      <c r="B406" t="s">
        <v>732</v>
      </c>
      <c r="C406" t="s">
        <v>273</v>
      </c>
      <c r="D406" t="str">
        <f>Employees_Tbl[LAST] &amp;","&amp;Employees_Tbl[FIRST]</f>
        <v>Smith,Juanita</v>
      </c>
      <c r="E406" t="s">
        <v>37</v>
      </c>
      <c r="F406" s="13">
        <v>43893</v>
      </c>
      <c r="G406" s="21">
        <f>YEAR(Employees_Tbl[HIRE DATE])</f>
        <v>2020</v>
      </c>
      <c r="H406" t="s">
        <v>436</v>
      </c>
      <c r="I406" t="s">
        <v>437</v>
      </c>
      <c r="J406" s="11">
        <v>87100</v>
      </c>
      <c r="K406" s="11">
        <v>3000</v>
      </c>
      <c r="L406" s="12">
        <v>0</v>
      </c>
      <c r="M406" s="12">
        <f>SUM(Employees_Tbl[[#This Row],[BASE SALARY]:[COMMISSION]])</f>
        <v>90100</v>
      </c>
      <c r="N406">
        <v>11</v>
      </c>
      <c r="O406">
        <v>5</v>
      </c>
      <c r="P406">
        <v>5</v>
      </c>
    </row>
    <row r="407" spans="1:16" x14ac:dyDescent="0.25">
      <c r="A407" t="s">
        <v>652</v>
      </c>
      <c r="B407" t="s">
        <v>96</v>
      </c>
      <c r="C407" t="s">
        <v>653</v>
      </c>
      <c r="D407" t="str">
        <f>Employees_Tbl[LAST] &amp;","&amp;Employees_Tbl[FIRST]</f>
        <v>Herndon,John</v>
      </c>
      <c r="E407" t="s">
        <v>37</v>
      </c>
      <c r="F407" s="13">
        <v>42907</v>
      </c>
      <c r="G407" s="21">
        <f>YEAR(Employees_Tbl[HIRE DATE])</f>
        <v>2017</v>
      </c>
      <c r="H407" t="s">
        <v>436</v>
      </c>
      <c r="I407" t="s">
        <v>437</v>
      </c>
      <c r="J407" s="11">
        <v>86300</v>
      </c>
      <c r="K407" s="11">
        <v>2500</v>
      </c>
      <c r="L407" s="12">
        <v>0</v>
      </c>
      <c r="M407" s="12">
        <f>SUM(Employees_Tbl[[#This Row],[BASE SALARY]:[COMMISSION]])</f>
        <v>88800</v>
      </c>
      <c r="N407">
        <v>17</v>
      </c>
      <c r="O407">
        <v>10</v>
      </c>
      <c r="P407">
        <v>5</v>
      </c>
    </row>
    <row r="408" spans="1:16" x14ac:dyDescent="0.25">
      <c r="A408" t="s">
        <v>1255</v>
      </c>
      <c r="B408" t="s">
        <v>1256</v>
      </c>
      <c r="C408" t="s">
        <v>1257</v>
      </c>
      <c r="D408" t="str">
        <f>Employees_Tbl[LAST] &amp;","&amp;Employees_Tbl[FIRST]</f>
        <v>Stokes,Rhoda</v>
      </c>
      <c r="E408" t="s">
        <v>37</v>
      </c>
      <c r="F408" s="13">
        <v>43990</v>
      </c>
      <c r="G408" s="21">
        <f>YEAR(Employees_Tbl[HIRE DATE])</f>
        <v>2020</v>
      </c>
      <c r="H408" t="s">
        <v>436</v>
      </c>
      <c r="I408" t="s">
        <v>437</v>
      </c>
      <c r="J408" s="11">
        <v>84000</v>
      </c>
      <c r="K408" s="11">
        <v>3000</v>
      </c>
      <c r="L408" s="12">
        <v>0</v>
      </c>
      <c r="M408" s="12">
        <f>SUM(Employees_Tbl[[#This Row],[BASE SALARY]:[COMMISSION]])</f>
        <v>87000</v>
      </c>
      <c r="N408">
        <v>11</v>
      </c>
      <c r="O408">
        <v>9</v>
      </c>
      <c r="P408">
        <v>4</v>
      </c>
    </row>
    <row r="409" spans="1:16" x14ac:dyDescent="0.25">
      <c r="A409" t="s">
        <v>1001</v>
      </c>
      <c r="B409" t="s">
        <v>1002</v>
      </c>
      <c r="C409" t="s">
        <v>1003</v>
      </c>
      <c r="D409" t="str">
        <f>Employees_Tbl[LAST] &amp;","&amp;Employees_Tbl[FIRST]</f>
        <v>Keenum,Irma</v>
      </c>
      <c r="E409" t="s">
        <v>37</v>
      </c>
      <c r="F409" s="13">
        <v>43691</v>
      </c>
      <c r="G409" s="21">
        <f>YEAR(Employees_Tbl[HIRE DATE])</f>
        <v>2019</v>
      </c>
      <c r="H409" t="s">
        <v>436</v>
      </c>
      <c r="I409" t="s">
        <v>437</v>
      </c>
      <c r="J409" s="11">
        <v>82700</v>
      </c>
      <c r="K409" s="11">
        <v>3500</v>
      </c>
      <c r="L409" s="12">
        <v>0</v>
      </c>
      <c r="M409" s="12">
        <f>SUM(Employees_Tbl[[#This Row],[BASE SALARY]:[COMMISSION]])</f>
        <v>86200</v>
      </c>
      <c r="N409">
        <v>18</v>
      </c>
      <c r="O409">
        <v>7</v>
      </c>
      <c r="P409">
        <v>4</v>
      </c>
    </row>
    <row r="410" spans="1:16" x14ac:dyDescent="0.25">
      <c r="A410" t="s">
        <v>850</v>
      </c>
      <c r="B410" t="s">
        <v>851</v>
      </c>
      <c r="C410" t="s">
        <v>852</v>
      </c>
      <c r="D410" t="str">
        <f>Employees_Tbl[LAST] &amp;","&amp;Employees_Tbl[FIRST]</f>
        <v>Gibbons,Olga</v>
      </c>
      <c r="E410" t="s">
        <v>37</v>
      </c>
      <c r="F410" s="13">
        <v>43399</v>
      </c>
      <c r="G410" s="21">
        <f>YEAR(Employees_Tbl[HIRE DATE])</f>
        <v>2018</v>
      </c>
      <c r="H410" t="s">
        <v>436</v>
      </c>
      <c r="I410" t="s">
        <v>437</v>
      </c>
      <c r="J410" s="11">
        <v>69100</v>
      </c>
      <c r="K410" s="11">
        <v>2000</v>
      </c>
      <c r="L410" s="12">
        <v>0</v>
      </c>
      <c r="M410" s="12">
        <f>SUM(Employees_Tbl[[#This Row],[BASE SALARY]:[COMMISSION]])</f>
        <v>71100</v>
      </c>
      <c r="N410">
        <v>18</v>
      </c>
      <c r="O410">
        <v>8</v>
      </c>
      <c r="P410">
        <v>3</v>
      </c>
    </row>
    <row r="411" spans="1:16" x14ac:dyDescent="0.25">
      <c r="A411" t="s">
        <v>462</v>
      </c>
      <c r="B411" t="s">
        <v>463</v>
      </c>
      <c r="C411" t="s">
        <v>464</v>
      </c>
      <c r="D411" t="str">
        <f>Employees_Tbl[LAST] &amp;","&amp;Employees_Tbl[FIRST]</f>
        <v>Doe,Maira</v>
      </c>
      <c r="E411" t="s">
        <v>37</v>
      </c>
      <c r="F411" s="13">
        <v>42682</v>
      </c>
      <c r="G411" s="21">
        <f>YEAR(Employees_Tbl[HIRE DATE])</f>
        <v>2016</v>
      </c>
      <c r="H411" t="s">
        <v>436</v>
      </c>
      <c r="I411" t="s">
        <v>437</v>
      </c>
      <c r="J411" s="11">
        <v>61200</v>
      </c>
      <c r="K411" s="11">
        <v>2000</v>
      </c>
      <c r="L411" s="12">
        <v>0</v>
      </c>
      <c r="M411" s="12">
        <f>SUM(Employees_Tbl[[#This Row],[BASE SALARY]:[COMMISSION]])</f>
        <v>63200</v>
      </c>
      <c r="N411">
        <v>18</v>
      </c>
      <c r="O411">
        <v>10</v>
      </c>
      <c r="P411">
        <v>3</v>
      </c>
    </row>
    <row r="412" spans="1:16" x14ac:dyDescent="0.25">
      <c r="A412" t="s">
        <v>659</v>
      </c>
      <c r="B412" t="s">
        <v>370</v>
      </c>
      <c r="C412" t="s">
        <v>105</v>
      </c>
      <c r="D412" t="str">
        <f>Employees_Tbl[LAST] &amp;","&amp;Employees_Tbl[FIRST]</f>
        <v>Thomas,Scott</v>
      </c>
      <c r="E412" t="s">
        <v>41</v>
      </c>
      <c r="F412" s="13">
        <v>42759</v>
      </c>
      <c r="G412" s="21">
        <f>YEAR(Employees_Tbl[HIRE DATE])</f>
        <v>2017</v>
      </c>
      <c r="H412" t="s">
        <v>436</v>
      </c>
      <c r="I412" t="s">
        <v>437</v>
      </c>
      <c r="J412" s="11">
        <v>77200</v>
      </c>
      <c r="K412" s="11">
        <v>2000</v>
      </c>
      <c r="L412" s="12">
        <v>0</v>
      </c>
      <c r="M412" s="12">
        <f>SUM(Employees_Tbl[[#This Row],[BASE SALARY]:[COMMISSION]])</f>
        <v>79200</v>
      </c>
      <c r="N412">
        <v>16</v>
      </c>
      <c r="O412">
        <v>8</v>
      </c>
      <c r="P412">
        <v>4</v>
      </c>
    </row>
    <row r="413" spans="1:16" x14ac:dyDescent="0.25">
      <c r="A413" t="s">
        <v>1010</v>
      </c>
      <c r="B413" t="s">
        <v>1354</v>
      </c>
      <c r="C413" t="s">
        <v>1355</v>
      </c>
      <c r="D413" t="str">
        <f>Employees_Tbl[LAST] &amp;","&amp;Employees_Tbl[FIRST]</f>
        <v>Morgan,Wallace</v>
      </c>
      <c r="E413" t="s">
        <v>41</v>
      </c>
      <c r="F413" s="13">
        <v>43564</v>
      </c>
      <c r="G413" s="21">
        <f>YEAR(Employees_Tbl[HIRE DATE])</f>
        <v>2019</v>
      </c>
      <c r="H413" t="s">
        <v>436</v>
      </c>
      <c r="I413" t="s">
        <v>437</v>
      </c>
      <c r="J413" s="12">
        <v>72900</v>
      </c>
      <c r="K413" s="11">
        <v>2000</v>
      </c>
      <c r="L413" s="12">
        <v>0</v>
      </c>
      <c r="M413" s="12">
        <f>SUM(Employees_Tbl[[#This Row],[BASE SALARY]:[COMMISSION]])</f>
        <v>74900</v>
      </c>
      <c r="N413">
        <v>11</v>
      </c>
      <c r="O413">
        <v>4</v>
      </c>
      <c r="P413">
        <v>2</v>
      </c>
    </row>
    <row r="414" spans="1:16" x14ac:dyDescent="0.25">
      <c r="A414" t="s">
        <v>1267</v>
      </c>
      <c r="B414" t="s">
        <v>1365</v>
      </c>
      <c r="C414" t="s">
        <v>1366</v>
      </c>
      <c r="D414" t="str">
        <f>Employees_Tbl[LAST] &amp;","&amp;Employees_Tbl[FIRST]</f>
        <v>Marshall,Marsha</v>
      </c>
      <c r="E414" t="s">
        <v>41</v>
      </c>
      <c r="F414" s="13">
        <v>43880</v>
      </c>
      <c r="G414" s="21">
        <f>YEAR(Employees_Tbl[HIRE DATE])</f>
        <v>2020</v>
      </c>
      <c r="H414" t="s">
        <v>436</v>
      </c>
      <c r="I414" t="s">
        <v>437</v>
      </c>
      <c r="J414" s="11">
        <v>70700</v>
      </c>
      <c r="K414" s="11">
        <v>2000</v>
      </c>
      <c r="L414" s="12">
        <v>0</v>
      </c>
      <c r="M414" s="12">
        <f>SUM(Employees_Tbl[[#This Row],[BASE SALARY]:[COMMISSION]])</f>
        <v>72700</v>
      </c>
      <c r="N414">
        <v>16</v>
      </c>
      <c r="O414">
        <v>5</v>
      </c>
      <c r="P414">
        <v>4</v>
      </c>
    </row>
    <row r="415" spans="1:16" x14ac:dyDescent="0.25">
      <c r="A415" t="s">
        <v>1264</v>
      </c>
      <c r="B415" t="s">
        <v>1265</v>
      </c>
      <c r="C415" t="s">
        <v>1266</v>
      </c>
      <c r="D415" t="str">
        <f>Employees_Tbl[LAST] &amp;","&amp;Employees_Tbl[FIRST]</f>
        <v>Horn,Neville</v>
      </c>
      <c r="E415" t="s">
        <v>41</v>
      </c>
      <c r="F415" s="13">
        <v>43983</v>
      </c>
      <c r="G415" s="21">
        <f>YEAR(Employees_Tbl[HIRE DATE])</f>
        <v>2020</v>
      </c>
      <c r="H415" t="s">
        <v>436</v>
      </c>
      <c r="I415" t="s">
        <v>437</v>
      </c>
      <c r="J415" s="11">
        <v>64500</v>
      </c>
      <c r="K415" s="11">
        <v>2000</v>
      </c>
      <c r="L415" s="12">
        <v>0</v>
      </c>
      <c r="M415" s="12">
        <f>SUM(Employees_Tbl[[#This Row],[BASE SALARY]:[COMMISSION]])</f>
        <v>66500</v>
      </c>
      <c r="N415">
        <v>15</v>
      </c>
      <c r="O415">
        <v>6</v>
      </c>
      <c r="P415">
        <v>4</v>
      </c>
    </row>
    <row r="416" spans="1:16" x14ac:dyDescent="0.25">
      <c r="A416" t="s">
        <v>1263</v>
      </c>
      <c r="B416" t="s">
        <v>20</v>
      </c>
      <c r="C416" t="s">
        <v>1363</v>
      </c>
      <c r="D416" t="str">
        <f>Employees_Tbl[LAST] &amp;","&amp;Employees_Tbl[FIRST]</f>
        <v>Scanlon,Daniel</v>
      </c>
      <c r="E416" t="s">
        <v>41</v>
      </c>
      <c r="F416" s="13">
        <v>44110</v>
      </c>
      <c r="G416" s="21">
        <f>YEAR(Employees_Tbl[HIRE DATE])</f>
        <v>2020</v>
      </c>
      <c r="H416" t="s">
        <v>436</v>
      </c>
      <c r="I416" t="s">
        <v>437</v>
      </c>
      <c r="J416" s="12">
        <v>58900</v>
      </c>
      <c r="K416" s="11">
        <v>1500</v>
      </c>
      <c r="L416" s="12">
        <v>0</v>
      </c>
      <c r="M416" s="12">
        <f>SUM(Employees_Tbl[[#This Row],[BASE SALARY]:[COMMISSION]])</f>
        <v>60400</v>
      </c>
      <c r="N416">
        <v>10</v>
      </c>
      <c r="O416">
        <v>11</v>
      </c>
      <c r="P416">
        <v>4</v>
      </c>
    </row>
    <row r="417" spans="1:16" x14ac:dyDescent="0.25">
      <c r="A417" t="s">
        <v>475</v>
      </c>
      <c r="B417" t="s">
        <v>476</v>
      </c>
      <c r="C417" t="s">
        <v>477</v>
      </c>
      <c r="D417" t="str">
        <f>Employees_Tbl[LAST] &amp;","&amp;Employees_Tbl[FIRST]</f>
        <v>Rodgers,Jayne</v>
      </c>
      <c r="E417" t="s">
        <v>41</v>
      </c>
      <c r="F417" s="13">
        <v>42508</v>
      </c>
      <c r="G417" s="21">
        <f>YEAR(Employees_Tbl[HIRE DATE])</f>
        <v>2016</v>
      </c>
      <c r="H417" t="s">
        <v>436</v>
      </c>
      <c r="I417" t="s">
        <v>437</v>
      </c>
      <c r="J417" s="11">
        <v>54200</v>
      </c>
      <c r="K417" s="11">
        <v>2000</v>
      </c>
      <c r="L417" s="12">
        <v>0</v>
      </c>
      <c r="M417" s="12">
        <f>SUM(Employees_Tbl[[#This Row],[BASE SALARY]:[COMMISSION]])</f>
        <v>56200</v>
      </c>
      <c r="N417">
        <v>18</v>
      </c>
      <c r="O417">
        <v>7</v>
      </c>
      <c r="P417">
        <v>3</v>
      </c>
    </row>
    <row r="418" spans="1:16" x14ac:dyDescent="0.25">
      <c r="A418" t="s">
        <v>1007</v>
      </c>
      <c r="B418" t="s">
        <v>1008</v>
      </c>
      <c r="C418" t="s">
        <v>1009</v>
      </c>
      <c r="D418" t="str">
        <f>Employees_Tbl[LAST] &amp;","&amp;Employees_Tbl[FIRST]</f>
        <v>Kimball,Katrina</v>
      </c>
      <c r="E418" t="s">
        <v>41</v>
      </c>
      <c r="F418" s="13">
        <v>43599</v>
      </c>
      <c r="G418" s="21">
        <f>YEAR(Employees_Tbl[HIRE DATE])</f>
        <v>2019</v>
      </c>
      <c r="H418" t="s">
        <v>436</v>
      </c>
      <c r="I418" t="s">
        <v>437</v>
      </c>
      <c r="J418" s="11">
        <v>54000</v>
      </c>
      <c r="K418" s="11">
        <v>2000</v>
      </c>
      <c r="L418" s="12">
        <v>0</v>
      </c>
      <c r="M418" s="12">
        <f>SUM(Employees_Tbl[[#This Row],[BASE SALARY]:[COMMISSION]])</f>
        <v>56000</v>
      </c>
      <c r="N418">
        <v>13</v>
      </c>
      <c r="O418">
        <v>2</v>
      </c>
      <c r="P418">
        <v>5</v>
      </c>
    </row>
    <row r="419" spans="1:16" x14ac:dyDescent="0.25">
      <c r="A419" t="s">
        <v>478</v>
      </c>
      <c r="B419" t="s">
        <v>479</v>
      </c>
      <c r="C419" t="s">
        <v>480</v>
      </c>
      <c r="D419" t="str">
        <f>Employees_Tbl[LAST] &amp;","&amp;Employees_Tbl[FIRST]</f>
        <v>Gill,Barbara</v>
      </c>
      <c r="E419" t="s">
        <v>41</v>
      </c>
      <c r="F419" s="13">
        <v>42690</v>
      </c>
      <c r="G419" s="21">
        <f>YEAR(Employees_Tbl[HIRE DATE])</f>
        <v>2016</v>
      </c>
      <c r="H419" t="s">
        <v>436</v>
      </c>
      <c r="I419" t="s">
        <v>437</v>
      </c>
      <c r="J419" s="11">
        <v>53500</v>
      </c>
      <c r="K419" s="11">
        <v>1500</v>
      </c>
      <c r="L419" s="12">
        <v>0</v>
      </c>
      <c r="M419" s="12">
        <f>SUM(Employees_Tbl[[#This Row],[BASE SALARY]:[COMMISSION]])</f>
        <v>55000</v>
      </c>
      <c r="N419">
        <v>16</v>
      </c>
      <c r="O419">
        <v>8</v>
      </c>
      <c r="P419">
        <v>2</v>
      </c>
    </row>
    <row r="420" spans="1:16" x14ac:dyDescent="0.25">
      <c r="A420" t="s">
        <v>657</v>
      </c>
      <c r="B420" t="s">
        <v>195</v>
      </c>
      <c r="C420" t="s">
        <v>658</v>
      </c>
      <c r="D420" t="str">
        <f>Employees_Tbl[LAST] &amp;","&amp;Employees_Tbl[FIRST]</f>
        <v>Chafin,Patricia</v>
      </c>
      <c r="E420" t="s">
        <v>41</v>
      </c>
      <c r="F420" s="13">
        <v>42811</v>
      </c>
      <c r="G420" s="21">
        <f>YEAR(Employees_Tbl[HIRE DATE])</f>
        <v>2017</v>
      </c>
      <c r="H420" t="s">
        <v>436</v>
      </c>
      <c r="I420" t="s">
        <v>437</v>
      </c>
      <c r="J420" s="11">
        <v>47000</v>
      </c>
      <c r="K420" s="11">
        <v>1500</v>
      </c>
      <c r="L420" s="12">
        <v>0</v>
      </c>
      <c r="M420" s="12">
        <f>SUM(Employees_Tbl[[#This Row],[BASE SALARY]:[COMMISSION]])</f>
        <v>48500</v>
      </c>
      <c r="N420">
        <v>11</v>
      </c>
      <c r="O420">
        <v>4</v>
      </c>
      <c r="P420">
        <v>3</v>
      </c>
    </row>
    <row r="421" spans="1:16" x14ac:dyDescent="0.25">
      <c r="A421" t="s">
        <v>654</v>
      </c>
      <c r="B421" t="s">
        <v>655</v>
      </c>
      <c r="C421" t="s">
        <v>656</v>
      </c>
      <c r="D421" t="str">
        <f>Employees_Tbl[LAST] &amp;","&amp;Employees_Tbl[FIRST]</f>
        <v>Shanks,Karin</v>
      </c>
      <c r="E421" t="s">
        <v>41</v>
      </c>
      <c r="F421" s="13">
        <v>42941</v>
      </c>
      <c r="G421" s="21">
        <f>YEAR(Employees_Tbl[HIRE DATE])</f>
        <v>2017</v>
      </c>
      <c r="H421" t="s">
        <v>436</v>
      </c>
      <c r="I421" t="s">
        <v>437</v>
      </c>
      <c r="J421" s="11">
        <v>37600</v>
      </c>
      <c r="K421" s="11">
        <v>1500</v>
      </c>
      <c r="L421" s="12">
        <v>0</v>
      </c>
      <c r="M421" s="12">
        <f>SUM(Employees_Tbl[[#This Row],[BASE SALARY]:[COMMISSION]])</f>
        <v>39100</v>
      </c>
      <c r="N421">
        <v>15</v>
      </c>
      <c r="O421">
        <v>4</v>
      </c>
      <c r="P421">
        <v>4</v>
      </c>
    </row>
    <row r="422" spans="1:16" x14ac:dyDescent="0.25">
      <c r="A422" t="s">
        <v>853</v>
      </c>
      <c r="B422" t="s">
        <v>31</v>
      </c>
      <c r="C422" t="s">
        <v>854</v>
      </c>
      <c r="D422" t="str">
        <f>Employees_Tbl[LAST] &amp;","&amp;Employees_Tbl[FIRST]</f>
        <v>Roberts,Kelly</v>
      </c>
      <c r="E422" t="s">
        <v>41</v>
      </c>
      <c r="F422" s="13">
        <v>43259</v>
      </c>
      <c r="G422" s="21">
        <f>YEAR(Employees_Tbl[HIRE DATE])</f>
        <v>2018</v>
      </c>
      <c r="H422" t="s">
        <v>436</v>
      </c>
      <c r="I422" t="s">
        <v>437</v>
      </c>
      <c r="J422" s="11">
        <v>33900</v>
      </c>
      <c r="K422" s="11">
        <v>1000</v>
      </c>
      <c r="L422" s="12">
        <v>0</v>
      </c>
      <c r="M422" s="12">
        <f>SUM(Employees_Tbl[[#This Row],[BASE SALARY]:[COMMISSION]])</f>
        <v>34900</v>
      </c>
      <c r="N422">
        <v>10</v>
      </c>
      <c r="O422">
        <v>10</v>
      </c>
      <c r="P422">
        <v>3</v>
      </c>
    </row>
    <row r="423" spans="1:16" x14ac:dyDescent="0.25">
      <c r="A423" t="s">
        <v>469</v>
      </c>
      <c r="B423" t="s">
        <v>470</v>
      </c>
      <c r="C423" t="s">
        <v>471</v>
      </c>
      <c r="D423" t="str">
        <f>Employees_Tbl[LAST] &amp;","&amp;Employees_Tbl[FIRST]</f>
        <v>Innocent,Mary</v>
      </c>
      <c r="E423" t="s">
        <v>45</v>
      </c>
      <c r="F423" s="13">
        <v>42537</v>
      </c>
      <c r="G423" s="21">
        <f>YEAR(Employees_Tbl[HIRE DATE])</f>
        <v>2016</v>
      </c>
      <c r="H423" t="s">
        <v>436</v>
      </c>
      <c r="I423" t="s">
        <v>437</v>
      </c>
      <c r="J423" s="11">
        <v>136900</v>
      </c>
      <c r="K423" s="11">
        <v>4000</v>
      </c>
      <c r="L423" s="12">
        <v>0</v>
      </c>
      <c r="M423" s="12">
        <f>SUM(Employees_Tbl[[#This Row],[BASE SALARY]:[COMMISSION]])</f>
        <v>140900</v>
      </c>
      <c r="N423">
        <v>18</v>
      </c>
      <c r="O423">
        <v>8</v>
      </c>
      <c r="P423">
        <v>2</v>
      </c>
    </row>
    <row r="424" spans="1:16" x14ac:dyDescent="0.25">
      <c r="A424" t="s">
        <v>1282</v>
      </c>
      <c r="B424" t="s">
        <v>1093</v>
      </c>
      <c r="C424" t="s">
        <v>1283</v>
      </c>
      <c r="D424" t="str">
        <f>Employees_Tbl[LAST] &amp;","&amp;Employees_Tbl[FIRST]</f>
        <v>Fernandez,Manuel</v>
      </c>
      <c r="E424" t="s">
        <v>45</v>
      </c>
      <c r="F424" s="13">
        <v>44003</v>
      </c>
      <c r="G424" s="21">
        <f>YEAR(Employees_Tbl[HIRE DATE])</f>
        <v>2020</v>
      </c>
      <c r="H424" t="s">
        <v>436</v>
      </c>
      <c r="I424" t="s">
        <v>437</v>
      </c>
      <c r="J424" s="11">
        <v>102500</v>
      </c>
      <c r="K424" s="11">
        <v>3500</v>
      </c>
      <c r="L424" s="12">
        <v>0</v>
      </c>
      <c r="M424" s="12">
        <f>SUM(Employees_Tbl[[#This Row],[BASE SALARY]:[COMMISSION]])</f>
        <v>106000</v>
      </c>
      <c r="N424">
        <v>17</v>
      </c>
      <c r="O424">
        <v>8</v>
      </c>
      <c r="P424">
        <v>4</v>
      </c>
    </row>
    <row r="425" spans="1:16" x14ac:dyDescent="0.25">
      <c r="A425" t="s">
        <v>1280</v>
      </c>
      <c r="B425" t="s">
        <v>1281</v>
      </c>
      <c r="C425" t="s">
        <v>518</v>
      </c>
      <c r="D425" t="str">
        <f>Employees_Tbl[LAST] &amp;","&amp;Employees_Tbl[FIRST]</f>
        <v>Hickman,Garrett</v>
      </c>
      <c r="E425" t="s">
        <v>45</v>
      </c>
      <c r="F425" s="13">
        <v>44028</v>
      </c>
      <c r="G425" s="21">
        <f>YEAR(Employees_Tbl[HIRE DATE])</f>
        <v>2020</v>
      </c>
      <c r="H425" t="s">
        <v>436</v>
      </c>
      <c r="I425" t="s">
        <v>437</v>
      </c>
      <c r="J425" s="11">
        <v>101000</v>
      </c>
      <c r="K425" s="11">
        <v>3500</v>
      </c>
      <c r="L425" s="12">
        <v>0</v>
      </c>
      <c r="M425" s="12">
        <f>SUM(Employees_Tbl[[#This Row],[BASE SALARY]:[COMMISSION]])</f>
        <v>104500</v>
      </c>
      <c r="N425">
        <v>18</v>
      </c>
      <c r="O425">
        <v>7</v>
      </c>
      <c r="P425">
        <v>5</v>
      </c>
    </row>
    <row r="426" spans="1:16" x14ac:dyDescent="0.25">
      <c r="A426" t="s">
        <v>1023</v>
      </c>
      <c r="B426" t="s">
        <v>1024</v>
      </c>
      <c r="C426" t="s">
        <v>1025</v>
      </c>
      <c r="D426" t="str">
        <f>Employees_Tbl[LAST] &amp;","&amp;Employees_Tbl[FIRST]</f>
        <v>Barboza,Raymond</v>
      </c>
      <c r="E426" t="s">
        <v>45</v>
      </c>
      <c r="F426" s="13">
        <v>43561</v>
      </c>
      <c r="G426" s="21">
        <f>YEAR(Employees_Tbl[HIRE DATE])</f>
        <v>2019</v>
      </c>
      <c r="H426" t="s">
        <v>436</v>
      </c>
      <c r="I426" t="s">
        <v>437</v>
      </c>
      <c r="J426" s="11">
        <v>88700</v>
      </c>
      <c r="K426" s="11">
        <v>2500</v>
      </c>
      <c r="L426" s="12">
        <v>0</v>
      </c>
      <c r="M426" s="12">
        <f>SUM(Employees_Tbl[[#This Row],[BASE SALARY]:[COMMISSION]])</f>
        <v>91200</v>
      </c>
      <c r="N426">
        <v>11</v>
      </c>
      <c r="O426">
        <v>9</v>
      </c>
      <c r="P426">
        <v>5</v>
      </c>
    </row>
    <row r="427" spans="1:16" x14ac:dyDescent="0.25">
      <c r="A427" t="s">
        <v>1152</v>
      </c>
      <c r="B427" t="s">
        <v>1215</v>
      </c>
      <c r="C427" t="s">
        <v>1279</v>
      </c>
      <c r="D427" t="str">
        <f>Employees_Tbl[LAST] &amp;","&amp;Employees_Tbl[FIRST]</f>
        <v>Whitted,Wendy</v>
      </c>
      <c r="E427" t="s">
        <v>45</v>
      </c>
      <c r="F427" s="13">
        <v>43949</v>
      </c>
      <c r="G427" s="21">
        <f>YEAR(Employees_Tbl[HIRE DATE])</f>
        <v>2020</v>
      </c>
      <c r="H427" t="s">
        <v>436</v>
      </c>
      <c r="I427" t="s">
        <v>437</v>
      </c>
      <c r="J427" s="11">
        <v>85400</v>
      </c>
      <c r="K427" s="11">
        <v>3000</v>
      </c>
      <c r="L427" s="12">
        <v>0</v>
      </c>
      <c r="M427" s="12">
        <f>SUM(Employees_Tbl[[#This Row],[BASE SALARY]:[COMMISSION]])</f>
        <v>88400</v>
      </c>
      <c r="N427">
        <v>10</v>
      </c>
      <c r="O427">
        <v>4</v>
      </c>
      <c r="P427">
        <v>5</v>
      </c>
    </row>
    <row r="428" spans="1:16" x14ac:dyDescent="0.25">
      <c r="A428" t="s">
        <v>484</v>
      </c>
      <c r="B428" t="s">
        <v>485</v>
      </c>
      <c r="C428" t="s">
        <v>486</v>
      </c>
      <c r="D428" t="str">
        <f>Employees_Tbl[LAST] &amp;","&amp;Employees_Tbl[FIRST]</f>
        <v>Boyd,Henry</v>
      </c>
      <c r="E428" t="s">
        <v>45</v>
      </c>
      <c r="F428" s="13">
        <v>42668</v>
      </c>
      <c r="G428" s="21">
        <f>YEAR(Employees_Tbl[HIRE DATE])</f>
        <v>2016</v>
      </c>
      <c r="H428" t="s">
        <v>436</v>
      </c>
      <c r="I428" t="s">
        <v>437</v>
      </c>
      <c r="J428" s="11">
        <v>76800</v>
      </c>
      <c r="K428" s="11">
        <v>2500</v>
      </c>
      <c r="L428" s="12">
        <v>0</v>
      </c>
      <c r="M428" s="12">
        <f>SUM(Employees_Tbl[[#This Row],[BASE SALARY]:[COMMISSION]])</f>
        <v>79300</v>
      </c>
      <c r="N428">
        <v>10</v>
      </c>
      <c r="O428">
        <v>8</v>
      </c>
      <c r="P428">
        <v>5</v>
      </c>
    </row>
    <row r="429" spans="1:16" x14ac:dyDescent="0.25">
      <c r="A429" t="s">
        <v>1276</v>
      </c>
      <c r="B429" t="s">
        <v>1277</v>
      </c>
      <c r="C429" t="s">
        <v>1278</v>
      </c>
      <c r="D429" t="str">
        <f>Employees_Tbl[LAST] &amp;","&amp;Employees_Tbl[FIRST]</f>
        <v>Hill,Marcy</v>
      </c>
      <c r="E429" t="s">
        <v>45</v>
      </c>
      <c r="F429" s="13">
        <v>44164</v>
      </c>
      <c r="G429" s="21">
        <f>YEAR(Employees_Tbl[HIRE DATE])</f>
        <v>2020</v>
      </c>
      <c r="H429" t="s">
        <v>436</v>
      </c>
      <c r="I429" t="s">
        <v>437</v>
      </c>
      <c r="J429" s="11">
        <v>76200</v>
      </c>
      <c r="K429" s="11">
        <v>2500</v>
      </c>
      <c r="L429" s="12">
        <v>0</v>
      </c>
      <c r="M429" s="12">
        <f>SUM(Employees_Tbl[[#This Row],[BASE SALARY]:[COMMISSION]])</f>
        <v>78700</v>
      </c>
      <c r="N429">
        <v>12</v>
      </c>
      <c r="O429">
        <v>9</v>
      </c>
      <c r="P429">
        <v>3</v>
      </c>
    </row>
    <row r="430" spans="1:16" x14ac:dyDescent="0.25">
      <c r="A430" t="s">
        <v>1021</v>
      </c>
      <c r="B430" t="s">
        <v>1022</v>
      </c>
      <c r="C430" t="s">
        <v>752</v>
      </c>
      <c r="D430" t="str">
        <f>Employees_Tbl[LAST] &amp;","&amp;Employees_Tbl[FIRST]</f>
        <v>Ryan,Willie</v>
      </c>
      <c r="E430" t="s">
        <v>45</v>
      </c>
      <c r="F430" s="13">
        <v>43559</v>
      </c>
      <c r="G430" s="21">
        <f>YEAR(Employees_Tbl[HIRE DATE])</f>
        <v>2019</v>
      </c>
      <c r="H430" t="s">
        <v>436</v>
      </c>
      <c r="I430" t="s">
        <v>437</v>
      </c>
      <c r="J430" s="11">
        <v>75500</v>
      </c>
      <c r="K430" s="11">
        <v>1500</v>
      </c>
      <c r="L430" s="12">
        <v>0</v>
      </c>
      <c r="M430" s="12">
        <f>SUM(Employees_Tbl[[#This Row],[BASE SALARY]:[COMMISSION]])</f>
        <v>77000</v>
      </c>
      <c r="N430">
        <v>14</v>
      </c>
      <c r="O430">
        <v>4</v>
      </c>
      <c r="P430">
        <v>4</v>
      </c>
    </row>
    <row r="431" spans="1:16" x14ac:dyDescent="0.25">
      <c r="A431" t="s">
        <v>857</v>
      </c>
      <c r="B431" t="s">
        <v>858</v>
      </c>
      <c r="C431" t="s">
        <v>859</v>
      </c>
      <c r="D431" t="str">
        <f>Employees_Tbl[LAST] &amp;","&amp;Employees_Tbl[FIRST]</f>
        <v>Pena,Eleanor</v>
      </c>
      <c r="E431" t="s">
        <v>45</v>
      </c>
      <c r="F431" s="13">
        <v>43279</v>
      </c>
      <c r="G431" s="21">
        <f>YEAR(Employees_Tbl[HIRE DATE])</f>
        <v>2018</v>
      </c>
      <c r="H431" t="s">
        <v>436</v>
      </c>
      <c r="I431" t="s">
        <v>437</v>
      </c>
      <c r="J431" s="11">
        <v>74200</v>
      </c>
      <c r="K431" s="11">
        <v>2500</v>
      </c>
      <c r="L431" s="12">
        <v>0</v>
      </c>
      <c r="M431" s="12">
        <f>SUM(Employees_Tbl[[#This Row],[BASE SALARY]:[COMMISSION]])</f>
        <v>76700</v>
      </c>
      <c r="N431">
        <v>17</v>
      </c>
      <c r="O431">
        <v>5</v>
      </c>
      <c r="P431">
        <v>5</v>
      </c>
    </row>
    <row r="432" spans="1:16" x14ac:dyDescent="0.25">
      <c r="A432" t="s">
        <v>1271</v>
      </c>
      <c r="B432" t="s">
        <v>1272</v>
      </c>
      <c r="C432" t="s">
        <v>375</v>
      </c>
      <c r="D432" t="str">
        <f>Employees_Tbl[LAST] &amp;","&amp;Employees_Tbl[FIRST]</f>
        <v>Martin,Marion</v>
      </c>
      <c r="E432" t="s">
        <v>45</v>
      </c>
      <c r="F432" s="13">
        <v>43961</v>
      </c>
      <c r="G432" s="21">
        <f>YEAR(Employees_Tbl[HIRE DATE])</f>
        <v>2020</v>
      </c>
      <c r="H432" t="s">
        <v>436</v>
      </c>
      <c r="I432" t="s">
        <v>437</v>
      </c>
      <c r="J432" s="11">
        <v>74000</v>
      </c>
      <c r="K432" s="11">
        <v>2500</v>
      </c>
      <c r="L432" s="12">
        <v>0</v>
      </c>
      <c r="M432" s="12">
        <f>SUM(Employees_Tbl[[#This Row],[BASE SALARY]:[COMMISSION]])</f>
        <v>76500</v>
      </c>
      <c r="N432">
        <v>10</v>
      </c>
      <c r="O432">
        <v>3</v>
      </c>
      <c r="P432">
        <v>3</v>
      </c>
    </row>
    <row r="433" spans="1:16" x14ac:dyDescent="0.25">
      <c r="A433" t="s">
        <v>1273</v>
      </c>
      <c r="B433" t="s">
        <v>1274</v>
      </c>
      <c r="C433" t="s">
        <v>1275</v>
      </c>
      <c r="D433" t="str">
        <f>Employees_Tbl[LAST] &amp;","&amp;Employees_Tbl[FIRST]</f>
        <v>Vessels,Anabel</v>
      </c>
      <c r="E433" t="s">
        <v>45</v>
      </c>
      <c r="F433" s="13">
        <v>43937</v>
      </c>
      <c r="G433" s="21">
        <f>YEAR(Employees_Tbl[HIRE DATE])</f>
        <v>2020</v>
      </c>
      <c r="H433" t="s">
        <v>436</v>
      </c>
      <c r="I433" t="s">
        <v>437</v>
      </c>
      <c r="J433" s="11">
        <v>73000</v>
      </c>
      <c r="K433" s="11">
        <v>2000</v>
      </c>
      <c r="L433" s="12">
        <v>0</v>
      </c>
      <c r="M433" s="12">
        <f>SUM(Employees_Tbl[[#This Row],[BASE SALARY]:[COMMISSION]])</f>
        <v>75000</v>
      </c>
      <c r="N433">
        <v>11</v>
      </c>
      <c r="O433">
        <v>5</v>
      </c>
      <c r="P433">
        <v>4</v>
      </c>
    </row>
    <row r="434" spans="1:16" x14ac:dyDescent="0.25">
      <c r="A434" t="s">
        <v>1018</v>
      </c>
      <c r="B434" t="s">
        <v>1019</v>
      </c>
      <c r="C434" t="s">
        <v>1020</v>
      </c>
      <c r="D434" t="str">
        <f>Employees_Tbl[LAST] &amp;","&amp;Employees_Tbl[FIRST]</f>
        <v>Yu,Verlie</v>
      </c>
      <c r="E434" t="s">
        <v>45</v>
      </c>
      <c r="F434" s="13">
        <v>43797</v>
      </c>
      <c r="G434" s="21">
        <f>YEAR(Employees_Tbl[HIRE DATE])</f>
        <v>2019</v>
      </c>
      <c r="H434" t="s">
        <v>436</v>
      </c>
      <c r="I434" t="s">
        <v>437</v>
      </c>
      <c r="J434" s="11">
        <v>60900</v>
      </c>
      <c r="K434" s="11">
        <v>2000</v>
      </c>
      <c r="L434" s="12">
        <v>0</v>
      </c>
      <c r="M434" s="12">
        <f>SUM(Employees_Tbl[[#This Row],[BASE SALARY]:[COMMISSION]])</f>
        <v>62900</v>
      </c>
      <c r="N434">
        <v>16</v>
      </c>
      <c r="O434">
        <v>6</v>
      </c>
      <c r="P434">
        <v>5</v>
      </c>
    </row>
    <row r="435" spans="1:16" x14ac:dyDescent="0.25">
      <c r="A435" t="s">
        <v>1016</v>
      </c>
      <c r="B435" t="s">
        <v>517</v>
      </c>
      <c r="C435" t="s">
        <v>1017</v>
      </c>
      <c r="D435" t="str">
        <f>Employees_Tbl[LAST] &amp;","&amp;Employees_Tbl[FIRST]</f>
        <v>Fant,George</v>
      </c>
      <c r="E435" t="s">
        <v>45</v>
      </c>
      <c r="F435" s="13">
        <v>43747</v>
      </c>
      <c r="G435" s="21">
        <f>YEAR(Employees_Tbl[HIRE DATE])</f>
        <v>2019</v>
      </c>
      <c r="H435" t="s">
        <v>436</v>
      </c>
      <c r="I435" t="s">
        <v>437</v>
      </c>
      <c r="J435" s="11">
        <v>55700</v>
      </c>
      <c r="K435" s="11">
        <v>1500</v>
      </c>
      <c r="L435" s="12">
        <v>0</v>
      </c>
      <c r="M435" s="12">
        <f>SUM(Employees_Tbl[[#This Row],[BASE SALARY]:[COMMISSION]])</f>
        <v>57200</v>
      </c>
      <c r="N435">
        <v>10</v>
      </c>
      <c r="O435">
        <v>5</v>
      </c>
      <c r="P435">
        <v>3</v>
      </c>
    </row>
    <row r="436" spans="1:16" x14ac:dyDescent="0.25">
      <c r="A436" t="s">
        <v>855</v>
      </c>
      <c r="B436" t="s">
        <v>39</v>
      </c>
      <c r="C436" t="s">
        <v>856</v>
      </c>
      <c r="D436" t="str">
        <f>Employees_Tbl[LAST] &amp;","&amp;Employees_Tbl[FIRST]</f>
        <v>Buckley,Ann</v>
      </c>
      <c r="E436" t="s">
        <v>45</v>
      </c>
      <c r="F436" s="13">
        <v>43287</v>
      </c>
      <c r="G436" s="21">
        <f>YEAR(Employees_Tbl[HIRE DATE])</f>
        <v>2018</v>
      </c>
      <c r="H436" t="s">
        <v>436</v>
      </c>
      <c r="I436" t="s">
        <v>437</v>
      </c>
      <c r="J436" s="11">
        <v>54400</v>
      </c>
      <c r="K436" s="11">
        <v>2500</v>
      </c>
      <c r="L436" s="12">
        <v>0</v>
      </c>
      <c r="M436" s="12">
        <f>SUM(Employees_Tbl[[#This Row],[BASE SALARY]:[COMMISSION]])</f>
        <v>56900</v>
      </c>
      <c r="N436">
        <v>15</v>
      </c>
      <c r="O436">
        <v>7</v>
      </c>
      <c r="P436">
        <v>4</v>
      </c>
    </row>
    <row r="437" spans="1:16" x14ac:dyDescent="0.25">
      <c r="A437" t="s">
        <v>1014</v>
      </c>
      <c r="B437" t="s">
        <v>1015</v>
      </c>
      <c r="C437" t="s">
        <v>458</v>
      </c>
      <c r="D437" t="str">
        <f>Employees_Tbl[LAST] &amp;","&amp;Employees_Tbl[FIRST]</f>
        <v>Bell,Jeffrey</v>
      </c>
      <c r="E437" t="s">
        <v>45</v>
      </c>
      <c r="F437" s="13">
        <v>43768</v>
      </c>
      <c r="G437" s="21">
        <f>YEAR(Employees_Tbl[HIRE DATE])</f>
        <v>2019</v>
      </c>
      <c r="H437" t="s">
        <v>436</v>
      </c>
      <c r="I437" t="s">
        <v>437</v>
      </c>
      <c r="J437" s="11">
        <v>46700</v>
      </c>
      <c r="K437" s="11">
        <v>1000</v>
      </c>
      <c r="L437" s="12">
        <v>0</v>
      </c>
      <c r="M437" s="12">
        <f>SUM(Employees_Tbl[[#This Row],[BASE SALARY]:[COMMISSION]])</f>
        <v>47700</v>
      </c>
      <c r="N437">
        <v>13</v>
      </c>
      <c r="O437">
        <v>5</v>
      </c>
      <c r="P437">
        <v>5</v>
      </c>
    </row>
    <row r="438" spans="1:16" x14ac:dyDescent="0.25">
      <c r="A438" t="s">
        <v>1268</v>
      </c>
      <c r="B438" t="s">
        <v>1269</v>
      </c>
      <c r="C438" t="s">
        <v>1270</v>
      </c>
      <c r="D438" t="str">
        <f>Employees_Tbl[LAST] &amp;","&amp;Employees_Tbl[FIRST]</f>
        <v>Rosier,Wesley</v>
      </c>
      <c r="E438" t="s">
        <v>45</v>
      </c>
      <c r="F438" s="13">
        <v>43838</v>
      </c>
      <c r="G438" s="21">
        <f>YEAR(Employees_Tbl[HIRE DATE])</f>
        <v>2020</v>
      </c>
      <c r="H438" t="s">
        <v>436</v>
      </c>
      <c r="I438" t="s">
        <v>437</v>
      </c>
      <c r="J438" s="11">
        <v>37400</v>
      </c>
      <c r="K438" s="11">
        <v>1500</v>
      </c>
      <c r="L438" s="12">
        <v>0</v>
      </c>
      <c r="M438" s="12">
        <f>SUM(Employees_Tbl[[#This Row],[BASE SALARY]:[COMMISSION]])</f>
        <v>38900</v>
      </c>
      <c r="N438">
        <v>10</v>
      </c>
      <c r="O438">
        <v>6</v>
      </c>
      <c r="P438">
        <v>2</v>
      </c>
    </row>
    <row r="439" spans="1:16" x14ac:dyDescent="0.25">
      <c r="A439" t="s">
        <v>1328</v>
      </c>
      <c r="B439" t="s">
        <v>1012</v>
      </c>
      <c r="C439" t="s">
        <v>1013</v>
      </c>
      <c r="D439" t="str">
        <f>Employees_Tbl[LAST] &amp;","&amp;Employees_Tbl[FIRST]</f>
        <v>Oates,Sara</v>
      </c>
      <c r="E439" t="s">
        <v>45</v>
      </c>
      <c r="F439" s="13">
        <v>43503</v>
      </c>
      <c r="G439" s="21">
        <f>YEAR(Employees_Tbl[HIRE DATE])</f>
        <v>2019</v>
      </c>
      <c r="H439" t="s">
        <v>436</v>
      </c>
      <c r="I439" t="s">
        <v>437</v>
      </c>
      <c r="J439" s="11">
        <v>34300</v>
      </c>
      <c r="K439" s="11">
        <v>1000</v>
      </c>
      <c r="L439" s="12">
        <v>0</v>
      </c>
      <c r="M439" s="12">
        <f>SUM(Employees_Tbl[[#This Row],[BASE SALARY]:[COMMISSION]])</f>
        <v>35300</v>
      </c>
      <c r="N439">
        <v>18</v>
      </c>
      <c r="O439">
        <v>0</v>
      </c>
      <c r="P439">
        <v>3</v>
      </c>
    </row>
    <row r="440" spans="1:16" x14ac:dyDescent="0.25">
      <c r="A440" t="s">
        <v>481</v>
      </c>
      <c r="B440" t="s">
        <v>482</v>
      </c>
      <c r="C440" t="s">
        <v>483</v>
      </c>
      <c r="D440" t="str">
        <f>Employees_Tbl[LAST] &amp;","&amp;Employees_Tbl[FIRST]</f>
        <v>Ayer,Dana</v>
      </c>
      <c r="E440" t="s">
        <v>45</v>
      </c>
      <c r="F440" s="13">
        <v>42646</v>
      </c>
      <c r="G440" s="21">
        <f>YEAR(Employees_Tbl[HIRE DATE])</f>
        <v>2016</v>
      </c>
      <c r="H440" t="s">
        <v>436</v>
      </c>
      <c r="I440" t="s">
        <v>437</v>
      </c>
      <c r="J440" s="11">
        <v>33100</v>
      </c>
      <c r="K440" s="11">
        <v>1000</v>
      </c>
      <c r="L440" s="12">
        <v>0</v>
      </c>
      <c r="M440" s="12">
        <f>SUM(Employees_Tbl[[#This Row],[BASE SALARY]:[COMMISSION]])</f>
        <v>34100</v>
      </c>
      <c r="N440">
        <v>12</v>
      </c>
      <c r="O440">
        <v>4</v>
      </c>
      <c r="P440">
        <v>5</v>
      </c>
    </row>
    <row r="441" spans="1:16" x14ac:dyDescent="0.25">
      <c r="A441" t="s">
        <v>660</v>
      </c>
      <c r="B441" t="s">
        <v>93</v>
      </c>
      <c r="C441" t="s">
        <v>661</v>
      </c>
      <c r="D441" t="str">
        <f>Employees_Tbl[LAST] &amp;","&amp;Employees_Tbl[FIRST]</f>
        <v>Holmes,Robert</v>
      </c>
      <c r="E441" t="s">
        <v>45</v>
      </c>
      <c r="F441" s="13">
        <v>42899</v>
      </c>
      <c r="G441" s="21">
        <f>YEAR(Employees_Tbl[HIRE DATE])</f>
        <v>2017</v>
      </c>
      <c r="H441" t="s">
        <v>436</v>
      </c>
      <c r="I441" t="s">
        <v>437</v>
      </c>
      <c r="J441" s="11">
        <v>31700</v>
      </c>
      <c r="K441" s="11">
        <v>1000</v>
      </c>
      <c r="L441" s="12">
        <v>0</v>
      </c>
      <c r="M441" s="12">
        <f>SUM(Employees_Tbl[[#This Row],[BASE SALARY]:[COMMISSION]])</f>
        <v>32700</v>
      </c>
      <c r="N441">
        <v>15</v>
      </c>
      <c r="O441">
        <v>7</v>
      </c>
      <c r="P441">
        <v>3</v>
      </c>
    </row>
    <row r="442" spans="1:16" x14ac:dyDescent="0.25">
      <c r="A442" t="s">
        <v>861</v>
      </c>
      <c r="B442" t="s">
        <v>431</v>
      </c>
      <c r="C442" t="s">
        <v>370</v>
      </c>
      <c r="D442" t="str">
        <f>Employees_Tbl[LAST] &amp;","&amp;Employees_Tbl[FIRST]</f>
        <v>Scott,Debra</v>
      </c>
      <c r="E442" t="s">
        <v>49</v>
      </c>
      <c r="F442" s="13">
        <v>43128</v>
      </c>
      <c r="G442" s="21">
        <f>YEAR(Employees_Tbl[HIRE DATE])</f>
        <v>2018</v>
      </c>
      <c r="H442" t="s">
        <v>436</v>
      </c>
      <c r="I442" t="s">
        <v>437</v>
      </c>
      <c r="J442" s="11">
        <v>68800</v>
      </c>
      <c r="K442" s="11">
        <v>2000</v>
      </c>
      <c r="L442" s="12">
        <v>42900</v>
      </c>
      <c r="M442" s="12">
        <f>SUM(Employees_Tbl[[#This Row],[BASE SALARY]:[COMMISSION]])</f>
        <v>113700</v>
      </c>
      <c r="N442">
        <v>11</v>
      </c>
      <c r="O442">
        <v>9</v>
      </c>
      <c r="P442">
        <v>2</v>
      </c>
    </row>
    <row r="443" spans="1:16" x14ac:dyDescent="0.25">
      <c r="A443" t="s">
        <v>1031</v>
      </c>
      <c r="B443" t="s">
        <v>370</v>
      </c>
      <c r="C443" t="s">
        <v>883</v>
      </c>
      <c r="D443" t="str">
        <f>Employees_Tbl[LAST] &amp;","&amp;Employees_Tbl[FIRST]</f>
        <v>Davis,Scott</v>
      </c>
      <c r="E443" t="s">
        <v>49</v>
      </c>
      <c r="F443" s="13">
        <v>43731</v>
      </c>
      <c r="G443" s="21">
        <f>YEAR(Employees_Tbl[HIRE DATE])</f>
        <v>2019</v>
      </c>
      <c r="H443" t="s">
        <v>436</v>
      </c>
      <c r="I443" t="s">
        <v>437</v>
      </c>
      <c r="J443" s="11">
        <v>63600</v>
      </c>
      <c r="K443" s="11">
        <v>2000</v>
      </c>
      <c r="L443" s="12">
        <v>18900</v>
      </c>
      <c r="M443" s="12">
        <f>SUM(Employees_Tbl[[#This Row],[BASE SALARY]:[COMMISSION]])</f>
        <v>84500</v>
      </c>
      <c r="N443">
        <v>12</v>
      </c>
      <c r="O443">
        <v>11</v>
      </c>
      <c r="P443">
        <v>4</v>
      </c>
    </row>
    <row r="444" spans="1:16" x14ac:dyDescent="0.25">
      <c r="A444" t="s">
        <v>860</v>
      </c>
      <c r="B444" t="s">
        <v>1269</v>
      </c>
      <c r="C444" t="s">
        <v>1320</v>
      </c>
      <c r="D444" t="str">
        <f>Employees_Tbl[LAST] &amp;","&amp;Employees_Tbl[FIRST]</f>
        <v>Cho,Wesley</v>
      </c>
      <c r="E444" t="s">
        <v>49</v>
      </c>
      <c r="F444" s="13">
        <v>43402</v>
      </c>
      <c r="G444" s="21">
        <f>YEAR(Employees_Tbl[HIRE DATE])</f>
        <v>2018</v>
      </c>
      <c r="H444" t="s">
        <v>436</v>
      </c>
      <c r="I444" t="s">
        <v>437</v>
      </c>
      <c r="J444" s="11">
        <v>55800</v>
      </c>
      <c r="K444" s="11">
        <v>1500</v>
      </c>
      <c r="L444" s="12">
        <v>21400</v>
      </c>
      <c r="M444" s="12">
        <f>SUM(Employees_Tbl[[#This Row],[BASE SALARY]:[COMMISSION]])</f>
        <v>78700</v>
      </c>
      <c r="N444">
        <v>12</v>
      </c>
      <c r="O444">
        <v>10</v>
      </c>
      <c r="P444">
        <v>4</v>
      </c>
    </row>
    <row r="445" spans="1:16" x14ac:dyDescent="0.25">
      <c r="A445" t="s">
        <v>668</v>
      </c>
      <c r="B445" t="s">
        <v>669</v>
      </c>
      <c r="C445" t="s">
        <v>670</v>
      </c>
      <c r="D445" t="str">
        <f>Employees_Tbl[LAST] &amp;","&amp;Employees_Tbl[FIRST]</f>
        <v>Meeker,Pearl</v>
      </c>
      <c r="E445" t="s">
        <v>49</v>
      </c>
      <c r="F445" s="13">
        <v>43016</v>
      </c>
      <c r="G445" s="21">
        <f>YEAR(Employees_Tbl[HIRE DATE])</f>
        <v>2017</v>
      </c>
      <c r="H445" t="s">
        <v>436</v>
      </c>
      <c r="I445" t="s">
        <v>437</v>
      </c>
      <c r="J445" s="11">
        <v>54400</v>
      </c>
      <c r="K445" s="11">
        <v>1500</v>
      </c>
      <c r="L445" s="12">
        <v>38200</v>
      </c>
      <c r="M445" s="12">
        <f>SUM(Employees_Tbl[[#This Row],[BASE SALARY]:[COMMISSION]])</f>
        <v>94100</v>
      </c>
      <c r="N445">
        <v>13</v>
      </c>
      <c r="O445">
        <v>8</v>
      </c>
      <c r="P445">
        <v>5</v>
      </c>
    </row>
    <row r="446" spans="1:16" x14ac:dyDescent="0.25">
      <c r="A446" t="s">
        <v>493</v>
      </c>
      <c r="B446" t="s">
        <v>494</v>
      </c>
      <c r="C446" t="s">
        <v>495</v>
      </c>
      <c r="D446" t="str">
        <f>Employees_Tbl[LAST] &amp;","&amp;Employees_Tbl[FIRST]</f>
        <v>Morrissette,Tara</v>
      </c>
      <c r="E446" t="s">
        <v>49</v>
      </c>
      <c r="F446" s="13">
        <v>42473</v>
      </c>
      <c r="G446" s="21">
        <f>YEAR(Employees_Tbl[HIRE DATE])</f>
        <v>2016</v>
      </c>
      <c r="H446" t="s">
        <v>436</v>
      </c>
      <c r="I446" t="s">
        <v>437</v>
      </c>
      <c r="J446" s="11">
        <v>51700</v>
      </c>
      <c r="K446" s="11">
        <v>2000</v>
      </c>
      <c r="L446" s="12">
        <v>13300</v>
      </c>
      <c r="M446" s="12">
        <f>SUM(Employees_Tbl[[#This Row],[BASE SALARY]:[COMMISSION]])</f>
        <v>67000</v>
      </c>
      <c r="N446">
        <v>10</v>
      </c>
      <c r="O446">
        <v>12</v>
      </c>
      <c r="P446">
        <v>3</v>
      </c>
    </row>
    <row r="447" spans="1:16" x14ac:dyDescent="0.25">
      <c r="A447" t="s">
        <v>499</v>
      </c>
      <c r="B447" t="s">
        <v>195</v>
      </c>
      <c r="C447" t="s">
        <v>500</v>
      </c>
      <c r="D447" t="str">
        <f>Employees_Tbl[LAST] &amp;","&amp;Employees_Tbl[FIRST]</f>
        <v>Sluss,Patricia</v>
      </c>
      <c r="E447" t="s">
        <v>49</v>
      </c>
      <c r="F447" s="13">
        <v>42462</v>
      </c>
      <c r="G447" s="21">
        <f>YEAR(Employees_Tbl[HIRE DATE])</f>
        <v>2016</v>
      </c>
      <c r="H447" t="s">
        <v>436</v>
      </c>
      <c r="I447" t="s">
        <v>437</v>
      </c>
      <c r="J447" s="11">
        <v>49600</v>
      </c>
      <c r="K447" s="11">
        <v>1500</v>
      </c>
      <c r="L447" s="12">
        <v>42900</v>
      </c>
      <c r="M447" s="12">
        <f>SUM(Employees_Tbl[[#This Row],[BASE SALARY]:[COMMISSION]])</f>
        <v>94000</v>
      </c>
      <c r="N447">
        <v>15</v>
      </c>
      <c r="O447">
        <v>9</v>
      </c>
      <c r="P447">
        <v>3</v>
      </c>
    </row>
    <row r="448" spans="1:16" x14ac:dyDescent="0.25">
      <c r="A448" t="s">
        <v>1286</v>
      </c>
      <c r="B448" t="s">
        <v>628</v>
      </c>
      <c r="C448" t="s">
        <v>1036</v>
      </c>
      <c r="D448" t="str">
        <f>Employees_Tbl[LAST] &amp;","&amp;Employees_Tbl[FIRST]</f>
        <v>Bailey,Larry</v>
      </c>
      <c r="E448" t="s">
        <v>49</v>
      </c>
      <c r="F448" s="13">
        <v>43895</v>
      </c>
      <c r="G448" s="21">
        <f>YEAR(Employees_Tbl[HIRE DATE])</f>
        <v>2020</v>
      </c>
      <c r="H448" t="s">
        <v>436</v>
      </c>
      <c r="I448" t="s">
        <v>437</v>
      </c>
      <c r="J448" s="11">
        <v>49100</v>
      </c>
      <c r="K448" s="11">
        <v>1500</v>
      </c>
      <c r="L448" s="12">
        <v>26100</v>
      </c>
      <c r="M448" s="12">
        <f>SUM(Employees_Tbl[[#This Row],[BASE SALARY]:[COMMISSION]])</f>
        <v>76700</v>
      </c>
      <c r="N448">
        <v>15</v>
      </c>
      <c r="O448">
        <v>10</v>
      </c>
      <c r="P448">
        <v>4</v>
      </c>
    </row>
    <row r="449" spans="1:16" x14ac:dyDescent="0.25">
      <c r="A449" t="s">
        <v>501</v>
      </c>
      <c r="B449" t="s">
        <v>116</v>
      </c>
      <c r="C449" t="s">
        <v>329</v>
      </c>
      <c r="D449" t="str">
        <f>Employees_Tbl[LAST] &amp;","&amp;Employees_Tbl[FIRST]</f>
        <v>Rodriguez,William</v>
      </c>
      <c r="E449" t="s">
        <v>49</v>
      </c>
      <c r="F449" s="13">
        <v>42605</v>
      </c>
      <c r="G449" s="21">
        <f>YEAR(Employees_Tbl[HIRE DATE])</f>
        <v>2016</v>
      </c>
      <c r="H449" t="s">
        <v>436</v>
      </c>
      <c r="I449" t="s">
        <v>437</v>
      </c>
      <c r="J449" s="11">
        <v>44500</v>
      </c>
      <c r="K449" s="11">
        <v>1500</v>
      </c>
      <c r="L449" s="12">
        <v>64700</v>
      </c>
      <c r="M449" s="12">
        <f>SUM(Employees_Tbl[[#This Row],[BASE SALARY]:[COMMISSION]])</f>
        <v>110700</v>
      </c>
      <c r="N449">
        <v>11</v>
      </c>
      <c r="O449">
        <v>6</v>
      </c>
      <c r="P449">
        <v>4</v>
      </c>
    </row>
    <row r="450" spans="1:16" x14ac:dyDescent="0.25">
      <c r="A450" t="s">
        <v>663</v>
      </c>
      <c r="B450" t="s">
        <v>664</v>
      </c>
      <c r="C450" t="s">
        <v>665</v>
      </c>
      <c r="D450" t="str">
        <f>Employees_Tbl[LAST] &amp;","&amp;Employees_Tbl[FIRST]</f>
        <v>Perrone,Collene</v>
      </c>
      <c r="E450" t="s">
        <v>49</v>
      </c>
      <c r="F450" s="13">
        <v>42784</v>
      </c>
      <c r="G450" s="21">
        <f>YEAR(Employees_Tbl[HIRE DATE])</f>
        <v>2017</v>
      </c>
      <c r="H450" t="s">
        <v>436</v>
      </c>
      <c r="I450" t="s">
        <v>437</v>
      </c>
      <c r="J450" s="11">
        <v>44400</v>
      </c>
      <c r="K450" s="11">
        <v>1500</v>
      </c>
      <c r="L450" s="12">
        <v>26700</v>
      </c>
      <c r="M450" s="12">
        <f>SUM(Employees_Tbl[[#This Row],[BASE SALARY]:[COMMISSION]])</f>
        <v>72600</v>
      </c>
      <c r="N450">
        <v>14</v>
      </c>
      <c r="O450">
        <v>10</v>
      </c>
      <c r="P450">
        <v>4</v>
      </c>
    </row>
    <row r="451" spans="1:16" x14ac:dyDescent="0.25">
      <c r="A451" t="s">
        <v>666</v>
      </c>
      <c r="B451" t="s">
        <v>24</v>
      </c>
      <c r="C451" t="s">
        <v>667</v>
      </c>
      <c r="D451" t="str">
        <f>Employees_Tbl[LAST] &amp;","&amp;Employees_Tbl[FIRST]</f>
        <v>Vine,Maria</v>
      </c>
      <c r="E451" t="s">
        <v>49</v>
      </c>
      <c r="F451" s="13">
        <v>42857</v>
      </c>
      <c r="G451" s="21">
        <f>YEAR(Employees_Tbl[HIRE DATE])</f>
        <v>2017</v>
      </c>
      <c r="H451" t="s">
        <v>436</v>
      </c>
      <c r="I451" t="s">
        <v>437</v>
      </c>
      <c r="J451" s="11">
        <v>41500</v>
      </c>
      <c r="K451" s="11">
        <v>1000</v>
      </c>
      <c r="L451" s="12">
        <v>36100</v>
      </c>
      <c r="M451" s="12">
        <f>SUM(Employees_Tbl[[#This Row],[BASE SALARY]:[COMMISSION]])</f>
        <v>78600</v>
      </c>
      <c r="N451">
        <v>13</v>
      </c>
      <c r="O451">
        <v>10</v>
      </c>
      <c r="P451">
        <v>2</v>
      </c>
    </row>
    <row r="452" spans="1:16" x14ac:dyDescent="0.25">
      <c r="A452" t="s">
        <v>496</v>
      </c>
      <c r="B452" t="s">
        <v>497</v>
      </c>
      <c r="C452" t="s">
        <v>498</v>
      </c>
      <c r="D452" t="str">
        <f>Employees_Tbl[LAST] &amp;","&amp;Employees_Tbl[FIRST]</f>
        <v>Walker,Max</v>
      </c>
      <c r="E452" t="s">
        <v>49</v>
      </c>
      <c r="F452" s="13">
        <v>42565</v>
      </c>
      <c r="G452" s="21">
        <f>YEAR(Employees_Tbl[HIRE DATE])</f>
        <v>2016</v>
      </c>
      <c r="H452" t="s">
        <v>436</v>
      </c>
      <c r="I452" t="s">
        <v>437</v>
      </c>
      <c r="J452" s="11">
        <v>40400</v>
      </c>
      <c r="K452" s="11">
        <v>1000</v>
      </c>
      <c r="L452" s="12">
        <v>46900</v>
      </c>
      <c r="M452" s="12">
        <f>SUM(Employees_Tbl[[#This Row],[BASE SALARY]:[COMMISSION]])</f>
        <v>88300</v>
      </c>
      <c r="N452">
        <v>17</v>
      </c>
      <c r="O452">
        <v>4</v>
      </c>
      <c r="P452">
        <v>5</v>
      </c>
    </row>
    <row r="453" spans="1:16" x14ac:dyDescent="0.25">
      <c r="A453" t="s">
        <v>1032</v>
      </c>
      <c r="B453" t="s">
        <v>832</v>
      </c>
      <c r="C453" t="s">
        <v>1033</v>
      </c>
      <c r="D453" t="str">
        <f>Employees_Tbl[LAST] &amp;","&amp;Employees_Tbl[FIRST]</f>
        <v>Cobb,Joseph</v>
      </c>
      <c r="E453" t="s">
        <v>49</v>
      </c>
      <c r="F453" s="13">
        <v>43666</v>
      </c>
      <c r="G453" s="21">
        <f>YEAR(Employees_Tbl[HIRE DATE])</f>
        <v>2019</v>
      </c>
      <c r="H453" t="s">
        <v>436</v>
      </c>
      <c r="I453" t="s">
        <v>437</v>
      </c>
      <c r="J453" s="11">
        <v>36100</v>
      </c>
      <c r="K453" s="11">
        <v>1500</v>
      </c>
      <c r="L453" s="12">
        <v>55600</v>
      </c>
      <c r="M453" s="12">
        <f>SUM(Employees_Tbl[[#This Row],[BASE SALARY]:[COMMISSION]])</f>
        <v>93200</v>
      </c>
      <c r="N453">
        <v>10</v>
      </c>
      <c r="O453">
        <v>4</v>
      </c>
      <c r="P453">
        <v>5</v>
      </c>
    </row>
    <row r="454" spans="1:16" x14ac:dyDescent="0.25">
      <c r="A454" t="s">
        <v>1026</v>
      </c>
      <c r="B454" t="s">
        <v>1027</v>
      </c>
      <c r="C454" t="s">
        <v>1028</v>
      </c>
      <c r="D454" t="str">
        <f>Employees_Tbl[LAST] &amp;","&amp;Employees_Tbl[FIRST]</f>
        <v>Mercer,Kent</v>
      </c>
      <c r="E454" t="s">
        <v>49</v>
      </c>
      <c r="F454" s="13">
        <v>43544</v>
      </c>
      <c r="G454" s="21">
        <f>YEAR(Employees_Tbl[HIRE DATE])</f>
        <v>2019</v>
      </c>
      <c r="H454" t="s">
        <v>436</v>
      </c>
      <c r="I454" t="s">
        <v>437</v>
      </c>
      <c r="J454" s="11">
        <v>35800</v>
      </c>
      <c r="K454" s="11">
        <v>1000</v>
      </c>
      <c r="L454" s="12">
        <v>4200</v>
      </c>
      <c r="M454" s="12">
        <f>SUM(Employees_Tbl[[#This Row],[BASE SALARY]:[COMMISSION]])</f>
        <v>41000</v>
      </c>
      <c r="N454">
        <v>18</v>
      </c>
      <c r="O454">
        <v>9</v>
      </c>
      <c r="P454">
        <v>3</v>
      </c>
    </row>
    <row r="455" spans="1:16" x14ac:dyDescent="0.25">
      <c r="A455" t="s">
        <v>1029</v>
      </c>
      <c r="B455" t="s">
        <v>1030</v>
      </c>
      <c r="C455" t="s">
        <v>375</v>
      </c>
      <c r="D455" t="str">
        <f>Employees_Tbl[LAST] &amp;","&amp;Employees_Tbl[FIRST]</f>
        <v>Martin,Valerie</v>
      </c>
      <c r="E455" t="s">
        <v>49</v>
      </c>
      <c r="F455" s="13">
        <v>43619</v>
      </c>
      <c r="G455" s="21">
        <f>YEAR(Employees_Tbl[HIRE DATE])</f>
        <v>2019</v>
      </c>
      <c r="H455" t="s">
        <v>436</v>
      </c>
      <c r="I455" t="s">
        <v>437</v>
      </c>
      <c r="J455" s="11">
        <v>34100</v>
      </c>
      <c r="K455" s="11">
        <v>500</v>
      </c>
      <c r="L455" s="12">
        <v>31500</v>
      </c>
      <c r="M455" s="12">
        <f>SUM(Employees_Tbl[[#This Row],[BASE SALARY]:[COMMISSION]])</f>
        <v>66100</v>
      </c>
      <c r="N455">
        <v>18</v>
      </c>
      <c r="O455">
        <v>6</v>
      </c>
      <c r="P455">
        <v>5</v>
      </c>
    </row>
    <row r="456" spans="1:16" x14ac:dyDescent="0.25">
      <c r="A456" t="s">
        <v>490</v>
      </c>
      <c r="B456" t="s">
        <v>491</v>
      </c>
      <c r="C456" t="s">
        <v>492</v>
      </c>
      <c r="D456" t="str">
        <f>Employees_Tbl[LAST] &amp;","&amp;Employees_Tbl[FIRST]</f>
        <v>Laborde,Lesli</v>
      </c>
      <c r="E456" t="s">
        <v>49</v>
      </c>
      <c r="F456" s="13">
        <v>42419</v>
      </c>
      <c r="G456" s="21">
        <f>YEAR(Employees_Tbl[HIRE DATE])</f>
        <v>2016</v>
      </c>
      <c r="H456" t="s">
        <v>436</v>
      </c>
      <c r="I456" t="s">
        <v>437</v>
      </c>
      <c r="J456" s="11">
        <v>33100</v>
      </c>
      <c r="K456" s="11">
        <v>1500</v>
      </c>
      <c r="L456" s="12">
        <v>23700</v>
      </c>
      <c r="M456" s="12">
        <f>SUM(Employees_Tbl[[#This Row],[BASE SALARY]:[COMMISSION]])</f>
        <v>58300</v>
      </c>
      <c r="N456">
        <v>14</v>
      </c>
      <c r="O456">
        <v>9</v>
      </c>
      <c r="P456">
        <v>2</v>
      </c>
    </row>
    <row r="457" spans="1:16" x14ac:dyDescent="0.25">
      <c r="A457" t="s">
        <v>487</v>
      </c>
      <c r="B457" t="s">
        <v>488</v>
      </c>
      <c r="C457" t="s">
        <v>489</v>
      </c>
      <c r="D457" t="str">
        <f>Employees_Tbl[LAST] &amp;","&amp;Employees_Tbl[FIRST]</f>
        <v>Adams,Andrew</v>
      </c>
      <c r="E457" t="s">
        <v>49</v>
      </c>
      <c r="F457" s="13">
        <v>42707</v>
      </c>
      <c r="G457" s="21">
        <f>YEAR(Employees_Tbl[HIRE DATE])</f>
        <v>2016</v>
      </c>
      <c r="H457" t="s">
        <v>436</v>
      </c>
      <c r="I457" t="s">
        <v>437</v>
      </c>
      <c r="J457" s="11">
        <v>33100</v>
      </c>
      <c r="K457" s="11">
        <v>1000</v>
      </c>
      <c r="L457" s="12">
        <v>22400</v>
      </c>
      <c r="M457" s="12">
        <f>SUM(Employees_Tbl[[#This Row],[BASE SALARY]:[COMMISSION]])</f>
        <v>56500</v>
      </c>
      <c r="N457">
        <v>13</v>
      </c>
      <c r="O457">
        <v>8</v>
      </c>
      <c r="P457">
        <v>3</v>
      </c>
    </row>
    <row r="458" spans="1:16" x14ac:dyDescent="0.25">
      <c r="A458" t="s">
        <v>662</v>
      </c>
      <c r="B458" t="s">
        <v>116</v>
      </c>
      <c r="C458" t="s">
        <v>180</v>
      </c>
      <c r="D458" t="str">
        <f>Employees_Tbl[LAST] &amp;","&amp;Employees_Tbl[FIRST]</f>
        <v>Bruce,William</v>
      </c>
      <c r="E458" t="s">
        <v>49</v>
      </c>
      <c r="F458" s="13">
        <v>43023</v>
      </c>
      <c r="G458" s="21">
        <f>YEAR(Employees_Tbl[HIRE DATE])</f>
        <v>2017</v>
      </c>
      <c r="H458" t="s">
        <v>436</v>
      </c>
      <c r="I458" t="s">
        <v>437</v>
      </c>
      <c r="J458" s="11">
        <v>29000</v>
      </c>
      <c r="K458" s="11">
        <v>500</v>
      </c>
      <c r="L458" s="12">
        <v>32300</v>
      </c>
      <c r="M458" s="12">
        <f>SUM(Employees_Tbl[[#This Row],[BASE SALARY]:[COMMISSION]])</f>
        <v>61800</v>
      </c>
      <c r="N458">
        <v>13</v>
      </c>
      <c r="O458">
        <v>13</v>
      </c>
      <c r="P458">
        <v>5</v>
      </c>
    </row>
    <row r="459" spans="1:16" x14ac:dyDescent="0.25">
      <c r="A459" t="s">
        <v>1284</v>
      </c>
      <c r="B459" t="s">
        <v>1285</v>
      </c>
      <c r="C459" t="s">
        <v>949</v>
      </c>
      <c r="D459" t="str">
        <f>Employees_Tbl[LAST] &amp;","&amp;Employees_Tbl[FIRST]</f>
        <v>Green,Cheyenne</v>
      </c>
      <c r="E459" t="s">
        <v>49</v>
      </c>
      <c r="F459" s="13">
        <v>43842</v>
      </c>
      <c r="G459" s="21">
        <f>YEAR(Employees_Tbl[HIRE DATE])</f>
        <v>2020</v>
      </c>
      <c r="H459" t="s">
        <v>436</v>
      </c>
      <c r="I459" t="s">
        <v>437</v>
      </c>
      <c r="J459" s="11">
        <v>28200</v>
      </c>
      <c r="K459" s="11">
        <v>500</v>
      </c>
      <c r="L459" s="12">
        <v>42200</v>
      </c>
      <c r="M459" s="12">
        <f>SUM(Employees_Tbl[[#This Row],[BASE SALARY]:[COMMISSION]])</f>
        <v>70900</v>
      </c>
      <c r="N459">
        <v>16</v>
      </c>
      <c r="O459">
        <v>2</v>
      </c>
      <c r="P459">
        <v>2</v>
      </c>
    </row>
    <row r="460" spans="1:16" x14ac:dyDescent="0.25">
      <c r="A460" t="s">
        <v>718</v>
      </c>
      <c r="B460" t="s">
        <v>619</v>
      </c>
      <c r="C460" t="s">
        <v>719</v>
      </c>
      <c r="D460" t="str">
        <f>Employees_Tbl[LAST] &amp;","&amp;Employees_Tbl[FIRST]</f>
        <v>Chiles,Gerald</v>
      </c>
      <c r="E460" t="s">
        <v>53</v>
      </c>
      <c r="F460" s="13">
        <v>43262</v>
      </c>
      <c r="G460" s="21">
        <f>YEAR(Employees_Tbl[HIRE DATE])</f>
        <v>2018</v>
      </c>
      <c r="H460" t="s">
        <v>707</v>
      </c>
      <c r="I460" t="s">
        <v>708</v>
      </c>
      <c r="J460" s="11">
        <v>87800</v>
      </c>
      <c r="K460" s="11">
        <v>2500</v>
      </c>
      <c r="L460" s="12">
        <v>0</v>
      </c>
      <c r="M460" s="12">
        <f>SUM(Employees_Tbl[[#This Row],[BASE SALARY]:[COMMISSION]])</f>
        <v>90300</v>
      </c>
      <c r="N460">
        <v>10</v>
      </c>
      <c r="O460">
        <v>7</v>
      </c>
      <c r="P460">
        <v>4</v>
      </c>
    </row>
    <row r="461" spans="1:16" x14ac:dyDescent="0.25">
      <c r="A461" t="s">
        <v>715</v>
      </c>
      <c r="B461" t="s">
        <v>716</v>
      </c>
      <c r="C461" t="s">
        <v>717</v>
      </c>
      <c r="D461" t="str">
        <f>Employees_Tbl[LAST] &amp;","&amp;Employees_Tbl[FIRST]</f>
        <v>Silva,Donald</v>
      </c>
      <c r="E461" t="s">
        <v>53</v>
      </c>
      <c r="F461" s="13">
        <v>43297</v>
      </c>
      <c r="G461" s="21">
        <f>YEAR(Employees_Tbl[HIRE DATE])</f>
        <v>2018</v>
      </c>
      <c r="H461" t="s">
        <v>707</v>
      </c>
      <c r="I461" t="s">
        <v>708</v>
      </c>
      <c r="J461" s="11">
        <v>70300</v>
      </c>
      <c r="K461" s="11">
        <v>2000</v>
      </c>
      <c r="L461" s="12">
        <v>0</v>
      </c>
      <c r="M461" s="12">
        <f>SUM(Employees_Tbl[[#This Row],[BASE SALARY]:[COMMISSION]])</f>
        <v>72300</v>
      </c>
      <c r="N461">
        <v>11</v>
      </c>
      <c r="O461">
        <v>7</v>
      </c>
      <c r="P461">
        <v>3</v>
      </c>
    </row>
    <row r="462" spans="1:16" x14ac:dyDescent="0.25">
      <c r="A462" t="s">
        <v>712</v>
      </c>
      <c r="B462" t="s">
        <v>713</v>
      </c>
      <c r="C462" t="s">
        <v>714</v>
      </c>
      <c r="D462" t="str">
        <f>Employees_Tbl[LAST] &amp;","&amp;Employees_Tbl[FIRST]</f>
        <v>Fegley,Marcus</v>
      </c>
      <c r="E462" t="s">
        <v>53</v>
      </c>
      <c r="F462" s="13">
        <v>43414</v>
      </c>
      <c r="G462" s="21">
        <f>YEAR(Employees_Tbl[HIRE DATE])</f>
        <v>2018</v>
      </c>
      <c r="H462" t="s">
        <v>707</v>
      </c>
      <c r="I462" t="s">
        <v>708</v>
      </c>
      <c r="J462" s="11">
        <v>65600</v>
      </c>
      <c r="K462" s="11">
        <v>1500</v>
      </c>
      <c r="L462" s="12">
        <v>0</v>
      </c>
      <c r="M462" s="12">
        <f>SUM(Employees_Tbl[[#This Row],[BASE SALARY]:[COMMISSION]])</f>
        <v>67100</v>
      </c>
      <c r="N462">
        <v>11</v>
      </c>
      <c r="O462">
        <v>5</v>
      </c>
      <c r="P462">
        <v>4</v>
      </c>
    </row>
    <row r="463" spans="1:16" x14ac:dyDescent="0.25">
      <c r="A463" t="s">
        <v>911</v>
      </c>
      <c r="B463" t="s">
        <v>803</v>
      </c>
      <c r="C463" t="s">
        <v>1342</v>
      </c>
      <c r="D463" t="str">
        <f>Employees_Tbl[LAST] &amp;","&amp;Employees_Tbl[FIRST]</f>
        <v>Headley,Jeremy</v>
      </c>
      <c r="E463" t="s">
        <v>53</v>
      </c>
      <c r="F463" s="13">
        <v>43503</v>
      </c>
      <c r="G463" s="21">
        <f>YEAR(Employees_Tbl[HIRE DATE])</f>
        <v>2019</v>
      </c>
      <c r="H463" t="s">
        <v>707</v>
      </c>
      <c r="I463" t="s">
        <v>708</v>
      </c>
      <c r="J463" s="12">
        <v>64700</v>
      </c>
      <c r="K463" s="11">
        <v>2000</v>
      </c>
      <c r="L463" s="12">
        <v>0</v>
      </c>
      <c r="M463" s="12">
        <f>SUM(Employees_Tbl[[#This Row],[BASE SALARY]:[COMMISSION]])</f>
        <v>66700</v>
      </c>
      <c r="N463">
        <v>12</v>
      </c>
      <c r="O463">
        <v>5</v>
      </c>
      <c r="P463">
        <v>4</v>
      </c>
    </row>
    <row r="464" spans="1:16" x14ac:dyDescent="0.25">
      <c r="A464" t="s">
        <v>909</v>
      </c>
      <c r="B464" t="s">
        <v>910</v>
      </c>
      <c r="C464" t="s">
        <v>826</v>
      </c>
      <c r="D464" t="str">
        <f>Employees_Tbl[LAST] &amp;","&amp;Employees_Tbl[FIRST]</f>
        <v>Campbell,Riley</v>
      </c>
      <c r="E464" t="s">
        <v>53</v>
      </c>
      <c r="F464" s="13">
        <v>43764</v>
      </c>
      <c r="G464" s="21">
        <f>YEAR(Employees_Tbl[HIRE DATE])</f>
        <v>2019</v>
      </c>
      <c r="H464" t="s">
        <v>707</v>
      </c>
      <c r="I464" t="s">
        <v>708</v>
      </c>
      <c r="J464" s="11">
        <v>49200</v>
      </c>
      <c r="K464" s="11">
        <v>1500</v>
      </c>
      <c r="L464" s="12">
        <v>0</v>
      </c>
      <c r="M464" s="12">
        <f>SUM(Employees_Tbl[[#This Row],[BASE SALARY]:[COMMISSION]])</f>
        <v>50700</v>
      </c>
      <c r="N464">
        <v>10</v>
      </c>
      <c r="O464">
        <v>10</v>
      </c>
      <c r="P464">
        <v>5</v>
      </c>
    </row>
    <row r="465" spans="1:16" x14ac:dyDescent="0.25">
      <c r="A465" t="s">
        <v>709</v>
      </c>
      <c r="B465" t="s">
        <v>710</v>
      </c>
      <c r="C465" t="s">
        <v>711</v>
      </c>
      <c r="D465" t="str">
        <f>Employees_Tbl[LAST] &amp;","&amp;Employees_Tbl[FIRST]</f>
        <v>Kennedy,Jesus</v>
      </c>
      <c r="E465" t="s">
        <v>53</v>
      </c>
      <c r="F465" s="13">
        <v>43306</v>
      </c>
      <c r="G465" s="21">
        <f>YEAR(Employees_Tbl[HIRE DATE])</f>
        <v>2018</v>
      </c>
      <c r="H465" t="s">
        <v>707</v>
      </c>
      <c r="I465" t="s">
        <v>708</v>
      </c>
      <c r="J465" s="11">
        <v>47400</v>
      </c>
      <c r="K465" s="11">
        <v>1000</v>
      </c>
      <c r="L465" s="12">
        <v>0</v>
      </c>
      <c r="M465" s="12">
        <f>SUM(Employees_Tbl[[#This Row],[BASE SALARY]:[COMMISSION]])</f>
        <v>48400</v>
      </c>
      <c r="N465">
        <v>17</v>
      </c>
      <c r="O465">
        <v>5</v>
      </c>
      <c r="P465">
        <v>4</v>
      </c>
    </row>
    <row r="466" spans="1:16" x14ac:dyDescent="0.25">
      <c r="A466" t="s">
        <v>706</v>
      </c>
      <c r="B466" t="s">
        <v>1051</v>
      </c>
      <c r="C466" t="s">
        <v>345</v>
      </c>
      <c r="D466" t="str">
        <f>Employees_Tbl[LAST] &amp;","&amp;Employees_Tbl[FIRST]</f>
        <v>Baker,Samuel</v>
      </c>
      <c r="E466" t="s">
        <v>53</v>
      </c>
      <c r="F466" s="13">
        <v>43353</v>
      </c>
      <c r="G466" s="21">
        <f>YEAR(Employees_Tbl[HIRE DATE])</f>
        <v>2018</v>
      </c>
      <c r="H466" t="s">
        <v>707</v>
      </c>
      <c r="I466" t="s">
        <v>708</v>
      </c>
      <c r="J466" s="11">
        <v>33900</v>
      </c>
      <c r="K466" s="11">
        <v>500</v>
      </c>
      <c r="L466" s="12">
        <v>0</v>
      </c>
      <c r="M466" s="12">
        <f>SUM(Employees_Tbl[[#This Row],[BASE SALARY]:[COMMISSION]])</f>
        <v>34400</v>
      </c>
      <c r="N466">
        <v>12</v>
      </c>
      <c r="O466">
        <v>5</v>
      </c>
      <c r="P466">
        <v>4</v>
      </c>
    </row>
    <row r="467" spans="1:16" x14ac:dyDescent="0.25">
      <c r="A467" t="s">
        <v>1128</v>
      </c>
      <c r="B467" t="s">
        <v>1129</v>
      </c>
      <c r="C467" t="s">
        <v>76</v>
      </c>
      <c r="D467" t="str">
        <f>Employees_Tbl[LAST] &amp;","&amp;Employees_Tbl[FIRST]</f>
        <v>Robinson,Irene</v>
      </c>
      <c r="E467" t="s">
        <v>53</v>
      </c>
      <c r="F467" s="13">
        <v>44124</v>
      </c>
      <c r="G467" s="21">
        <f>YEAR(Employees_Tbl[HIRE DATE])</f>
        <v>2020</v>
      </c>
      <c r="H467" t="s">
        <v>707</v>
      </c>
      <c r="I467" t="s">
        <v>708</v>
      </c>
      <c r="J467" s="11">
        <v>29200</v>
      </c>
      <c r="K467" s="11">
        <v>1000</v>
      </c>
      <c r="L467" s="12">
        <v>0</v>
      </c>
      <c r="M467" s="12">
        <f>SUM(Employees_Tbl[[#This Row],[BASE SALARY]:[COMMISSION]])</f>
        <v>30200</v>
      </c>
      <c r="N467">
        <v>14</v>
      </c>
      <c r="O467">
        <v>4</v>
      </c>
      <c r="P467">
        <v>5</v>
      </c>
    </row>
    <row r="468" spans="1:16" x14ac:dyDescent="0.25">
      <c r="A468" t="s">
        <v>914</v>
      </c>
      <c r="B468" t="s">
        <v>243</v>
      </c>
      <c r="C468" t="s">
        <v>915</v>
      </c>
      <c r="D468" t="str">
        <f>Employees_Tbl[LAST] &amp;","&amp;Employees_Tbl[FIRST]</f>
        <v>Williamson,Brian</v>
      </c>
      <c r="E468" t="s">
        <v>16</v>
      </c>
      <c r="F468" s="13">
        <v>43646</v>
      </c>
      <c r="G468" s="21">
        <f>YEAR(Employees_Tbl[HIRE DATE])</f>
        <v>2019</v>
      </c>
      <c r="H468" t="s">
        <v>707</v>
      </c>
      <c r="I468" t="s">
        <v>708</v>
      </c>
      <c r="J468" s="11">
        <v>123100</v>
      </c>
      <c r="K468" s="11">
        <v>4000</v>
      </c>
      <c r="L468" s="12">
        <v>0</v>
      </c>
      <c r="M468" s="12">
        <f>SUM(Employees_Tbl[[#This Row],[BASE SALARY]:[COMMISSION]])</f>
        <v>127100</v>
      </c>
      <c r="N468">
        <v>15</v>
      </c>
      <c r="O468">
        <v>3</v>
      </c>
      <c r="P468">
        <v>3</v>
      </c>
    </row>
    <row r="469" spans="1:16" x14ac:dyDescent="0.25">
      <c r="A469" t="s">
        <v>1139</v>
      </c>
      <c r="B469" t="s">
        <v>558</v>
      </c>
      <c r="C469" t="s">
        <v>1140</v>
      </c>
      <c r="D469" t="str">
        <f>Employees_Tbl[LAST] &amp;","&amp;Employees_Tbl[FIRST]</f>
        <v>Shay,Rebecca</v>
      </c>
      <c r="E469" t="s">
        <v>16</v>
      </c>
      <c r="F469" s="13">
        <v>44077</v>
      </c>
      <c r="G469" s="21">
        <f>YEAR(Employees_Tbl[HIRE DATE])</f>
        <v>2020</v>
      </c>
      <c r="H469" t="s">
        <v>707</v>
      </c>
      <c r="I469" t="s">
        <v>708</v>
      </c>
      <c r="J469" s="11">
        <v>112200</v>
      </c>
      <c r="K469" s="11">
        <v>3500</v>
      </c>
      <c r="L469" s="12">
        <v>0</v>
      </c>
      <c r="M469" s="12">
        <f>SUM(Employees_Tbl[[#This Row],[BASE SALARY]:[COMMISSION]])</f>
        <v>115700</v>
      </c>
      <c r="N469">
        <v>14</v>
      </c>
      <c r="O469">
        <v>7</v>
      </c>
      <c r="P469">
        <v>5</v>
      </c>
    </row>
    <row r="470" spans="1:16" x14ac:dyDescent="0.25">
      <c r="A470" t="s">
        <v>723</v>
      </c>
      <c r="B470" t="s">
        <v>724</v>
      </c>
      <c r="C470" t="s">
        <v>725</v>
      </c>
      <c r="D470" t="str">
        <f>Employees_Tbl[LAST] &amp;","&amp;Employees_Tbl[FIRST]</f>
        <v>Yamada,Gladys</v>
      </c>
      <c r="E470" t="s">
        <v>16</v>
      </c>
      <c r="F470" s="13">
        <v>43335</v>
      </c>
      <c r="G470" s="21">
        <f>YEAR(Employees_Tbl[HIRE DATE])</f>
        <v>2018</v>
      </c>
      <c r="H470" t="s">
        <v>707</v>
      </c>
      <c r="I470" t="s">
        <v>708</v>
      </c>
      <c r="J470" s="11">
        <v>104200</v>
      </c>
      <c r="K470" s="11">
        <v>4000</v>
      </c>
      <c r="L470" s="12">
        <v>0</v>
      </c>
      <c r="M470" s="12">
        <f>SUM(Employees_Tbl[[#This Row],[BASE SALARY]:[COMMISSION]])</f>
        <v>108200</v>
      </c>
      <c r="N470">
        <v>14</v>
      </c>
      <c r="O470">
        <v>6</v>
      </c>
      <c r="P470">
        <v>3</v>
      </c>
    </row>
    <row r="471" spans="1:16" x14ac:dyDescent="0.25">
      <c r="A471" t="s">
        <v>1134</v>
      </c>
      <c r="B471" t="s">
        <v>1135</v>
      </c>
      <c r="C471" t="s">
        <v>1136</v>
      </c>
      <c r="D471" t="str">
        <f>Employees_Tbl[LAST] &amp;","&amp;Employees_Tbl[FIRST]</f>
        <v>Wann,Saul</v>
      </c>
      <c r="E471" t="s">
        <v>16</v>
      </c>
      <c r="F471" s="13">
        <v>44131</v>
      </c>
      <c r="G471" s="21">
        <f>YEAR(Employees_Tbl[HIRE DATE])</f>
        <v>2020</v>
      </c>
      <c r="H471" t="s">
        <v>707</v>
      </c>
      <c r="I471" t="s">
        <v>708</v>
      </c>
      <c r="J471" s="11">
        <v>96300</v>
      </c>
      <c r="K471" s="11">
        <v>3000</v>
      </c>
      <c r="L471" s="12">
        <v>0</v>
      </c>
      <c r="M471" s="12">
        <f>SUM(Employees_Tbl[[#This Row],[BASE SALARY]:[COMMISSION]])</f>
        <v>99300</v>
      </c>
      <c r="N471">
        <v>15</v>
      </c>
      <c r="O471">
        <v>9</v>
      </c>
      <c r="P471">
        <v>5</v>
      </c>
    </row>
    <row r="472" spans="1:16" x14ac:dyDescent="0.25">
      <c r="A472" t="s">
        <v>1137</v>
      </c>
      <c r="B472" t="s">
        <v>1321</v>
      </c>
      <c r="C472" t="s">
        <v>1138</v>
      </c>
      <c r="D472" t="str">
        <f>Employees_Tbl[LAST] &amp;","&amp;Employees_Tbl[FIRST]</f>
        <v>Santiago,Miguel</v>
      </c>
      <c r="E472" t="s">
        <v>16</v>
      </c>
      <c r="F472" s="13">
        <v>44089</v>
      </c>
      <c r="G472" s="21">
        <f>YEAR(Employees_Tbl[HIRE DATE])</f>
        <v>2020</v>
      </c>
      <c r="H472" t="s">
        <v>707</v>
      </c>
      <c r="I472" t="s">
        <v>708</v>
      </c>
      <c r="J472" s="11">
        <v>95900</v>
      </c>
      <c r="K472" s="11">
        <v>3000</v>
      </c>
      <c r="L472" s="12">
        <v>0</v>
      </c>
      <c r="M472" s="12">
        <f>SUM(Employees_Tbl[[#This Row],[BASE SALARY]:[COMMISSION]])</f>
        <v>98900</v>
      </c>
      <c r="N472">
        <v>10</v>
      </c>
      <c r="O472">
        <v>5</v>
      </c>
      <c r="P472">
        <v>4</v>
      </c>
    </row>
    <row r="473" spans="1:16" x14ac:dyDescent="0.25">
      <c r="A473" t="s">
        <v>721</v>
      </c>
      <c r="B473" t="s">
        <v>470</v>
      </c>
      <c r="C473" t="s">
        <v>722</v>
      </c>
      <c r="D473" t="str">
        <f>Employees_Tbl[LAST] &amp;","&amp;Employees_Tbl[FIRST]</f>
        <v>Stamps,Mary</v>
      </c>
      <c r="E473" t="s">
        <v>16</v>
      </c>
      <c r="F473" s="13">
        <v>43234</v>
      </c>
      <c r="G473" s="21">
        <f>YEAR(Employees_Tbl[HIRE DATE])</f>
        <v>2018</v>
      </c>
      <c r="H473" t="s">
        <v>707</v>
      </c>
      <c r="I473" t="s">
        <v>708</v>
      </c>
      <c r="J473" s="11">
        <v>92500</v>
      </c>
      <c r="K473" s="11">
        <v>3000</v>
      </c>
      <c r="L473" s="12">
        <v>0</v>
      </c>
      <c r="M473" s="12">
        <f>SUM(Employees_Tbl[[#This Row],[BASE SALARY]:[COMMISSION]])</f>
        <v>95500</v>
      </c>
      <c r="N473">
        <v>18</v>
      </c>
      <c r="O473">
        <v>3</v>
      </c>
      <c r="P473">
        <v>5</v>
      </c>
    </row>
    <row r="474" spans="1:16" x14ac:dyDescent="0.25">
      <c r="A474" t="s">
        <v>1131</v>
      </c>
      <c r="B474" t="s">
        <v>1132</v>
      </c>
      <c r="C474" t="s">
        <v>1133</v>
      </c>
      <c r="D474" t="str">
        <f>Employees_Tbl[LAST] &amp;","&amp;Employees_Tbl[FIRST]</f>
        <v>Jagger,Jeff</v>
      </c>
      <c r="E474" t="s">
        <v>16</v>
      </c>
      <c r="F474" s="13">
        <v>43933</v>
      </c>
      <c r="G474" s="21">
        <f>YEAR(Employees_Tbl[HIRE DATE])</f>
        <v>2020</v>
      </c>
      <c r="H474" t="s">
        <v>707</v>
      </c>
      <c r="I474" t="s">
        <v>708</v>
      </c>
      <c r="J474" s="11">
        <v>79700</v>
      </c>
      <c r="K474" s="11">
        <v>2000</v>
      </c>
      <c r="L474" s="12">
        <v>0</v>
      </c>
      <c r="M474" s="12">
        <f>SUM(Employees_Tbl[[#This Row],[BASE SALARY]:[COMMISSION]])</f>
        <v>81700</v>
      </c>
      <c r="N474">
        <v>15</v>
      </c>
      <c r="O474">
        <v>5</v>
      </c>
      <c r="P474">
        <v>3</v>
      </c>
    </row>
    <row r="475" spans="1:16" x14ac:dyDescent="0.25">
      <c r="A475" t="s">
        <v>912</v>
      </c>
      <c r="B475" t="s">
        <v>108</v>
      </c>
      <c r="C475" t="s">
        <v>913</v>
      </c>
      <c r="D475" t="str">
        <f>Employees_Tbl[LAST] &amp;","&amp;Employees_Tbl[FIRST]</f>
        <v>Dade,Dorothy</v>
      </c>
      <c r="E475" t="s">
        <v>16</v>
      </c>
      <c r="F475" s="13">
        <v>43639</v>
      </c>
      <c r="G475" s="21">
        <f>YEAR(Employees_Tbl[HIRE DATE])</f>
        <v>2019</v>
      </c>
      <c r="H475" t="s">
        <v>707</v>
      </c>
      <c r="I475" t="s">
        <v>708</v>
      </c>
      <c r="J475" s="11">
        <v>78100</v>
      </c>
      <c r="K475" s="11">
        <v>2500</v>
      </c>
      <c r="L475" s="12">
        <v>0</v>
      </c>
      <c r="M475" s="12">
        <f>SUM(Employees_Tbl[[#This Row],[BASE SALARY]:[COMMISSION]])</f>
        <v>80600</v>
      </c>
      <c r="N475">
        <v>10</v>
      </c>
      <c r="O475">
        <v>8</v>
      </c>
      <c r="P475">
        <v>3</v>
      </c>
    </row>
    <row r="476" spans="1:16" x14ac:dyDescent="0.25">
      <c r="A476" t="s">
        <v>720</v>
      </c>
      <c r="B476" t="s">
        <v>689</v>
      </c>
      <c r="C476" t="s">
        <v>105</v>
      </c>
      <c r="D476" t="str">
        <f>Employees_Tbl[LAST] &amp;","&amp;Employees_Tbl[FIRST]</f>
        <v>Thomas,Jennifer</v>
      </c>
      <c r="E476" t="s">
        <v>16</v>
      </c>
      <c r="F476" s="13">
        <v>43266</v>
      </c>
      <c r="G476" s="21">
        <f>YEAR(Employees_Tbl[HIRE DATE])</f>
        <v>2018</v>
      </c>
      <c r="H476" t="s">
        <v>707</v>
      </c>
      <c r="I476" t="s">
        <v>708</v>
      </c>
      <c r="J476" s="11">
        <v>67900</v>
      </c>
      <c r="K476" s="11">
        <v>2500</v>
      </c>
      <c r="L476" s="12">
        <v>0</v>
      </c>
      <c r="M476" s="12">
        <f>SUM(Employees_Tbl[[#This Row],[BASE SALARY]:[COMMISSION]])</f>
        <v>70400</v>
      </c>
      <c r="N476">
        <v>17</v>
      </c>
      <c r="O476">
        <v>7</v>
      </c>
      <c r="P476">
        <v>4</v>
      </c>
    </row>
    <row r="477" spans="1:16" x14ac:dyDescent="0.25">
      <c r="A477" t="s">
        <v>1130</v>
      </c>
      <c r="B477" t="s">
        <v>1356</v>
      </c>
      <c r="C477" t="s">
        <v>1357</v>
      </c>
      <c r="D477" t="str">
        <f>Employees_Tbl[LAST] &amp;","&amp;Employees_Tbl[FIRST]</f>
        <v>Yawn,Anastasia</v>
      </c>
      <c r="E477" t="s">
        <v>16</v>
      </c>
      <c r="F477" s="13">
        <v>43884</v>
      </c>
      <c r="G477" s="21">
        <f>YEAR(Employees_Tbl[HIRE DATE])</f>
        <v>2020</v>
      </c>
      <c r="H477" t="s">
        <v>707</v>
      </c>
      <c r="I477" t="s">
        <v>708</v>
      </c>
      <c r="J477" s="12">
        <v>39000</v>
      </c>
      <c r="K477" s="11">
        <v>1000</v>
      </c>
      <c r="L477" s="12">
        <v>0</v>
      </c>
      <c r="M477" s="12">
        <f>SUM(Employees_Tbl[[#This Row],[BASE SALARY]:[COMMISSION]])</f>
        <v>40000</v>
      </c>
      <c r="N477">
        <v>15</v>
      </c>
      <c r="O477">
        <v>6</v>
      </c>
      <c r="P477">
        <v>4</v>
      </c>
    </row>
    <row r="478" spans="1:16" x14ac:dyDescent="0.25">
      <c r="A478" t="s">
        <v>728</v>
      </c>
      <c r="B478" t="s">
        <v>729</v>
      </c>
      <c r="C478" t="s">
        <v>730</v>
      </c>
      <c r="D478" t="str">
        <f>Employees_Tbl[LAST] &amp;","&amp;Employees_Tbl[FIRST]</f>
        <v>Partin,Judy</v>
      </c>
      <c r="E478" t="s">
        <v>22</v>
      </c>
      <c r="F478" s="13">
        <v>43308</v>
      </c>
      <c r="G478" s="21">
        <f>YEAR(Employees_Tbl[HIRE DATE])</f>
        <v>2018</v>
      </c>
      <c r="H478" t="s">
        <v>707</v>
      </c>
      <c r="I478" t="s">
        <v>708</v>
      </c>
      <c r="J478" s="11">
        <v>45800</v>
      </c>
      <c r="K478" s="11">
        <v>1500</v>
      </c>
      <c r="L478" s="12">
        <v>0</v>
      </c>
      <c r="M478" s="12">
        <f>SUM(Employees_Tbl[[#This Row],[BASE SALARY]:[COMMISSION]])</f>
        <v>47300</v>
      </c>
      <c r="N478">
        <v>11</v>
      </c>
      <c r="O478">
        <v>13</v>
      </c>
      <c r="P478">
        <v>5</v>
      </c>
    </row>
    <row r="479" spans="1:16" x14ac:dyDescent="0.25">
      <c r="A479" t="s">
        <v>920</v>
      </c>
      <c r="B479" t="s">
        <v>270</v>
      </c>
      <c r="C479" t="s">
        <v>921</v>
      </c>
      <c r="D479" t="str">
        <f>Employees_Tbl[LAST] &amp;","&amp;Employees_Tbl[FIRST]</f>
        <v>Mcdaniels,David</v>
      </c>
      <c r="E479" t="s">
        <v>22</v>
      </c>
      <c r="F479" s="13">
        <v>43501</v>
      </c>
      <c r="G479" s="21">
        <f>YEAR(Employees_Tbl[HIRE DATE])</f>
        <v>2019</v>
      </c>
      <c r="H479" t="s">
        <v>707</v>
      </c>
      <c r="I479" t="s">
        <v>708</v>
      </c>
      <c r="J479" s="11">
        <v>42200</v>
      </c>
      <c r="K479" s="11">
        <v>1000</v>
      </c>
      <c r="L479" s="12">
        <v>0</v>
      </c>
      <c r="M479" s="12">
        <f>SUM(Employees_Tbl[[#This Row],[BASE SALARY]:[COMMISSION]])</f>
        <v>43200</v>
      </c>
      <c r="N479">
        <v>16</v>
      </c>
      <c r="O479">
        <v>4</v>
      </c>
      <c r="P479">
        <v>4</v>
      </c>
    </row>
    <row r="480" spans="1:16" x14ac:dyDescent="0.25">
      <c r="A480" t="s">
        <v>726</v>
      </c>
      <c r="B480" t="s">
        <v>130</v>
      </c>
      <c r="C480" t="s">
        <v>727</v>
      </c>
      <c r="D480" t="str">
        <f>Employees_Tbl[LAST] &amp;","&amp;Employees_Tbl[FIRST]</f>
        <v>Harrell,Louise</v>
      </c>
      <c r="E480" t="s">
        <v>22</v>
      </c>
      <c r="F480" s="13">
        <v>43140</v>
      </c>
      <c r="G480" s="21">
        <f>YEAR(Employees_Tbl[HIRE DATE])</f>
        <v>2018</v>
      </c>
      <c r="H480" t="s">
        <v>707</v>
      </c>
      <c r="I480" t="s">
        <v>708</v>
      </c>
      <c r="J480" s="11">
        <v>37200</v>
      </c>
      <c r="K480" s="11">
        <v>1000</v>
      </c>
      <c r="L480" s="12">
        <v>0</v>
      </c>
      <c r="M480" s="12">
        <f>SUM(Employees_Tbl[[#This Row],[BASE SALARY]:[COMMISSION]])</f>
        <v>38200</v>
      </c>
      <c r="N480">
        <v>15</v>
      </c>
      <c r="O480">
        <v>6</v>
      </c>
      <c r="P480">
        <v>3</v>
      </c>
    </row>
    <row r="481" spans="1:16" x14ac:dyDescent="0.25">
      <c r="A481" t="s">
        <v>918</v>
      </c>
      <c r="B481" t="s">
        <v>559</v>
      </c>
      <c r="C481" t="s">
        <v>919</v>
      </c>
      <c r="D481" t="str">
        <f>Employees_Tbl[LAST] &amp;","&amp;Employees_Tbl[FIRST]</f>
        <v>Downing,Leo</v>
      </c>
      <c r="E481" t="s">
        <v>22</v>
      </c>
      <c r="F481" s="13">
        <v>43485</v>
      </c>
      <c r="G481" s="21">
        <f>YEAR(Employees_Tbl[HIRE DATE])</f>
        <v>2019</v>
      </c>
      <c r="H481" t="s">
        <v>707</v>
      </c>
      <c r="I481" t="s">
        <v>708</v>
      </c>
      <c r="J481" s="11">
        <v>35800</v>
      </c>
      <c r="K481" s="11">
        <v>1000</v>
      </c>
      <c r="L481" s="12">
        <v>0</v>
      </c>
      <c r="M481" s="12">
        <f>SUM(Employees_Tbl[[#This Row],[BASE SALARY]:[COMMISSION]])</f>
        <v>36800</v>
      </c>
      <c r="N481">
        <v>17</v>
      </c>
      <c r="O481">
        <v>7</v>
      </c>
      <c r="P481">
        <v>4</v>
      </c>
    </row>
    <row r="482" spans="1:16" x14ac:dyDescent="0.25">
      <c r="A482" t="s">
        <v>916</v>
      </c>
      <c r="B482" t="s">
        <v>225</v>
      </c>
      <c r="C482" t="s">
        <v>917</v>
      </c>
      <c r="D482" t="str">
        <f>Employees_Tbl[LAST] &amp;","&amp;Employees_Tbl[FIRST]</f>
        <v>Callahan,Michael</v>
      </c>
      <c r="E482" t="s">
        <v>22</v>
      </c>
      <c r="F482" s="13">
        <v>43511</v>
      </c>
      <c r="G482" s="21">
        <f>YEAR(Employees_Tbl[HIRE DATE])</f>
        <v>2019</v>
      </c>
      <c r="H482" t="s">
        <v>707</v>
      </c>
      <c r="I482" t="s">
        <v>708</v>
      </c>
      <c r="J482" s="11">
        <v>29500</v>
      </c>
      <c r="K482" s="11">
        <v>1000</v>
      </c>
      <c r="L482" s="12">
        <v>0</v>
      </c>
      <c r="M482" s="12">
        <f>SUM(Employees_Tbl[[#This Row],[BASE SALARY]:[COMMISSION]])</f>
        <v>30500</v>
      </c>
      <c r="N482">
        <v>11</v>
      </c>
      <c r="O482">
        <v>6</v>
      </c>
      <c r="P482">
        <v>4</v>
      </c>
    </row>
    <row r="483" spans="1:16" x14ac:dyDescent="0.25">
      <c r="A483" t="s">
        <v>736</v>
      </c>
      <c r="B483" t="s">
        <v>737</v>
      </c>
      <c r="C483" t="s">
        <v>365</v>
      </c>
      <c r="D483" t="str">
        <f>Employees_Tbl[LAST] &amp;","&amp;Employees_Tbl[FIRST]</f>
        <v>Albert,Rose</v>
      </c>
      <c r="E483" t="s">
        <v>26</v>
      </c>
      <c r="F483" s="13">
        <v>43333</v>
      </c>
      <c r="G483" s="21">
        <f>YEAR(Employees_Tbl[HIRE DATE])</f>
        <v>2018</v>
      </c>
      <c r="H483" t="s">
        <v>707</v>
      </c>
      <c r="I483" t="s">
        <v>708</v>
      </c>
      <c r="J483" s="11">
        <v>67300</v>
      </c>
      <c r="K483" s="11">
        <v>2000</v>
      </c>
      <c r="L483" s="12">
        <v>0</v>
      </c>
      <c r="M483" s="12">
        <f>SUM(Employees_Tbl[[#This Row],[BASE SALARY]:[COMMISSION]])</f>
        <v>69300</v>
      </c>
      <c r="N483">
        <v>16</v>
      </c>
      <c r="O483">
        <v>3</v>
      </c>
      <c r="P483">
        <v>5</v>
      </c>
    </row>
    <row r="484" spans="1:16" x14ac:dyDescent="0.25">
      <c r="A484" t="s">
        <v>735</v>
      </c>
      <c r="B484" t="s">
        <v>622</v>
      </c>
      <c r="C484" t="s">
        <v>1339</v>
      </c>
      <c r="D484" t="str">
        <f>Employees_Tbl[LAST] &amp;","&amp;Employees_Tbl[FIRST]</f>
        <v>Heilman,Benjamin</v>
      </c>
      <c r="E484" t="s">
        <v>26</v>
      </c>
      <c r="F484" s="13">
        <v>43295</v>
      </c>
      <c r="G484" s="21">
        <f>YEAR(Employees_Tbl[HIRE DATE])</f>
        <v>2018</v>
      </c>
      <c r="H484" t="s">
        <v>707</v>
      </c>
      <c r="I484" t="s">
        <v>708</v>
      </c>
      <c r="J484" s="12">
        <v>63900</v>
      </c>
      <c r="K484" s="11">
        <v>2000</v>
      </c>
      <c r="L484" s="12">
        <v>0</v>
      </c>
      <c r="M484" s="12">
        <f>SUM(Employees_Tbl[[#This Row],[BASE SALARY]:[COMMISSION]])</f>
        <v>65900</v>
      </c>
      <c r="N484">
        <v>11</v>
      </c>
      <c r="O484">
        <v>6</v>
      </c>
      <c r="P484">
        <v>4</v>
      </c>
    </row>
    <row r="485" spans="1:16" x14ac:dyDescent="0.25">
      <c r="A485" t="s">
        <v>734</v>
      </c>
      <c r="B485" t="s">
        <v>108</v>
      </c>
      <c r="C485" t="s">
        <v>109</v>
      </c>
      <c r="D485" t="str">
        <f>Employees_Tbl[LAST] &amp;","&amp;Employees_Tbl[FIRST]</f>
        <v>Lafayette,Dorothy</v>
      </c>
      <c r="E485" t="s">
        <v>26</v>
      </c>
      <c r="F485" s="13">
        <v>43214</v>
      </c>
      <c r="G485" s="21">
        <f>YEAR(Employees_Tbl[HIRE DATE])</f>
        <v>2018</v>
      </c>
      <c r="H485" t="s">
        <v>707</v>
      </c>
      <c r="I485" t="s">
        <v>708</v>
      </c>
      <c r="J485" s="12">
        <v>58700</v>
      </c>
      <c r="K485" s="11">
        <v>2000</v>
      </c>
      <c r="L485" s="12">
        <v>0</v>
      </c>
      <c r="M485" s="12">
        <f>SUM(Employees_Tbl[[#This Row],[BASE SALARY]:[COMMISSION]])</f>
        <v>60700</v>
      </c>
      <c r="N485">
        <v>14</v>
      </c>
      <c r="O485">
        <v>4</v>
      </c>
      <c r="P485">
        <v>3</v>
      </c>
    </row>
    <row r="486" spans="1:16" x14ac:dyDescent="0.25">
      <c r="A486" t="s">
        <v>731</v>
      </c>
      <c r="B486" t="s">
        <v>732</v>
      </c>
      <c r="C486" t="s">
        <v>733</v>
      </c>
      <c r="D486" t="str">
        <f>Employees_Tbl[LAST] &amp;","&amp;Employees_Tbl[FIRST]</f>
        <v>Lopez,Juanita</v>
      </c>
      <c r="E486" t="s">
        <v>26</v>
      </c>
      <c r="F486" s="13">
        <v>43389</v>
      </c>
      <c r="G486" s="21">
        <f>YEAR(Employees_Tbl[HIRE DATE])</f>
        <v>2018</v>
      </c>
      <c r="H486" t="s">
        <v>707</v>
      </c>
      <c r="I486" t="s">
        <v>708</v>
      </c>
      <c r="J486" s="11">
        <v>50600</v>
      </c>
      <c r="K486" s="11">
        <v>1500</v>
      </c>
      <c r="L486" s="12">
        <v>0</v>
      </c>
      <c r="M486" s="12">
        <f>SUM(Employees_Tbl[[#This Row],[BASE SALARY]:[COMMISSION]])</f>
        <v>52100</v>
      </c>
      <c r="N486">
        <v>15</v>
      </c>
      <c r="O486">
        <v>6</v>
      </c>
      <c r="P486">
        <v>3</v>
      </c>
    </row>
    <row r="487" spans="1:16" x14ac:dyDescent="0.25">
      <c r="A487" t="s">
        <v>740</v>
      </c>
      <c r="B487" t="s">
        <v>741</v>
      </c>
      <c r="C487" t="s">
        <v>742</v>
      </c>
      <c r="D487" t="str">
        <f>Employees_Tbl[LAST] &amp;","&amp;Employees_Tbl[FIRST]</f>
        <v>Sewell,Laurie</v>
      </c>
      <c r="E487" t="s">
        <v>33</v>
      </c>
      <c r="F487" s="13">
        <v>43156</v>
      </c>
      <c r="G487" s="21">
        <f>YEAR(Employees_Tbl[HIRE DATE])</f>
        <v>2018</v>
      </c>
      <c r="H487" t="s">
        <v>707</v>
      </c>
      <c r="I487" t="s">
        <v>708</v>
      </c>
      <c r="J487" s="11">
        <v>111600</v>
      </c>
      <c r="K487" s="11">
        <v>4000</v>
      </c>
      <c r="L487" s="12">
        <v>0</v>
      </c>
      <c r="M487" s="12">
        <f>SUM(Employees_Tbl[[#This Row],[BASE SALARY]:[COMMISSION]])</f>
        <v>115600</v>
      </c>
      <c r="N487">
        <v>11</v>
      </c>
      <c r="O487">
        <v>4</v>
      </c>
      <c r="P487">
        <v>5</v>
      </c>
    </row>
    <row r="488" spans="1:16" x14ac:dyDescent="0.25">
      <c r="A488" t="s">
        <v>738</v>
      </c>
      <c r="B488" t="s">
        <v>497</v>
      </c>
      <c r="C488" t="s">
        <v>739</v>
      </c>
      <c r="D488" t="str">
        <f>Employees_Tbl[LAST] &amp;","&amp;Employees_Tbl[FIRST]</f>
        <v>Wilson,Max</v>
      </c>
      <c r="E488" t="s">
        <v>33</v>
      </c>
      <c r="F488" s="13">
        <v>43147</v>
      </c>
      <c r="G488" s="21">
        <f>YEAR(Employees_Tbl[HIRE DATE])</f>
        <v>2018</v>
      </c>
      <c r="H488" t="s">
        <v>707</v>
      </c>
      <c r="I488" t="s">
        <v>708</v>
      </c>
      <c r="J488" s="11">
        <v>85500</v>
      </c>
      <c r="K488" s="11">
        <v>2500</v>
      </c>
      <c r="L488" s="12">
        <v>0</v>
      </c>
      <c r="M488" s="12">
        <f>SUM(Employees_Tbl[[#This Row],[BASE SALARY]:[COMMISSION]])</f>
        <v>88000</v>
      </c>
      <c r="N488">
        <v>18</v>
      </c>
      <c r="O488">
        <v>4</v>
      </c>
      <c r="P488">
        <v>4</v>
      </c>
    </row>
    <row r="489" spans="1:16" x14ac:dyDescent="0.25">
      <c r="A489" t="s">
        <v>1150</v>
      </c>
      <c r="B489" t="s">
        <v>1090</v>
      </c>
      <c r="C489" t="s">
        <v>1151</v>
      </c>
      <c r="D489" t="str">
        <f>Employees_Tbl[LAST] &amp;","&amp;Employees_Tbl[FIRST]</f>
        <v>Bello,Josie</v>
      </c>
      <c r="E489" t="s">
        <v>37</v>
      </c>
      <c r="F489" s="13">
        <v>43880</v>
      </c>
      <c r="G489" s="21">
        <f>YEAR(Employees_Tbl[HIRE DATE])</f>
        <v>2020</v>
      </c>
      <c r="H489" t="s">
        <v>707</v>
      </c>
      <c r="I489" t="s">
        <v>708</v>
      </c>
      <c r="J489" s="11">
        <v>107100</v>
      </c>
      <c r="K489" s="11">
        <v>4000</v>
      </c>
      <c r="L489" s="12">
        <v>0</v>
      </c>
      <c r="M489" s="12">
        <f>SUM(Employees_Tbl[[#This Row],[BASE SALARY]:[COMMISSION]])</f>
        <v>111100</v>
      </c>
      <c r="N489">
        <v>13</v>
      </c>
      <c r="O489">
        <v>8</v>
      </c>
      <c r="P489">
        <v>3</v>
      </c>
    </row>
    <row r="490" spans="1:16" x14ac:dyDescent="0.25">
      <c r="A490" t="s">
        <v>929</v>
      </c>
      <c r="B490" t="s">
        <v>1358</v>
      </c>
      <c r="C490" t="s">
        <v>1359</v>
      </c>
      <c r="D490" t="str">
        <f>Employees_Tbl[LAST] &amp;","&amp;Employees_Tbl[FIRST]</f>
        <v>Lloyd,Linda</v>
      </c>
      <c r="E490" t="s">
        <v>37</v>
      </c>
      <c r="F490" s="13">
        <v>43700</v>
      </c>
      <c r="G490" s="21">
        <f>YEAR(Employees_Tbl[HIRE DATE])</f>
        <v>2019</v>
      </c>
      <c r="H490" t="s">
        <v>707</v>
      </c>
      <c r="I490" t="s">
        <v>708</v>
      </c>
      <c r="J490" s="12">
        <v>104000</v>
      </c>
      <c r="K490" s="11">
        <v>3000</v>
      </c>
      <c r="L490" s="12">
        <v>0</v>
      </c>
      <c r="M490" s="12">
        <f>SUM(Employees_Tbl[[#This Row],[BASE SALARY]:[COMMISSION]])</f>
        <v>107000</v>
      </c>
      <c r="N490">
        <v>14</v>
      </c>
      <c r="O490">
        <v>6</v>
      </c>
      <c r="P490">
        <v>4</v>
      </c>
    </row>
    <row r="491" spans="1:16" x14ac:dyDescent="0.25">
      <c r="A491" t="s">
        <v>744</v>
      </c>
      <c r="B491" t="s">
        <v>549</v>
      </c>
      <c r="C491" t="s">
        <v>745</v>
      </c>
      <c r="D491" t="str">
        <f>Employees_Tbl[LAST] &amp;","&amp;Employees_Tbl[FIRST]</f>
        <v>Elkins,Frank</v>
      </c>
      <c r="E491" t="s">
        <v>37</v>
      </c>
      <c r="F491" s="13">
        <v>43104</v>
      </c>
      <c r="G491" s="21">
        <f>YEAR(Employees_Tbl[HIRE DATE])</f>
        <v>2018</v>
      </c>
      <c r="H491" t="s">
        <v>707</v>
      </c>
      <c r="I491" t="s">
        <v>708</v>
      </c>
      <c r="J491" s="11">
        <v>103800</v>
      </c>
      <c r="K491" s="11">
        <v>3500</v>
      </c>
      <c r="L491" s="12">
        <v>0</v>
      </c>
      <c r="M491" s="12">
        <f>SUM(Employees_Tbl[[#This Row],[BASE SALARY]:[COMMISSION]])</f>
        <v>107300</v>
      </c>
      <c r="N491">
        <v>18</v>
      </c>
      <c r="O491">
        <v>7</v>
      </c>
      <c r="P491">
        <v>4</v>
      </c>
    </row>
    <row r="492" spans="1:16" x14ac:dyDescent="0.25">
      <c r="A492" t="s">
        <v>743</v>
      </c>
      <c r="B492" t="s">
        <v>689</v>
      </c>
      <c r="C492" t="s">
        <v>329</v>
      </c>
      <c r="D492" t="str">
        <f>Employees_Tbl[LAST] &amp;","&amp;Employees_Tbl[FIRST]</f>
        <v>Rodriguez,Jennifer</v>
      </c>
      <c r="E492" t="s">
        <v>37</v>
      </c>
      <c r="F492" s="13">
        <v>43158</v>
      </c>
      <c r="G492" s="21">
        <f>YEAR(Employees_Tbl[HIRE DATE])</f>
        <v>2018</v>
      </c>
      <c r="H492" t="s">
        <v>707</v>
      </c>
      <c r="I492" t="s">
        <v>708</v>
      </c>
      <c r="J492" s="11">
        <v>98600</v>
      </c>
      <c r="K492" s="11">
        <v>4000</v>
      </c>
      <c r="L492" s="12">
        <v>0</v>
      </c>
      <c r="M492" s="12">
        <f>SUM(Employees_Tbl[[#This Row],[BASE SALARY]:[COMMISSION]])</f>
        <v>102600</v>
      </c>
      <c r="N492">
        <v>16</v>
      </c>
      <c r="O492">
        <v>14</v>
      </c>
      <c r="P492">
        <v>4</v>
      </c>
    </row>
    <row r="493" spans="1:16" x14ac:dyDescent="0.25">
      <c r="A493" t="s">
        <v>1149</v>
      </c>
      <c r="B493" t="s">
        <v>31</v>
      </c>
      <c r="C493" t="s">
        <v>1348</v>
      </c>
      <c r="D493" t="str">
        <f>Employees_Tbl[LAST] &amp;","&amp;Employees_Tbl[FIRST]</f>
        <v>Rood,Kelly</v>
      </c>
      <c r="E493" t="s">
        <v>37</v>
      </c>
      <c r="F493" s="13">
        <v>43987</v>
      </c>
      <c r="G493" s="21">
        <f>YEAR(Employees_Tbl[HIRE DATE])</f>
        <v>2020</v>
      </c>
      <c r="H493" t="s">
        <v>707</v>
      </c>
      <c r="I493" t="s">
        <v>708</v>
      </c>
      <c r="J493" s="12">
        <v>95800</v>
      </c>
      <c r="K493" s="11">
        <v>3500</v>
      </c>
      <c r="L493" s="12">
        <v>0</v>
      </c>
      <c r="M493" s="12">
        <f>SUM(Employees_Tbl[[#This Row],[BASE SALARY]:[COMMISSION]])</f>
        <v>99300</v>
      </c>
      <c r="N493">
        <v>11</v>
      </c>
      <c r="O493">
        <v>7</v>
      </c>
      <c r="P493">
        <v>4</v>
      </c>
    </row>
    <row r="494" spans="1:16" x14ac:dyDescent="0.25">
      <c r="A494" t="s">
        <v>927</v>
      </c>
      <c r="B494" t="s">
        <v>163</v>
      </c>
      <c r="C494" t="s">
        <v>928</v>
      </c>
      <c r="D494" t="str">
        <f>Employees_Tbl[LAST] &amp;","&amp;Employees_Tbl[FIRST]</f>
        <v>Warf,Melissa</v>
      </c>
      <c r="E494" t="s">
        <v>37</v>
      </c>
      <c r="F494" s="13">
        <v>43572</v>
      </c>
      <c r="G494" s="21">
        <f>YEAR(Employees_Tbl[HIRE DATE])</f>
        <v>2019</v>
      </c>
      <c r="H494" t="s">
        <v>707</v>
      </c>
      <c r="I494" t="s">
        <v>708</v>
      </c>
      <c r="J494" s="11">
        <v>83700</v>
      </c>
      <c r="K494" s="11">
        <v>2000</v>
      </c>
      <c r="L494" s="12">
        <v>0</v>
      </c>
      <c r="M494" s="12">
        <f>SUM(Employees_Tbl[[#This Row],[BASE SALARY]:[COMMISSION]])</f>
        <v>85700</v>
      </c>
      <c r="N494">
        <v>14</v>
      </c>
      <c r="O494">
        <v>5</v>
      </c>
      <c r="P494">
        <v>4</v>
      </c>
    </row>
    <row r="495" spans="1:16" x14ac:dyDescent="0.25">
      <c r="A495" t="s">
        <v>1146</v>
      </c>
      <c r="B495" t="s">
        <v>1147</v>
      </c>
      <c r="C495" t="s">
        <v>1148</v>
      </c>
      <c r="D495" t="str">
        <f>Employees_Tbl[LAST] &amp;","&amp;Employees_Tbl[FIRST]</f>
        <v>Duran,Drew</v>
      </c>
      <c r="E495" t="s">
        <v>37</v>
      </c>
      <c r="F495" s="13">
        <v>43865</v>
      </c>
      <c r="G495" s="21">
        <f>YEAR(Employees_Tbl[HIRE DATE])</f>
        <v>2020</v>
      </c>
      <c r="H495" t="s">
        <v>707</v>
      </c>
      <c r="I495" t="s">
        <v>708</v>
      </c>
      <c r="J495" s="11">
        <v>69400</v>
      </c>
      <c r="K495" s="11">
        <v>2000</v>
      </c>
      <c r="L495" s="12">
        <v>0</v>
      </c>
      <c r="M495" s="12">
        <f>SUM(Employees_Tbl[[#This Row],[BASE SALARY]:[COMMISSION]])</f>
        <v>71400</v>
      </c>
      <c r="N495">
        <v>10</v>
      </c>
      <c r="O495">
        <v>7</v>
      </c>
      <c r="P495">
        <v>5</v>
      </c>
    </row>
    <row r="496" spans="1:16" x14ac:dyDescent="0.25">
      <c r="A496" t="s">
        <v>926</v>
      </c>
      <c r="B496" t="s">
        <v>549</v>
      </c>
      <c r="C496" t="s">
        <v>105</v>
      </c>
      <c r="D496" t="str">
        <f>Employees_Tbl[LAST] &amp;","&amp;Employees_Tbl[FIRST]</f>
        <v>Thomas,Frank</v>
      </c>
      <c r="E496" t="s">
        <v>37</v>
      </c>
      <c r="F496" s="13">
        <v>43674</v>
      </c>
      <c r="G496" s="21">
        <f>YEAR(Employees_Tbl[HIRE DATE])</f>
        <v>2019</v>
      </c>
      <c r="H496" t="s">
        <v>707</v>
      </c>
      <c r="I496" t="s">
        <v>708</v>
      </c>
      <c r="J496" s="11">
        <v>67400</v>
      </c>
      <c r="K496" s="11">
        <v>1500</v>
      </c>
      <c r="L496" s="12">
        <v>0</v>
      </c>
      <c r="M496" s="12">
        <f>SUM(Employees_Tbl[[#This Row],[BASE SALARY]:[COMMISSION]])</f>
        <v>68900</v>
      </c>
      <c r="N496">
        <v>13</v>
      </c>
      <c r="O496">
        <v>8</v>
      </c>
      <c r="P496">
        <v>5</v>
      </c>
    </row>
    <row r="497" spans="1:16" x14ac:dyDescent="0.25">
      <c r="A497" t="s">
        <v>1144</v>
      </c>
      <c r="B497" t="s">
        <v>479</v>
      </c>
      <c r="C497" t="s">
        <v>1145</v>
      </c>
      <c r="D497" t="str">
        <f>Employees_Tbl[LAST] &amp;","&amp;Employees_Tbl[FIRST]</f>
        <v>Gilbert,Barbara</v>
      </c>
      <c r="E497" t="s">
        <v>37</v>
      </c>
      <c r="F497" s="13">
        <v>44138</v>
      </c>
      <c r="G497" s="21">
        <f>YEAR(Employees_Tbl[HIRE DATE])</f>
        <v>2020</v>
      </c>
      <c r="H497" t="s">
        <v>707</v>
      </c>
      <c r="I497" t="s">
        <v>708</v>
      </c>
      <c r="J497" s="11">
        <v>60500</v>
      </c>
      <c r="K497" s="11">
        <v>1500</v>
      </c>
      <c r="L497" s="12">
        <v>0</v>
      </c>
      <c r="M497" s="12">
        <f>SUM(Employees_Tbl[[#This Row],[BASE SALARY]:[COMMISSION]])</f>
        <v>62000</v>
      </c>
      <c r="N497">
        <v>11</v>
      </c>
      <c r="O497">
        <v>9</v>
      </c>
      <c r="P497">
        <v>5</v>
      </c>
    </row>
    <row r="498" spans="1:16" x14ac:dyDescent="0.25">
      <c r="A498" t="s">
        <v>925</v>
      </c>
      <c r="B498" t="s">
        <v>636</v>
      </c>
      <c r="C498" t="s">
        <v>1364</v>
      </c>
      <c r="D498" t="str">
        <f>Employees_Tbl[LAST] &amp;","&amp;Employees_Tbl[FIRST]</f>
        <v>Pelayo,Howard</v>
      </c>
      <c r="E498" t="s">
        <v>37</v>
      </c>
      <c r="F498" s="13">
        <v>43703</v>
      </c>
      <c r="G498" s="21">
        <f>YEAR(Employees_Tbl[HIRE DATE])</f>
        <v>2019</v>
      </c>
      <c r="H498" t="s">
        <v>707</v>
      </c>
      <c r="I498" t="s">
        <v>708</v>
      </c>
      <c r="J498" s="12">
        <v>58100</v>
      </c>
      <c r="K498" s="11">
        <v>1500</v>
      </c>
      <c r="L498" s="12">
        <v>0</v>
      </c>
      <c r="M498" s="12">
        <f>SUM(Employees_Tbl[[#This Row],[BASE SALARY]:[COMMISSION]])</f>
        <v>59600</v>
      </c>
      <c r="N498">
        <v>15</v>
      </c>
      <c r="O498">
        <v>5</v>
      </c>
      <c r="P498">
        <v>3</v>
      </c>
    </row>
    <row r="499" spans="1:16" x14ac:dyDescent="0.25">
      <c r="A499" t="s">
        <v>1141</v>
      </c>
      <c r="B499" t="s">
        <v>1142</v>
      </c>
      <c r="C499" t="s">
        <v>1143</v>
      </c>
      <c r="D499" t="str">
        <f>Employees_Tbl[LAST] &amp;","&amp;Employees_Tbl[FIRST]</f>
        <v>Chang,Lorraine</v>
      </c>
      <c r="E499" t="s">
        <v>37</v>
      </c>
      <c r="F499" s="13">
        <v>44166</v>
      </c>
      <c r="G499" s="21">
        <f>YEAR(Employees_Tbl[HIRE DATE])</f>
        <v>2020</v>
      </c>
      <c r="H499" t="s">
        <v>707</v>
      </c>
      <c r="I499" t="s">
        <v>708</v>
      </c>
      <c r="J499" s="11">
        <v>52100</v>
      </c>
      <c r="K499" s="11">
        <v>1500</v>
      </c>
      <c r="L499" s="12">
        <v>0</v>
      </c>
      <c r="M499" s="12">
        <f>SUM(Employees_Tbl[[#This Row],[BASE SALARY]:[COMMISSION]])</f>
        <v>53600</v>
      </c>
      <c r="N499">
        <v>17</v>
      </c>
      <c r="O499">
        <v>6</v>
      </c>
      <c r="P499">
        <v>4</v>
      </c>
    </row>
    <row r="500" spans="1:16" x14ac:dyDescent="0.25">
      <c r="A500" t="s">
        <v>922</v>
      </c>
      <c r="B500" t="s">
        <v>923</v>
      </c>
      <c r="C500" t="s">
        <v>924</v>
      </c>
      <c r="D500" t="str">
        <f>Employees_Tbl[LAST] &amp;","&amp;Employees_Tbl[FIRST]</f>
        <v>Mcgowan,Hollie</v>
      </c>
      <c r="E500" t="s">
        <v>37</v>
      </c>
      <c r="F500" s="13">
        <v>43620</v>
      </c>
      <c r="G500" s="21">
        <f>YEAR(Employees_Tbl[HIRE DATE])</f>
        <v>2019</v>
      </c>
      <c r="H500" t="s">
        <v>707</v>
      </c>
      <c r="I500" t="s">
        <v>708</v>
      </c>
      <c r="J500" s="11">
        <v>40900</v>
      </c>
      <c r="K500" s="11">
        <v>1500</v>
      </c>
      <c r="L500" s="12">
        <v>0</v>
      </c>
      <c r="M500" s="12">
        <f>SUM(Employees_Tbl[[#This Row],[BASE SALARY]:[COMMISSION]])</f>
        <v>42400</v>
      </c>
      <c r="N500">
        <v>17</v>
      </c>
      <c r="O500">
        <v>10</v>
      </c>
      <c r="P500">
        <v>4</v>
      </c>
    </row>
    <row r="501" spans="1:16" x14ac:dyDescent="0.25">
      <c r="A501" t="s">
        <v>756</v>
      </c>
      <c r="B501" t="s">
        <v>479</v>
      </c>
      <c r="C501" t="s">
        <v>757</v>
      </c>
      <c r="D501" t="str">
        <f>Employees_Tbl[LAST] &amp;","&amp;Employees_Tbl[FIRST]</f>
        <v>Johnston,Barbara</v>
      </c>
      <c r="E501" t="s">
        <v>41</v>
      </c>
      <c r="F501" s="13">
        <v>43390</v>
      </c>
      <c r="G501" s="21">
        <f>YEAR(Employees_Tbl[HIRE DATE])</f>
        <v>2018</v>
      </c>
      <c r="H501" t="s">
        <v>707</v>
      </c>
      <c r="I501" t="s">
        <v>708</v>
      </c>
      <c r="J501" s="11">
        <v>79600</v>
      </c>
      <c r="K501" s="11">
        <v>3000</v>
      </c>
      <c r="L501" s="12">
        <v>0</v>
      </c>
      <c r="M501" s="12">
        <f>SUM(Employees_Tbl[[#This Row],[BASE SALARY]:[COMMISSION]])</f>
        <v>82600</v>
      </c>
      <c r="N501">
        <v>16</v>
      </c>
      <c r="O501">
        <v>11</v>
      </c>
      <c r="P501">
        <v>4</v>
      </c>
    </row>
    <row r="502" spans="1:16" x14ac:dyDescent="0.25">
      <c r="A502" t="s">
        <v>1159</v>
      </c>
      <c r="B502" t="s">
        <v>635</v>
      </c>
      <c r="C502" t="s">
        <v>636</v>
      </c>
      <c r="D502" t="str">
        <f>Employees_Tbl[LAST] &amp;","&amp;Employees_Tbl[FIRST]</f>
        <v>Howard,Alice</v>
      </c>
      <c r="E502" t="s">
        <v>41</v>
      </c>
      <c r="F502" s="13">
        <v>44173</v>
      </c>
      <c r="G502" s="21">
        <f>YEAR(Employees_Tbl[HIRE DATE])</f>
        <v>2020</v>
      </c>
      <c r="H502" t="s">
        <v>707</v>
      </c>
      <c r="I502" t="s">
        <v>708</v>
      </c>
      <c r="J502" s="11">
        <v>71400</v>
      </c>
      <c r="K502" s="11">
        <v>1500</v>
      </c>
      <c r="L502" s="12">
        <v>0</v>
      </c>
      <c r="M502" s="12">
        <f>SUM(Employees_Tbl[[#This Row],[BASE SALARY]:[COMMISSION]])</f>
        <v>72900</v>
      </c>
      <c r="N502">
        <v>18</v>
      </c>
      <c r="O502">
        <v>4</v>
      </c>
      <c r="P502">
        <v>4</v>
      </c>
    </row>
    <row r="503" spans="1:16" x14ac:dyDescent="0.25">
      <c r="A503" t="s">
        <v>755</v>
      </c>
      <c r="B503" t="s">
        <v>689</v>
      </c>
      <c r="C503" t="s">
        <v>1377</v>
      </c>
      <c r="D503" t="str">
        <f>Employees_Tbl[LAST] &amp;","&amp;Employees_Tbl[FIRST]</f>
        <v>Tang,Jennifer</v>
      </c>
      <c r="E503" t="s">
        <v>41</v>
      </c>
      <c r="F503" s="13">
        <v>43325</v>
      </c>
      <c r="G503" s="21">
        <f>YEAR(Employees_Tbl[HIRE DATE])</f>
        <v>2018</v>
      </c>
      <c r="H503" t="s">
        <v>707</v>
      </c>
      <c r="I503" t="s">
        <v>708</v>
      </c>
      <c r="J503" s="11">
        <v>69600</v>
      </c>
      <c r="K503" s="11">
        <v>1000</v>
      </c>
      <c r="L503" s="12">
        <v>0</v>
      </c>
      <c r="M503" s="12">
        <f>SUM(Employees_Tbl[[#This Row],[BASE SALARY]:[COMMISSION]])</f>
        <v>70600</v>
      </c>
      <c r="N503">
        <v>16</v>
      </c>
      <c r="O503">
        <v>2</v>
      </c>
      <c r="P503">
        <v>4</v>
      </c>
    </row>
    <row r="504" spans="1:16" x14ac:dyDescent="0.25">
      <c r="A504" t="s">
        <v>754</v>
      </c>
      <c r="B504" t="s">
        <v>1379</v>
      </c>
      <c r="C504" t="s">
        <v>1380</v>
      </c>
      <c r="D504" t="str">
        <f>Employees_Tbl[LAST] &amp;","&amp;Employees_Tbl[FIRST]</f>
        <v>Ganeem,Jamila</v>
      </c>
      <c r="E504" t="s">
        <v>41</v>
      </c>
      <c r="F504" s="13">
        <v>43343</v>
      </c>
      <c r="G504" s="21">
        <f>YEAR(Employees_Tbl[HIRE DATE])</f>
        <v>2018</v>
      </c>
      <c r="H504" t="s">
        <v>707</v>
      </c>
      <c r="I504" t="s">
        <v>708</v>
      </c>
      <c r="J504" s="11">
        <v>63500</v>
      </c>
      <c r="K504" s="11">
        <v>2000</v>
      </c>
      <c r="L504" s="12">
        <v>0</v>
      </c>
      <c r="M504" s="12">
        <f>SUM(Employees_Tbl[[#This Row],[BASE SALARY]:[COMMISSION]])</f>
        <v>65500</v>
      </c>
      <c r="N504">
        <v>11</v>
      </c>
      <c r="O504">
        <v>3</v>
      </c>
      <c r="P504">
        <v>4</v>
      </c>
    </row>
    <row r="505" spans="1:16" x14ac:dyDescent="0.25">
      <c r="A505" t="s">
        <v>751</v>
      </c>
      <c r="B505" t="s">
        <v>752</v>
      </c>
      <c r="C505" t="s">
        <v>753</v>
      </c>
      <c r="D505" t="str">
        <f>Employees_Tbl[LAST] &amp;","&amp;Employees_Tbl[FIRST]</f>
        <v>Johnson,Ryan</v>
      </c>
      <c r="E505" t="s">
        <v>41</v>
      </c>
      <c r="F505" s="13">
        <v>43259</v>
      </c>
      <c r="G505" s="21">
        <f>YEAR(Employees_Tbl[HIRE DATE])</f>
        <v>2018</v>
      </c>
      <c r="H505" t="s">
        <v>707</v>
      </c>
      <c r="I505" t="s">
        <v>708</v>
      </c>
      <c r="J505" s="11">
        <v>57200</v>
      </c>
      <c r="K505" s="11">
        <v>1500</v>
      </c>
      <c r="L505" s="12">
        <v>0</v>
      </c>
      <c r="M505" s="12">
        <f>SUM(Employees_Tbl[[#This Row],[BASE SALARY]:[COMMISSION]])</f>
        <v>58700</v>
      </c>
      <c r="N505">
        <v>15</v>
      </c>
      <c r="O505">
        <v>5</v>
      </c>
      <c r="P505">
        <v>5</v>
      </c>
    </row>
    <row r="506" spans="1:16" x14ac:dyDescent="0.25">
      <c r="A506" t="s">
        <v>749</v>
      </c>
      <c r="B506" t="s">
        <v>240</v>
      </c>
      <c r="C506" t="s">
        <v>750</v>
      </c>
      <c r="D506" t="str">
        <f>Employees_Tbl[LAST] &amp;","&amp;Employees_Tbl[FIRST]</f>
        <v>Willoughby,Tom</v>
      </c>
      <c r="E506" t="s">
        <v>41</v>
      </c>
      <c r="F506" s="13">
        <v>43203</v>
      </c>
      <c r="G506" s="21">
        <f>YEAR(Employees_Tbl[HIRE DATE])</f>
        <v>2018</v>
      </c>
      <c r="H506" t="s">
        <v>707</v>
      </c>
      <c r="I506" t="s">
        <v>708</v>
      </c>
      <c r="J506" s="11">
        <v>48300</v>
      </c>
      <c r="K506" s="11">
        <v>2000</v>
      </c>
      <c r="L506" s="12">
        <v>0</v>
      </c>
      <c r="M506" s="12">
        <f>SUM(Employees_Tbl[[#This Row],[BASE SALARY]:[COMMISSION]])</f>
        <v>50300</v>
      </c>
      <c r="N506">
        <v>15</v>
      </c>
      <c r="O506">
        <v>3</v>
      </c>
      <c r="P506">
        <v>3</v>
      </c>
    </row>
    <row r="507" spans="1:16" x14ac:dyDescent="0.25">
      <c r="A507" t="s">
        <v>1157</v>
      </c>
      <c r="B507" t="s">
        <v>732</v>
      </c>
      <c r="C507" t="s">
        <v>1158</v>
      </c>
      <c r="D507" t="str">
        <f>Employees_Tbl[LAST] &amp;","&amp;Employees_Tbl[FIRST]</f>
        <v>Stanfill,Juanita</v>
      </c>
      <c r="E507" t="s">
        <v>41</v>
      </c>
      <c r="F507" s="13">
        <v>44156</v>
      </c>
      <c r="G507" s="21">
        <f>YEAR(Employees_Tbl[HIRE DATE])</f>
        <v>2020</v>
      </c>
      <c r="H507" t="s">
        <v>707</v>
      </c>
      <c r="I507" t="s">
        <v>708</v>
      </c>
      <c r="J507" s="11">
        <v>47300</v>
      </c>
      <c r="K507" s="11">
        <v>1500</v>
      </c>
      <c r="L507" s="12">
        <v>0</v>
      </c>
      <c r="M507" s="12">
        <f>SUM(Employees_Tbl[[#This Row],[BASE SALARY]:[COMMISSION]])</f>
        <v>48800</v>
      </c>
      <c r="N507">
        <v>17</v>
      </c>
      <c r="O507">
        <v>5</v>
      </c>
      <c r="P507">
        <v>5</v>
      </c>
    </row>
    <row r="508" spans="1:16" x14ac:dyDescent="0.25">
      <c r="A508" t="s">
        <v>1154</v>
      </c>
      <c r="B508" t="s">
        <v>1155</v>
      </c>
      <c r="C508" t="s">
        <v>1156</v>
      </c>
      <c r="D508" t="str">
        <f>Employees_Tbl[LAST] &amp;","&amp;Employees_Tbl[FIRST]</f>
        <v>Best,Duane</v>
      </c>
      <c r="E508" t="s">
        <v>41</v>
      </c>
      <c r="F508" s="13">
        <v>44110</v>
      </c>
      <c r="G508" s="21">
        <f>YEAR(Employees_Tbl[HIRE DATE])</f>
        <v>2020</v>
      </c>
      <c r="H508" t="s">
        <v>707</v>
      </c>
      <c r="I508" t="s">
        <v>708</v>
      </c>
      <c r="J508" s="11">
        <v>39200</v>
      </c>
      <c r="K508" s="11">
        <v>1000</v>
      </c>
      <c r="L508" s="12">
        <v>0</v>
      </c>
      <c r="M508" s="12">
        <f>SUM(Employees_Tbl[[#This Row],[BASE SALARY]:[COMMISSION]])</f>
        <v>40200</v>
      </c>
      <c r="N508">
        <v>12</v>
      </c>
      <c r="O508">
        <v>7</v>
      </c>
      <c r="P508">
        <v>3</v>
      </c>
    </row>
    <row r="509" spans="1:16" x14ac:dyDescent="0.25">
      <c r="A509" t="s">
        <v>746</v>
      </c>
      <c r="B509" t="s">
        <v>747</v>
      </c>
      <c r="C509" t="s">
        <v>748</v>
      </c>
      <c r="D509" t="str">
        <f>Employees_Tbl[LAST] &amp;","&amp;Employees_Tbl[FIRST]</f>
        <v>Lynch,Evan</v>
      </c>
      <c r="E509" t="s">
        <v>41</v>
      </c>
      <c r="F509" s="13">
        <v>43274</v>
      </c>
      <c r="G509" s="21">
        <f>YEAR(Employees_Tbl[HIRE DATE])</f>
        <v>2018</v>
      </c>
      <c r="H509" t="s">
        <v>707</v>
      </c>
      <c r="I509" t="s">
        <v>708</v>
      </c>
      <c r="J509" s="11">
        <v>34200</v>
      </c>
      <c r="K509" s="11">
        <v>1000</v>
      </c>
      <c r="L509" s="12">
        <v>0</v>
      </c>
      <c r="M509" s="12">
        <f>SUM(Employees_Tbl[[#This Row],[BASE SALARY]:[COMMISSION]])</f>
        <v>35200</v>
      </c>
      <c r="N509">
        <v>13</v>
      </c>
      <c r="O509">
        <v>7</v>
      </c>
      <c r="P509">
        <v>5</v>
      </c>
    </row>
    <row r="510" spans="1:16" x14ac:dyDescent="0.25">
      <c r="A510" t="s">
        <v>930</v>
      </c>
      <c r="B510" t="s">
        <v>357</v>
      </c>
      <c r="C510" t="s">
        <v>931</v>
      </c>
      <c r="D510" t="str">
        <f>Employees_Tbl[LAST] &amp;","&amp;Employees_Tbl[FIRST]</f>
        <v>Higa,Margaret</v>
      </c>
      <c r="E510" t="s">
        <v>41</v>
      </c>
      <c r="F510" s="13">
        <v>43654</v>
      </c>
      <c r="G510" s="21">
        <f>YEAR(Employees_Tbl[HIRE DATE])</f>
        <v>2019</v>
      </c>
      <c r="H510" t="s">
        <v>707</v>
      </c>
      <c r="I510" t="s">
        <v>708</v>
      </c>
      <c r="J510" s="11">
        <v>31200</v>
      </c>
      <c r="K510" s="11">
        <v>1000</v>
      </c>
      <c r="L510" s="12">
        <v>0</v>
      </c>
      <c r="M510" s="12">
        <f>SUM(Employees_Tbl[[#This Row],[BASE SALARY]:[COMMISSION]])</f>
        <v>32200</v>
      </c>
      <c r="N510">
        <v>11</v>
      </c>
      <c r="O510">
        <v>11</v>
      </c>
      <c r="P510">
        <v>5</v>
      </c>
    </row>
    <row r="511" spans="1:16" x14ac:dyDescent="0.25">
      <c r="A511" t="s">
        <v>1301</v>
      </c>
      <c r="B511" t="s">
        <v>679</v>
      </c>
      <c r="C511" t="s">
        <v>1153</v>
      </c>
      <c r="D511" t="str">
        <f>Employees_Tbl[LAST] &amp;","&amp;Employees_Tbl[FIRST]</f>
        <v>Gerhardt,Diane</v>
      </c>
      <c r="E511" t="s">
        <v>41</v>
      </c>
      <c r="F511" s="13">
        <v>44110</v>
      </c>
      <c r="G511" s="21">
        <f>YEAR(Employees_Tbl[HIRE DATE])</f>
        <v>2020</v>
      </c>
      <c r="H511" t="s">
        <v>707</v>
      </c>
      <c r="I511" t="s">
        <v>708</v>
      </c>
      <c r="J511" s="11">
        <v>29600</v>
      </c>
      <c r="K511" s="11">
        <v>1000</v>
      </c>
      <c r="L511" s="12">
        <v>0</v>
      </c>
      <c r="M511" s="12">
        <f>SUM(Employees_Tbl[[#This Row],[BASE SALARY]:[COMMISSION]])</f>
        <v>30600</v>
      </c>
      <c r="N511">
        <v>18</v>
      </c>
      <c r="O511">
        <v>6</v>
      </c>
      <c r="P511">
        <v>5</v>
      </c>
    </row>
    <row r="512" spans="1:16" x14ac:dyDescent="0.25">
      <c r="A512" t="s">
        <v>939</v>
      </c>
      <c r="B512" t="s">
        <v>844</v>
      </c>
      <c r="C512" t="s">
        <v>940</v>
      </c>
      <c r="D512" t="str">
        <f>Employees_Tbl[LAST] &amp;","&amp;Employees_Tbl[FIRST]</f>
        <v>Castillo,Chester</v>
      </c>
      <c r="E512" t="s">
        <v>45</v>
      </c>
      <c r="F512" s="13">
        <v>43539</v>
      </c>
      <c r="G512" s="21">
        <f>YEAR(Employees_Tbl[HIRE DATE])</f>
        <v>2019</v>
      </c>
      <c r="H512" t="s">
        <v>707</v>
      </c>
      <c r="I512" t="s">
        <v>708</v>
      </c>
      <c r="J512" s="11">
        <v>92800</v>
      </c>
      <c r="K512" s="11">
        <v>3500</v>
      </c>
      <c r="L512" s="12">
        <v>0</v>
      </c>
      <c r="M512" s="12">
        <f>SUM(Employees_Tbl[[#This Row],[BASE SALARY]:[COMMISSION]])</f>
        <v>96300</v>
      </c>
      <c r="N512">
        <v>13</v>
      </c>
      <c r="O512">
        <v>1</v>
      </c>
      <c r="P512">
        <v>4</v>
      </c>
    </row>
    <row r="513" spans="1:16" x14ac:dyDescent="0.25">
      <c r="A513" t="s">
        <v>774</v>
      </c>
      <c r="B513" t="s">
        <v>222</v>
      </c>
      <c r="C513" t="s">
        <v>775</v>
      </c>
      <c r="D513" t="str">
        <f>Employees_Tbl[LAST] &amp;","&amp;Employees_Tbl[FIRST]</f>
        <v>Sato,Betty</v>
      </c>
      <c r="E513" t="s">
        <v>45</v>
      </c>
      <c r="F513" s="13">
        <v>43132</v>
      </c>
      <c r="G513" s="21">
        <f>YEAR(Employees_Tbl[HIRE DATE])</f>
        <v>2018</v>
      </c>
      <c r="H513" t="s">
        <v>707</v>
      </c>
      <c r="I513" t="s">
        <v>708</v>
      </c>
      <c r="J513" s="11">
        <v>85700</v>
      </c>
      <c r="K513" s="11">
        <v>2500</v>
      </c>
      <c r="L513" s="12">
        <v>0</v>
      </c>
      <c r="M513" s="12">
        <f>SUM(Employees_Tbl[[#This Row],[BASE SALARY]:[COMMISSION]])</f>
        <v>88200</v>
      </c>
      <c r="N513">
        <v>14</v>
      </c>
      <c r="O513">
        <v>4</v>
      </c>
      <c r="P513">
        <v>5</v>
      </c>
    </row>
    <row r="514" spans="1:16" x14ac:dyDescent="0.25">
      <c r="A514" t="s">
        <v>1166</v>
      </c>
      <c r="B514" t="s">
        <v>116</v>
      </c>
      <c r="C514" t="s">
        <v>1167</v>
      </c>
      <c r="D514" t="str">
        <f>Employees_Tbl[LAST] &amp;","&amp;Employees_Tbl[FIRST]</f>
        <v>Holst,William</v>
      </c>
      <c r="E514" t="s">
        <v>45</v>
      </c>
      <c r="F514" s="13">
        <v>43948</v>
      </c>
      <c r="G514" s="21">
        <f>YEAR(Employees_Tbl[HIRE DATE])</f>
        <v>2020</v>
      </c>
      <c r="H514" t="s">
        <v>707</v>
      </c>
      <c r="I514" t="s">
        <v>708</v>
      </c>
      <c r="J514" s="11">
        <v>85600</v>
      </c>
      <c r="K514" s="11">
        <v>2000</v>
      </c>
      <c r="L514" s="12">
        <v>0</v>
      </c>
      <c r="M514" s="12">
        <f>SUM(Employees_Tbl[[#This Row],[BASE SALARY]:[COMMISSION]])</f>
        <v>87600</v>
      </c>
      <c r="N514">
        <v>11</v>
      </c>
      <c r="O514">
        <v>7</v>
      </c>
      <c r="P514">
        <v>5</v>
      </c>
    </row>
    <row r="515" spans="1:16" x14ac:dyDescent="0.25">
      <c r="A515" t="s">
        <v>773</v>
      </c>
      <c r="B515" t="s">
        <v>1343</v>
      </c>
      <c r="C515" t="s">
        <v>1344</v>
      </c>
      <c r="D515" t="str">
        <f>Employees_Tbl[LAST] &amp;","&amp;Employees_Tbl[FIRST]</f>
        <v>Latham,Javier</v>
      </c>
      <c r="E515" t="s">
        <v>45</v>
      </c>
      <c r="F515" s="13">
        <v>43158</v>
      </c>
      <c r="G515" s="21">
        <f>YEAR(Employees_Tbl[HIRE DATE])</f>
        <v>2018</v>
      </c>
      <c r="H515" t="s">
        <v>707</v>
      </c>
      <c r="I515" t="s">
        <v>708</v>
      </c>
      <c r="J515" s="12">
        <v>83300</v>
      </c>
      <c r="K515" s="11">
        <v>2500</v>
      </c>
      <c r="L515" s="12">
        <v>0</v>
      </c>
      <c r="M515" s="12">
        <f>SUM(Employees_Tbl[[#This Row],[BASE SALARY]:[COMMISSION]])</f>
        <v>85800</v>
      </c>
      <c r="N515">
        <v>14</v>
      </c>
      <c r="O515">
        <v>8</v>
      </c>
      <c r="P515">
        <v>3</v>
      </c>
    </row>
    <row r="516" spans="1:16" x14ac:dyDescent="0.25">
      <c r="A516" t="s">
        <v>1164</v>
      </c>
      <c r="B516" t="s">
        <v>357</v>
      </c>
      <c r="C516" t="s">
        <v>1165</v>
      </c>
      <c r="D516" t="str">
        <f>Employees_Tbl[LAST] &amp;","&amp;Employees_Tbl[FIRST]</f>
        <v>Roudebush,Margaret</v>
      </c>
      <c r="E516" t="s">
        <v>45</v>
      </c>
      <c r="F516" s="13">
        <v>43903</v>
      </c>
      <c r="G516" s="21">
        <f>YEAR(Employees_Tbl[HIRE DATE])</f>
        <v>2020</v>
      </c>
      <c r="H516" t="s">
        <v>707</v>
      </c>
      <c r="I516" t="s">
        <v>708</v>
      </c>
      <c r="J516" s="11">
        <v>81900</v>
      </c>
      <c r="K516" s="11">
        <v>2500</v>
      </c>
      <c r="L516" s="12">
        <v>0</v>
      </c>
      <c r="M516" s="12">
        <f>SUM(Employees_Tbl[[#This Row],[BASE SALARY]:[COMMISSION]])</f>
        <v>84400</v>
      </c>
      <c r="N516">
        <v>15</v>
      </c>
      <c r="O516">
        <v>4</v>
      </c>
      <c r="P516">
        <v>3</v>
      </c>
    </row>
    <row r="517" spans="1:16" x14ac:dyDescent="0.25">
      <c r="A517" t="s">
        <v>937</v>
      </c>
      <c r="B517" t="s">
        <v>206</v>
      </c>
      <c r="C517" t="s">
        <v>938</v>
      </c>
      <c r="D517" t="str">
        <f>Employees_Tbl[LAST] &amp;","&amp;Employees_Tbl[FIRST]</f>
        <v>Maddox,Richard</v>
      </c>
      <c r="E517" t="s">
        <v>45</v>
      </c>
      <c r="F517" s="13">
        <v>43718</v>
      </c>
      <c r="G517" s="21">
        <f>YEAR(Employees_Tbl[HIRE DATE])</f>
        <v>2019</v>
      </c>
      <c r="H517" t="s">
        <v>707</v>
      </c>
      <c r="I517" t="s">
        <v>708</v>
      </c>
      <c r="J517" s="11">
        <v>73800</v>
      </c>
      <c r="K517" s="11">
        <v>3000</v>
      </c>
      <c r="L517" s="12">
        <v>0</v>
      </c>
      <c r="M517" s="12">
        <f>SUM(Employees_Tbl[[#This Row],[BASE SALARY]:[COMMISSION]])</f>
        <v>76800</v>
      </c>
      <c r="N517">
        <v>10</v>
      </c>
      <c r="O517">
        <v>7</v>
      </c>
      <c r="P517">
        <v>4</v>
      </c>
    </row>
    <row r="518" spans="1:16" x14ac:dyDescent="0.25">
      <c r="A518" t="s">
        <v>767</v>
      </c>
      <c r="B518" t="s">
        <v>768</v>
      </c>
      <c r="C518" t="s">
        <v>769</v>
      </c>
      <c r="D518" t="str">
        <f>Employees_Tbl[LAST] &amp;","&amp;Employees_Tbl[FIRST]</f>
        <v>Altman,Penny</v>
      </c>
      <c r="E518" t="s">
        <v>45</v>
      </c>
      <c r="F518" s="13">
        <v>43396</v>
      </c>
      <c r="G518" s="21">
        <f>YEAR(Employees_Tbl[HIRE DATE])</f>
        <v>2018</v>
      </c>
      <c r="H518" t="s">
        <v>707</v>
      </c>
      <c r="I518" t="s">
        <v>708</v>
      </c>
      <c r="J518" s="11">
        <v>72400</v>
      </c>
      <c r="K518" s="11">
        <v>2000</v>
      </c>
      <c r="L518" s="12">
        <v>0</v>
      </c>
      <c r="M518" s="12">
        <f>SUM(Employees_Tbl[[#This Row],[BASE SALARY]:[COMMISSION]])</f>
        <v>74400</v>
      </c>
      <c r="N518">
        <v>12</v>
      </c>
      <c r="O518">
        <v>7</v>
      </c>
      <c r="P518">
        <v>4</v>
      </c>
    </row>
    <row r="519" spans="1:16" x14ac:dyDescent="0.25">
      <c r="A519" t="s">
        <v>770</v>
      </c>
      <c r="B519" t="s">
        <v>771</v>
      </c>
      <c r="C519" t="s">
        <v>772</v>
      </c>
      <c r="D519" t="str">
        <f>Employees_Tbl[LAST] &amp;","&amp;Employees_Tbl[FIRST]</f>
        <v>Andrews,Sandy</v>
      </c>
      <c r="E519" t="s">
        <v>45</v>
      </c>
      <c r="F519" s="13">
        <v>43456</v>
      </c>
      <c r="G519" s="21">
        <f>YEAR(Employees_Tbl[HIRE DATE])</f>
        <v>2018</v>
      </c>
      <c r="H519" t="s">
        <v>707</v>
      </c>
      <c r="I519" t="s">
        <v>708</v>
      </c>
      <c r="J519" s="11">
        <v>70800</v>
      </c>
      <c r="K519" s="11">
        <v>2000</v>
      </c>
      <c r="L519" s="12">
        <v>0</v>
      </c>
      <c r="M519" s="12">
        <f>SUM(Employees_Tbl[[#This Row],[BASE SALARY]:[COMMISSION]])</f>
        <v>72800</v>
      </c>
      <c r="N519">
        <v>18</v>
      </c>
      <c r="O519">
        <v>2</v>
      </c>
      <c r="P519">
        <v>3</v>
      </c>
    </row>
    <row r="520" spans="1:16" x14ac:dyDescent="0.25">
      <c r="A520" t="s">
        <v>1162</v>
      </c>
      <c r="B520" t="s">
        <v>1030</v>
      </c>
      <c r="C520" t="s">
        <v>1163</v>
      </c>
      <c r="D520" t="str">
        <f>Employees_Tbl[LAST] &amp;","&amp;Employees_Tbl[FIRST]</f>
        <v>Knight,Valerie</v>
      </c>
      <c r="E520" t="s">
        <v>45</v>
      </c>
      <c r="F520" s="13">
        <v>43864</v>
      </c>
      <c r="G520" s="21">
        <f>YEAR(Employees_Tbl[HIRE DATE])</f>
        <v>2020</v>
      </c>
      <c r="H520" t="s">
        <v>707</v>
      </c>
      <c r="I520" t="s">
        <v>708</v>
      </c>
      <c r="J520" s="11">
        <v>70600</v>
      </c>
      <c r="K520" s="11">
        <v>2500</v>
      </c>
      <c r="L520" s="12">
        <v>0</v>
      </c>
      <c r="M520" s="12">
        <f>SUM(Employees_Tbl[[#This Row],[BASE SALARY]:[COMMISSION]])</f>
        <v>73100</v>
      </c>
      <c r="N520">
        <v>13</v>
      </c>
      <c r="O520">
        <v>11</v>
      </c>
      <c r="P520">
        <v>4</v>
      </c>
    </row>
    <row r="521" spans="1:16" x14ac:dyDescent="0.25">
      <c r="A521" t="s">
        <v>764</v>
      </c>
      <c r="B521" t="s">
        <v>765</v>
      </c>
      <c r="C521" t="s">
        <v>766</v>
      </c>
      <c r="D521" t="str">
        <f>Employees_Tbl[LAST] &amp;","&amp;Employees_Tbl[FIRST]</f>
        <v>Bates,Nancy</v>
      </c>
      <c r="E521" t="s">
        <v>45</v>
      </c>
      <c r="F521" s="13">
        <v>43284</v>
      </c>
      <c r="G521" s="21">
        <f>YEAR(Employees_Tbl[HIRE DATE])</f>
        <v>2018</v>
      </c>
      <c r="H521" t="s">
        <v>707</v>
      </c>
      <c r="I521" t="s">
        <v>708</v>
      </c>
      <c r="J521" s="11">
        <v>66600</v>
      </c>
      <c r="K521" s="11">
        <v>2000</v>
      </c>
      <c r="L521" s="12">
        <v>0</v>
      </c>
      <c r="M521" s="12">
        <f>SUM(Employees_Tbl[[#This Row],[BASE SALARY]:[COMMISSION]])</f>
        <v>68600</v>
      </c>
      <c r="N521">
        <v>16</v>
      </c>
      <c r="O521">
        <v>5</v>
      </c>
      <c r="P521">
        <v>5</v>
      </c>
    </row>
    <row r="522" spans="1:16" x14ac:dyDescent="0.25">
      <c r="A522" t="s">
        <v>935</v>
      </c>
      <c r="B522" t="s">
        <v>206</v>
      </c>
      <c r="C522" t="s">
        <v>936</v>
      </c>
      <c r="D522" t="str">
        <f>Employees_Tbl[LAST] &amp;","&amp;Employees_Tbl[FIRST]</f>
        <v>Whitlock,Richard</v>
      </c>
      <c r="E522" t="s">
        <v>45</v>
      </c>
      <c r="F522" s="13">
        <v>43822</v>
      </c>
      <c r="G522" s="21">
        <f>YEAR(Employees_Tbl[HIRE DATE])</f>
        <v>2019</v>
      </c>
      <c r="H522" t="s">
        <v>707</v>
      </c>
      <c r="I522" t="s">
        <v>708</v>
      </c>
      <c r="J522" s="11">
        <v>65100</v>
      </c>
      <c r="K522" s="11">
        <v>2000</v>
      </c>
      <c r="L522" s="12">
        <v>0</v>
      </c>
      <c r="M522" s="12">
        <f>SUM(Employees_Tbl[[#This Row],[BASE SALARY]:[COMMISSION]])</f>
        <v>67100</v>
      </c>
      <c r="N522">
        <v>13</v>
      </c>
      <c r="O522">
        <v>6</v>
      </c>
      <c r="P522">
        <v>5</v>
      </c>
    </row>
    <row r="523" spans="1:16" x14ac:dyDescent="0.25">
      <c r="A523" t="s">
        <v>761</v>
      </c>
      <c r="B523" t="s">
        <v>762</v>
      </c>
      <c r="C523" t="s">
        <v>763</v>
      </c>
      <c r="D523" t="str">
        <f>Employees_Tbl[LAST] &amp;","&amp;Employees_Tbl[FIRST]</f>
        <v>Gonzales,Elsie</v>
      </c>
      <c r="E523" t="s">
        <v>45</v>
      </c>
      <c r="F523" s="13">
        <v>43318</v>
      </c>
      <c r="G523" s="21">
        <f>YEAR(Employees_Tbl[HIRE DATE])</f>
        <v>2018</v>
      </c>
      <c r="H523" t="s">
        <v>707</v>
      </c>
      <c r="I523" t="s">
        <v>708</v>
      </c>
      <c r="J523" s="11">
        <v>46900</v>
      </c>
      <c r="K523" s="11">
        <v>1500</v>
      </c>
      <c r="L523" s="12">
        <v>0</v>
      </c>
      <c r="M523" s="12">
        <f>SUM(Employees_Tbl[[#This Row],[BASE SALARY]:[COMMISSION]])</f>
        <v>48400</v>
      </c>
      <c r="N523">
        <v>13</v>
      </c>
      <c r="O523">
        <v>8</v>
      </c>
      <c r="P523">
        <v>3</v>
      </c>
    </row>
    <row r="524" spans="1:16" x14ac:dyDescent="0.25">
      <c r="A524" t="s">
        <v>932</v>
      </c>
      <c r="B524" t="s">
        <v>933</v>
      </c>
      <c r="C524" t="s">
        <v>934</v>
      </c>
      <c r="D524" t="str">
        <f>Employees_Tbl[LAST] &amp;","&amp;Employees_Tbl[FIRST]</f>
        <v>Davenport,Chad</v>
      </c>
      <c r="E524" t="s">
        <v>45</v>
      </c>
      <c r="F524" s="13">
        <v>43506</v>
      </c>
      <c r="G524" s="21">
        <f>YEAR(Employees_Tbl[HIRE DATE])</f>
        <v>2019</v>
      </c>
      <c r="H524" t="s">
        <v>707</v>
      </c>
      <c r="I524" t="s">
        <v>708</v>
      </c>
      <c r="J524" s="11">
        <v>45100</v>
      </c>
      <c r="K524" s="11">
        <v>1500</v>
      </c>
      <c r="L524" s="12">
        <v>0</v>
      </c>
      <c r="M524" s="12">
        <f>SUM(Employees_Tbl[[#This Row],[BASE SALARY]:[COMMISSION]])</f>
        <v>46600</v>
      </c>
      <c r="N524">
        <v>15</v>
      </c>
      <c r="O524">
        <v>4</v>
      </c>
      <c r="P524">
        <v>4</v>
      </c>
    </row>
    <row r="525" spans="1:16" x14ac:dyDescent="0.25">
      <c r="A525" t="s">
        <v>758</v>
      </c>
      <c r="B525" t="s">
        <v>759</v>
      </c>
      <c r="C525" t="s">
        <v>760</v>
      </c>
      <c r="D525" t="str">
        <f>Employees_Tbl[LAST] &amp;","&amp;Employees_Tbl[FIRST]</f>
        <v>Batie,Clyde</v>
      </c>
      <c r="E525" t="s">
        <v>45</v>
      </c>
      <c r="F525" s="13">
        <v>43189</v>
      </c>
      <c r="G525" s="21">
        <f>YEAR(Employees_Tbl[HIRE DATE])</f>
        <v>2018</v>
      </c>
      <c r="H525" t="s">
        <v>707</v>
      </c>
      <c r="I525" t="s">
        <v>708</v>
      </c>
      <c r="J525" s="11">
        <v>36400</v>
      </c>
      <c r="K525" s="11">
        <v>500</v>
      </c>
      <c r="L525" s="12">
        <v>0</v>
      </c>
      <c r="M525" s="12">
        <f>SUM(Employees_Tbl[[#This Row],[BASE SALARY]:[COMMISSION]])</f>
        <v>36900</v>
      </c>
      <c r="N525">
        <v>15</v>
      </c>
      <c r="O525">
        <v>4</v>
      </c>
      <c r="P525">
        <v>4</v>
      </c>
    </row>
    <row r="526" spans="1:16" x14ac:dyDescent="0.25">
      <c r="A526" t="s">
        <v>1160</v>
      </c>
      <c r="B526" t="s">
        <v>105</v>
      </c>
      <c r="C526" t="s">
        <v>1161</v>
      </c>
      <c r="D526" t="str">
        <f>Employees_Tbl[LAST] &amp;","&amp;Employees_Tbl[FIRST]</f>
        <v>Murphy,Thomas</v>
      </c>
      <c r="E526" t="s">
        <v>45</v>
      </c>
      <c r="F526" s="13">
        <v>44025</v>
      </c>
      <c r="G526" s="21">
        <f>YEAR(Employees_Tbl[HIRE DATE])</f>
        <v>2020</v>
      </c>
      <c r="H526" t="s">
        <v>707</v>
      </c>
      <c r="I526" t="s">
        <v>708</v>
      </c>
      <c r="J526" s="11">
        <v>31700</v>
      </c>
      <c r="K526" s="11">
        <v>1000</v>
      </c>
      <c r="L526" s="12">
        <v>0</v>
      </c>
      <c r="M526" s="12">
        <f>SUM(Employees_Tbl[[#This Row],[BASE SALARY]:[COMMISSION]])</f>
        <v>32700</v>
      </c>
      <c r="N526">
        <v>17</v>
      </c>
      <c r="O526">
        <v>6</v>
      </c>
      <c r="P526">
        <v>5</v>
      </c>
    </row>
    <row r="527" spans="1:16" x14ac:dyDescent="0.25">
      <c r="A527" t="s">
        <v>948</v>
      </c>
      <c r="B527" t="s">
        <v>96</v>
      </c>
      <c r="C527" t="s">
        <v>949</v>
      </c>
      <c r="D527" t="str">
        <f>Employees_Tbl[LAST] &amp;","&amp;Employees_Tbl[FIRST]</f>
        <v>Green,John</v>
      </c>
      <c r="E527" t="s">
        <v>49</v>
      </c>
      <c r="F527" s="13">
        <v>43484</v>
      </c>
      <c r="G527" s="21">
        <f>YEAR(Employees_Tbl[HIRE DATE])</f>
        <v>2019</v>
      </c>
      <c r="H527" t="s">
        <v>707</v>
      </c>
      <c r="I527" t="s">
        <v>708</v>
      </c>
      <c r="J527" s="11">
        <v>51700</v>
      </c>
      <c r="K527" s="11">
        <v>2000</v>
      </c>
      <c r="L527" s="12">
        <v>39700</v>
      </c>
      <c r="M527" s="12">
        <f>SUM(Employees_Tbl[[#This Row],[BASE SALARY]:[COMMISSION]])</f>
        <v>93400</v>
      </c>
      <c r="N527">
        <v>16</v>
      </c>
      <c r="O527">
        <v>13</v>
      </c>
      <c r="P527">
        <v>5</v>
      </c>
    </row>
    <row r="528" spans="1:16" x14ac:dyDescent="0.25">
      <c r="A528" t="s">
        <v>780</v>
      </c>
      <c r="B528" t="s">
        <v>781</v>
      </c>
      <c r="C528" t="s">
        <v>782</v>
      </c>
      <c r="D528" t="str">
        <f>Employees_Tbl[LAST] &amp;","&amp;Employees_Tbl[FIRST]</f>
        <v>Beach,Eugene</v>
      </c>
      <c r="E528" t="s">
        <v>49</v>
      </c>
      <c r="F528" s="13">
        <v>43438</v>
      </c>
      <c r="G528" s="21">
        <f>YEAR(Employees_Tbl[HIRE DATE])</f>
        <v>2018</v>
      </c>
      <c r="H528" t="s">
        <v>707</v>
      </c>
      <c r="I528" t="s">
        <v>708</v>
      </c>
      <c r="J528" s="11">
        <v>39600</v>
      </c>
      <c r="K528" s="11">
        <v>1000</v>
      </c>
      <c r="L528" s="12">
        <v>27400</v>
      </c>
      <c r="M528" s="12">
        <f>SUM(Employees_Tbl[[#This Row],[BASE SALARY]:[COMMISSION]])</f>
        <v>68000</v>
      </c>
      <c r="N528">
        <v>15</v>
      </c>
      <c r="O528">
        <v>6</v>
      </c>
      <c r="P528">
        <v>3</v>
      </c>
    </row>
    <row r="529" spans="1:16" x14ac:dyDescent="0.25">
      <c r="A529" t="s">
        <v>1168</v>
      </c>
      <c r="B529" t="s">
        <v>1169</v>
      </c>
      <c r="C529" t="s">
        <v>1170</v>
      </c>
      <c r="D529" t="str">
        <f>Employees_Tbl[LAST] &amp;","&amp;Employees_Tbl[FIRST]</f>
        <v>Mcpherson,Jim</v>
      </c>
      <c r="E529" t="s">
        <v>49</v>
      </c>
      <c r="F529" s="13">
        <v>43898</v>
      </c>
      <c r="G529" s="21">
        <f>YEAR(Employees_Tbl[HIRE DATE])</f>
        <v>2020</v>
      </c>
      <c r="H529" t="s">
        <v>707</v>
      </c>
      <c r="I529" t="s">
        <v>708</v>
      </c>
      <c r="J529" s="11">
        <v>36300</v>
      </c>
      <c r="K529" s="11">
        <v>1000</v>
      </c>
      <c r="L529" s="12">
        <v>21500</v>
      </c>
      <c r="M529" s="12">
        <f>SUM(Employees_Tbl[[#This Row],[BASE SALARY]:[COMMISSION]])</f>
        <v>58800</v>
      </c>
      <c r="N529">
        <v>10</v>
      </c>
      <c r="O529">
        <v>4</v>
      </c>
      <c r="P529">
        <v>4</v>
      </c>
    </row>
    <row r="530" spans="1:16" x14ac:dyDescent="0.25">
      <c r="A530" t="s">
        <v>783</v>
      </c>
      <c r="B530" t="s">
        <v>225</v>
      </c>
      <c r="C530" t="s">
        <v>375</v>
      </c>
      <c r="D530" t="str">
        <f>Employees_Tbl[LAST] &amp;","&amp;Employees_Tbl[FIRST]</f>
        <v>Martin,Michael</v>
      </c>
      <c r="E530" t="s">
        <v>49</v>
      </c>
      <c r="F530" s="13">
        <v>43203</v>
      </c>
      <c r="G530" s="21">
        <f>YEAR(Employees_Tbl[HIRE DATE])</f>
        <v>2018</v>
      </c>
      <c r="H530" t="s">
        <v>707</v>
      </c>
      <c r="I530" t="s">
        <v>708</v>
      </c>
      <c r="J530" s="11">
        <v>32800</v>
      </c>
      <c r="K530" s="11">
        <v>1000</v>
      </c>
      <c r="L530" s="12">
        <v>56600</v>
      </c>
      <c r="M530" s="12">
        <f>SUM(Employees_Tbl[[#This Row],[BASE SALARY]:[COMMISSION]])</f>
        <v>90400</v>
      </c>
      <c r="N530">
        <v>11</v>
      </c>
      <c r="O530">
        <v>11</v>
      </c>
      <c r="P530">
        <v>3</v>
      </c>
    </row>
    <row r="531" spans="1:16" x14ac:dyDescent="0.25">
      <c r="A531" t="s">
        <v>941</v>
      </c>
      <c r="B531" t="s">
        <v>942</v>
      </c>
      <c r="C531" t="s">
        <v>943</v>
      </c>
      <c r="D531" t="str">
        <f>Employees_Tbl[LAST] &amp;","&amp;Employees_Tbl[FIRST]</f>
        <v>Parrish,Lee</v>
      </c>
      <c r="E531" t="s">
        <v>49</v>
      </c>
      <c r="F531" s="13">
        <v>43573</v>
      </c>
      <c r="G531" s="21">
        <f>YEAR(Employees_Tbl[HIRE DATE])</f>
        <v>2019</v>
      </c>
      <c r="H531" t="s">
        <v>707</v>
      </c>
      <c r="I531" t="s">
        <v>708</v>
      </c>
      <c r="J531" s="11">
        <v>32800</v>
      </c>
      <c r="K531" s="11">
        <v>1000</v>
      </c>
      <c r="L531" s="12">
        <v>18400</v>
      </c>
      <c r="M531" s="12">
        <f>SUM(Employees_Tbl[[#This Row],[BASE SALARY]:[COMMISSION]])</f>
        <v>52200</v>
      </c>
      <c r="N531">
        <v>15</v>
      </c>
      <c r="O531">
        <v>7</v>
      </c>
      <c r="P531">
        <v>2</v>
      </c>
    </row>
    <row r="532" spans="1:16" x14ac:dyDescent="0.25">
      <c r="A532" t="s">
        <v>944</v>
      </c>
      <c r="B532" t="s">
        <v>206</v>
      </c>
      <c r="C532" t="s">
        <v>945</v>
      </c>
      <c r="D532" t="str">
        <f>Employees_Tbl[LAST] &amp;","&amp;Employees_Tbl[FIRST]</f>
        <v>Stout,Richard</v>
      </c>
      <c r="E532" t="s">
        <v>49</v>
      </c>
      <c r="F532" s="13">
        <v>43782</v>
      </c>
      <c r="G532" s="21">
        <f>YEAR(Employees_Tbl[HIRE DATE])</f>
        <v>2019</v>
      </c>
      <c r="H532" t="s">
        <v>707</v>
      </c>
      <c r="I532" t="s">
        <v>708</v>
      </c>
      <c r="J532" s="11">
        <v>31800</v>
      </c>
      <c r="K532" s="11">
        <v>1000</v>
      </c>
      <c r="L532" s="12">
        <v>19100</v>
      </c>
      <c r="M532" s="12">
        <f>SUM(Employees_Tbl[[#This Row],[BASE SALARY]:[COMMISSION]])</f>
        <v>51900</v>
      </c>
      <c r="N532">
        <v>16</v>
      </c>
      <c r="O532">
        <v>7</v>
      </c>
      <c r="P532">
        <v>3</v>
      </c>
    </row>
    <row r="533" spans="1:16" x14ac:dyDescent="0.25">
      <c r="A533" t="s">
        <v>776</v>
      </c>
      <c r="B533" t="s">
        <v>96</v>
      </c>
      <c r="C533" t="s">
        <v>777</v>
      </c>
      <c r="D533" t="str">
        <f>Employees_Tbl[LAST] &amp;","&amp;Employees_Tbl[FIRST]</f>
        <v>Nygaard,John</v>
      </c>
      <c r="E533" t="s">
        <v>49</v>
      </c>
      <c r="F533" s="13">
        <v>43151</v>
      </c>
      <c r="G533" s="21">
        <f>YEAR(Employees_Tbl[HIRE DATE])</f>
        <v>2018</v>
      </c>
      <c r="H533" t="s">
        <v>707</v>
      </c>
      <c r="I533" t="s">
        <v>708</v>
      </c>
      <c r="J533" s="11">
        <v>31300</v>
      </c>
      <c r="K533" s="11">
        <v>1500</v>
      </c>
      <c r="L533" s="12">
        <v>27200</v>
      </c>
      <c r="M533" s="12">
        <f>SUM(Employees_Tbl[[#This Row],[BASE SALARY]:[COMMISSION]])</f>
        <v>60000</v>
      </c>
      <c r="N533">
        <v>15</v>
      </c>
      <c r="O533">
        <v>8</v>
      </c>
      <c r="P533">
        <v>4</v>
      </c>
    </row>
    <row r="534" spans="1:16" x14ac:dyDescent="0.25">
      <c r="A534" t="s">
        <v>778</v>
      </c>
      <c r="B534" t="s">
        <v>779</v>
      </c>
      <c r="C534" t="s">
        <v>136</v>
      </c>
      <c r="D534" t="str">
        <f>Employees_Tbl[LAST] &amp;","&amp;Employees_Tbl[FIRST]</f>
        <v>James,Calvin</v>
      </c>
      <c r="E534" t="s">
        <v>49</v>
      </c>
      <c r="F534" s="13">
        <v>43276</v>
      </c>
      <c r="G534" s="21">
        <f>YEAR(Employees_Tbl[HIRE DATE])</f>
        <v>2018</v>
      </c>
      <c r="H534" t="s">
        <v>707</v>
      </c>
      <c r="I534" t="s">
        <v>708</v>
      </c>
      <c r="J534" s="11">
        <v>30900</v>
      </c>
      <c r="K534" s="11">
        <v>1000</v>
      </c>
      <c r="L534" s="12">
        <v>32200</v>
      </c>
      <c r="M534" s="12">
        <f>SUM(Employees_Tbl[[#This Row],[BASE SALARY]:[COMMISSION]])</f>
        <v>64100</v>
      </c>
      <c r="N534">
        <v>16</v>
      </c>
      <c r="O534">
        <v>9</v>
      </c>
      <c r="P534">
        <v>5</v>
      </c>
    </row>
    <row r="535" spans="1:16" x14ac:dyDescent="0.25">
      <c r="A535" t="s">
        <v>946</v>
      </c>
      <c r="B535" t="s">
        <v>96</v>
      </c>
      <c r="C535" t="s">
        <v>947</v>
      </c>
      <c r="D535" t="str">
        <f>Employees_Tbl[LAST] &amp;","&amp;Employees_Tbl[FIRST]</f>
        <v>Palacios,John</v>
      </c>
      <c r="E535" t="s">
        <v>49</v>
      </c>
      <c r="F535" s="13">
        <v>43799</v>
      </c>
      <c r="G535" s="21">
        <f>YEAR(Employees_Tbl[HIRE DATE])</f>
        <v>2019</v>
      </c>
      <c r="H535" t="s">
        <v>707</v>
      </c>
      <c r="I535" t="s">
        <v>708</v>
      </c>
      <c r="J535" s="11">
        <v>30800</v>
      </c>
      <c r="K535" s="11">
        <v>1000</v>
      </c>
      <c r="L535" s="12">
        <v>43300</v>
      </c>
      <c r="M535" s="12">
        <f>SUM(Employees_Tbl[[#This Row],[BASE SALARY]:[COMMISSION]])</f>
        <v>75100</v>
      </c>
      <c r="N535">
        <v>11</v>
      </c>
      <c r="O535">
        <v>7</v>
      </c>
      <c r="P535">
        <v>2</v>
      </c>
    </row>
    <row r="536" spans="1:16" x14ac:dyDescent="0.25">
      <c r="A536" t="s">
        <v>1422</v>
      </c>
      <c r="F536" t="s">
        <v>1423</v>
      </c>
      <c r="J536" s="12">
        <f>SUBTOTAL(109,Employees_Tbl[BASE SALARY])</f>
        <v>32876500</v>
      </c>
      <c r="K536" s="12">
        <f>SUBTOTAL(109,Employees_Tbl[BONUS])</f>
        <v>987000</v>
      </c>
      <c r="L536" s="12">
        <f>SUBTOTAL(109,Employees_Tbl[COMMISSION])</f>
        <v>2413900</v>
      </c>
      <c r="M536" s="12">
        <f>SUBTOTAL(109,Employees_Tbl[WAGES])</f>
        <v>36277400</v>
      </c>
      <c r="N536">
        <f>SUBTOTAL(101,Employees_Tbl[PERSONAL DAYS])</f>
        <v>13.966101694915254</v>
      </c>
      <c r="O536">
        <f>SUBTOTAL(101,Employees_Tbl[SICK DAYS])</f>
        <v>6.2015065913370995</v>
      </c>
      <c r="P536">
        <f>SUBTOTAL(101,Employees_Tbl[EVAL SCORE])</f>
        <v>3.9642184557438793</v>
      </c>
    </row>
  </sheetData>
  <sortState xmlns:xlrd2="http://schemas.microsoft.com/office/spreadsheetml/2017/richdata2" ref="A5:P535">
    <sortCondition ref="H5:H535"/>
    <sortCondition ref="E5:E535"/>
    <sortCondition descending="1" ref="J5:J535"/>
  </sortState>
  <dataValidations count="1">
    <dataValidation allowBlank="1" error="pavI8MeUFtEyxX2I4tky4b68a57e-935c-4b2e-bf8e-c972a40bf77c" sqref="A4:P535 A1:O3" xr:uid="{00000000-0002-0000-0200-000000000000}"/>
  </dataValidations>
  <pageMargins left="0.7" right="0.7" top="0.75" bottom="0.75" header="0.3" footer="0.3"/>
  <legacyDrawing r:id="rId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14F8F-461C-49BF-A67A-39AEF82372DB}">
  <dimension ref="B1:E23"/>
  <sheetViews>
    <sheetView zoomScale="120" zoomScaleNormal="120" workbookViewId="0"/>
  </sheetViews>
  <sheetFormatPr defaultRowHeight="15" x14ac:dyDescent="0.25"/>
  <cols>
    <col min="1" max="1" width="2" customWidth="1"/>
    <col min="2" max="2" width="18" customWidth="1"/>
    <col min="3" max="3" width="25.85546875" customWidth="1"/>
    <col min="4" max="4" width="12.28515625" customWidth="1"/>
    <col min="5" max="5" width="40.140625" customWidth="1"/>
    <col min="6" max="6" width="19.7109375" customWidth="1"/>
    <col min="7" max="7" width="18.42578125" customWidth="1"/>
  </cols>
  <sheetData>
    <row r="1" spans="2:5" ht="35.25" x14ac:dyDescent="0.5">
      <c r="B1" s="1" t="s">
        <v>0</v>
      </c>
    </row>
    <row r="3" spans="2:5" ht="18.75" x14ac:dyDescent="0.3">
      <c r="B3" s="5" t="s">
        <v>1319</v>
      </c>
    </row>
    <row r="4" spans="2:5" x14ac:dyDescent="0.25">
      <c r="B4" s="14" t="s">
        <v>1305</v>
      </c>
      <c r="C4" s="14" t="s">
        <v>1306</v>
      </c>
      <c r="D4" s="14" t="s">
        <v>1307</v>
      </c>
      <c r="E4" s="14" t="s">
        <v>1308</v>
      </c>
    </row>
    <row r="5" spans="2:5" ht="30" x14ac:dyDescent="0.25">
      <c r="B5" s="16" t="s">
        <v>8</v>
      </c>
      <c r="C5" s="17" t="s">
        <v>1314</v>
      </c>
      <c r="D5" s="17" t="s">
        <v>1309</v>
      </c>
      <c r="E5" s="15" t="s">
        <v>1386</v>
      </c>
    </row>
    <row r="6" spans="2:5" x14ac:dyDescent="0.25">
      <c r="B6" s="16" t="s">
        <v>1288</v>
      </c>
      <c r="C6" s="17" t="s">
        <v>1310</v>
      </c>
      <c r="D6" s="17" t="s">
        <v>1309</v>
      </c>
      <c r="E6" s="15" t="s">
        <v>1387</v>
      </c>
    </row>
    <row r="7" spans="2:5" x14ac:dyDescent="0.25">
      <c r="B7" s="16" t="s">
        <v>1289</v>
      </c>
      <c r="C7" s="17" t="s">
        <v>1311</v>
      </c>
      <c r="D7" s="17" t="s">
        <v>1309</v>
      </c>
      <c r="E7" s="15" t="s">
        <v>1387</v>
      </c>
    </row>
    <row r="8" spans="2:5" ht="45" x14ac:dyDescent="0.25">
      <c r="B8" s="16" t="s">
        <v>1287</v>
      </c>
      <c r="C8" s="17" t="s">
        <v>1312</v>
      </c>
      <c r="D8" s="17" t="s">
        <v>1309</v>
      </c>
      <c r="E8" s="15" t="s">
        <v>1324</v>
      </c>
    </row>
    <row r="9" spans="2:5" x14ac:dyDescent="0.25">
      <c r="B9" s="16" t="s">
        <v>1290</v>
      </c>
      <c r="C9" s="17" t="s">
        <v>1304</v>
      </c>
      <c r="D9" s="17" t="s">
        <v>1313</v>
      </c>
      <c r="E9" s="15" t="s">
        <v>1390</v>
      </c>
    </row>
    <row r="10" spans="2:5" ht="30" x14ac:dyDescent="0.25">
      <c r="B10" s="16" t="s">
        <v>1291</v>
      </c>
      <c r="C10" s="17" t="s">
        <v>1315</v>
      </c>
      <c r="D10" s="17" t="s">
        <v>1309</v>
      </c>
      <c r="E10" s="15" t="s">
        <v>1323</v>
      </c>
    </row>
    <row r="11" spans="2:5" ht="30" x14ac:dyDescent="0.25">
      <c r="B11" s="16" t="s">
        <v>1292</v>
      </c>
      <c r="C11" s="17" t="s">
        <v>1316</v>
      </c>
      <c r="D11" s="17" t="s">
        <v>1309</v>
      </c>
      <c r="E11" s="15" t="s">
        <v>1389</v>
      </c>
    </row>
    <row r="12" spans="2:5" ht="30" x14ac:dyDescent="0.25">
      <c r="B12" s="16" t="s">
        <v>1303</v>
      </c>
      <c r="C12" s="17" t="s">
        <v>1317</v>
      </c>
      <c r="D12" s="17" t="s">
        <v>1318</v>
      </c>
      <c r="E12" s="15" t="s">
        <v>1388</v>
      </c>
    </row>
    <row r="13" spans="2:5" ht="30" x14ac:dyDescent="0.25">
      <c r="B13" s="16" t="s">
        <v>1293</v>
      </c>
      <c r="C13" s="17" t="s">
        <v>1398</v>
      </c>
      <c r="D13" s="17" t="s">
        <v>1318</v>
      </c>
      <c r="E13" s="15" t="s">
        <v>1411</v>
      </c>
    </row>
    <row r="14" spans="2:5" ht="30" x14ac:dyDescent="0.25">
      <c r="B14" s="16" t="s">
        <v>1294</v>
      </c>
      <c r="C14" s="17" t="s">
        <v>1414</v>
      </c>
      <c r="D14" s="17" t="s">
        <v>1318</v>
      </c>
      <c r="E14" s="15" t="s">
        <v>1412</v>
      </c>
    </row>
    <row r="15" spans="2:5" ht="30" x14ac:dyDescent="0.25">
      <c r="B15" s="16" t="s">
        <v>1295</v>
      </c>
      <c r="C15" s="17" t="s">
        <v>1403</v>
      </c>
      <c r="D15" s="17" t="s">
        <v>1318</v>
      </c>
      <c r="E15" s="15" t="s">
        <v>1325</v>
      </c>
    </row>
    <row r="16" spans="2:5" ht="30" x14ac:dyDescent="0.25">
      <c r="B16" s="16" t="s">
        <v>1296</v>
      </c>
      <c r="C16" s="17" t="s">
        <v>1415</v>
      </c>
      <c r="D16" s="17" t="s">
        <v>1318</v>
      </c>
      <c r="E16" s="15" t="s">
        <v>1416</v>
      </c>
    </row>
    <row r="17" spans="2:5" ht="30" x14ac:dyDescent="0.25">
      <c r="B17" s="16" t="s">
        <v>1297</v>
      </c>
      <c r="C17" s="17" t="s">
        <v>1404</v>
      </c>
      <c r="D17" s="17" t="s">
        <v>1318</v>
      </c>
      <c r="E17" s="15" t="s">
        <v>1405</v>
      </c>
    </row>
    <row r="19" spans="2:5" ht="18.75" x14ac:dyDescent="0.3">
      <c r="B19" s="5" t="s">
        <v>1391</v>
      </c>
    </row>
    <row r="20" spans="2:5" x14ac:dyDescent="0.25">
      <c r="B20" s="14" t="s">
        <v>1305</v>
      </c>
      <c r="C20" s="14" t="s">
        <v>1306</v>
      </c>
      <c r="D20" s="14" t="s">
        <v>1307</v>
      </c>
      <c r="E20" s="14" t="s">
        <v>1308</v>
      </c>
    </row>
    <row r="21" spans="2:5" ht="30" x14ac:dyDescent="0.25">
      <c r="B21" s="16" t="s">
        <v>1392</v>
      </c>
      <c r="C21" s="17" t="s">
        <v>1393</v>
      </c>
      <c r="D21" s="17" t="s">
        <v>1309</v>
      </c>
      <c r="E21" s="15" t="s">
        <v>1394</v>
      </c>
    </row>
    <row r="22" spans="2:5" ht="30" x14ac:dyDescent="0.25">
      <c r="B22" s="16" t="s">
        <v>1397</v>
      </c>
      <c r="C22" s="17" t="s">
        <v>1395</v>
      </c>
      <c r="D22" s="17" t="s">
        <v>1318</v>
      </c>
      <c r="E22" s="15" t="s">
        <v>1402</v>
      </c>
    </row>
    <row r="23" spans="2:5" ht="30" x14ac:dyDescent="0.25">
      <c r="B23" s="16" t="s">
        <v>1399</v>
      </c>
      <c r="C23" s="17" t="s">
        <v>1400</v>
      </c>
      <c r="D23" s="17" t="s">
        <v>1318</v>
      </c>
      <c r="E23" s="15" t="s">
        <v>1396</v>
      </c>
    </row>
  </sheetData>
  <dataValidations count="1">
    <dataValidation allowBlank="1" error="pavI8MeUFtEyxX2I4tky4b68a57e-935c-4b2e-bf8e-c972a40bf77c" sqref="A1:E23" xr:uid="{00000000-0002-0000-0300-000000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6"/>
  <sheetViews>
    <sheetView tabSelected="1" zoomScaleNormal="100" workbookViewId="0">
      <selection activeCell="A1" sqref="A1"/>
    </sheetView>
  </sheetViews>
  <sheetFormatPr defaultColWidth="8" defaultRowHeight="18" x14ac:dyDescent="0.2"/>
  <cols>
    <col min="1" max="1" width="15.000000000000000000000000001" style="24" customWidth="1"/>
    <col min="2" max="2" width="5.4285714285714285714285714288" style="24" customWidth="1"/>
    <col min="3" max="3" width="100.14285714285714285714285715" style="24" customWidth="1"/>
    <col min="4" max="4" width="11.714285714285714285714285715" style="24" customWidth="1"/>
    <col min="5" max="5" width="4.2857142857142857142857142859" style="24" customWidth="1"/>
    <col min="6" max="16384" width="9.142857142857142857142857143" style="25"/>
  </cols>
  <sheetData>
    <row r="1" spans="1:5" ht="9.9499999999999993" customHeight="1" x14ac:dyDescent="0.3">
      <c r="A1" s="26"/>
      <c r="B1" s="26"/>
      <c r="C1" s="26"/>
      <c r="D1" s="26"/>
      <c r="E1" s="26"/>
    </row>
    <row r="2" spans="1:5" ht="16.5" customHeight="1" x14ac:dyDescent="0.3">
      <c r="A2" s="26"/>
      <c r="B2" s="28" t="s">
        <v>1426</v>
      </c>
      <c r="C2" s="28"/>
      <c r="D2" s="26"/>
      <c r="E2" s="26"/>
    </row>
    <row r="3" spans="1:5" ht="9.9499999999999993" customHeight="1" x14ac:dyDescent="0.3">
      <c r="A3" s="26"/>
      <c r="B3" s="26"/>
      <c r="C3" s="26"/>
      <c r="D3" s="26"/>
      <c r="E3" s="26"/>
    </row>
    <row r="4" spans="1:5" ht="34.5" customHeight="1" x14ac:dyDescent="0.3">
      <c r="A4" s="24"/>
      <c r="B4" s="27" t="s">
        <v>1425</v>
      </c>
      <c r="C4" s="27"/>
      <c r="D4" s="24"/>
      <c r="E4" s="24"/>
    </row>
    <row r="5" spans="1:5" ht="18" customHeight="1" x14ac:dyDescent="0.3">
      <c r="A5" s="24"/>
      <c r="B5" s="29" t="s">
        <v>1427</v>
      </c>
      <c r="C5" s="29"/>
      <c r="D5" s="30" t="s">
        <v>1428</v>
      </c>
      <c r="E5" s="24"/>
    </row>
    <row r="6" spans="1:5" ht="24" customHeight="1" thickBot="1" x14ac:dyDescent="0.35">
      <c r="A6" s="31"/>
      <c r="B6" s="31"/>
      <c r="C6" s="31"/>
      <c r="D6" s="31"/>
      <c r="E6" s="31"/>
    </row>
    <row r="7" spans="1:5" ht="13.5" customHeight="1" thickTop="1" x14ac:dyDescent="0.2">
      <c r="A7" s="32"/>
      <c r="B7" s="32"/>
      <c r="C7" s="32"/>
      <c r="D7" s="32"/>
    </row>
    <row r="8" spans="1:5" ht="16" customHeight="1" x14ac:dyDescent="0.2">
      <c r="A8" s="38" t="s">
        <v>1429</v>
      </c>
      <c r="B8" s="39" t="s">
        <v>1430</v>
      </c>
      <c r="C8" s="39"/>
      <c r="D8" s="24"/>
    </row>
    <row r="9" spans="1:5" ht="16" customHeight="1" x14ac:dyDescent="0.2">
      <c r="A9" s="38" t="s">
        <v>1431</v>
      </c>
      <c r="B9" s="39" t="s">
        <v>1432</v>
      </c>
      <c r="C9" s="39"/>
      <c r="D9" s="24"/>
    </row>
    <row r="10" spans="1:5" ht="16" customHeight="1" x14ac:dyDescent="0.2">
      <c r="A10" s="33" t="s">
        <v>1433</v>
      </c>
      <c r="B10" s="35" t="s">
        <v>1434</v>
      </c>
      <c r="C10" s="35"/>
      <c r="D10" s="24"/>
    </row>
    <row r="11" spans="1:5" ht="16" customHeight="1" x14ac:dyDescent="0.2">
      <c r="A11" s="24"/>
      <c r="B11" s="24"/>
      <c r="C11" s="36" t="s">
        <v>1436</v>
      </c>
      <c r="D11" s="34" t="s">
        <v>1435</v>
      </c>
    </row>
    <row r="12" spans="1:5" ht="16" customHeight="1" x14ac:dyDescent="0.2">
      <c r="A12" s="24"/>
      <c r="B12" s="24"/>
      <c r="C12" s="36" t="s">
        <v>1438</v>
      </c>
      <c r="D12" s="34" t="s">
        <v>1437</v>
      </c>
    </row>
    <row r="13" spans="1:5" ht="16" customHeight="1" x14ac:dyDescent="0.2">
      <c r="A13" s="24"/>
      <c r="B13" s="24"/>
      <c r="C13" s="37" t="s">
        <v>1439</v>
      </c>
      <c r="D13" s="24"/>
    </row>
    <row r="14" spans="1:5" ht="16" customHeight="1" x14ac:dyDescent="0.2">
      <c r="A14" s="24"/>
      <c r="B14" s="24"/>
      <c r="C14" s="36" t="s">
        <v>1441</v>
      </c>
      <c r="D14" s="34" t="s">
        <v>1440</v>
      </c>
    </row>
    <row r="15" spans="1:5" ht="16" customHeight="1" x14ac:dyDescent="0.2">
      <c r="A15" s="24"/>
      <c r="B15" s="24"/>
      <c r="C15" s="37" t="s">
        <v>1442</v>
      </c>
      <c r="D15" s="24"/>
    </row>
    <row r="16" spans="1:5" ht="16" customHeight="1" x14ac:dyDescent="0.2">
      <c r="A16" s="33" t="s">
        <v>1443</v>
      </c>
      <c r="B16" s="35" t="s">
        <v>1444</v>
      </c>
      <c r="C16" s="35"/>
      <c r="D16" s="24"/>
    </row>
    <row r="17" spans="1:5" ht="16" customHeight="1" x14ac:dyDescent="0.2">
      <c r="A17" s="24"/>
      <c r="B17" s="24"/>
      <c r="C17" s="36" t="s">
        <v>1446</v>
      </c>
      <c r="D17" s="34" t="s">
        <v>1445</v>
      </c>
    </row>
    <row r="18" spans="1:5" ht="16" customHeight="1" x14ac:dyDescent="0.2">
      <c r="A18" s="24"/>
      <c r="B18" s="24"/>
      <c r="C18" s="36" t="s">
        <v>1448</v>
      </c>
      <c r="D18" s="34" t="s">
        <v>1447</v>
      </c>
    </row>
    <row r="19" spans="1:5" ht="48" customHeight="1" x14ac:dyDescent="0.2">
      <c r="A19" s="24"/>
      <c r="B19" s="24"/>
      <c r="C19" s="37" t="s">
        <v>1449</v>
      </c>
      <c r="D19" s="24"/>
    </row>
    <row r="20" spans="1:5" ht="16" customHeight="1" x14ac:dyDescent="0.2">
      <c r="A20" s="33" t="s">
        <v>1450</v>
      </c>
      <c r="B20" s="35" t="s">
        <v>1451</v>
      </c>
      <c r="C20" s="35"/>
      <c r="D20" s="24"/>
    </row>
    <row r="21" spans="1:5" ht="16" customHeight="1" x14ac:dyDescent="0.2">
      <c r="A21" s="24"/>
      <c r="B21" s="24"/>
      <c r="C21" s="36" t="s">
        <v>1453</v>
      </c>
      <c r="D21" s="34" t="s">
        <v>1452</v>
      </c>
    </row>
    <row r="22" spans="1:5" ht="16" customHeight="1" x14ac:dyDescent="0.2">
      <c r="A22" s="24"/>
      <c r="B22" s="24"/>
      <c r="C22" s="37" t="s">
        <v>1454</v>
      </c>
      <c r="D22" s="24"/>
    </row>
    <row r="23" spans="1:5" ht="16" customHeight="1" x14ac:dyDescent="0.2">
      <c r="A23" s="38" t="s">
        <v>1455</v>
      </c>
      <c r="B23" s="39" t="s">
        <v>1456</v>
      </c>
      <c r="C23" s="39"/>
      <c r="D23" s="24"/>
    </row>
    <row r="24" spans="1:5" ht="16" customHeight="1" x14ac:dyDescent="0.2">
      <c r="A24" s="38" t="s">
        <v>1457</v>
      </c>
      <c r="B24" s="39" t="s">
        <v>1458</v>
      </c>
      <c r="C24" s="39"/>
      <c r="D24" s="24"/>
    </row>
    <row r="25" spans="1:5" ht="16" customHeight="1" x14ac:dyDescent="0.2">
      <c r="A25" s="33" t="s">
        <v>1459</v>
      </c>
      <c r="B25" s="35" t="s">
        <v>1460</v>
      </c>
      <c r="C25" s="35"/>
      <c r="D25" s="24"/>
    </row>
    <row r="26" spans="1:5" ht="16" customHeight="1" x14ac:dyDescent="0.2">
      <c r="A26" s="24"/>
      <c r="B26" s="24"/>
      <c r="C26" s="36" t="s">
        <v>1462</v>
      </c>
      <c r="D26" s="34" t="s">
        <v>1461</v>
      </c>
    </row>
    <row r="27" spans="1:5" ht="16" customHeight="1" x14ac:dyDescent="0.2">
      <c r="A27" s="24"/>
      <c r="B27" s="24"/>
      <c r="C27" s="36" t="s">
        <v>1464</v>
      </c>
      <c r="D27" s="34" t="s">
        <v>1463</v>
      </c>
    </row>
    <row r="28" spans="1:5" ht="16" customHeight="1" x14ac:dyDescent="0.2">
      <c r="A28" s="24"/>
      <c r="B28" s="24"/>
      <c r="C28" s="36" t="s">
        <v>1466</v>
      </c>
      <c r="D28" s="34" t="s">
        <v>1465</v>
      </c>
    </row>
    <row r="29" spans="1:5" ht="16" customHeight="1" x14ac:dyDescent="0.2">
      <c r="A29" s="24"/>
      <c r="B29" s="24"/>
      <c r="C29" s="36" t="s">
        <v>1468</v>
      </c>
      <c r="D29" s="34" t="s">
        <v>1467</v>
      </c>
    </row>
    <row r="30" spans="1:5" ht="48" customHeight="1" x14ac:dyDescent="0.2">
      <c r="A30" s="24"/>
      <c r="B30" s="24"/>
      <c r="C30" s="37" t="s">
        <v>1469</v>
      </c>
      <c r="D30" s="24"/>
    </row>
    <row r="31" spans="1:5" ht="16" customHeight="1" x14ac:dyDescent="0.2">
      <c r="A31" s="24"/>
      <c r="B31" s="24"/>
      <c r="C31" s="36" t="s">
        <v>1471</v>
      </c>
      <c r="D31" s="34" t="s">
        <v>1470</v>
      </c>
    </row>
    <row r="32" spans="1:5" ht="16" customHeight="1" x14ac:dyDescent="0.2">
      <c r="A32" s="24"/>
      <c r="B32" s="24"/>
      <c r="C32" s="36" t="s">
        <v>1473</v>
      </c>
      <c r="D32" s="34" t="s">
        <v>1472</v>
      </c>
    </row>
    <row r="33" spans="1:5" ht="16" customHeight="1" x14ac:dyDescent="0.2">
      <c r="A33" s="24"/>
      <c r="B33" s="24"/>
      <c r="C33" s="36" t="s">
        <v>1475</v>
      </c>
      <c r="D33" s="34" t="s">
        <v>1474</v>
      </c>
    </row>
    <row r="34" spans="1:5" ht="16" customHeight="1" x14ac:dyDescent="0.2">
      <c r="A34" s="24"/>
      <c r="B34" s="24"/>
      <c r="C34" s="36" t="s">
        <v>1477</v>
      </c>
      <c r="D34" s="34" t="s">
        <v>1476</v>
      </c>
    </row>
    <row r="35" spans="1:5" ht="16" customHeight="1" x14ac:dyDescent="0.2">
      <c r="A35" s="38" t="s">
        <v>1478</v>
      </c>
      <c r="B35" s="39" t="s">
        <v>1479</v>
      </c>
      <c r="C35" s="39"/>
      <c r="D35" s="24"/>
    </row>
    <row r="36" spans="1:5" ht="16" customHeight="1" x14ac:dyDescent="0.2">
      <c r="A36" s="33" t="s">
        <v>1480</v>
      </c>
      <c r="B36" s="35" t="s">
        <v>1481</v>
      </c>
      <c r="C36" s="35"/>
      <c r="D36" s="24"/>
    </row>
    <row r="37" spans="1:5" ht="16" customHeight="1" x14ac:dyDescent="0.2">
      <c r="A37" s="24"/>
      <c r="B37" s="24"/>
      <c r="C37" s="36" t="s">
        <v>1483</v>
      </c>
      <c r="D37" s="34" t="s">
        <v>1482</v>
      </c>
    </row>
    <row r="38" spans="1:5" ht="32" customHeight="1" x14ac:dyDescent="0.2">
      <c r="A38" s="24"/>
      <c r="B38" s="24"/>
      <c r="C38" s="37" t="s">
        <v>1484</v>
      </c>
      <c r="D38" s="24"/>
    </row>
    <row r="39" spans="1:5" ht="16" customHeight="1" x14ac:dyDescent="0.2">
      <c r="A39" s="24"/>
      <c r="B39" s="24"/>
      <c r="C39" s="36" t="s">
        <v>1486</v>
      </c>
      <c r="D39" s="34" t="s">
        <v>1485</v>
      </c>
    </row>
    <row r="40" spans="1:5" ht="16" customHeight="1" x14ac:dyDescent="0.2">
      <c r="A40" s="24"/>
      <c r="B40" s="24"/>
      <c r="C40" s="36" t="s">
        <v>1488</v>
      </c>
      <c r="D40" s="34" t="s">
        <v>1487</v>
      </c>
    </row>
    <row r="41" spans="1:5" ht="16" customHeight="1" x14ac:dyDescent="0.2">
      <c r="A41" s="24"/>
      <c r="B41" s="24"/>
      <c r="C41" s="37" t="s">
        <v>1489</v>
      </c>
      <c r="D41" s="24"/>
    </row>
    <row r="42" spans="1:5" ht="16" customHeight="1" x14ac:dyDescent="0.2">
      <c r="A42" s="24"/>
      <c r="B42" s="24"/>
      <c r="C42" s="36" t="s">
        <v>1491</v>
      </c>
      <c r="D42" s="34" t="s">
        <v>1490</v>
      </c>
    </row>
  </sheetData>
  <mergeCells count="15">
    <mergeCell ref="B2:C2"/>
    <mergeCell ref="B3:C3"/>
    <mergeCell ref="B4:C4"/>
    <mergeCell ref="B5:C5"/>
    <mergeCell ref="A7:D7"/>
    <mergeCell ref="B8:C8"/>
    <mergeCell ref="B9:C9"/>
    <mergeCell ref="B10:C10"/>
    <mergeCell ref="B16:C16"/>
    <mergeCell ref="B20:C20"/>
    <mergeCell ref="B23:C23"/>
    <mergeCell ref="B24:C24"/>
    <mergeCell ref="B25:C25"/>
    <mergeCell ref="B35:C35"/>
    <mergeCell ref="B36:C36"/>
  </mergeCells>
  <pageMargins left="0.5" right="0.5" top="0.5" bottom="0.5" header="0" footer="0"/>
  <ignoredErrors>
    <ignoredError sqref="A8" numberStoredAsText="1"/>
    <ignoredError sqref="A9" numberStoredAsText="1"/>
    <ignoredError sqref="A10" numberStoredAsText="1"/>
    <ignoredError sqref="A16" numberStoredAsText="1"/>
    <ignoredError sqref="A20" numberStoredAsText="1"/>
    <ignoredError sqref="A23" numberStoredAsText="1"/>
    <ignoredError sqref="A24" numberStoredAsText="1"/>
    <ignoredError sqref="A25" numberStoredAsText="1"/>
    <ignoredError sqref="A35" numberStoredAsText="1"/>
    <ignoredError sqref="A36" numberStoredAsText="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{4b68a57e-935c-4b2e-bf8e-c972a40bf77c}</UserID>
  <AssignmentID>{4b68a57e-935c-4b2e-bf8e-c972a40bf77c}</AssignmentID>
</GradingEngineProps>
</file>

<file path=customXml/itemProps1.xml><?xml version="1.0" encoding="utf-8"?>
<ds:datastoreItem xmlns:ds="http://schemas.openxmlformats.org/officeDocument/2006/customXml" ds:itemID="{28F2167B-0355-4FD0-9421-761670C919E4}">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Dashboard</vt:lpstr>
      <vt:lpstr>Employees</vt:lpstr>
      <vt:lpstr>Data 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Name</dc:creator>
  <cp:keywords>© 2020 Cengage Learning.</cp:keywords>
  <cp:lastModifiedBy>Khagendra Khatri</cp:lastModifiedBy>
  <dcterms:created xsi:type="dcterms:W3CDTF">2018-10-02T04:41:12Z</dcterms:created>
  <dcterms:modified xsi:type="dcterms:W3CDTF">2022-10-31T04:05:19Z</dcterms:modified>
</cp:coreProperties>
</file>