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kellerbee\Documents\SAM Development\SAM Projects\SAM 2019 Projects\Excel\New Perspectives\NP_EX19_CS5-8a\"/>
    </mc:Choice>
  </mc:AlternateContent>
  <xr:revisionPtr revIDLastSave="0" documentId="13_ncr:1_{A16A5D01-024C-4823-9C79-87549A1283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ocumentation" sheetId="2" r:id="rId1"/>
    <sheet name="U.S." sheetId="1" r:id="rId2"/>
    <sheet name="Canada" sheetId="5" r:id="rId3"/>
    <sheet name="Mexico" sheetId="6" r:id="rId4"/>
    <sheet name="All Locations" sheetId="7" r:id="rId5"/>
    <sheet name="Current Sales" sheetId="8" r:id="rId6"/>
    <sheet name="Sales Projections" sheetId="11" r:id="rId7"/>
    <sheet name="Suppliers" sheetId="9" r:id="rId8"/>
    <sheet name="Product Mix" sheetId="10" r:id="rId9"/>
  </sheets>
  <definedNames>
    <definedName name="Mini_Total">'All Locations'!$B$5:$E$5</definedName>
    <definedName name="Mini1_Fixed_Costs">'Product Mix'!$B$11</definedName>
    <definedName name="Mini1_Price">'Product Mix'!$B$6</definedName>
    <definedName name="Mini1_Profit">'Product Mix'!$B$17</definedName>
    <definedName name="Mini1_Sales">'Product Mix'!$B$7</definedName>
    <definedName name="Mini1_Units_Sold">'Product Mix'!$B$5</definedName>
    <definedName name="Mini1_Variable_Cost">'Product Mix'!$B$12</definedName>
    <definedName name="Mini2_Fixed_Costs">'Product Mix'!$C$11</definedName>
    <definedName name="Mini2_Price">'Product Mix'!$C$6</definedName>
    <definedName name="Mini2_Profit">'Product Mix'!$C$17</definedName>
    <definedName name="Mini2_Sales">'Product Mix'!$C$7</definedName>
    <definedName name="Mini2_Units_Sold">'Product Mix'!$C$5</definedName>
    <definedName name="Mini2_Variable_Cost">'Product Mix'!$C$12</definedName>
    <definedName name="Voice_Activated_Total">'All Locations'!$B$6:$E$6</definedName>
    <definedName name="VoiceXP_Fixed_Costs">'Product Mix'!$D$11</definedName>
    <definedName name="VoiceXP_Price">'Product Mix'!$D$6</definedName>
    <definedName name="VoiceXP_Profit">'Product Mix'!$D$17</definedName>
    <definedName name="VoiceXP_Sales">'Product Mix'!$D$7</definedName>
    <definedName name="VoiceXP_Units_Sold">'Product Mix'!$D$5</definedName>
    <definedName name="VoiceXP_Variable_Cost">'Product Mix'!$D$12</definedName>
    <definedName name="VoiceXP10_Fixed_Costs">'Product Mix'!$E$11</definedName>
    <definedName name="VoiceXP10_Price">'Product Mix'!$E$6</definedName>
    <definedName name="VoiceXP10_Profit">'Product Mix'!$E$17</definedName>
    <definedName name="VoiceXP10_Sales">'Product Mix'!$E$7</definedName>
    <definedName name="VoiceXP10_Units_Sold">'Product Mix'!$E$5</definedName>
    <definedName name="VoiceXP10_Variable_Cost">'Product Mix'!$E$12</definedName>
    <definedName name="Waterproof_Fixed_Costs">'Product Mix'!$F$11</definedName>
    <definedName name="Waterproof_Price">'Product Mix'!$F$6</definedName>
    <definedName name="Waterproof_Profit">'Product Mix'!$F$17</definedName>
    <definedName name="Waterproof_Sales">'Product Mix'!$F$7</definedName>
    <definedName name="Waterproof_Units_Sold">'Product Mix'!$F$5</definedName>
    <definedName name="Waterproof_Variable_Cost">'Product Mix'!$F$12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1" l="1"/>
  <c r="B13" i="11" s="1"/>
  <c r="B16" i="11" s="1"/>
  <c r="B7" i="11"/>
  <c r="B20" i="11" s="1"/>
  <c r="C13" i="10"/>
  <c r="C14" i="10" s="1"/>
  <c r="C16" i="10" s="1"/>
  <c r="C17" i="10" s="1"/>
  <c r="C10" i="10"/>
  <c r="D10" i="10"/>
  <c r="D13" i="10" s="1"/>
  <c r="D14" i="10" s="1"/>
  <c r="D16" i="10" s="1"/>
  <c r="D17" i="10" s="1"/>
  <c r="E10" i="10"/>
  <c r="E13" i="10" s="1"/>
  <c r="E14" i="10" s="1"/>
  <c r="E16" i="10" s="1"/>
  <c r="E17" i="10" s="1"/>
  <c r="F10" i="10"/>
  <c r="F13" i="10" s="1"/>
  <c r="F14" i="10" s="1"/>
  <c r="B10" i="10"/>
  <c r="B13" i="10" s="1"/>
  <c r="B14" i="10" s="1"/>
  <c r="E7" i="10"/>
  <c r="F7" i="10"/>
  <c r="C7" i="10"/>
  <c r="D7" i="10"/>
  <c r="B7" i="10"/>
  <c r="D8" i="9"/>
  <c r="D10" i="9" s="1"/>
  <c r="D7" i="9"/>
  <c r="C8" i="9"/>
  <c r="C10" i="9" s="1"/>
  <c r="C7" i="9"/>
  <c r="B8" i="9"/>
  <c r="B10" i="9" s="1"/>
  <c r="B7" i="9"/>
  <c r="E5" i="9"/>
  <c r="B16" i="10" l="1"/>
  <c r="B17" i="10" s="1"/>
  <c r="B17" i="11"/>
  <c r="B21" i="11"/>
  <c r="B22" i="11"/>
  <c r="D4" i="11" s="1"/>
  <c r="F16" i="10"/>
  <c r="F17" i="10" s="1"/>
  <c r="E10" i="9"/>
  <c r="B8" i="7"/>
  <c r="C8" i="7"/>
  <c r="D8" i="7"/>
  <c r="E8" i="7"/>
  <c r="F8" i="7"/>
  <c r="F8" i="6"/>
  <c r="E8" i="6"/>
  <c r="D8" i="6"/>
  <c r="C8" i="6"/>
  <c r="B8" i="6"/>
  <c r="F8" i="5"/>
  <c r="E8" i="5"/>
  <c r="D8" i="5"/>
  <c r="C8" i="5"/>
  <c r="B8" i="5"/>
  <c r="C8" i="1"/>
  <c r="D8" i="1"/>
  <c r="E8" i="1"/>
  <c r="F8" i="1"/>
  <c r="B8" i="1"/>
</calcChain>
</file>

<file path=xl/sharedStrings.xml><?xml version="1.0" encoding="utf-8"?>
<sst xmlns="http://schemas.openxmlformats.org/spreadsheetml/2006/main" count="324" uniqueCount="149">
  <si>
    <t>Author:</t>
  </si>
  <si>
    <t>Khagendra Khatri</t>
  </si>
  <si>
    <t>Note: Do not edit this sheet. If your name does not appear in cell B6, please download a new copy of the file from the SAM website.</t>
  </si>
  <si>
    <t>NewSight Consulting</t>
  </si>
  <si>
    <t>ANALYZE DATA WITH TABLES AND WHAT-IF TOOLS</t>
  </si>
  <si>
    <t>Type</t>
  </si>
  <si>
    <t>Q1</t>
  </si>
  <si>
    <t>Q2</t>
  </si>
  <si>
    <t>Q3</t>
  </si>
  <si>
    <t>Q4</t>
  </si>
  <si>
    <t>Total</t>
  </si>
  <si>
    <t>Mini</t>
  </si>
  <si>
    <t>Voice-activated</t>
  </si>
  <si>
    <t>Waterproof</t>
  </si>
  <si>
    <t>in $000</t>
  </si>
  <si>
    <t>Managers</t>
  </si>
  <si>
    <t>Country</t>
  </si>
  <si>
    <t>Name</t>
  </si>
  <si>
    <t>Location</t>
  </si>
  <si>
    <t>Email Address</t>
  </si>
  <si>
    <t>U.S.</t>
  </si>
  <si>
    <t>Canada</t>
  </si>
  <si>
    <t>Mexico</t>
  </si>
  <si>
    <t>Management Details</t>
  </si>
  <si>
    <t>2020 Total</t>
  </si>
  <si>
    <t>Todd Fenton</t>
  </si>
  <si>
    <t>Natalie Pierre</t>
  </si>
  <si>
    <t>Vicente Medina</t>
  </si>
  <si>
    <t>Windsor</t>
  </si>
  <si>
    <t>Knoxville</t>
  </si>
  <si>
    <t>Juarez</t>
  </si>
  <si>
    <t>tfenton@example.com</t>
  </si>
  <si>
    <t>npierre@example.com</t>
  </si>
  <si>
    <t>vmedina@example.com</t>
  </si>
  <si>
    <t>Channel Type</t>
  </si>
  <si>
    <t>Product</t>
  </si>
  <si>
    <t>Amount</t>
  </si>
  <si>
    <t>2021 Sales: United States</t>
  </si>
  <si>
    <t>2021 Sales: Canada</t>
  </si>
  <si>
    <t>2021 Sales: Mexico</t>
  </si>
  <si>
    <t>2021 Sales: All Locations</t>
  </si>
  <si>
    <t>Date</t>
  </si>
  <si>
    <t>Promotion?</t>
  </si>
  <si>
    <t>DIG website</t>
  </si>
  <si>
    <t>Other website</t>
  </si>
  <si>
    <t>Store</t>
  </si>
  <si>
    <t>DW-1033</t>
  </si>
  <si>
    <t>Mini 2</t>
  </si>
  <si>
    <t>Voice XP</t>
  </si>
  <si>
    <t>OW-1041</t>
  </si>
  <si>
    <t>DW-1039</t>
  </si>
  <si>
    <t>Mini 1</t>
  </si>
  <si>
    <t>ST-1134</t>
  </si>
  <si>
    <t>DW-1040</t>
  </si>
  <si>
    <t>Voice XP10</t>
  </si>
  <si>
    <t>OW-1047</t>
  </si>
  <si>
    <t>DW-1049</t>
  </si>
  <si>
    <t>ST-1142</t>
  </si>
  <si>
    <t>DW-1053</t>
  </si>
  <si>
    <t>OW-1102</t>
  </si>
  <si>
    <t>OW-1104</t>
  </si>
  <si>
    <t>OW-1108</t>
  </si>
  <si>
    <t>DW-1059</t>
  </si>
  <si>
    <t>Sale ID</t>
  </si>
  <si>
    <t>ST-1148</t>
  </si>
  <si>
    <t>OW-1123</t>
  </si>
  <si>
    <t>OW-1126</t>
  </si>
  <si>
    <t>OW-1130</t>
  </si>
  <si>
    <t>DW-1061</t>
  </si>
  <si>
    <t>OW-1132</t>
  </si>
  <si>
    <t>OW-1134</t>
  </si>
  <si>
    <t>OW-1139</t>
  </si>
  <si>
    <t>DW-1062</t>
  </si>
  <si>
    <t>ST-1151</t>
  </si>
  <si>
    <t>ST-1152</t>
  </si>
  <si>
    <t>OW-1141</t>
  </si>
  <si>
    <t>DW-1065</t>
  </si>
  <si>
    <t>OW-1144</t>
  </si>
  <si>
    <t>OW-1145</t>
  </si>
  <si>
    <t>OW-1148</t>
  </si>
  <si>
    <t>DW-1066</t>
  </si>
  <si>
    <t>OW-1150</t>
  </si>
  <si>
    <t>DW-1070</t>
  </si>
  <si>
    <t>DW-1071</t>
  </si>
  <si>
    <t>OW-1155</t>
  </si>
  <si>
    <t>ST-1153</t>
  </si>
  <si>
    <t>Product Details</t>
  </si>
  <si>
    <t>Product ID</t>
  </si>
  <si>
    <t>Color</t>
  </si>
  <si>
    <t>No. of Speakers</t>
  </si>
  <si>
    <t>Retail Price</t>
  </si>
  <si>
    <t>M2016</t>
  </si>
  <si>
    <t>Black</t>
  </si>
  <si>
    <t>M2018</t>
  </si>
  <si>
    <t>Silver</t>
  </si>
  <si>
    <t>M2020</t>
  </si>
  <si>
    <t>White</t>
  </si>
  <si>
    <t>M2205</t>
  </si>
  <si>
    <t>M2210</t>
  </si>
  <si>
    <t>M2215</t>
  </si>
  <si>
    <t>Voice XP 10</t>
  </si>
  <si>
    <t>V3010</t>
  </si>
  <si>
    <t>V3012</t>
  </si>
  <si>
    <t>V3220</t>
  </si>
  <si>
    <t>V3225</t>
  </si>
  <si>
    <t>W4150</t>
  </si>
  <si>
    <t>W4155</t>
  </si>
  <si>
    <t>Monthly Sales: January 2022</t>
  </si>
  <si>
    <t>Performance</t>
  </si>
  <si>
    <t>Revenue Amts</t>
  </si>
  <si>
    <t>Poor</t>
  </si>
  <si>
    <t>Rating</t>
  </si>
  <si>
    <t>Good</t>
  </si>
  <si>
    <t>Fair</t>
  </si>
  <si>
    <t>Very good</t>
  </si>
  <si>
    <t>Fantastic</t>
  </si>
  <si>
    <t>Virtual Assistant Suppliers</t>
  </si>
  <si>
    <t>Jenji Manufacturing</t>
  </si>
  <si>
    <t>AS&amp;P Electronics</t>
  </si>
  <si>
    <t>Hancock Global</t>
  </si>
  <si>
    <t>Units Produced</t>
  </si>
  <si>
    <t>Fixed costs</t>
  </si>
  <si>
    <t>Variable costs</t>
  </si>
  <si>
    <t>Fixed costs per unit</t>
  </si>
  <si>
    <t>Variable cost per unit</t>
  </si>
  <si>
    <t>Total costs</t>
  </si>
  <si>
    <t>Minimum total cost model</t>
  </si>
  <si>
    <t>Revenue</t>
  </si>
  <si>
    <t>Units sold</t>
  </si>
  <si>
    <t>Price per unit</t>
  </si>
  <si>
    <t>Total sales</t>
  </si>
  <si>
    <t>Cost of goods sold</t>
  </si>
  <si>
    <t>Units manufactured</t>
  </si>
  <si>
    <t>Total profit</t>
  </si>
  <si>
    <t>Profit per unit sold</t>
  </si>
  <si>
    <t>New Product: Virtual Assistant</t>
  </si>
  <si>
    <t>Sales</t>
  </si>
  <si>
    <t>Expenses</t>
  </si>
  <si>
    <t>Variable expenses</t>
  </si>
  <si>
    <t>Total variable costs</t>
  </si>
  <si>
    <t>Fixed Expenses</t>
  </si>
  <si>
    <t>Total fixed cost</t>
  </si>
  <si>
    <t>Total expenses</t>
  </si>
  <si>
    <t>Total expense per unit sold</t>
  </si>
  <si>
    <t>Profit</t>
  </si>
  <si>
    <t>Gross profit</t>
  </si>
  <si>
    <t>Virtual Assistant: Gross Profit Analysis</t>
  </si>
  <si>
    <t>`</t>
  </si>
  <si>
    <r>
      <rPr>
        <b/>
        <sz val="10"/>
        <color theme="0"/>
        <rFont val="Century Gothic"/>
        <family val="2"/>
      </rPr>
      <t>New Perspectives Excel 2019</t>
    </r>
    <r>
      <rPr>
        <sz val="10"/>
        <color theme="0"/>
        <rFont val="Century Gothic"/>
        <family val="2"/>
      </rPr>
      <t xml:space="preserve"> | Modules 5-8: SAM Capstone Project 1a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</si>
</sst>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.00"/>
  </numFmts>
  <fonts count="22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Medium"/>
      <family val="2"/>
      <scheme val="maj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1"/>
      <color theme="1" tint="0.14999847407452621"/>
      <name val="Franklin Gothic Book"/>
      <family val="2"/>
      <scheme val="minor"/>
    </font>
    <font>
      <sz val="18"/>
      <color theme="1" tint="0.14999847407452621"/>
      <name val="Franklin Gothic Medium"/>
      <family val="2"/>
      <scheme val="major"/>
    </font>
    <font>
      <b/>
      <sz val="11"/>
      <color theme="1" tint="0.14999847407452621"/>
      <name val="Franklin Gothic Book"/>
      <family val="2"/>
      <scheme val="minor"/>
    </font>
    <font>
      <i/>
      <sz val="11"/>
      <color theme="1" tint="0.14999847407452621"/>
      <name val="Franklin Gothic Book"/>
      <family val="2"/>
      <scheme val="minor"/>
    </font>
    <font>
      <u/>
      <sz val="11"/>
      <color theme="10"/>
      <name val="Franklin Gothic Book"/>
      <family val="2"/>
      <scheme val="minor"/>
    </font>
    <font>
      <sz val="11"/>
      <name val="Franklin Gothic Book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34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 style="thin">
        <color theme="9"/>
      </top>
      <bottom style="double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double">
        <color theme="9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medium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/>
    <xf numFmtId="0" fontId="10" fillId="5" borderId="0">
      <alignment vertical="top" wrapText="1"/>
    </xf>
    <xf numFmtId="0" fontId="12" fillId="5" borderId="0">
      <alignment vertical="top" wrapText="1"/>
    </xf>
    <xf numFmtId="0" fontId="20" fillId="0" borderId="0" applyNumberFormat="0" applyFill="0" applyBorder="0" applyAlignment="0" applyProtection="0"/>
  </cellStyleXfs>
  <cellXfs count="103">
    <xf numFmtId="0" fontId="0" fillId="0" borderId="0" xfId="0"/>
    <xf numFmtId="0" fontId="7" fillId="4" borderId="2" xfId="7" applyFont="1" applyFill="1" applyBorder="1" applyAlignment="1">
      <alignment vertical="center"/>
    </xf>
    <xf numFmtId="0" fontId="9" fillId="4" borderId="3" xfId="7" applyFont="1" applyFill="1" applyBorder="1" applyAlignment="1">
      <alignment horizontal="left"/>
    </xf>
    <xf numFmtId="0" fontId="6" fillId="0" borderId="0" xfId="7" applyFill="1"/>
    <xf numFmtId="0" fontId="9" fillId="0" borderId="0" xfId="7" applyFont="1" applyFill="1" applyBorder="1" applyAlignment="1">
      <alignment vertical="center"/>
    </xf>
    <xf numFmtId="0" fontId="9" fillId="5" borderId="4" xfId="7" applyFont="1" applyFill="1" applyBorder="1" applyAlignment="1">
      <alignment horizontal="left"/>
    </xf>
    <xf numFmtId="0" fontId="9" fillId="5" borderId="0" xfId="7" applyFont="1" applyFill="1" applyBorder="1" applyAlignment="1">
      <alignment horizontal="left"/>
    </xf>
    <xf numFmtId="0" fontId="10" fillId="5" borderId="0" xfId="8" applyBorder="1" applyAlignment="1">
      <alignment horizontal="left" vertical="top" wrapText="1"/>
    </xf>
    <xf numFmtId="0" fontId="11" fillId="5" borderId="4" xfId="7" applyFont="1" applyFill="1" applyBorder="1" applyAlignment="1">
      <alignment horizontal="left" wrapText="1"/>
    </xf>
    <xf numFmtId="0" fontId="6" fillId="0" borderId="0" xfId="7" applyFill="1" applyAlignment="1">
      <alignment wrapText="1"/>
    </xf>
    <xf numFmtId="0" fontId="13" fillId="5" borderId="0" xfId="9" applyFont="1" applyBorder="1" applyAlignment="1">
      <alignment horizontal="left" vertical="top" wrapText="1"/>
    </xf>
    <xf numFmtId="0" fontId="9" fillId="5" borderId="0" xfId="7" applyFont="1" applyFill="1" applyBorder="1" applyAlignment="1">
      <alignment horizontal="right"/>
    </xf>
    <xf numFmtId="0" fontId="14" fillId="6" borderId="5" xfId="7" applyFont="1" applyFill="1" applyBorder="1" applyAlignment="1">
      <alignment horizontal="left"/>
    </xf>
    <xf numFmtId="0" fontId="3" fillId="2" borderId="0" xfId="5" applyFont="1" applyAlignment="1">
      <alignment horizontal="center"/>
    </xf>
    <xf numFmtId="0" fontId="0" fillId="5" borderId="0" xfId="0" applyFill="1" applyBorder="1"/>
    <xf numFmtId="0" fontId="16" fillId="3" borderId="0" xfId="6" applyFont="1"/>
    <xf numFmtId="0" fontId="16" fillId="3" borderId="0" xfId="6" applyFont="1" applyAlignment="1">
      <alignment horizontal="center"/>
    </xf>
    <xf numFmtId="0" fontId="0" fillId="5" borderId="9" xfId="0" applyFill="1" applyBorder="1"/>
    <xf numFmtId="0" fontId="0" fillId="5" borderId="10" xfId="0" applyFill="1" applyBorder="1"/>
    <xf numFmtId="0" fontId="2" fillId="5" borderId="10" xfId="3" applyFill="1" applyBorder="1" applyAlignment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16" fillId="5" borderId="9" xfId="0" applyFont="1" applyFill="1" applyBorder="1"/>
    <xf numFmtId="0" fontId="16" fillId="5" borderId="10" xfId="0" applyFont="1" applyFill="1" applyBorder="1"/>
    <xf numFmtId="0" fontId="17" fillId="5" borderId="10" xfId="3" applyFont="1" applyFill="1" applyBorder="1" applyAlignment="1"/>
    <xf numFmtId="0" fontId="16" fillId="0" borderId="0" xfId="0" applyFont="1"/>
    <xf numFmtId="0" fontId="16" fillId="5" borderId="12" xfId="0" applyFont="1" applyFill="1" applyBorder="1"/>
    <xf numFmtId="0" fontId="16" fillId="5" borderId="0" xfId="0" applyFont="1" applyFill="1" applyBorder="1"/>
    <xf numFmtId="0" fontId="16" fillId="5" borderId="13" xfId="0" applyFont="1" applyFill="1" applyBorder="1"/>
    <xf numFmtId="164" fontId="16" fillId="0" borderId="0" xfId="2" applyNumberFormat="1" applyFont="1"/>
    <xf numFmtId="165" fontId="16" fillId="0" borderId="0" xfId="1" applyNumberFormat="1" applyFont="1"/>
    <xf numFmtId="0" fontId="18" fillId="0" borderId="8" xfId="4" applyFont="1" applyBorder="1"/>
    <xf numFmtId="164" fontId="18" fillId="0" borderId="8" xfId="2" applyNumberFormat="1" applyFont="1" applyBorder="1"/>
    <xf numFmtId="0" fontId="19" fillId="0" borderId="0" xfId="0" applyFont="1"/>
    <xf numFmtId="164" fontId="16" fillId="0" borderId="0" xfId="2" applyNumberFormat="1" applyFont="1" applyBorder="1"/>
    <xf numFmtId="165" fontId="16" fillId="0" borderId="0" xfId="1" applyNumberFormat="1" applyFont="1" applyBorder="1"/>
    <xf numFmtId="164" fontId="16" fillId="0" borderId="17" xfId="2" applyNumberFormat="1" applyFont="1" applyBorder="1"/>
    <xf numFmtId="165" fontId="16" fillId="0" borderId="17" xfId="1" applyNumberFormat="1" applyFont="1" applyBorder="1"/>
    <xf numFmtId="164" fontId="18" fillId="0" borderId="18" xfId="2" applyNumberFormat="1" applyFont="1" applyBorder="1"/>
    <xf numFmtId="0" fontId="20" fillId="0" borderId="0" xfId="10"/>
    <xf numFmtId="0" fontId="21" fillId="0" borderId="0" xfId="0" applyFont="1"/>
    <xf numFmtId="14" fontId="21" fillId="0" borderId="0" xfId="0" applyNumberFormat="1" applyFont="1"/>
    <xf numFmtId="0" fontId="18" fillId="3" borderId="19" xfId="6" applyFont="1" applyFill="1" applyBorder="1" applyAlignment="1">
      <alignment horizontal="center"/>
    </xf>
    <xf numFmtId="0" fontId="5" fillId="2" borderId="0" xfId="5"/>
    <xf numFmtId="0" fontId="21" fillId="0" borderId="0" xfId="0" applyFont="1" applyAlignment="1">
      <alignment horizontal="center"/>
    </xf>
    <xf numFmtId="44" fontId="16" fillId="0" borderId="0" xfId="2" applyFont="1"/>
    <xf numFmtId="0" fontId="16" fillId="8" borderId="0" xfId="0" applyFont="1" applyFill="1"/>
    <xf numFmtId="0" fontId="16" fillId="7" borderId="0" xfId="0" applyFont="1" applyFill="1" applyAlignment="1">
      <alignment horizontal="center"/>
    </xf>
    <xf numFmtId="0" fontId="0" fillId="5" borderId="0" xfId="0" applyFill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16" fillId="0" borderId="20" xfId="0" applyFont="1" applyBorder="1"/>
    <xf numFmtId="165" fontId="16" fillId="0" borderId="20" xfId="1" applyNumberFormat="1" applyFont="1" applyBorder="1"/>
    <xf numFmtId="0" fontId="16" fillId="0" borderId="0" xfId="0" applyFont="1" applyAlignment="1">
      <alignment horizontal="left" indent="1"/>
    </xf>
    <xf numFmtId="44" fontId="18" fillId="0" borderId="8" xfId="2" applyFont="1" applyBorder="1"/>
    <xf numFmtId="44" fontId="16" fillId="0" borderId="0" xfId="2" applyNumberFormat="1" applyFont="1"/>
    <xf numFmtId="44" fontId="18" fillId="0" borderId="8" xfId="2" applyNumberFormat="1" applyFont="1" applyBorder="1"/>
    <xf numFmtId="43" fontId="16" fillId="0" borderId="0" xfId="1" applyFont="1"/>
    <xf numFmtId="0" fontId="3" fillId="2" borderId="0" xfId="5" applyFont="1"/>
    <xf numFmtId="0" fontId="16" fillId="7" borderId="0" xfId="0" applyFont="1" applyFill="1"/>
    <xf numFmtId="0" fontId="18" fillId="0" borderId="8" xfId="0" applyFont="1" applyBorder="1"/>
    <xf numFmtId="0" fontId="16" fillId="0" borderId="21" xfId="0" applyFont="1" applyBorder="1"/>
    <xf numFmtId="164" fontId="16" fillId="0" borderId="21" xfId="2" applyNumberFormat="1" applyFont="1" applyBorder="1"/>
    <xf numFmtId="166" fontId="18" fillId="0" borderId="8" xfId="0" applyNumberFormat="1" applyFont="1" applyBorder="1"/>
    <xf numFmtId="44" fontId="0" fillId="0" borderId="0" xfId="2" applyFont="1"/>
    <xf numFmtId="44" fontId="16" fillId="0" borderId="0" xfId="2" applyFont="1" applyAlignment="1">
      <alignment horizontal="left"/>
    </xf>
    <xf numFmtId="0" fontId="16" fillId="5" borderId="11" xfId="0" applyFont="1" applyFill="1" applyBorder="1"/>
    <xf numFmtId="0" fontId="16" fillId="5" borderId="14" xfId="0" applyFont="1" applyFill="1" applyBorder="1"/>
    <xf numFmtId="0" fontId="16" fillId="5" borderId="16" xfId="0" applyFont="1" applyFill="1" applyBorder="1"/>
    <xf numFmtId="0" fontId="18" fillId="0" borderId="0" xfId="0" applyFont="1" applyAlignment="1">
      <alignment horizontal="left" indent="1"/>
    </xf>
    <xf numFmtId="44" fontId="18" fillId="0" borderId="0" xfId="2" applyFont="1"/>
    <xf numFmtId="0" fontId="18" fillId="0" borderId="10" xfId="0" applyFont="1" applyBorder="1" applyAlignment="1">
      <alignment horizontal="left" indent="1"/>
    </xf>
    <xf numFmtId="44" fontId="18" fillId="0" borderId="10" xfId="2" applyFont="1" applyBorder="1"/>
    <xf numFmtId="0" fontId="18" fillId="0" borderId="10" xfId="0" applyFont="1" applyBorder="1"/>
    <xf numFmtId="165" fontId="16" fillId="0" borderId="0" xfId="0" applyNumberFormat="1" applyFont="1"/>
    <xf numFmtId="0" fontId="18" fillId="0" borderId="8" xfId="0" applyFont="1" applyBorder="1" applyAlignment="1">
      <alignment horizontal="left" indent="1"/>
    </xf>
    <xf numFmtId="44" fontId="16" fillId="0" borderId="15" xfId="2" applyFont="1" applyBorder="1"/>
    <xf numFmtId="44" fontId="16" fillId="0" borderId="14" xfId="0" applyNumberFormat="1" applyFont="1" applyBorder="1"/>
    <xf numFmtId="44" fontId="16" fillId="0" borderId="16" xfId="2" applyFont="1" applyBorder="1"/>
    <xf numFmtId="165" fontId="16" fillId="0" borderId="12" xfId="1" applyNumberFormat="1" applyFont="1" applyBorder="1"/>
    <xf numFmtId="165" fontId="16" fillId="0" borderId="14" xfId="1" applyNumberFormat="1" applyFont="1" applyBorder="1"/>
    <xf numFmtId="164" fontId="16" fillId="7" borderId="0" xfId="2" applyNumberFormat="1" applyFont="1" applyFill="1" applyAlignment="1">
      <alignment horizontal="center"/>
    </xf>
    <xf numFmtId="164" fontId="0" fillId="0" borderId="0" xfId="2" applyNumberFormat="1" applyFont="1"/>
    <xf numFmtId="164" fontId="0" fillId="7" borderId="0" xfId="2" applyNumberFormat="1" applyFont="1" applyFill="1"/>
    <xf numFmtId="165" fontId="16" fillId="0" borderId="13" xfId="1" applyNumberFormat="1" applyFont="1" applyBorder="1"/>
    <xf numFmtId="165" fontId="16" fillId="0" borderId="15" xfId="1" applyNumberFormat="1" applyFont="1" applyBorder="1"/>
    <xf numFmtId="165" fontId="16" fillId="0" borderId="16" xfId="1" applyNumberFormat="1" applyFont="1" applyBorder="1"/>
    <xf numFmtId="0" fontId="15" fillId="5" borderId="0" xfId="7" applyFont="1" applyFill="1" applyBorder="1" applyAlignment="1">
      <alignment horizontal="center" vertical="center" wrapText="1"/>
    </xf>
    <xf numFmtId="0" fontId="15" fillId="5" borderId="4" xfId="7" applyFont="1" applyFill="1" applyBorder="1" applyAlignment="1">
      <alignment horizontal="center" vertical="center" wrapText="1"/>
    </xf>
    <xf numFmtId="0" fontId="15" fillId="5" borderId="6" xfId="7" applyFont="1" applyFill="1" applyBorder="1" applyAlignment="1">
      <alignment horizontal="center" vertical="center" wrapText="1"/>
    </xf>
    <xf numFmtId="0" fontId="15" fillId="5" borderId="7" xfId="7" applyFont="1" applyFill="1" applyBorder="1" applyAlignment="1">
      <alignment horizontal="center" vertical="center" wrapText="1"/>
    </xf>
    <xf numFmtId="0" fontId="3" fillId="2" borderId="14" xfId="5" applyFont="1" applyBorder="1" applyAlignment="1">
      <alignment horizontal="center"/>
    </xf>
    <xf numFmtId="0" fontId="3" fillId="2" borderId="15" xfId="5" applyFont="1" applyBorder="1" applyAlignment="1">
      <alignment horizontal="center"/>
    </xf>
    <xf numFmtId="0" fontId="3" fillId="2" borderId="16" xfId="5" applyFont="1" applyBorder="1" applyAlignment="1">
      <alignment horizontal="center"/>
    </xf>
    <xf numFmtId="0" fontId="3" fillId="2" borderId="0" xfId="5" applyFont="1" applyAlignment="1">
      <alignment horizontal="center"/>
    </xf>
    <xf numFmtId="0" fontId="3" fillId="2" borderId="12" xfId="5" applyFont="1" applyBorder="1" applyAlignment="1">
      <alignment horizontal="center"/>
    </xf>
    <xf numFmtId="0" fontId="3" fillId="2" borderId="0" xfId="5" applyFont="1" applyBorder="1" applyAlignment="1">
      <alignment horizontal="center"/>
    </xf>
    <xf numFmtId="0" fontId="3" fillId="2" borderId="13" xfId="5" applyFont="1" applyBorder="1" applyAlignment="1">
      <alignment horizontal="center"/>
    </xf>
    <xf numFmtId="0" fontId="3" fillId="2" borderId="10" xfId="5" applyFont="1" applyBorder="1" applyAlignment="1">
      <alignment horizontal="center"/>
    </xf>
    <xf numFmtId="0" fontId="3" fillId="2" borderId="9" xfId="5" applyFont="1" applyBorder="1" applyAlignment="1">
      <alignment horizontal="center"/>
    </xf>
    <xf numFmtId="0" fontId="3" fillId="2" borderId="11" xfId="5" applyFont="1" applyBorder="1" applyAlignment="1">
      <alignment horizontal="center"/>
    </xf>
  </cellXfs>
  <cellStyles count="11">
    <cellStyle name="60% - Accent6" xfId="6" builtinId="52"/>
    <cellStyle name="Accent6" xfId="5" builtinId="49"/>
    <cellStyle name="Comma" xfId="1" builtinId="3"/>
    <cellStyle name="Currency" xfId="2" builtinId="4"/>
    <cellStyle name="Hyperlink" xfId="10" builtinId="8"/>
    <cellStyle name="Normal" xfId="0" builtinId="0"/>
    <cellStyle name="Normal 2 2" xfId="7" xr:uid="{00000000-0005-0000-0000-000006000000}"/>
    <cellStyle name="Student Name" xfId="8" xr:uid="{00000000-0005-0000-0000-000007000000}"/>
    <cellStyle name="Submission" xfId="9" xr:uid="{00000000-0005-0000-0000-000008000000}"/>
    <cellStyle name="Title" xfId="3" builtinId="15"/>
    <cellStyle name="Total" xfId="4" builtinId="2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Franklin Gothic Book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Franklin Gothic Book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8" Type="http://schemas.openxmlformats.org/officeDocument/2006/relationships/worksheet" Target="worksheets/sheet8.xml" />
  <Relationship Id="rId13" Type="http://schemas.openxmlformats.org/officeDocument/2006/relationships/calcChain" Target="calcChain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12" Type="http://schemas.openxmlformats.org/officeDocument/2006/relationships/sharedStrings" Target="sharedStrings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styles" Target="styles.xml" />
  <Relationship Id="rId5" Type="http://schemas.openxmlformats.org/officeDocument/2006/relationships/worksheet" Target="worksheets/sheet5.xml" />
  <Relationship Id="rId10" Type="http://schemas.openxmlformats.org/officeDocument/2006/relationships/theme" Target="theme/theme1.xml" />
  <Relationship Id="rId4" Type="http://schemas.openxmlformats.org/officeDocument/2006/relationships/worksheet" Target="worksheets/sheet4.xml" />
  <Relationship Id="rId9" Type="http://schemas.openxmlformats.org/officeDocument/2006/relationships/worksheet" Target="worksheets/sheet9.xml" />
  <Relationship Id="rId14" Type="http://schemas.openxmlformats.org/officeDocument/2006/relationships/customXml" Target="../customXml/item1.xml" />
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5460898</xdr:colOff>
      <xdr:row>0</xdr:row>
      <xdr:rowOff>9525</xdr:rowOff>
    </xdr:from>
    <xdr:to>
      <xdr:col>2</xdr:col>
      <xdr:colOff>323546</xdr:colOff>
      <xdr:row>1</xdr:row>
      <xdr:rowOff>11450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7D718778-EA72-473A-BEF9-A59A0A558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3373" y="9525"/>
          <a:ext cx="1787323" cy="411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0</xdr:row>
      <xdr:rowOff>0</xdr:rowOff>
    </xdr:from>
    <xdr:to>
      <xdr:col>4</xdr:col>
      <xdr:colOff>180743</xdr:colOff>
      <xdr:row>0</xdr:row>
      <xdr:rowOff>828571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0"/>
          <a:ext cx="1857143" cy="8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0</xdr:row>
      <xdr:rowOff>0</xdr:rowOff>
    </xdr:from>
    <xdr:to>
      <xdr:col>4</xdr:col>
      <xdr:colOff>180743</xdr:colOff>
      <xdr:row>0</xdr:row>
      <xdr:rowOff>828571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0"/>
          <a:ext cx="1857143" cy="8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0</xdr:row>
      <xdr:rowOff>0</xdr:rowOff>
    </xdr:from>
    <xdr:to>
      <xdr:col>4</xdr:col>
      <xdr:colOff>180743</xdr:colOff>
      <xdr:row>0</xdr:row>
      <xdr:rowOff>828571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0"/>
          <a:ext cx="1857143" cy="8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0</xdr:row>
      <xdr:rowOff>19050</xdr:rowOff>
    </xdr:from>
    <xdr:to>
      <xdr:col>4</xdr:col>
      <xdr:colOff>418868</xdr:colOff>
      <xdr:row>1</xdr:row>
      <xdr:rowOff>18946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9775" y="19050"/>
          <a:ext cx="1857143" cy="8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0</xdr:row>
      <xdr:rowOff>19050</xdr:rowOff>
    </xdr:from>
    <xdr:to>
      <xdr:col>4</xdr:col>
      <xdr:colOff>352193</xdr:colOff>
      <xdr:row>1</xdr:row>
      <xdr:rowOff>18946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125" y="19050"/>
          <a:ext cx="1857143" cy="8285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28575</xdr:rowOff>
    </xdr:from>
    <xdr:to>
      <xdr:col>1</xdr:col>
      <xdr:colOff>466493</xdr:colOff>
      <xdr:row>1</xdr:row>
      <xdr:rowOff>28471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28575"/>
          <a:ext cx="1857143" cy="8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962025</xdr:colOff>
      <xdr:row>0</xdr:row>
      <xdr:rowOff>0</xdr:rowOff>
    </xdr:from>
    <xdr:to>
      <xdr:col>3</xdr:col>
      <xdr:colOff>418868</xdr:colOff>
      <xdr:row>0</xdr:row>
      <xdr:rowOff>828571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0"/>
          <a:ext cx="1857143" cy="8285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0</xdr:row>
      <xdr:rowOff>0</xdr:rowOff>
    </xdr:from>
    <xdr:to>
      <xdr:col>3</xdr:col>
      <xdr:colOff>952268</xdr:colOff>
      <xdr:row>0</xdr:row>
      <xdr:rowOff>828571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0" y="0"/>
          <a:ext cx="1857143" cy="82857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4:G40" totalsRowShown="0" headerRowDxfId="8" dataDxfId="7" headerRowCellStyle="60% - Accent6">
  <autoFilter ref="A4:G40" xr:uid="{00000000-0009-0000-0100-000001000000}"/>
  <sortState xmlns:xlrd2="http://schemas.microsoft.com/office/spreadsheetml/2017/richdata2" ref="A5:G40">
    <sortCondition ref="A4:A40"/>
  </sortState>
  <tableColumns count="7">
    <tableColumn id="1" xr3:uid="{00000000-0010-0000-0000-000001000000}" name="Sale ID" dataDxfId="6"/>
    <tableColumn id="2" xr3:uid="{00000000-0010-0000-0000-000002000000}" name="Channel Type" dataDxfId="5"/>
    <tableColumn id="3" xr3:uid="{00000000-0010-0000-0000-000003000000}" name="Date" dataDxfId="4"/>
    <tableColumn id="4" xr3:uid="{00000000-0010-0000-0000-000004000000}" name="Product" dataDxfId="3"/>
    <tableColumn id="5" xr3:uid="{00000000-0010-0000-0000-000005000000}" name="Location" dataDxfId="2"/>
    <tableColumn id="6" xr3:uid="{00000000-0010-0000-0000-000006000000}" name="Amount" dataDxfId="1"/>
    <tableColumn id="7" xr3:uid="{00000000-0010-0000-0000-000007000000}" name="Promotion?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9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DD8047"/>
      </a:hlink>
      <a:folHlink>
        <a:srgbClr val="704404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mailto:vmedina@example.com" TargetMode="External"/><Relationship Id="rId1" Type="http://schemas.openxmlformats.org/officeDocument/2006/relationships/hyperlink" Target="mailto:npierre@example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11"/>
  <sheetViews>
    <sheetView showGridLines="0" tabSelected="1" zoomScaleNormal="100" workbookViewId="0">
      <selection activeCell="E1" sqref="E1"/>
    </sheetView>
  </sheetViews>
  <sheetFormatPr defaultColWidth="11.36328125" defaultRowHeight="13.2" x14ac:dyDescent="0.25"/>
  <cols>
    <col min="1" max="1" width="8.81640625" style="3" customWidth="1"/>
    <col min="2" max="2" width="80.81640625" style="3" customWidth="1"/>
    <col min="3" max="3" width="3.81640625" style="3" customWidth="1"/>
    <col min="4" max="16384" width="11.36328125" style="3"/>
  </cols>
  <sheetData>
    <row r="1" spans="1:3" ht="32.25" customHeight="1" x14ac:dyDescent="0.25">
      <c r="A1" s="1"/>
      <c r="B1" s="1" t="s">
        <v>148</v>
      </c>
      <c r="C1" s="2"/>
    </row>
    <row r="2" spans="1:3" ht="5.0999999999999996" customHeight="1" x14ac:dyDescent="0.35">
      <c r="A2" s="4"/>
      <c r="B2"/>
      <c r="C2" s="5"/>
    </row>
    <row r="3" spans="1:3" s="9" customFormat="1" ht="36.6" x14ac:dyDescent="0.25">
      <c r="A3" s="6"/>
      <c r="B3" s="7" t="s">
        <v>3</v>
      </c>
      <c r="C3" s="8"/>
    </row>
    <row r="4" spans="1:3" ht="13.8" x14ac:dyDescent="0.25">
      <c r="A4" s="6"/>
      <c r="B4" s="10" t="s">
        <v>4</v>
      </c>
      <c r="C4" s="5"/>
    </row>
    <row r="5" spans="1:3" ht="15.75" customHeight="1" x14ac:dyDescent="0.25">
      <c r="A5" s="6"/>
      <c r="B5" s="6"/>
      <c r="C5" s="5"/>
    </row>
    <row r="6" spans="1:3" x14ac:dyDescent="0.25">
      <c r="A6" s="11" t="s">
        <v>0</v>
      </c>
      <c r="B6" s="12" t="s">
        <v>1</v>
      </c>
      <c r="C6" s="5"/>
    </row>
    <row r="7" spans="1:3" x14ac:dyDescent="0.25">
      <c r="A7" s="6"/>
      <c r="B7" s="6"/>
      <c r="C7" s="5"/>
    </row>
    <row r="8" spans="1:3" x14ac:dyDescent="0.25">
      <c r="A8" s="89" t="s">
        <v>2</v>
      </c>
      <c r="B8" s="89"/>
      <c r="C8" s="90"/>
    </row>
    <row r="9" spans="1:3" x14ac:dyDescent="0.25">
      <c r="A9" s="89"/>
      <c r="B9" s="89"/>
      <c r="C9" s="90"/>
    </row>
    <row r="10" spans="1:3" ht="13.8" thickBot="1" x14ac:dyDescent="0.3">
      <c r="A10" s="91"/>
      <c r="B10" s="91"/>
      <c r="C10" s="92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error="pavI8MeUFtEyxX2I4tkydccfe616-be57-4d1d-a31b-be7731aa8224" showErrorMessage="0" showInputMessage="0" allowBlank="1" sqref="A1:C2 A3:C3 A4:C11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G1" sqref="G1"/>
    </sheetView>
  </sheetViews>
  <sheetFormatPr defaultRowHeight="15" x14ac:dyDescent="0.35"/>
  <cols>
    <col min="1" max="1" width="11.81640625" bestFit="1" customWidth="1"/>
    <col min="6" max="6" width="9.81640625" customWidth="1"/>
  </cols>
  <sheetData>
    <row r="1" spans="1:6" ht="65.25" customHeight="1" x14ac:dyDescent="0.5">
      <c r="A1" s="17"/>
      <c r="B1" s="18"/>
      <c r="C1" s="18"/>
      <c r="D1" s="19"/>
      <c r="E1" s="18"/>
      <c r="F1" s="20"/>
    </row>
    <row r="2" spans="1:6" x14ac:dyDescent="0.35">
      <c r="A2" s="21"/>
      <c r="B2" s="14"/>
      <c r="C2" s="14"/>
      <c r="D2" s="14"/>
      <c r="E2" s="14"/>
      <c r="F2" s="22"/>
    </row>
    <row r="3" spans="1:6" x14ac:dyDescent="0.35">
      <c r="A3" s="93" t="s">
        <v>37</v>
      </c>
      <c r="B3" s="94"/>
      <c r="C3" s="94"/>
      <c r="D3" s="94"/>
      <c r="E3" s="94"/>
      <c r="F3" s="95"/>
    </row>
    <row r="4" spans="1:6" x14ac:dyDescent="0.35">
      <c r="A4" s="15" t="s">
        <v>5</v>
      </c>
      <c r="B4" s="16" t="s">
        <v>6</v>
      </c>
      <c r="C4" s="16" t="s">
        <v>7</v>
      </c>
      <c r="D4" s="16" t="s">
        <v>8</v>
      </c>
      <c r="E4" s="16" t="s">
        <v>9</v>
      </c>
      <c r="F4" s="16" t="s">
        <v>10</v>
      </c>
    </row>
    <row r="5" spans="1:6" x14ac:dyDescent="0.35">
      <c r="A5" s="26" t="s">
        <v>11</v>
      </c>
      <c r="B5" s="30">
        <v>1021</v>
      </c>
      <c r="C5" s="30">
        <v>1025</v>
      </c>
      <c r="D5" s="30">
        <v>1076</v>
      </c>
      <c r="E5" s="30">
        <v>1027</v>
      </c>
      <c r="F5" s="30"/>
    </row>
    <row r="6" spans="1:6" x14ac:dyDescent="0.35">
      <c r="A6" s="26" t="s">
        <v>12</v>
      </c>
      <c r="B6" s="31">
        <v>987</v>
      </c>
      <c r="C6" s="31">
        <v>990</v>
      </c>
      <c r="D6" s="31">
        <v>1015</v>
      </c>
      <c r="E6" s="31">
        <v>1016</v>
      </c>
      <c r="F6" s="31"/>
    </row>
    <row r="7" spans="1:6" x14ac:dyDescent="0.35">
      <c r="A7" s="26" t="s">
        <v>13</v>
      </c>
      <c r="B7" s="31">
        <v>815</v>
      </c>
      <c r="C7" s="31">
        <v>826</v>
      </c>
      <c r="D7" s="31">
        <v>834</v>
      </c>
      <c r="E7" s="31">
        <v>859</v>
      </c>
      <c r="F7" s="31"/>
    </row>
    <row r="8" spans="1:6" ht="15.6" thickBot="1" x14ac:dyDescent="0.4">
      <c r="A8" s="32" t="s">
        <v>10</v>
      </c>
      <c r="B8" s="33">
        <f>SUM(B5:B7)</f>
        <v>2823</v>
      </c>
      <c r="C8" s="33">
        <f t="shared" ref="C8:F8" si="0">SUM(C5:C7)</f>
        <v>2841</v>
      </c>
      <c r="D8" s="33">
        <f t="shared" si="0"/>
        <v>2925</v>
      </c>
      <c r="E8" s="33">
        <f t="shared" si="0"/>
        <v>2902</v>
      </c>
      <c r="F8" s="33">
        <f t="shared" si="0"/>
        <v>0</v>
      </c>
    </row>
    <row r="9" spans="1:6" ht="15.6" thickTop="1" x14ac:dyDescent="0.35">
      <c r="A9" s="26"/>
      <c r="B9" s="26"/>
      <c r="C9" s="26"/>
      <c r="D9" s="26"/>
      <c r="E9" s="26"/>
      <c r="F9" s="26"/>
    </row>
    <row r="10" spans="1:6" x14ac:dyDescent="0.35">
      <c r="A10" s="34" t="s">
        <v>14</v>
      </c>
      <c r="B10" s="26"/>
      <c r="C10" s="26"/>
      <c r="D10" s="26"/>
      <c r="E10" s="26"/>
      <c r="F10" s="26"/>
    </row>
  </sheetData>
  <mergeCells count="1">
    <mergeCell ref="A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G1" sqref="G1"/>
    </sheetView>
  </sheetViews>
  <sheetFormatPr defaultRowHeight="15" x14ac:dyDescent="0.35"/>
  <cols>
    <col min="1" max="1" width="11.81640625" bestFit="1" customWidth="1"/>
    <col min="6" max="6" width="9.81640625" customWidth="1"/>
  </cols>
  <sheetData>
    <row r="1" spans="1:6" ht="65.25" customHeight="1" x14ac:dyDescent="0.5">
      <c r="A1" s="17"/>
      <c r="B1" s="18"/>
      <c r="C1" s="18"/>
      <c r="D1" s="19"/>
      <c r="E1" s="18"/>
      <c r="F1" s="20"/>
    </row>
    <row r="2" spans="1:6" x14ac:dyDescent="0.35">
      <c r="A2" s="21"/>
      <c r="B2" s="14"/>
      <c r="C2" s="14"/>
      <c r="D2" s="14"/>
      <c r="E2" s="14"/>
      <c r="F2" s="22"/>
    </row>
    <row r="3" spans="1:6" x14ac:dyDescent="0.35">
      <c r="A3" s="93" t="s">
        <v>38</v>
      </c>
      <c r="B3" s="94"/>
      <c r="C3" s="94"/>
      <c r="D3" s="94"/>
      <c r="E3" s="94"/>
      <c r="F3" s="95"/>
    </row>
    <row r="4" spans="1:6" x14ac:dyDescent="0.35">
      <c r="A4" s="15" t="s">
        <v>5</v>
      </c>
      <c r="B4" s="16" t="s">
        <v>6</v>
      </c>
      <c r="C4" s="16" t="s">
        <v>7</v>
      </c>
      <c r="D4" s="16" t="s">
        <v>8</v>
      </c>
      <c r="E4" s="16" t="s">
        <v>9</v>
      </c>
      <c r="F4" s="16" t="s">
        <v>10</v>
      </c>
    </row>
    <row r="5" spans="1:6" x14ac:dyDescent="0.35">
      <c r="A5" s="26" t="s">
        <v>11</v>
      </c>
      <c r="B5" s="30">
        <v>604</v>
      </c>
      <c r="C5" s="30">
        <v>609</v>
      </c>
      <c r="D5" s="30">
        <v>601</v>
      </c>
      <c r="E5" s="30">
        <v>602</v>
      </c>
      <c r="F5" s="30"/>
    </row>
    <row r="6" spans="1:6" x14ac:dyDescent="0.35">
      <c r="A6" s="26" t="s">
        <v>12</v>
      </c>
      <c r="B6" s="31">
        <v>497</v>
      </c>
      <c r="C6" s="31">
        <v>495</v>
      </c>
      <c r="D6" s="31">
        <v>502</v>
      </c>
      <c r="E6" s="31">
        <v>523</v>
      </c>
      <c r="F6" s="31"/>
    </row>
    <row r="7" spans="1:6" x14ac:dyDescent="0.35">
      <c r="A7" s="26" t="s">
        <v>13</v>
      </c>
      <c r="B7" s="31">
        <v>429</v>
      </c>
      <c r="C7" s="31">
        <v>423</v>
      </c>
      <c r="D7" s="31">
        <v>431</v>
      </c>
      <c r="E7" s="31">
        <v>435</v>
      </c>
      <c r="F7" s="31"/>
    </row>
    <row r="8" spans="1:6" ht="15.6" thickBot="1" x14ac:dyDescent="0.4">
      <c r="A8" s="32" t="s">
        <v>10</v>
      </c>
      <c r="B8" s="33">
        <f>SUM(B5:B7)</f>
        <v>1530</v>
      </c>
      <c r="C8" s="33">
        <f t="shared" ref="C8:F8" si="0">SUM(C5:C7)</f>
        <v>1527</v>
      </c>
      <c r="D8" s="33">
        <f t="shared" si="0"/>
        <v>1534</v>
      </c>
      <c r="E8" s="33">
        <f t="shared" si="0"/>
        <v>1560</v>
      </c>
      <c r="F8" s="33">
        <f t="shared" si="0"/>
        <v>0</v>
      </c>
    </row>
    <row r="9" spans="1:6" ht="15.6" thickTop="1" x14ac:dyDescent="0.35">
      <c r="A9" s="26"/>
      <c r="B9" s="26"/>
      <c r="C9" s="26"/>
      <c r="D9" s="26"/>
      <c r="E9" s="26"/>
      <c r="F9" s="26"/>
    </row>
    <row r="10" spans="1:6" x14ac:dyDescent="0.35">
      <c r="A10" s="34" t="s">
        <v>14</v>
      </c>
      <c r="B10" s="26"/>
      <c r="C10" s="26"/>
      <c r="D10" s="26"/>
      <c r="E10" s="26"/>
      <c r="F10" s="26"/>
    </row>
  </sheetData>
  <mergeCells count="1">
    <mergeCell ref="A3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G1" sqref="G1"/>
    </sheetView>
  </sheetViews>
  <sheetFormatPr defaultRowHeight="15" x14ac:dyDescent="0.35"/>
  <cols>
    <col min="1" max="1" width="11.81640625" bestFit="1" customWidth="1"/>
    <col min="6" max="6" width="9.81640625" customWidth="1"/>
  </cols>
  <sheetData>
    <row r="1" spans="1:6" ht="65.25" customHeight="1" x14ac:dyDescent="0.5">
      <c r="A1" s="17"/>
      <c r="B1" s="18"/>
      <c r="C1" s="18"/>
      <c r="D1" s="19"/>
      <c r="E1" s="18"/>
      <c r="F1" s="20"/>
    </row>
    <row r="2" spans="1:6" x14ac:dyDescent="0.35">
      <c r="A2" s="21"/>
      <c r="B2" s="14"/>
      <c r="C2" s="14"/>
      <c r="D2" s="14"/>
      <c r="E2" s="14"/>
      <c r="F2" s="22"/>
    </row>
    <row r="3" spans="1:6" x14ac:dyDescent="0.35">
      <c r="A3" s="93" t="s">
        <v>39</v>
      </c>
      <c r="B3" s="94"/>
      <c r="C3" s="94"/>
      <c r="D3" s="94"/>
      <c r="E3" s="94"/>
      <c r="F3" s="95"/>
    </row>
    <row r="4" spans="1:6" x14ac:dyDescent="0.35">
      <c r="A4" s="15" t="s">
        <v>5</v>
      </c>
      <c r="B4" s="16" t="s">
        <v>6</v>
      </c>
      <c r="C4" s="16" t="s">
        <v>7</v>
      </c>
      <c r="D4" s="16" t="s">
        <v>8</v>
      </c>
      <c r="E4" s="16" t="s">
        <v>9</v>
      </c>
      <c r="F4" s="16" t="s">
        <v>10</v>
      </c>
    </row>
    <row r="5" spans="1:6" x14ac:dyDescent="0.35">
      <c r="A5" s="26" t="s">
        <v>11</v>
      </c>
      <c r="B5" s="30">
        <v>741</v>
      </c>
      <c r="C5" s="30">
        <v>740</v>
      </c>
      <c r="D5" s="30">
        <v>744</v>
      </c>
      <c r="E5" s="30">
        <v>750</v>
      </c>
      <c r="F5" s="30"/>
    </row>
    <row r="6" spans="1:6" x14ac:dyDescent="0.35">
      <c r="A6" s="26" t="s">
        <v>12</v>
      </c>
      <c r="B6" s="31">
        <v>328</v>
      </c>
      <c r="C6" s="31">
        <v>312</v>
      </c>
      <c r="D6" s="31">
        <v>327</v>
      </c>
      <c r="E6" s="31">
        <v>324</v>
      </c>
      <c r="F6" s="31"/>
    </row>
    <row r="7" spans="1:6" x14ac:dyDescent="0.35">
      <c r="A7" s="26" t="s">
        <v>13</v>
      </c>
      <c r="B7" s="31">
        <v>504</v>
      </c>
      <c r="C7" s="31">
        <v>506</v>
      </c>
      <c r="D7" s="31">
        <v>499</v>
      </c>
      <c r="E7" s="31">
        <v>503</v>
      </c>
      <c r="F7" s="31"/>
    </row>
    <row r="8" spans="1:6" ht="15.6" thickBot="1" x14ac:dyDescent="0.4">
      <c r="A8" s="32" t="s">
        <v>10</v>
      </c>
      <c r="B8" s="33">
        <f>SUM(B5:B7)</f>
        <v>1573</v>
      </c>
      <c r="C8" s="33">
        <f t="shared" ref="C8:F8" si="0">SUM(C5:C7)</f>
        <v>1558</v>
      </c>
      <c r="D8" s="33">
        <f t="shared" si="0"/>
        <v>1570</v>
      </c>
      <c r="E8" s="33">
        <f t="shared" si="0"/>
        <v>1577</v>
      </c>
      <c r="F8" s="33">
        <f t="shared" si="0"/>
        <v>0</v>
      </c>
    </row>
    <row r="9" spans="1:6" ht="15.6" thickTop="1" x14ac:dyDescent="0.35">
      <c r="A9" s="26"/>
      <c r="B9" s="26"/>
      <c r="C9" s="26"/>
      <c r="D9" s="26"/>
      <c r="E9" s="26"/>
      <c r="F9" s="26"/>
    </row>
    <row r="10" spans="1:6" x14ac:dyDescent="0.35">
      <c r="A10" s="34" t="s">
        <v>14</v>
      </c>
      <c r="B10" s="26"/>
      <c r="C10" s="26"/>
      <c r="D10" s="26"/>
      <c r="E10" s="26"/>
      <c r="F10" s="26"/>
    </row>
  </sheetData>
  <mergeCells count="1">
    <mergeCell ref="A3:F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workbookViewId="0">
      <selection activeCell="H1" sqref="H1"/>
    </sheetView>
  </sheetViews>
  <sheetFormatPr defaultColWidth="8.90625" defaultRowHeight="15" x14ac:dyDescent="0.35"/>
  <cols>
    <col min="1" max="1" width="11.81640625" style="26" bestFit="1" customWidth="1"/>
    <col min="2" max="2" width="10.54296875" style="26" bestFit="1" customWidth="1"/>
    <col min="3" max="6" width="9.81640625" style="26" bestFit="1" customWidth="1"/>
    <col min="7" max="7" width="9.81640625" style="26" customWidth="1"/>
    <col min="8" max="8" width="4.1796875" style="26" customWidth="1"/>
    <col min="9" max="9" width="8.90625" style="26"/>
    <col min="10" max="10" width="11.90625" style="26" bestFit="1" customWidth="1"/>
    <col min="11" max="11" width="8.90625" style="26"/>
    <col min="12" max="12" width="16.90625" style="26" bestFit="1" customWidth="1"/>
    <col min="13" max="16384" width="8.90625" style="26"/>
  </cols>
  <sheetData>
    <row r="1" spans="1:12" ht="65.25" customHeight="1" x14ac:dyDescent="0.5">
      <c r="A1" s="23"/>
      <c r="B1" s="24"/>
      <c r="C1" s="24"/>
      <c r="D1" s="25"/>
      <c r="E1" s="24"/>
      <c r="F1" s="24"/>
      <c r="G1" s="29"/>
    </row>
    <row r="2" spans="1:12" x14ac:dyDescent="0.35">
      <c r="A2" s="27"/>
      <c r="B2" s="28"/>
      <c r="C2" s="28"/>
      <c r="D2" s="28"/>
      <c r="E2" s="28"/>
      <c r="F2" s="28"/>
      <c r="G2" s="29"/>
    </row>
    <row r="3" spans="1:12" x14ac:dyDescent="0.35">
      <c r="A3" s="97" t="s">
        <v>40</v>
      </c>
      <c r="B3" s="98"/>
      <c r="C3" s="98"/>
      <c r="D3" s="98"/>
      <c r="E3" s="98"/>
      <c r="F3" s="98"/>
      <c r="G3" s="99"/>
      <c r="I3" s="96" t="s">
        <v>15</v>
      </c>
      <c r="J3" s="96"/>
      <c r="K3" s="96"/>
      <c r="L3" s="96"/>
    </row>
    <row r="4" spans="1:12" x14ac:dyDescent="0.35">
      <c r="A4" s="15" t="s">
        <v>5</v>
      </c>
      <c r="B4" s="16" t="s">
        <v>6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24</v>
      </c>
      <c r="I4" s="16" t="s">
        <v>16</v>
      </c>
      <c r="J4" s="16" t="s">
        <v>17</v>
      </c>
      <c r="K4" s="16" t="s">
        <v>18</v>
      </c>
      <c r="L4" s="16" t="s">
        <v>19</v>
      </c>
    </row>
    <row r="5" spans="1:12" x14ac:dyDescent="0.35">
      <c r="A5" s="26" t="s">
        <v>11</v>
      </c>
      <c r="B5" s="30"/>
      <c r="C5" s="30"/>
      <c r="D5" s="30"/>
      <c r="E5" s="30"/>
      <c r="F5" s="35"/>
      <c r="G5" s="37"/>
      <c r="I5" s="26" t="s">
        <v>20</v>
      </c>
      <c r="J5" s="26" t="s">
        <v>25</v>
      </c>
      <c r="K5" s="26" t="s">
        <v>29</v>
      </c>
      <c r="L5" s="26" t="s">
        <v>31</v>
      </c>
    </row>
    <row r="6" spans="1:12" x14ac:dyDescent="0.35">
      <c r="A6" s="26" t="s">
        <v>12</v>
      </c>
      <c r="B6" s="31"/>
      <c r="C6" s="31"/>
      <c r="D6" s="31"/>
      <c r="E6" s="31"/>
      <c r="F6" s="36"/>
      <c r="G6" s="38"/>
      <c r="I6" s="26" t="s">
        <v>21</v>
      </c>
      <c r="J6" s="26" t="s">
        <v>26</v>
      </c>
      <c r="K6" s="26" t="s">
        <v>28</v>
      </c>
      <c r="L6" s="40" t="s">
        <v>32</v>
      </c>
    </row>
    <row r="7" spans="1:12" x14ac:dyDescent="0.35">
      <c r="A7" s="26" t="s">
        <v>13</v>
      </c>
      <c r="B7" s="31"/>
      <c r="C7" s="31"/>
      <c r="D7" s="31"/>
      <c r="E7" s="31"/>
      <c r="F7" s="36"/>
      <c r="G7" s="38"/>
      <c r="I7" s="26" t="s">
        <v>22</v>
      </c>
      <c r="J7" s="26" t="s">
        <v>27</v>
      </c>
      <c r="K7" s="26" t="s">
        <v>30</v>
      </c>
      <c r="L7" s="40" t="s">
        <v>33</v>
      </c>
    </row>
    <row r="8" spans="1:12" ht="15.6" thickBot="1" x14ac:dyDescent="0.4">
      <c r="A8" s="32" t="s">
        <v>10</v>
      </c>
      <c r="B8" s="33">
        <f>SUM(B5:B7)</f>
        <v>0</v>
      </c>
      <c r="C8" s="33">
        <f t="shared" ref="C8:F8" si="0">SUM(C5:C7)</f>
        <v>0</v>
      </c>
      <c r="D8" s="33">
        <f t="shared" si="0"/>
        <v>0</v>
      </c>
      <c r="E8" s="33">
        <f t="shared" si="0"/>
        <v>0</v>
      </c>
      <c r="F8" s="33">
        <f t="shared" si="0"/>
        <v>0</v>
      </c>
      <c r="G8" s="39"/>
    </row>
    <row r="9" spans="1:12" ht="15.6" thickTop="1" x14ac:dyDescent="0.35">
      <c r="I9" s="26" t="s">
        <v>23</v>
      </c>
    </row>
    <row r="10" spans="1:12" x14ac:dyDescent="0.35">
      <c r="A10" s="34" t="s">
        <v>14</v>
      </c>
    </row>
    <row r="12" spans="1:12" x14ac:dyDescent="0.35">
      <c r="A12" s="15" t="s">
        <v>108</v>
      </c>
      <c r="B12" s="83"/>
      <c r="C12" s="83"/>
      <c r="D12" s="83"/>
      <c r="E12" s="83"/>
      <c r="F12" s="84"/>
    </row>
    <row r="14" spans="1:12" x14ac:dyDescent="0.35">
      <c r="A14" s="47" t="s">
        <v>109</v>
      </c>
      <c r="B14" s="83">
        <v>5700</v>
      </c>
      <c r="C14" s="83">
        <v>5800</v>
      </c>
      <c r="D14" s="83">
        <v>5900</v>
      </c>
      <c r="E14" s="83">
        <v>6000</v>
      </c>
      <c r="F14" s="85">
        <v>6100</v>
      </c>
    </row>
    <row r="15" spans="1:12" x14ac:dyDescent="0.35">
      <c r="A15" s="47" t="s">
        <v>111</v>
      </c>
      <c r="B15" s="48" t="s">
        <v>110</v>
      </c>
      <c r="C15" s="48" t="s">
        <v>113</v>
      </c>
      <c r="D15" s="48" t="s">
        <v>112</v>
      </c>
      <c r="E15" s="48" t="s">
        <v>114</v>
      </c>
      <c r="F15" s="48" t="s">
        <v>115</v>
      </c>
      <c r="I15" s="26" t="s">
        <v>147</v>
      </c>
    </row>
  </sheetData>
  <mergeCells count="2">
    <mergeCell ref="I3:L3"/>
    <mergeCell ref="A3:G3"/>
  </mergeCells>
  <hyperlinks>
    <hyperlink ref="L6" r:id="rId1" xr:uid="{00000000-0004-0000-0400-000000000000}"/>
    <hyperlink ref="L7" r:id="rId2" xr:uid="{00000000-0004-0000-0400-000001000000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5"/>
  <sheetViews>
    <sheetView workbookViewId="0">
      <selection activeCell="J1" sqref="J1"/>
    </sheetView>
  </sheetViews>
  <sheetFormatPr defaultColWidth="8.90625" defaultRowHeight="15" x14ac:dyDescent="0.35"/>
  <cols>
    <col min="1" max="1" width="8.6328125" style="26" bestFit="1" customWidth="1"/>
    <col min="2" max="2" width="15.36328125" style="26" bestFit="1" customWidth="1"/>
    <col min="3" max="3" width="9.54296875" style="26" bestFit="1" customWidth="1"/>
    <col min="4" max="4" width="10.81640625" style="26" bestFit="1" customWidth="1"/>
    <col min="5" max="5" width="11.453125" style="26" bestFit="1" customWidth="1"/>
    <col min="6" max="6" width="10.6328125" style="26" bestFit="1" customWidth="1"/>
    <col min="7" max="7" width="13.81640625" style="26" bestFit="1" customWidth="1"/>
    <col min="8" max="8" width="4.1796875" style="26" customWidth="1"/>
    <col min="9" max="9" width="9.54296875" style="26" bestFit="1" customWidth="1"/>
    <col min="10" max="10" width="13" style="26" customWidth="1"/>
    <col min="11" max="11" width="8.90625" style="26"/>
    <col min="12" max="12" width="16.90625" style="26" bestFit="1" customWidth="1"/>
    <col min="13" max="13" width="10.1796875" style="26" bestFit="1" customWidth="1"/>
    <col min="14" max="16384" width="8.90625" style="26"/>
  </cols>
  <sheetData>
    <row r="1" spans="1:13" ht="65.25" customHeight="1" x14ac:dyDescent="0.5">
      <c r="A1" s="23"/>
      <c r="B1" s="24"/>
      <c r="C1" s="24"/>
      <c r="D1" s="25"/>
      <c r="E1" s="24"/>
      <c r="F1" s="24"/>
      <c r="G1" s="29"/>
    </row>
    <row r="2" spans="1:13" x14ac:dyDescent="0.35">
      <c r="A2" s="27"/>
      <c r="B2" s="28"/>
      <c r="C2" s="28"/>
      <c r="D2" s="28"/>
      <c r="E2" s="28"/>
      <c r="F2" s="28"/>
      <c r="G2" s="29"/>
    </row>
    <row r="3" spans="1:13" x14ac:dyDescent="0.35">
      <c r="A3" s="97" t="s">
        <v>107</v>
      </c>
      <c r="B3" s="98"/>
      <c r="C3" s="98"/>
      <c r="D3" s="98"/>
      <c r="E3" s="98"/>
      <c r="F3" s="98"/>
      <c r="G3" s="99"/>
      <c r="I3" s="96" t="s">
        <v>86</v>
      </c>
      <c r="J3" s="96"/>
      <c r="K3" s="96"/>
      <c r="L3" s="96"/>
      <c r="M3" s="96"/>
    </row>
    <row r="4" spans="1:13" ht="15.6" thickBot="1" x14ac:dyDescent="0.4">
      <c r="A4" s="15" t="s">
        <v>63</v>
      </c>
      <c r="B4" s="16" t="s">
        <v>34</v>
      </c>
      <c r="C4" s="16" t="s">
        <v>41</v>
      </c>
      <c r="D4" s="16" t="s">
        <v>35</v>
      </c>
      <c r="E4" s="16" t="s">
        <v>18</v>
      </c>
      <c r="F4" s="16" t="s">
        <v>36</v>
      </c>
      <c r="G4" s="16" t="s">
        <v>42</v>
      </c>
      <c r="I4" s="43" t="s">
        <v>87</v>
      </c>
      <c r="J4" s="43" t="s">
        <v>17</v>
      </c>
      <c r="K4" s="43" t="s">
        <v>88</v>
      </c>
      <c r="L4" s="43" t="s">
        <v>89</v>
      </c>
      <c r="M4" s="43" t="s">
        <v>90</v>
      </c>
    </row>
    <row r="5" spans="1:13" ht="15.6" thickTop="1" x14ac:dyDescent="0.35">
      <c r="A5" s="41" t="s">
        <v>46</v>
      </c>
      <c r="B5" s="41" t="s">
        <v>43</v>
      </c>
      <c r="C5" s="42">
        <v>44564</v>
      </c>
      <c r="D5" s="41" t="s">
        <v>47</v>
      </c>
      <c r="E5" s="41" t="s">
        <v>20</v>
      </c>
      <c r="F5" s="41">
        <v>129.99</v>
      </c>
      <c r="G5"/>
      <c r="I5" s="41" t="s">
        <v>91</v>
      </c>
      <c r="J5" s="41" t="s">
        <v>51</v>
      </c>
      <c r="K5" s="41" t="s">
        <v>92</v>
      </c>
      <c r="L5" s="45">
        <v>1</v>
      </c>
      <c r="M5" s="41">
        <v>119.99</v>
      </c>
    </row>
    <row r="6" spans="1:13" x14ac:dyDescent="0.35">
      <c r="A6" s="41" t="s">
        <v>50</v>
      </c>
      <c r="B6" s="41" t="s">
        <v>43</v>
      </c>
      <c r="C6" s="42">
        <v>44565</v>
      </c>
      <c r="D6" s="41" t="s">
        <v>51</v>
      </c>
      <c r="E6" s="41" t="s">
        <v>21</v>
      </c>
      <c r="F6" s="41">
        <v>119.99</v>
      </c>
      <c r="G6"/>
      <c r="I6" s="41" t="s">
        <v>93</v>
      </c>
      <c r="J6" s="41" t="s">
        <v>51</v>
      </c>
      <c r="K6" s="41" t="s">
        <v>94</v>
      </c>
      <c r="L6" s="45">
        <v>1</v>
      </c>
      <c r="M6" s="41">
        <v>119.99</v>
      </c>
    </row>
    <row r="7" spans="1:13" x14ac:dyDescent="0.35">
      <c r="A7" s="41" t="s">
        <v>53</v>
      </c>
      <c r="B7" s="41" t="s">
        <v>43</v>
      </c>
      <c r="C7" s="42">
        <v>44565</v>
      </c>
      <c r="D7" s="41" t="s">
        <v>54</v>
      </c>
      <c r="E7" s="41" t="s">
        <v>20</v>
      </c>
      <c r="F7" s="41">
        <v>145.94999999999999</v>
      </c>
      <c r="I7" s="41" t="s">
        <v>95</v>
      </c>
      <c r="J7" s="41" t="s">
        <v>51</v>
      </c>
      <c r="K7" s="41" t="s">
        <v>96</v>
      </c>
      <c r="L7" s="45">
        <v>1</v>
      </c>
      <c r="M7" s="41">
        <v>119.99</v>
      </c>
    </row>
    <row r="8" spans="1:13" x14ac:dyDescent="0.35">
      <c r="A8" s="41" t="s">
        <v>56</v>
      </c>
      <c r="B8" s="41" t="s">
        <v>43</v>
      </c>
      <c r="C8" s="42">
        <v>44568</v>
      </c>
      <c r="D8" s="41" t="s">
        <v>47</v>
      </c>
      <c r="E8" s="41" t="s">
        <v>20</v>
      </c>
      <c r="F8" s="41">
        <v>129.99</v>
      </c>
      <c r="I8" s="41" t="s">
        <v>97</v>
      </c>
      <c r="J8" s="41" t="s">
        <v>47</v>
      </c>
      <c r="K8" s="41" t="s">
        <v>92</v>
      </c>
      <c r="L8" s="45">
        <v>2</v>
      </c>
      <c r="M8" s="41">
        <v>129.99</v>
      </c>
    </row>
    <row r="9" spans="1:13" x14ac:dyDescent="0.35">
      <c r="A9" s="41" t="s">
        <v>58</v>
      </c>
      <c r="B9" s="41" t="s">
        <v>43</v>
      </c>
      <c r="C9" s="42">
        <v>44569</v>
      </c>
      <c r="D9" s="41" t="s">
        <v>51</v>
      </c>
      <c r="E9" s="41" t="s">
        <v>20</v>
      </c>
      <c r="F9" s="41">
        <v>119.99</v>
      </c>
      <c r="I9" s="41" t="s">
        <v>98</v>
      </c>
      <c r="J9" s="41" t="s">
        <v>47</v>
      </c>
      <c r="K9" s="41" t="s">
        <v>94</v>
      </c>
      <c r="L9" s="45">
        <v>2</v>
      </c>
      <c r="M9" s="41">
        <v>129.99</v>
      </c>
    </row>
    <row r="10" spans="1:13" x14ac:dyDescent="0.35">
      <c r="A10" s="41" t="s">
        <v>62</v>
      </c>
      <c r="B10" s="41" t="s">
        <v>43</v>
      </c>
      <c r="C10" s="42">
        <v>44574</v>
      </c>
      <c r="D10" s="41" t="s">
        <v>51</v>
      </c>
      <c r="E10" s="41" t="s">
        <v>20</v>
      </c>
      <c r="F10" s="41">
        <v>119.99</v>
      </c>
      <c r="I10" s="41" t="s">
        <v>99</v>
      </c>
      <c r="J10" s="41" t="s">
        <v>47</v>
      </c>
      <c r="K10" s="41" t="s">
        <v>96</v>
      </c>
      <c r="L10" s="45">
        <v>2</v>
      </c>
      <c r="M10" s="41">
        <v>129.99</v>
      </c>
    </row>
    <row r="11" spans="1:13" x14ac:dyDescent="0.35">
      <c r="A11" s="41" t="s">
        <v>68</v>
      </c>
      <c r="B11" s="41" t="s">
        <v>43</v>
      </c>
      <c r="C11" s="42">
        <v>44579</v>
      </c>
      <c r="D11" s="41" t="s">
        <v>47</v>
      </c>
      <c r="E11" s="41" t="s">
        <v>20</v>
      </c>
      <c r="F11" s="41">
        <v>129.99</v>
      </c>
      <c r="I11" s="41" t="s">
        <v>101</v>
      </c>
      <c r="J11" s="41" t="s">
        <v>48</v>
      </c>
      <c r="K11" s="41" t="s">
        <v>92</v>
      </c>
      <c r="L11" s="45">
        <v>2</v>
      </c>
      <c r="M11" s="41">
        <v>139.99</v>
      </c>
    </row>
    <row r="12" spans="1:13" x14ac:dyDescent="0.35">
      <c r="A12" s="41" t="s">
        <v>72</v>
      </c>
      <c r="B12" s="41" t="s">
        <v>43</v>
      </c>
      <c r="C12" s="42">
        <v>44583</v>
      </c>
      <c r="D12" s="41" t="s">
        <v>13</v>
      </c>
      <c r="E12" s="41" t="s">
        <v>22</v>
      </c>
      <c r="F12" s="41">
        <v>135.94999999999999</v>
      </c>
      <c r="I12" s="41" t="s">
        <v>102</v>
      </c>
      <c r="J12" s="41" t="s">
        <v>48</v>
      </c>
      <c r="K12" s="41" t="s">
        <v>96</v>
      </c>
      <c r="L12" s="45">
        <v>2</v>
      </c>
      <c r="M12" s="41">
        <v>139.99</v>
      </c>
    </row>
    <row r="13" spans="1:13" x14ac:dyDescent="0.35">
      <c r="A13" s="41" t="s">
        <v>76</v>
      </c>
      <c r="B13" s="41" t="s">
        <v>43</v>
      </c>
      <c r="C13" s="42">
        <v>44587</v>
      </c>
      <c r="D13" s="41" t="s">
        <v>48</v>
      </c>
      <c r="E13" s="41" t="s">
        <v>21</v>
      </c>
      <c r="F13" s="41">
        <v>139.99</v>
      </c>
      <c r="I13" s="41" t="s">
        <v>103</v>
      </c>
      <c r="J13" s="41" t="s">
        <v>100</v>
      </c>
      <c r="K13" s="41" t="s">
        <v>92</v>
      </c>
      <c r="L13" s="45">
        <v>3</v>
      </c>
      <c r="M13" s="41">
        <v>145.94999999999999</v>
      </c>
    </row>
    <row r="14" spans="1:13" x14ac:dyDescent="0.35">
      <c r="A14" s="41" t="s">
        <v>80</v>
      </c>
      <c r="B14" s="41" t="s">
        <v>43</v>
      </c>
      <c r="C14" s="42">
        <v>44591</v>
      </c>
      <c r="D14" s="41" t="s">
        <v>13</v>
      </c>
      <c r="E14" s="41" t="s">
        <v>20</v>
      </c>
      <c r="F14" s="41">
        <v>135.94999999999999</v>
      </c>
      <c r="I14" s="41" t="s">
        <v>104</v>
      </c>
      <c r="J14" s="41" t="s">
        <v>100</v>
      </c>
      <c r="K14" s="41" t="s">
        <v>96</v>
      </c>
      <c r="L14" s="45">
        <v>3</v>
      </c>
      <c r="M14" s="41">
        <v>145.94999999999999</v>
      </c>
    </row>
    <row r="15" spans="1:13" x14ac:dyDescent="0.35">
      <c r="A15" s="41" t="s">
        <v>82</v>
      </c>
      <c r="B15" s="41" t="s">
        <v>43</v>
      </c>
      <c r="C15" s="42">
        <v>44567</v>
      </c>
      <c r="D15" s="41" t="s">
        <v>54</v>
      </c>
      <c r="E15" s="41" t="s">
        <v>21</v>
      </c>
      <c r="F15" s="41">
        <v>145.94999999999999</v>
      </c>
      <c r="I15" s="41" t="s">
        <v>105</v>
      </c>
      <c r="J15" s="41" t="s">
        <v>13</v>
      </c>
      <c r="K15" s="41" t="s">
        <v>92</v>
      </c>
      <c r="L15" s="45">
        <v>2</v>
      </c>
      <c r="M15" s="41">
        <v>135.94999999999999</v>
      </c>
    </row>
    <row r="16" spans="1:13" x14ac:dyDescent="0.35">
      <c r="A16" s="41" t="s">
        <v>83</v>
      </c>
      <c r="B16" s="41" t="s">
        <v>43</v>
      </c>
      <c r="C16" s="42">
        <v>44578</v>
      </c>
      <c r="D16" s="41" t="s">
        <v>47</v>
      </c>
      <c r="E16" s="41" t="s">
        <v>20</v>
      </c>
      <c r="F16" s="41">
        <v>129.99</v>
      </c>
      <c r="I16" s="41" t="s">
        <v>106</v>
      </c>
      <c r="J16" s="41" t="s">
        <v>13</v>
      </c>
      <c r="K16" s="41" t="s">
        <v>96</v>
      </c>
      <c r="L16" s="45">
        <v>2</v>
      </c>
      <c r="M16" s="41">
        <v>135.94999999999999</v>
      </c>
    </row>
    <row r="17" spans="1:7" x14ac:dyDescent="0.35">
      <c r="A17" s="41" t="s">
        <v>49</v>
      </c>
      <c r="B17" s="41" t="s">
        <v>44</v>
      </c>
      <c r="C17" s="42">
        <v>44564</v>
      </c>
      <c r="D17" s="41" t="s">
        <v>48</v>
      </c>
      <c r="E17" s="41" t="s">
        <v>20</v>
      </c>
      <c r="F17" s="41">
        <v>139.99</v>
      </c>
      <c r="G17"/>
    </row>
    <row r="18" spans="1:7" x14ac:dyDescent="0.35">
      <c r="A18" s="41" t="s">
        <v>55</v>
      </c>
      <c r="B18" s="41" t="s">
        <v>44</v>
      </c>
      <c r="C18" s="42">
        <v>44566</v>
      </c>
      <c r="D18" s="41" t="s">
        <v>13</v>
      </c>
      <c r="E18" s="41" t="s">
        <v>22</v>
      </c>
      <c r="F18" s="41">
        <v>135.94999999999999</v>
      </c>
    </row>
    <row r="19" spans="1:7" x14ac:dyDescent="0.35">
      <c r="A19" s="41" t="s">
        <v>59</v>
      </c>
      <c r="B19" s="41" t="s">
        <v>44</v>
      </c>
      <c r="C19" s="42">
        <v>44571</v>
      </c>
      <c r="D19" s="41" t="s">
        <v>48</v>
      </c>
      <c r="E19" s="41" t="s">
        <v>22</v>
      </c>
      <c r="F19" s="41">
        <v>139.99</v>
      </c>
    </row>
    <row r="20" spans="1:7" x14ac:dyDescent="0.35">
      <c r="A20" s="41" t="s">
        <v>59</v>
      </c>
      <c r="B20" s="41" t="s">
        <v>44</v>
      </c>
      <c r="C20" s="42">
        <v>44571</v>
      </c>
      <c r="D20" s="41" t="s">
        <v>48</v>
      </c>
      <c r="E20" s="41" t="s">
        <v>22</v>
      </c>
      <c r="F20" s="41">
        <v>139.99</v>
      </c>
    </row>
    <row r="21" spans="1:7" x14ac:dyDescent="0.35">
      <c r="A21" s="41" t="s">
        <v>60</v>
      </c>
      <c r="B21" s="41" t="s">
        <v>44</v>
      </c>
      <c r="C21" s="42">
        <v>44572</v>
      </c>
      <c r="D21" s="41" t="s">
        <v>47</v>
      </c>
      <c r="E21" s="41" t="s">
        <v>20</v>
      </c>
      <c r="F21" s="41">
        <v>129.99</v>
      </c>
    </row>
    <row r="22" spans="1:7" x14ac:dyDescent="0.35">
      <c r="A22" s="41" t="s">
        <v>61</v>
      </c>
      <c r="B22" s="41" t="s">
        <v>44</v>
      </c>
      <c r="C22" s="42">
        <v>44573</v>
      </c>
      <c r="D22" s="41" t="s">
        <v>13</v>
      </c>
      <c r="E22" s="41" t="s">
        <v>20</v>
      </c>
      <c r="F22" s="41">
        <v>135.94999999999999</v>
      </c>
    </row>
    <row r="23" spans="1:7" x14ac:dyDescent="0.35">
      <c r="A23" s="41" t="s">
        <v>65</v>
      </c>
      <c r="B23" s="41" t="s">
        <v>44</v>
      </c>
      <c r="C23" s="42">
        <v>44576</v>
      </c>
      <c r="D23" s="41" t="s">
        <v>48</v>
      </c>
      <c r="E23" s="41" t="s">
        <v>20</v>
      </c>
      <c r="F23" s="41">
        <v>139.99</v>
      </c>
    </row>
    <row r="24" spans="1:7" x14ac:dyDescent="0.35">
      <c r="A24" s="41" t="s">
        <v>66</v>
      </c>
      <c r="B24" s="41" t="s">
        <v>44</v>
      </c>
      <c r="C24" s="42">
        <v>44577</v>
      </c>
      <c r="D24" s="41" t="s">
        <v>54</v>
      </c>
      <c r="E24" s="41" t="s">
        <v>20</v>
      </c>
      <c r="F24" s="41">
        <v>145.94999999999999</v>
      </c>
    </row>
    <row r="25" spans="1:7" x14ac:dyDescent="0.35">
      <c r="A25" s="41" t="s">
        <v>67</v>
      </c>
      <c r="B25" s="41" t="s">
        <v>44</v>
      </c>
      <c r="C25" s="42">
        <v>44578</v>
      </c>
      <c r="D25" s="41" t="s">
        <v>47</v>
      </c>
      <c r="E25" s="41" t="s">
        <v>20</v>
      </c>
      <c r="F25" s="41">
        <v>129.99</v>
      </c>
    </row>
    <row r="26" spans="1:7" x14ac:dyDescent="0.35">
      <c r="A26" s="41" t="s">
        <v>69</v>
      </c>
      <c r="B26" s="41" t="s">
        <v>44</v>
      </c>
      <c r="C26" s="42">
        <v>44580</v>
      </c>
      <c r="D26" s="41" t="s">
        <v>48</v>
      </c>
      <c r="E26" s="41" t="s">
        <v>21</v>
      </c>
      <c r="F26" s="41">
        <v>139.99</v>
      </c>
    </row>
    <row r="27" spans="1:7" x14ac:dyDescent="0.35">
      <c r="A27" s="41" t="s">
        <v>70</v>
      </c>
      <c r="B27" s="41" t="s">
        <v>44</v>
      </c>
      <c r="C27" s="42">
        <v>44581</v>
      </c>
      <c r="D27" s="41" t="s">
        <v>51</v>
      </c>
      <c r="E27" s="41" t="s">
        <v>20</v>
      </c>
      <c r="F27" s="41">
        <v>119.99</v>
      </c>
    </row>
    <row r="28" spans="1:7" x14ac:dyDescent="0.35">
      <c r="A28" s="41" t="s">
        <v>71</v>
      </c>
      <c r="B28" s="41" t="s">
        <v>44</v>
      </c>
      <c r="C28" s="42">
        <v>44582</v>
      </c>
      <c r="D28" s="41" t="s">
        <v>51</v>
      </c>
      <c r="E28" s="41" t="s">
        <v>20</v>
      </c>
      <c r="F28" s="41">
        <v>119.99</v>
      </c>
    </row>
    <row r="29" spans="1:7" x14ac:dyDescent="0.35">
      <c r="A29" s="41" t="s">
        <v>75</v>
      </c>
      <c r="B29" s="41" t="s">
        <v>44</v>
      </c>
      <c r="C29" s="42">
        <v>44586</v>
      </c>
      <c r="D29" s="41" t="s">
        <v>47</v>
      </c>
      <c r="E29" s="41" t="s">
        <v>20</v>
      </c>
      <c r="F29" s="41">
        <v>129.99</v>
      </c>
    </row>
    <row r="30" spans="1:7" x14ac:dyDescent="0.35">
      <c r="A30" s="41" t="s">
        <v>77</v>
      </c>
      <c r="B30" s="41" t="s">
        <v>44</v>
      </c>
      <c r="C30" s="42">
        <v>44588</v>
      </c>
      <c r="D30" s="41" t="s">
        <v>51</v>
      </c>
      <c r="E30" s="41" t="s">
        <v>20</v>
      </c>
      <c r="F30" s="41">
        <v>119.99</v>
      </c>
    </row>
    <row r="31" spans="1:7" x14ac:dyDescent="0.35">
      <c r="A31" s="41" t="s">
        <v>78</v>
      </c>
      <c r="B31" s="41" t="s">
        <v>44</v>
      </c>
      <c r="C31" s="42">
        <v>44589</v>
      </c>
      <c r="D31" s="41" t="s">
        <v>47</v>
      </c>
      <c r="E31" s="41" t="s">
        <v>20</v>
      </c>
      <c r="F31" s="41">
        <v>129.99</v>
      </c>
    </row>
    <row r="32" spans="1:7" x14ac:dyDescent="0.35">
      <c r="A32" s="41" t="s">
        <v>79</v>
      </c>
      <c r="B32" s="41" t="s">
        <v>44</v>
      </c>
      <c r="C32" s="42">
        <v>44590</v>
      </c>
      <c r="D32" s="41" t="s">
        <v>48</v>
      </c>
      <c r="E32" s="41" t="s">
        <v>20</v>
      </c>
      <c r="F32" s="41">
        <v>139.99</v>
      </c>
    </row>
    <row r="33" spans="1:7" x14ac:dyDescent="0.35">
      <c r="A33" s="41" t="s">
        <v>81</v>
      </c>
      <c r="B33" s="41" t="s">
        <v>44</v>
      </c>
      <c r="C33" s="42">
        <v>44573</v>
      </c>
      <c r="D33" s="41" t="s">
        <v>51</v>
      </c>
      <c r="E33" s="41" t="s">
        <v>20</v>
      </c>
      <c r="F33" s="41">
        <v>119.99</v>
      </c>
    </row>
    <row r="34" spans="1:7" x14ac:dyDescent="0.35">
      <c r="A34" s="41" t="s">
        <v>84</v>
      </c>
      <c r="B34" s="41" t="s">
        <v>44</v>
      </c>
      <c r="C34" s="42">
        <v>44581</v>
      </c>
      <c r="D34" s="41" t="s">
        <v>51</v>
      </c>
      <c r="E34" s="41" t="s">
        <v>20</v>
      </c>
      <c r="F34" s="41">
        <v>119.99</v>
      </c>
    </row>
    <row r="35" spans="1:7" x14ac:dyDescent="0.35">
      <c r="A35" s="41" t="s">
        <v>52</v>
      </c>
      <c r="B35" s="41" t="s">
        <v>45</v>
      </c>
      <c r="C35" s="42">
        <v>44566</v>
      </c>
      <c r="D35" s="41" t="s">
        <v>51</v>
      </c>
      <c r="E35" s="41" t="s">
        <v>22</v>
      </c>
      <c r="F35" s="41">
        <v>119.99</v>
      </c>
      <c r="G35"/>
    </row>
    <row r="36" spans="1:7" x14ac:dyDescent="0.35">
      <c r="A36" s="41" t="s">
        <v>57</v>
      </c>
      <c r="B36" s="41" t="s">
        <v>45</v>
      </c>
      <c r="C36" s="42">
        <v>44568</v>
      </c>
      <c r="D36" s="41" t="s">
        <v>48</v>
      </c>
      <c r="E36" s="41" t="s">
        <v>21</v>
      </c>
      <c r="F36" s="41">
        <v>139.99</v>
      </c>
    </row>
    <row r="37" spans="1:7" x14ac:dyDescent="0.35">
      <c r="A37" s="41" t="s">
        <v>64</v>
      </c>
      <c r="B37" s="41" t="s">
        <v>45</v>
      </c>
      <c r="C37" s="42">
        <v>44575</v>
      </c>
      <c r="D37" s="41" t="s">
        <v>51</v>
      </c>
      <c r="E37" s="41" t="s">
        <v>21</v>
      </c>
      <c r="F37" s="41">
        <v>119.99</v>
      </c>
    </row>
    <row r="38" spans="1:7" x14ac:dyDescent="0.35">
      <c r="A38" s="41" t="s">
        <v>73</v>
      </c>
      <c r="B38" s="41" t="s">
        <v>45</v>
      </c>
      <c r="C38" s="42">
        <v>44584</v>
      </c>
      <c r="D38" s="41" t="s">
        <v>54</v>
      </c>
      <c r="E38" s="41" t="s">
        <v>20</v>
      </c>
      <c r="F38" s="41">
        <v>145.94999999999999</v>
      </c>
    </row>
    <row r="39" spans="1:7" x14ac:dyDescent="0.35">
      <c r="A39" s="41" t="s">
        <v>74</v>
      </c>
      <c r="B39" s="41" t="s">
        <v>45</v>
      </c>
      <c r="C39" s="42">
        <v>44585</v>
      </c>
      <c r="D39" s="41" t="s">
        <v>47</v>
      </c>
      <c r="E39" s="41" t="s">
        <v>20</v>
      </c>
      <c r="F39" s="41">
        <v>129.99</v>
      </c>
    </row>
    <row r="40" spans="1:7" x14ac:dyDescent="0.35">
      <c r="A40" s="41" t="s">
        <v>85</v>
      </c>
      <c r="B40" s="41" t="s">
        <v>45</v>
      </c>
      <c r="C40" s="42">
        <v>44592</v>
      </c>
      <c r="D40" s="41" t="s">
        <v>47</v>
      </c>
      <c r="E40" s="41" t="s">
        <v>20</v>
      </c>
      <c r="F40" s="41">
        <v>129.99</v>
      </c>
    </row>
    <row r="41" spans="1:7" x14ac:dyDescent="0.35">
      <c r="A41" s="41"/>
      <c r="B41" s="41"/>
      <c r="C41" s="41"/>
      <c r="D41" s="41"/>
      <c r="E41" s="41"/>
      <c r="F41" s="41"/>
    </row>
    <row r="42" spans="1:7" x14ac:dyDescent="0.35">
      <c r="A42" s="41"/>
      <c r="B42" s="41"/>
      <c r="C42" s="41"/>
      <c r="D42" s="41"/>
      <c r="E42" s="41"/>
      <c r="F42" s="41"/>
    </row>
    <row r="43" spans="1:7" x14ac:dyDescent="0.35">
      <c r="A43" s="41"/>
      <c r="B43" s="41"/>
      <c r="C43" s="41"/>
      <c r="D43" s="41"/>
      <c r="E43" s="41"/>
      <c r="F43" s="41"/>
    </row>
    <row r="44" spans="1:7" x14ac:dyDescent="0.35">
      <c r="A44" s="41"/>
      <c r="B44" s="41"/>
      <c r="C44" s="41"/>
      <c r="D44" s="41"/>
      <c r="E44" s="41"/>
      <c r="F44" s="41"/>
    </row>
    <row r="45" spans="1:7" x14ac:dyDescent="0.35">
      <c r="A45" s="41"/>
      <c r="B45" s="41"/>
      <c r="C45" s="41"/>
      <c r="D45" s="41"/>
      <c r="E45" s="41"/>
      <c r="F45" s="41"/>
    </row>
    <row r="46" spans="1:7" x14ac:dyDescent="0.35">
      <c r="A46" s="41"/>
      <c r="B46" s="41"/>
      <c r="C46" s="41"/>
      <c r="D46" s="41"/>
      <c r="E46" s="41"/>
      <c r="F46" s="41"/>
    </row>
    <row r="47" spans="1:7" x14ac:dyDescent="0.35">
      <c r="A47" s="41"/>
      <c r="B47" s="41"/>
      <c r="C47" s="41"/>
      <c r="D47" s="41"/>
      <c r="E47" s="41"/>
      <c r="F47" s="41"/>
    </row>
    <row r="48" spans="1:7" x14ac:dyDescent="0.35">
      <c r="A48" s="41"/>
      <c r="B48" s="41"/>
      <c r="C48" s="41"/>
      <c r="D48" s="41"/>
      <c r="E48" s="41"/>
      <c r="F48" s="41"/>
    </row>
    <row r="49" spans="1:6" x14ac:dyDescent="0.35">
      <c r="A49" s="41"/>
      <c r="B49" s="41"/>
      <c r="C49" s="41"/>
      <c r="D49" s="41"/>
      <c r="E49" s="41"/>
      <c r="F49" s="41"/>
    </row>
    <row r="50" spans="1:6" x14ac:dyDescent="0.35">
      <c r="A50" s="41"/>
      <c r="B50" s="41"/>
      <c r="C50" s="41"/>
      <c r="D50" s="41"/>
      <c r="E50" s="41"/>
      <c r="F50" s="41"/>
    </row>
    <row r="51" spans="1:6" x14ac:dyDescent="0.35">
      <c r="A51" s="41"/>
      <c r="B51" s="41"/>
      <c r="C51" s="41"/>
      <c r="D51" s="41"/>
      <c r="E51" s="41"/>
      <c r="F51" s="41"/>
    </row>
    <row r="52" spans="1:6" x14ac:dyDescent="0.35">
      <c r="A52" s="41"/>
      <c r="B52" s="41"/>
      <c r="C52" s="41"/>
      <c r="D52" s="41"/>
      <c r="E52" s="41"/>
      <c r="F52" s="41"/>
    </row>
    <row r="53" spans="1:6" x14ac:dyDescent="0.35">
      <c r="A53" s="41"/>
      <c r="B53" s="41"/>
      <c r="C53" s="41"/>
      <c r="D53" s="41"/>
      <c r="E53" s="41"/>
      <c r="F53" s="41"/>
    </row>
    <row r="54" spans="1:6" x14ac:dyDescent="0.35">
      <c r="A54" s="41"/>
      <c r="B54" s="41"/>
      <c r="C54" s="41"/>
      <c r="D54" s="41"/>
      <c r="E54" s="41"/>
      <c r="F54" s="41"/>
    </row>
    <row r="55" spans="1:6" x14ac:dyDescent="0.35">
      <c r="A55" s="41"/>
      <c r="B55" s="41"/>
      <c r="C55" s="41"/>
      <c r="D55" s="41"/>
      <c r="E55" s="41"/>
      <c r="F55" s="41"/>
    </row>
    <row r="56" spans="1:6" x14ac:dyDescent="0.35">
      <c r="A56" s="41"/>
      <c r="B56" s="41"/>
      <c r="C56" s="41"/>
      <c r="D56" s="41"/>
      <c r="E56" s="41"/>
      <c r="F56" s="41"/>
    </row>
    <row r="57" spans="1:6" x14ac:dyDescent="0.35">
      <c r="A57" s="41"/>
      <c r="B57" s="41"/>
      <c r="C57" s="41"/>
      <c r="D57" s="41"/>
      <c r="E57" s="41"/>
      <c r="F57" s="41"/>
    </row>
    <row r="58" spans="1:6" x14ac:dyDescent="0.35">
      <c r="A58" s="41"/>
      <c r="B58" s="41"/>
      <c r="C58" s="41"/>
      <c r="D58" s="41"/>
      <c r="E58" s="41"/>
      <c r="F58" s="41"/>
    </row>
    <row r="59" spans="1:6" x14ac:dyDescent="0.35">
      <c r="A59" s="41"/>
      <c r="B59" s="41"/>
      <c r="C59" s="41"/>
      <c r="D59" s="41"/>
      <c r="E59" s="41"/>
      <c r="F59" s="41"/>
    </row>
    <row r="60" spans="1:6" x14ac:dyDescent="0.35">
      <c r="A60" s="41"/>
      <c r="B60" s="41"/>
      <c r="C60" s="41"/>
      <c r="D60" s="41"/>
      <c r="E60" s="41"/>
      <c r="F60" s="41"/>
    </row>
    <row r="61" spans="1:6" x14ac:dyDescent="0.35">
      <c r="A61" s="41"/>
      <c r="B61" s="41"/>
      <c r="C61" s="41"/>
      <c r="D61" s="41"/>
      <c r="E61" s="41"/>
      <c r="F61" s="41"/>
    </row>
    <row r="62" spans="1:6" x14ac:dyDescent="0.35">
      <c r="A62" s="41"/>
      <c r="B62" s="41"/>
      <c r="C62" s="41"/>
      <c r="D62" s="41"/>
      <c r="E62" s="41"/>
      <c r="F62" s="41"/>
    </row>
    <row r="63" spans="1:6" x14ac:dyDescent="0.35">
      <c r="A63" s="41"/>
      <c r="B63" s="41"/>
      <c r="C63" s="41"/>
      <c r="D63" s="41"/>
      <c r="E63" s="41"/>
      <c r="F63" s="41"/>
    </row>
    <row r="64" spans="1:6" x14ac:dyDescent="0.35">
      <c r="A64" s="41"/>
      <c r="B64" s="41"/>
      <c r="C64" s="41"/>
      <c r="D64" s="41"/>
      <c r="E64" s="41"/>
      <c r="F64" s="41"/>
    </row>
    <row r="65" spans="1:6" x14ac:dyDescent="0.35">
      <c r="A65" s="41"/>
      <c r="B65" s="41"/>
      <c r="C65" s="41"/>
      <c r="D65" s="41"/>
      <c r="E65" s="41"/>
      <c r="F65" s="41"/>
    </row>
    <row r="66" spans="1:6" x14ac:dyDescent="0.35">
      <c r="A66" s="41"/>
      <c r="B66" s="41"/>
      <c r="C66" s="41"/>
      <c r="D66" s="41"/>
      <c r="E66" s="41"/>
      <c r="F66" s="41"/>
    </row>
    <row r="67" spans="1:6" x14ac:dyDescent="0.35">
      <c r="A67" s="41"/>
      <c r="B67" s="41"/>
      <c r="C67" s="41"/>
      <c r="D67" s="41"/>
      <c r="E67" s="41"/>
      <c r="F67" s="41"/>
    </row>
    <row r="68" spans="1:6" x14ac:dyDescent="0.35">
      <c r="A68" s="41"/>
      <c r="B68" s="41"/>
      <c r="C68" s="41"/>
      <c r="D68" s="41"/>
      <c r="E68" s="41"/>
      <c r="F68" s="41"/>
    </row>
    <row r="69" spans="1:6" x14ac:dyDescent="0.35">
      <c r="A69" s="41"/>
      <c r="B69" s="41"/>
      <c r="C69" s="41"/>
      <c r="D69" s="41"/>
      <c r="E69" s="41"/>
      <c r="F69" s="41"/>
    </row>
    <row r="70" spans="1:6" x14ac:dyDescent="0.35">
      <c r="A70" s="41"/>
      <c r="B70" s="41"/>
      <c r="C70" s="41"/>
      <c r="D70" s="41"/>
      <c r="E70" s="41"/>
      <c r="F70" s="41"/>
    </row>
    <row r="71" spans="1:6" x14ac:dyDescent="0.35">
      <c r="A71" s="41"/>
      <c r="B71" s="41"/>
      <c r="C71" s="41"/>
      <c r="D71" s="41"/>
      <c r="E71" s="41"/>
      <c r="F71" s="41"/>
    </row>
    <row r="72" spans="1:6" x14ac:dyDescent="0.35">
      <c r="A72" s="41"/>
      <c r="B72" s="41"/>
      <c r="C72" s="41"/>
      <c r="D72" s="41"/>
      <c r="E72" s="41"/>
      <c r="F72" s="41"/>
    </row>
    <row r="73" spans="1:6" x14ac:dyDescent="0.35">
      <c r="A73" s="41"/>
      <c r="B73" s="41"/>
      <c r="C73" s="41"/>
      <c r="D73" s="41"/>
      <c r="E73" s="41"/>
      <c r="F73" s="41"/>
    </row>
    <row r="74" spans="1:6" x14ac:dyDescent="0.35">
      <c r="A74" s="41"/>
      <c r="B74" s="41"/>
      <c r="C74" s="41"/>
      <c r="D74" s="41"/>
      <c r="E74" s="41"/>
      <c r="F74" s="41"/>
    </row>
    <row r="75" spans="1:6" x14ac:dyDescent="0.35">
      <c r="A75" s="41"/>
      <c r="B75" s="41"/>
      <c r="C75" s="41"/>
      <c r="D75" s="41"/>
      <c r="E75" s="41"/>
      <c r="F75" s="41"/>
    </row>
  </sheetData>
  <sortState xmlns:xlrd2="http://schemas.microsoft.com/office/spreadsheetml/2017/richdata2" ref="A5:G40">
    <sortCondition ref="C5"/>
  </sortState>
  <mergeCells count="2">
    <mergeCell ref="A3:G3"/>
    <mergeCell ref="I3:M3"/>
  </mergeCells>
  <dataValidations count="4">
    <dataValidation type="list" allowBlank="1" sqref="B5:B40" xr:uid="{00000000-0002-0000-0500-000000000000}">
      <formula1>"DIG website, Other website, Store"</formula1>
    </dataValidation>
    <dataValidation type="list" allowBlank="1" showInputMessage="1" showErrorMessage="1" sqref="D5:D40" xr:uid="{00000000-0002-0000-0500-000001000000}">
      <formula1>"Mini 1, Mini 2, Voice XP, Voice XP10, Waterproof"</formula1>
    </dataValidation>
    <dataValidation type="list" allowBlank="1" showInputMessage="1" showErrorMessage="1" sqref="E5:E40" xr:uid="{00000000-0002-0000-0500-000002000000}">
      <formula1>"U.S., Canada, Mexico"</formula1>
    </dataValidation>
    <dataValidation error="pavI8MeUFtEyxX2I4tkydccfe616-be57-4d1d-a31b-be7731aa8224" showErrorMessage="0" showInputMessage="0" allowBlank="1" sqref="A1:A4 A5:A40 A41:A75 B1:B4 B41:B75 C1:C4 D1:D4 C5:C40 C41:C75 D41:D75 E1:E4 F1:M4 F5:M40 E41:E75 F41:M75"/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3"/>
  <sheetViews>
    <sheetView workbookViewId="0">
      <selection activeCell="G1" sqref="G1"/>
    </sheetView>
  </sheetViews>
  <sheetFormatPr defaultColWidth="8.90625" defaultRowHeight="15" x14ac:dyDescent="0.35"/>
  <cols>
    <col min="1" max="1" width="24.6328125" style="26" bestFit="1" customWidth="1"/>
    <col min="2" max="2" width="15" style="26" bestFit="1" customWidth="1"/>
    <col min="3" max="3" width="8.90625" style="26"/>
    <col min="4" max="4" width="11.81640625" style="26" bestFit="1" customWidth="1"/>
    <col min="5" max="10" width="8.90625" style="26"/>
    <col min="11" max="11" width="9.81640625" style="26" customWidth="1"/>
    <col min="12" max="16384" width="8.90625" style="26"/>
  </cols>
  <sheetData>
    <row r="1" spans="1:11" ht="65.25" customHeight="1" x14ac:dyDescent="0.35">
      <c r="A1" s="23"/>
      <c r="B1" s="68"/>
    </row>
    <row r="2" spans="1:11" x14ac:dyDescent="0.35">
      <c r="A2" s="69"/>
      <c r="B2" s="70"/>
    </row>
    <row r="3" spans="1:11" x14ac:dyDescent="0.35">
      <c r="A3" s="100" t="s">
        <v>135</v>
      </c>
      <c r="B3" s="100"/>
      <c r="D3" s="101" t="s">
        <v>146</v>
      </c>
      <c r="E3" s="100"/>
      <c r="F3" s="100"/>
      <c r="G3" s="100"/>
      <c r="H3" s="100"/>
      <c r="I3" s="100"/>
      <c r="J3" s="100"/>
      <c r="K3" s="102"/>
    </row>
    <row r="4" spans="1:11" x14ac:dyDescent="0.35">
      <c r="A4" s="61" t="s">
        <v>136</v>
      </c>
      <c r="B4" s="61"/>
      <c r="D4" s="79">
        <f>B22</f>
        <v>294780</v>
      </c>
      <c r="E4" s="78">
        <v>129.99</v>
      </c>
      <c r="F4" s="78">
        <v>139.99</v>
      </c>
      <c r="G4" s="78">
        <v>149.99</v>
      </c>
      <c r="H4" s="78">
        <v>159.99</v>
      </c>
      <c r="I4" s="78">
        <v>169.99</v>
      </c>
      <c r="J4" s="78">
        <v>179.99</v>
      </c>
      <c r="K4" s="80">
        <v>189.99</v>
      </c>
    </row>
    <row r="5" spans="1:11" x14ac:dyDescent="0.35">
      <c r="A5" s="55" t="s">
        <v>128</v>
      </c>
      <c r="B5" s="31">
        <v>22000</v>
      </c>
      <c r="D5" s="81">
        <v>18000</v>
      </c>
      <c r="E5" s="36"/>
      <c r="F5" s="36"/>
      <c r="G5" s="36"/>
      <c r="H5" s="36"/>
      <c r="I5" s="36"/>
      <c r="J5" s="36"/>
      <c r="K5" s="86"/>
    </row>
    <row r="6" spans="1:11" x14ac:dyDescent="0.35">
      <c r="A6" s="55" t="s">
        <v>129</v>
      </c>
      <c r="B6" s="46">
        <v>159.99</v>
      </c>
      <c r="D6" s="81">
        <v>20000</v>
      </c>
      <c r="E6" s="36"/>
      <c r="F6" s="36"/>
      <c r="G6" s="36"/>
      <c r="H6" s="36"/>
      <c r="I6" s="36"/>
      <c r="J6" s="36"/>
      <c r="K6" s="86"/>
    </row>
    <row r="7" spans="1:11" x14ac:dyDescent="0.35">
      <c r="A7" s="73" t="s">
        <v>130</v>
      </c>
      <c r="B7" s="74">
        <f>B5*B6</f>
        <v>3519780</v>
      </c>
      <c r="D7" s="81">
        <v>22000</v>
      </c>
      <c r="E7" s="36"/>
      <c r="F7" s="36"/>
      <c r="G7" s="36"/>
      <c r="H7" s="36"/>
      <c r="I7" s="36"/>
      <c r="J7" s="36"/>
      <c r="K7" s="86"/>
    </row>
    <row r="8" spans="1:11" x14ac:dyDescent="0.35">
      <c r="D8" s="81">
        <v>24000</v>
      </c>
      <c r="E8" s="36"/>
      <c r="F8" s="36"/>
      <c r="G8" s="36"/>
      <c r="H8" s="36"/>
      <c r="I8" s="36"/>
      <c r="J8" s="36"/>
      <c r="K8" s="86"/>
    </row>
    <row r="9" spans="1:11" x14ac:dyDescent="0.35">
      <c r="A9" s="61" t="s">
        <v>137</v>
      </c>
      <c r="B9" s="61"/>
      <c r="D9" s="82">
        <v>26000</v>
      </c>
      <c r="E9" s="87"/>
      <c r="F9" s="87"/>
      <c r="G9" s="87"/>
      <c r="H9" s="87"/>
      <c r="I9" s="87"/>
      <c r="J9" s="87"/>
      <c r="K9" s="88"/>
    </row>
    <row r="10" spans="1:11" x14ac:dyDescent="0.35">
      <c r="A10" s="26" t="s">
        <v>138</v>
      </c>
    </row>
    <row r="11" spans="1:11" x14ac:dyDescent="0.35">
      <c r="A11" s="55" t="s">
        <v>132</v>
      </c>
      <c r="B11" s="76">
        <f>B5</f>
        <v>22000</v>
      </c>
    </row>
    <row r="12" spans="1:11" x14ac:dyDescent="0.35">
      <c r="A12" s="55" t="s">
        <v>124</v>
      </c>
      <c r="B12" s="46">
        <v>135</v>
      </c>
    </row>
    <row r="13" spans="1:11" x14ac:dyDescent="0.35">
      <c r="A13" s="55" t="s">
        <v>139</v>
      </c>
      <c r="B13" s="46">
        <f>B11*B12</f>
        <v>2970000</v>
      </c>
    </row>
    <row r="14" spans="1:11" x14ac:dyDescent="0.35">
      <c r="A14" s="26" t="s">
        <v>140</v>
      </c>
    </row>
    <row r="15" spans="1:11" x14ac:dyDescent="0.35">
      <c r="A15" s="55" t="s">
        <v>141</v>
      </c>
      <c r="B15" s="46">
        <v>255000</v>
      </c>
    </row>
    <row r="16" spans="1:11" x14ac:dyDescent="0.35">
      <c r="A16" s="75" t="s">
        <v>142</v>
      </c>
      <c r="B16" s="74">
        <f>B13+B15</f>
        <v>3225000</v>
      </c>
    </row>
    <row r="17" spans="1:2" x14ac:dyDescent="0.35">
      <c r="A17" s="71" t="s">
        <v>143</v>
      </c>
      <c r="B17" s="72">
        <f>B16/B11</f>
        <v>146.59090909090909</v>
      </c>
    </row>
    <row r="19" spans="1:2" x14ac:dyDescent="0.35">
      <c r="A19" s="61" t="s">
        <v>144</v>
      </c>
      <c r="B19" s="61"/>
    </row>
    <row r="20" spans="1:2" x14ac:dyDescent="0.35">
      <c r="A20" s="55" t="s">
        <v>130</v>
      </c>
      <c r="B20" s="46">
        <f>B7</f>
        <v>3519780</v>
      </c>
    </row>
    <row r="21" spans="1:2" x14ac:dyDescent="0.35">
      <c r="A21" s="55" t="s">
        <v>142</v>
      </c>
      <c r="B21" s="46">
        <f>B16</f>
        <v>3225000</v>
      </c>
    </row>
    <row r="22" spans="1:2" ht="15.6" thickBot="1" x14ac:dyDescent="0.4">
      <c r="A22" s="77" t="s">
        <v>145</v>
      </c>
      <c r="B22" s="56">
        <f>B20-B21</f>
        <v>294780</v>
      </c>
    </row>
    <row r="23" spans="1:2" ht="15.6" thickTop="1" x14ac:dyDescent="0.35"/>
  </sheetData>
  <mergeCells count="2">
    <mergeCell ref="A3:B3"/>
    <mergeCell ref="D3:K3"/>
  </mergeCells>
  <dataValidations count="1">
    <dataValidation error="pavI8MeUFtEyxX2I4tkydccfe616-be57-4d1d-a31b-be7731aa8224" showErrorMessage="0" showInputMessage="0" allowBlank="1" sqref="A1:K23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7"/>
  <sheetViews>
    <sheetView workbookViewId="0">
      <selection activeCell="G1" sqref="G1"/>
    </sheetView>
  </sheetViews>
  <sheetFormatPr defaultRowHeight="15" x14ac:dyDescent="0.35"/>
  <cols>
    <col min="1" max="1" width="19.54296875" bestFit="1" customWidth="1"/>
    <col min="2" max="2" width="14.90625" bestFit="1" customWidth="1"/>
    <col min="3" max="3" width="13.08984375" bestFit="1" customWidth="1"/>
    <col min="4" max="5" width="13.36328125" bestFit="1" customWidth="1"/>
  </cols>
  <sheetData>
    <row r="1" spans="1:5" ht="65.25" customHeight="1" x14ac:dyDescent="0.35">
      <c r="A1" s="17"/>
      <c r="B1" s="18"/>
      <c r="C1" s="18"/>
      <c r="D1" s="18"/>
      <c r="E1" s="20"/>
    </row>
    <row r="2" spans="1:5" x14ac:dyDescent="0.35">
      <c r="A2" s="50"/>
      <c r="B2" s="51"/>
      <c r="C2" s="51"/>
      <c r="D2" s="51"/>
      <c r="E2" s="52"/>
    </row>
    <row r="3" spans="1:5" x14ac:dyDescent="0.35">
      <c r="A3" s="96" t="s">
        <v>116</v>
      </c>
      <c r="B3" s="96"/>
      <c r="C3" s="96"/>
      <c r="D3" s="96"/>
      <c r="E3" s="96"/>
    </row>
    <row r="4" spans="1:5" x14ac:dyDescent="0.35">
      <c r="A4" s="15"/>
      <c r="B4" s="16" t="s">
        <v>117</v>
      </c>
      <c r="C4" s="16" t="s">
        <v>118</v>
      </c>
      <c r="D4" s="16" t="s">
        <v>119</v>
      </c>
      <c r="E4" s="16" t="s">
        <v>10</v>
      </c>
    </row>
    <row r="5" spans="1:5" ht="15.6" thickBot="1" x14ac:dyDescent="0.4">
      <c r="A5" s="53" t="s">
        <v>120</v>
      </c>
      <c r="B5" s="54">
        <v>3900</v>
      </c>
      <c r="C5" s="54">
        <v>3600</v>
      </c>
      <c r="D5" s="54">
        <v>4500</v>
      </c>
      <c r="E5" s="54">
        <f>SUM(B5:D5)</f>
        <v>12000</v>
      </c>
    </row>
    <row r="6" spans="1:5" x14ac:dyDescent="0.35">
      <c r="A6" s="26" t="s">
        <v>121</v>
      </c>
      <c r="B6" s="57">
        <v>70500</v>
      </c>
      <c r="C6" s="57">
        <v>74625</v>
      </c>
      <c r="D6" s="57">
        <v>84120</v>
      </c>
      <c r="E6" s="57"/>
    </row>
    <row r="7" spans="1:5" x14ac:dyDescent="0.35">
      <c r="A7" s="55" t="s">
        <v>123</v>
      </c>
      <c r="B7" s="59">
        <f>IF(B5=0,0,B6/B5)</f>
        <v>18.076923076923077</v>
      </c>
      <c r="C7" s="59">
        <f>IF(C5=0,0,C6/C5)</f>
        <v>20.729166666666668</v>
      </c>
      <c r="D7" s="59">
        <f>IF(D5=0,0,D6/D5)</f>
        <v>18.693333333333332</v>
      </c>
      <c r="E7" s="59"/>
    </row>
    <row r="8" spans="1:5" x14ac:dyDescent="0.35">
      <c r="A8" s="26" t="s">
        <v>122</v>
      </c>
      <c r="B8" s="59">
        <f>B9*B5</f>
        <v>234975</v>
      </c>
      <c r="C8" s="59">
        <f>C9*C5</f>
        <v>218700</v>
      </c>
      <c r="D8" s="59">
        <f>D9*D5</f>
        <v>272250</v>
      </c>
      <c r="E8" s="59"/>
    </row>
    <row r="9" spans="1:5" x14ac:dyDescent="0.35">
      <c r="A9" s="55" t="s">
        <v>124</v>
      </c>
      <c r="B9" s="59">
        <v>60.25</v>
      </c>
      <c r="C9" s="59">
        <v>60.75</v>
      </c>
      <c r="D9" s="59">
        <v>60.5</v>
      </c>
      <c r="E9" s="59"/>
    </row>
    <row r="10" spans="1:5" ht="15.6" thickBot="1" x14ac:dyDescent="0.4">
      <c r="A10" s="32" t="s">
        <v>125</v>
      </c>
      <c r="B10" s="58">
        <f>IF(B5=0,0,B6+B8)</f>
        <v>305475</v>
      </c>
      <c r="C10" s="58">
        <f>IF(C5=0,0,C6+C8)</f>
        <v>293325</v>
      </c>
      <c r="D10" s="58">
        <f>IF(D5=0,0,D6+D8)</f>
        <v>356370</v>
      </c>
      <c r="E10" s="58">
        <f>SUM(B10:D10)</f>
        <v>955170</v>
      </c>
    </row>
    <row r="11" spans="1:5" ht="15.6" thickTop="1" x14ac:dyDescent="0.35">
      <c r="A11" s="26"/>
      <c r="B11" s="26"/>
      <c r="C11" s="26"/>
      <c r="D11" s="26"/>
      <c r="E11" s="26"/>
    </row>
    <row r="12" spans="1:5" x14ac:dyDescent="0.35">
      <c r="A12" s="26"/>
      <c r="B12" s="26"/>
      <c r="C12" s="26"/>
      <c r="D12" s="26"/>
      <c r="E12" s="26"/>
    </row>
    <row r="13" spans="1:5" x14ac:dyDescent="0.35">
      <c r="A13" s="44" t="s">
        <v>126</v>
      </c>
      <c r="B13" s="26"/>
      <c r="C13" s="26"/>
      <c r="D13" s="26"/>
      <c r="E13" s="26"/>
    </row>
    <row r="14" spans="1:5" x14ac:dyDescent="0.35">
      <c r="A14" s="26"/>
      <c r="B14" s="26"/>
      <c r="C14" s="26"/>
      <c r="D14" s="26"/>
      <c r="E14" s="26"/>
    </row>
    <row r="15" spans="1:5" x14ac:dyDescent="0.35">
      <c r="A15" s="26"/>
      <c r="B15" s="26"/>
      <c r="C15" s="26"/>
      <c r="D15" s="26"/>
      <c r="E15" s="26"/>
    </row>
    <row r="16" spans="1:5" x14ac:dyDescent="0.35">
      <c r="A16" s="26"/>
      <c r="B16" s="26"/>
      <c r="C16" s="26"/>
      <c r="D16" s="26"/>
      <c r="E16" s="26"/>
    </row>
    <row r="17" spans="1:5" x14ac:dyDescent="0.35">
      <c r="A17" s="26"/>
      <c r="B17" s="26"/>
      <c r="C17" s="26"/>
      <c r="D17" s="26"/>
      <c r="E17" s="26"/>
    </row>
    <row r="18" spans="1:5" x14ac:dyDescent="0.35">
      <c r="A18" s="26"/>
      <c r="B18" s="26"/>
      <c r="C18" s="26"/>
      <c r="D18" s="26"/>
      <c r="E18" s="26"/>
    </row>
    <row r="19" spans="1:5" x14ac:dyDescent="0.35">
      <c r="A19" s="26"/>
      <c r="B19" s="26"/>
      <c r="C19" s="26"/>
      <c r="D19" s="26"/>
      <c r="E19" s="26"/>
    </row>
    <row r="20" spans="1:5" x14ac:dyDescent="0.35">
      <c r="A20" s="26"/>
      <c r="B20" s="26"/>
      <c r="C20" s="26"/>
      <c r="D20" s="26"/>
      <c r="E20" s="26"/>
    </row>
    <row r="21" spans="1:5" x14ac:dyDescent="0.35">
      <c r="A21" s="26"/>
      <c r="B21" s="26"/>
      <c r="C21" s="26"/>
      <c r="D21" s="26"/>
      <c r="E21" s="26"/>
    </row>
    <row r="22" spans="1:5" x14ac:dyDescent="0.35">
      <c r="A22" s="26"/>
      <c r="B22" s="26"/>
      <c r="C22" s="26"/>
      <c r="D22" s="26"/>
      <c r="E22" s="26"/>
    </row>
    <row r="23" spans="1:5" x14ac:dyDescent="0.35">
      <c r="A23" s="26"/>
      <c r="B23" s="26"/>
      <c r="C23" s="26"/>
      <c r="D23" s="26"/>
      <c r="E23" s="26"/>
    </row>
    <row r="24" spans="1:5" x14ac:dyDescent="0.35">
      <c r="A24" s="26"/>
      <c r="B24" s="26"/>
      <c r="C24" s="26"/>
      <c r="D24" s="26"/>
      <c r="E24" s="26"/>
    </row>
    <row r="25" spans="1:5" x14ac:dyDescent="0.35">
      <c r="A25" s="26"/>
      <c r="B25" s="26"/>
      <c r="C25" s="26"/>
      <c r="D25" s="26"/>
      <c r="E25" s="26"/>
    </row>
    <row r="26" spans="1:5" x14ac:dyDescent="0.35">
      <c r="A26" s="26"/>
      <c r="B26" s="26"/>
      <c r="C26" s="26"/>
      <c r="D26" s="26"/>
      <c r="E26" s="26"/>
    </row>
    <row r="27" spans="1:5" x14ac:dyDescent="0.35">
      <c r="A27" s="26"/>
      <c r="B27" s="26"/>
      <c r="C27" s="26"/>
      <c r="D27" s="26"/>
      <c r="E27" s="26"/>
    </row>
    <row r="28" spans="1:5" x14ac:dyDescent="0.35">
      <c r="A28" s="26"/>
      <c r="B28" s="26"/>
      <c r="C28" s="26"/>
      <c r="D28" s="26"/>
      <c r="E28" s="26"/>
    </row>
    <row r="29" spans="1:5" x14ac:dyDescent="0.35">
      <c r="A29" s="26"/>
      <c r="B29" s="26"/>
      <c r="C29" s="26"/>
      <c r="D29" s="26"/>
      <c r="E29" s="26"/>
    </row>
    <row r="30" spans="1:5" x14ac:dyDescent="0.35">
      <c r="A30" s="26"/>
      <c r="B30" s="26"/>
      <c r="C30" s="26"/>
      <c r="D30" s="26"/>
      <c r="E30" s="26"/>
    </row>
    <row r="31" spans="1:5" x14ac:dyDescent="0.35">
      <c r="A31" s="26"/>
      <c r="B31" s="26"/>
      <c r="C31" s="26"/>
      <c r="D31" s="26"/>
      <c r="E31" s="26"/>
    </row>
    <row r="32" spans="1:5" x14ac:dyDescent="0.35">
      <c r="A32" s="26"/>
      <c r="B32" s="26"/>
      <c r="C32" s="26"/>
      <c r="D32" s="26"/>
      <c r="E32" s="26"/>
    </row>
    <row r="33" spans="1:5" x14ac:dyDescent="0.35">
      <c r="A33" s="26"/>
      <c r="B33" s="26"/>
      <c r="C33" s="26"/>
      <c r="D33" s="26"/>
      <c r="E33" s="26"/>
    </row>
    <row r="34" spans="1:5" x14ac:dyDescent="0.35">
      <c r="A34" s="26"/>
      <c r="B34" s="26"/>
      <c r="C34" s="26"/>
      <c r="D34" s="26"/>
      <c r="E34" s="26"/>
    </row>
    <row r="35" spans="1:5" x14ac:dyDescent="0.35">
      <c r="A35" s="26"/>
      <c r="B35" s="26"/>
      <c r="C35" s="26"/>
      <c r="D35" s="26"/>
      <c r="E35" s="26"/>
    </row>
    <row r="36" spans="1:5" x14ac:dyDescent="0.35">
      <c r="A36" s="26"/>
      <c r="B36" s="26"/>
      <c r="C36" s="26"/>
      <c r="D36" s="26"/>
      <c r="E36" s="26"/>
    </row>
    <row r="37" spans="1:5" x14ac:dyDescent="0.35">
      <c r="A37" s="26"/>
      <c r="B37" s="26"/>
      <c r="C37" s="26"/>
      <c r="D37" s="26"/>
      <c r="E37" s="26"/>
    </row>
    <row r="38" spans="1:5" x14ac:dyDescent="0.35">
      <c r="A38" s="26"/>
      <c r="B38" s="26"/>
      <c r="C38" s="26"/>
      <c r="D38" s="26"/>
      <c r="E38" s="26"/>
    </row>
    <row r="39" spans="1:5" x14ac:dyDescent="0.35">
      <c r="A39" s="26"/>
      <c r="B39" s="26"/>
      <c r="C39" s="26"/>
      <c r="D39" s="26"/>
      <c r="E39" s="26"/>
    </row>
    <row r="40" spans="1:5" x14ac:dyDescent="0.35">
      <c r="A40" s="26"/>
      <c r="B40" s="26"/>
      <c r="C40" s="26"/>
      <c r="D40" s="26"/>
      <c r="E40" s="26"/>
    </row>
    <row r="41" spans="1:5" x14ac:dyDescent="0.35">
      <c r="A41" s="26"/>
      <c r="B41" s="26"/>
      <c r="C41" s="26"/>
      <c r="D41" s="26"/>
      <c r="E41" s="26"/>
    </row>
    <row r="42" spans="1:5" x14ac:dyDescent="0.35">
      <c r="A42" s="26"/>
      <c r="B42" s="26"/>
      <c r="C42" s="26"/>
      <c r="D42" s="26"/>
      <c r="E42" s="26"/>
    </row>
    <row r="43" spans="1:5" x14ac:dyDescent="0.35">
      <c r="A43" s="26"/>
      <c r="B43" s="26"/>
      <c r="C43" s="26"/>
      <c r="D43" s="26"/>
      <c r="E43" s="26"/>
    </row>
    <row r="44" spans="1:5" x14ac:dyDescent="0.35">
      <c r="A44" s="26"/>
      <c r="B44" s="26"/>
      <c r="C44" s="26"/>
      <c r="D44" s="26"/>
      <c r="E44" s="26"/>
    </row>
    <row r="45" spans="1:5" x14ac:dyDescent="0.35">
      <c r="A45" s="26"/>
      <c r="B45" s="26"/>
      <c r="C45" s="26"/>
      <c r="D45" s="26"/>
      <c r="E45" s="26"/>
    </row>
    <row r="46" spans="1:5" x14ac:dyDescent="0.35">
      <c r="A46" s="26"/>
      <c r="B46" s="26"/>
      <c r="C46" s="26"/>
      <c r="D46" s="26"/>
      <c r="E46" s="26"/>
    </row>
    <row r="47" spans="1:5" x14ac:dyDescent="0.35">
      <c r="A47" s="26"/>
      <c r="B47" s="26"/>
      <c r="C47" s="26"/>
      <c r="D47" s="26"/>
      <c r="E47" s="26"/>
    </row>
  </sheetData>
  <mergeCells count="1">
    <mergeCell ref="A3:E3"/>
  </mergeCells>
  <dataValidations count="1">
    <dataValidation error="pavI8MeUFtEyxX2I4tkydccfe616-be57-4d1d-a31b-be7731aa8224" showErrorMessage="0" showInputMessage="0" allowBlank="1" sqref="A1:E47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4"/>
  <sheetViews>
    <sheetView workbookViewId="0">
      <selection activeCell="G1" sqref="G1"/>
    </sheetView>
  </sheetViews>
  <sheetFormatPr defaultRowHeight="15" x14ac:dyDescent="0.35"/>
  <cols>
    <col min="1" max="1" width="16.08984375" bestFit="1" customWidth="1"/>
    <col min="2" max="6" width="13.36328125" bestFit="1" customWidth="1"/>
  </cols>
  <sheetData>
    <row r="1" spans="1:6" ht="65.25" customHeight="1" x14ac:dyDescent="0.35">
      <c r="A1" s="49"/>
      <c r="B1" s="49"/>
      <c r="C1" s="49"/>
      <c r="D1" s="49"/>
      <c r="E1" s="49"/>
      <c r="F1" s="49"/>
    </row>
    <row r="2" spans="1:6" x14ac:dyDescent="0.35">
      <c r="A2" s="49"/>
      <c r="B2" s="49"/>
      <c r="C2" s="49"/>
      <c r="D2" s="49"/>
      <c r="E2" s="49"/>
      <c r="F2" s="49"/>
    </row>
    <row r="3" spans="1:6" x14ac:dyDescent="0.35">
      <c r="A3" s="60"/>
      <c r="B3" s="13" t="s">
        <v>51</v>
      </c>
      <c r="C3" s="13" t="s">
        <v>47</v>
      </c>
      <c r="D3" s="13" t="s">
        <v>48</v>
      </c>
      <c r="E3" s="13" t="s">
        <v>54</v>
      </c>
      <c r="F3" s="13" t="s">
        <v>13</v>
      </c>
    </row>
    <row r="4" spans="1:6" x14ac:dyDescent="0.35">
      <c r="A4" s="61" t="s">
        <v>127</v>
      </c>
      <c r="B4" s="61"/>
      <c r="C4" s="61"/>
      <c r="D4" s="61"/>
      <c r="E4" s="61"/>
      <c r="F4" s="61"/>
    </row>
    <row r="5" spans="1:6" x14ac:dyDescent="0.35">
      <c r="A5" s="26" t="s">
        <v>128</v>
      </c>
      <c r="B5" s="31">
        <v>20150</v>
      </c>
      <c r="C5" s="31">
        <v>17025</v>
      </c>
      <c r="D5" s="31">
        <v>13530</v>
      </c>
      <c r="E5" s="31">
        <v>12945</v>
      </c>
      <c r="F5" s="31">
        <v>10750</v>
      </c>
    </row>
    <row r="6" spans="1:6" x14ac:dyDescent="0.35">
      <c r="A6" s="26" t="s">
        <v>129</v>
      </c>
      <c r="B6" s="57">
        <v>119.99</v>
      </c>
      <c r="C6" s="57">
        <v>129.99</v>
      </c>
      <c r="D6" s="57">
        <v>139.99</v>
      </c>
      <c r="E6" s="57">
        <v>145.94999999999999</v>
      </c>
      <c r="F6" s="57">
        <v>135.94999999999999</v>
      </c>
    </row>
    <row r="7" spans="1:6" x14ac:dyDescent="0.35">
      <c r="A7" s="26" t="s">
        <v>130</v>
      </c>
      <c r="B7" s="57">
        <f>B5*B6</f>
        <v>2417798.5</v>
      </c>
      <c r="C7" s="57">
        <f t="shared" ref="C7:D7" si="0">C5*C6</f>
        <v>2213079.75</v>
      </c>
      <c r="D7" s="57">
        <f t="shared" si="0"/>
        <v>1894064.7000000002</v>
      </c>
      <c r="E7" s="57">
        <f t="shared" ref="E7" si="1">E5*E6</f>
        <v>1889322.7499999998</v>
      </c>
      <c r="F7" s="57">
        <f t="shared" ref="F7" si="2">F5*F6</f>
        <v>1461462.4999999998</v>
      </c>
    </row>
    <row r="8" spans="1:6" x14ac:dyDescent="0.35">
      <c r="A8" s="26"/>
      <c r="B8" s="26"/>
      <c r="C8" s="26"/>
      <c r="D8" s="26"/>
    </row>
    <row r="9" spans="1:6" x14ac:dyDescent="0.35">
      <c r="A9" s="61" t="s">
        <v>131</v>
      </c>
      <c r="B9" s="61"/>
      <c r="C9" s="61"/>
      <c r="D9" s="61"/>
      <c r="E9" s="61"/>
      <c r="F9" s="61"/>
    </row>
    <row r="10" spans="1:6" x14ac:dyDescent="0.35">
      <c r="A10" s="26" t="s">
        <v>132</v>
      </c>
      <c r="B10" s="31">
        <f>B5</f>
        <v>20150</v>
      </c>
      <c r="C10" s="31">
        <f t="shared" ref="C10:F10" si="3">C5</f>
        <v>17025</v>
      </c>
      <c r="D10" s="31">
        <f t="shared" si="3"/>
        <v>13530</v>
      </c>
      <c r="E10" s="31">
        <f t="shared" si="3"/>
        <v>12945</v>
      </c>
      <c r="F10" s="31">
        <f t="shared" si="3"/>
        <v>10750</v>
      </c>
    </row>
    <row r="11" spans="1:6" x14ac:dyDescent="0.35">
      <c r="A11" s="26" t="s">
        <v>121</v>
      </c>
      <c r="B11" s="46">
        <v>265000</v>
      </c>
      <c r="C11" s="46">
        <v>270000</v>
      </c>
      <c r="D11" s="46">
        <v>279000</v>
      </c>
      <c r="E11" s="66">
        <v>282000</v>
      </c>
      <c r="F11" s="66">
        <v>280000</v>
      </c>
    </row>
    <row r="12" spans="1:6" x14ac:dyDescent="0.35">
      <c r="A12" s="26" t="s">
        <v>124</v>
      </c>
      <c r="B12" s="67">
        <v>95</v>
      </c>
      <c r="C12" s="46">
        <v>105</v>
      </c>
      <c r="D12" s="46">
        <v>110</v>
      </c>
      <c r="E12" s="66">
        <v>115</v>
      </c>
      <c r="F12" s="66">
        <v>102</v>
      </c>
    </row>
    <row r="13" spans="1:6" x14ac:dyDescent="0.35">
      <c r="A13" s="26" t="s">
        <v>122</v>
      </c>
      <c r="B13" s="46">
        <f>B10*B12</f>
        <v>1914250</v>
      </c>
      <c r="C13" s="46">
        <f t="shared" ref="C13:F13" si="4">C10*C12</f>
        <v>1787625</v>
      </c>
      <c r="D13" s="46">
        <f t="shared" si="4"/>
        <v>1488300</v>
      </c>
      <c r="E13" s="46">
        <f t="shared" si="4"/>
        <v>1488675</v>
      </c>
      <c r="F13" s="46">
        <f t="shared" si="4"/>
        <v>1096500</v>
      </c>
    </row>
    <row r="14" spans="1:6" x14ac:dyDescent="0.35">
      <c r="A14" s="26" t="s">
        <v>125</v>
      </c>
      <c r="B14" s="46">
        <f>B11+B13</f>
        <v>2179250</v>
      </c>
      <c r="C14" s="46">
        <f t="shared" ref="C14:F14" si="5">C11+C13</f>
        <v>2057625</v>
      </c>
      <c r="D14" s="46">
        <f t="shared" si="5"/>
        <v>1767300</v>
      </c>
      <c r="E14" s="46">
        <f t="shared" si="5"/>
        <v>1770675</v>
      </c>
      <c r="F14" s="46">
        <f t="shared" si="5"/>
        <v>1376500</v>
      </c>
    </row>
    <row r="15" spans="1:6" x14ac:dyDescent="0.35">
      <c r="A15" s="26"/>
      <c r="B15" s="26"/>
      <c r="C15" s="26"/>
      <c r="D15" s="26"/>
    </row>
    <row r="16" spans="1:6" x14ac:dyDescent="0.35">
      <c r="A16" s="63" t="s">
        <v>133</v>
      </c>
      <c r="B16" s="64">
        <f>B7-B14</f>
        <v>238548.5</v>
      </c>
      <c r="C16" s="64">
        <f t="shared" ref="C16:F16" si="6">C7-C14</f>
        <v>155454.75</v>
      </c>
      <c r="D16" s="64">
        <f t="shared" si="6"/>
        <v>126764.70000000019</v>
      </c>
      <c r="E16" s="64">
        <f t="shared" si="6"/>
        <v>118647.74999999977</v>
      </c>
      <c r="F16" s="64">
        <f t="shared" si="6"/>
        <v>84962.499999999767</v>
      </c>
    </row>
    <row r="17" spans="1:6" ht="15.6" thickBot="1" x14ac:dyDescent="0.4">
      <c r="A17" s="62" t="s">
        <v>134</v>
      </c>
      <c r="B17" s="65">
        <f>B16/B5</f>
        <v>11.83863523573201</v>
      </c>
      <c r="C17" s="65">
        <f t="shared" ref="C17:F17" si="7">C16/C5</f>
        <v>9.1309691629955942</v>
      </c>
      <c r="D17" s="65">
        <f t="shared" si="7"/>
        <v>9.3691574279379299</v>
      </c>
      <c r="E17" s="65">
        <f t="shared" si="7"/>
        <v>9.1655272305909445</v>
      </c>
      <c r="F17" s="65">
        <f t="shared" si="7"/>
        <v>7.903488372093002</v>
      </c>
    </row>
    <row r="18" spans="1:6" ht="15.6" thickTop="1" x14ac:dyDescent="0.35">
      <c r="A18" s="26"/>
      <c r="B18" s="26"/>
      <c r="C18" s="26"/>
      <c r="D18" s="26"/>
    </row>
    <row r="19" spans="1:6" x14ac:dyDescent="0.35">
      <c r="A19" s="26"/>
      <c r="B19" s="26"/>
      <c r="C19" s="26"/>
      <c r="D19" s="26"/>
    </row>
    <row r="20" spans="1:6" x14ac:dyDescent="0.35">
      <c r="A20" s="26"/>
      <c r="B20" s="26"/>
      <c r="C20" s="26"/>
      <c r="D20" s="26"/>
    </row>
    <row r="21" spans="1:6" x14ac:dyDescent="0.35">
      <c r="A21" s="26"/>
      <c r="B21" s="26"/>
      <c r="C21" s="26"/>
      <c r="D21" s="26"/>
    </row>
    <row r="22" spans="1:6" x14ac:dyDescent="0.35">
      <c r="A22" s="26"/>
      <c r="B22" s="26"/>
      <c r="C22" s="26"/>
      <c r="D22" s="26"/>
    </row>
    <row r="23" spans="1:6" x14ac:dyDescent="0.35">
      <c r="A23" s="26"/>
      <c r="B23" s="26"/>
      <c r="C23" s="26"/>
      <c r="D23" s="26"/>
    </row>
    <row r="24" spans="1:6" x14ac:dyDescent="0.35">
      <c r="A24" s="26"/>
      <c r="B24" s="26"/>
      <c r="C24" s="26"/>
      <c r="D24" s="26"/>
    </row>
    <row r="25" spans="1:6" x14ac:dyDescent="0.35">
      <c r="A25" s="26"/>
      <c r="B25" s="26"/>
      <c r="C25" s="26"/>
      <c r="D25" s="26"/>
    </row>
    <row r="26" spans="1:6" x14ac:dyDescent="0.35">
      <c r="A26" s="26"/>
      <c r="B26" s="26"/>
      <c r="C26" s="26"/>
      <c r="D26" s="26"/>
    </row>
    <row r="27" spans="1:6" x14ac:dyDescent="0.35">
      <c r="A27" s="26"/>
      <c r="B27" s="26"/>
      <c r="C27" s="26"/>
      <c r="D27" s="26"/>
    </row>
    <row r="28" spans="1:6" x14ac:dyDescent="0.35">
      <c r="A28" s="26"/>
      <c r="B28" s="26"/>
      <c r="C28" s="26"/>
      <c r="D28" s="26"/>
    </row>
    <row r="29" spans="1:6" x14ac:dyDescent="0.35">
      <c r="A29" s="26"/>
      <c r="B29" s="26"/>
      <c r="C29" s="26"/>
      <c r="D29" s="26"/>
    </row>
    <row r="30" spans="1:6" x14ac:dyDescent="0.35">
      <c r="A30" s="26"/>
      <c r="B30" s="26"/>
      <c r="C30" s="26"/>
      <c r="D30" s="26"/>
    </row>
    <row r="31" spans="1:6" x14ac:dyDescent="0.35">
      <c r="A31" s="26"/>
      <c r="B31" s="26"/>
      <c r="C31" s="26"/>
      <c r="D31" s="26"/>
    </row>
    <row r="32" spans="1:6" x14ac:dyDescent="0.35">
      <c r="A32" s="26"/>
      <c r="B32" s="26"/>
      <c r="C32" s="26"/>
      <c r="D32" s="26"/>
    </row>
    <row r="33" spans="1:4" x14ac:dyDescent="0.35">
      <c r="A33" s="26"/>
      <c r="B33" s="26"/>
      <c r="C33" s="26"/>
      <c r="D33" s="26"/>
    </row>
    <row r="34" spans="1:4" x14ac:dyDescent="0.35">
      <c r="A34" s="26"/>
      <c r="B34" s="26"/>
      <c r="C34" s="26"/>
      <c r="D34" s="26"/>
    </row>
  </sheetData>
  <scenarios current="1">
    <scenario name="Current" locked="1" count="15" user="Your Name" comment="Created by Your Name on 11/11/2018">
      <inputCells r="B6" val="119.99" numFmtId="44"/>
      <inputCells r="C6" val="129.99" numFmtId="44"/>
      <inputCells r="D6" val="139.99" numFmtId="44"/>
      <inputCells r="E6" val="145.95" numFmtId="44"/>
      <inputCells r="F6" val="135.95" numFmtId="44"/>
      <inputCells r="B11" val="265000" numFmtId="44"/>
      <inputCells r="C11" val="270000" numFmtId="44"/>
      <inputCells r="D11" val="279000" numFmtId="44"/>
      <inputCells r="E11" val="282000" numFmtId="44"/>
      <inputCells r="F11" val="280000" numFmtId="44"/>
      <inputCells r="B12" val="95" numFmtId="44"/>
      <inputCells r="C12" val="105" numFmtId="44"/>
      <inputCells r="D12" val="110" numFmtId="44"/>
      <inputCells r="E12" val="115" numFmtId="44"/>
      <inputCells r="F12" val="102" numFmtId="44"/>
    </scenario>
    <scenario name="Raise Prices" locked="1" count="15" user="Your Name" comment="Created by Your Name on 11/11/2018">
      <inputCells r="B6" val="129.99" numFmtId="44"/>
      <inputCells r="C6" val="139.99" numFmtId="44"/>
      <inputCells r="D6" val="149.99" numFmtId="44"/>
      <inputCells r="E6" val="155.95" numFmtId="44"/>
      <inputCells r="F6" val="145.95" numFmtId="44"/>
      <inputCells r="B11" val="265000" numFmtId="44"/>
      <inputCells r="C11" val="270000" numFmtId="44"/>
      <inputCells r="D11" val="279000" numFmtId="44"/>
      <inputCells r="E11" val="282000" numFmtId="44"/>
      <inputCells r="F11" val="280000" numFmtId="44"/>
      <inputCells r="B12" val="95" numFmtId="44"/>
      <inputCells r="C12" val="105" numFmtId="44"/>
      <inputCells r="D12" val="110" numFmtId="44"/>
      <inputCells r="E12" val="115" numFmtId="44"/>
      <inputCells r="F12" val="102" numFmtId="44"/>
    </scenario>
  </scenarios>
  <dataValidations count="1">
    <dataValidation error="pavI8MeUFtEyxX2I4tkydccfe616-be57-4d1d-a31b-be7731aa8224" showErrorMessage="0" showInputMessage="0" allowBlank="1" sqref="A1:F34"/>
  </dataValidations>
  <pageMargins left="0.7" right="0.7" top="0.75" bottom="0.75" header="0.3" footer="0.3"/>
  <drawing r:id="rId1"/>
</worksheet>
</file>

<file path=customXml/_rels/item1.xml.rels>&#65279;<?xml version="1.0" encoding="utf-8" standalone="yes"?>
<Relationships xmlns="http://schemas.openxmlformats.org/package/2006/relationships">
  <Relationship Id="rId1" Type="http://schemas.openxmlformats.org/officeDocument/2006/relationships/customXmlProps" Target="itemProps1.xml" />
</Relationships>
</file>

<file path=customXml/item1.xml><?xml version="1.0" encoding="utf-8"?>
<GradingEngineProps xmlns="http://tempuri.org/temp">
  <UserID>{dccfe616-be57-4d1d-a31b-be7731aa8224}</UserID>
  <AssignmentID>{dccfe616-be57-4d1d-a31b-be7731aa8224}</AssignmentID>
</GradingEngineProps>
</file>

<file path=customXml/itemProps1.xml><?xml version="1.0" encoding="utf-8"?>
<ds:datastoreItem xmlns:ds="http://schemas.openxmlformats.org/officeDocument/2006/customXml" ds:itemID="{7d38e290-6bd9-4651-9a7d-1286b5081aeb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32</vt:i4>
      </vt:variant>
    </vt:vector>
  </HeadingPairs>
  <TitlesOfParts>
    <vt:vector size="41" baseType="lpstr">
      <vt:lpstr>Documentation</vt:lpstr>
      <vt:lpstr>U.S.</vt:lpstr>
      <vt:lpstr>Canada</vt:lpstr>
      <vt:lpstr>Mexico</vt:lpstr>
      <vt:lpstr>All Locations</vt:lpstr>
      <vt:lpstr>Current Sales</vt:lpstr>
      <vt:lpstr>Sales Projections</vt:lpstr>
      <vt:lpstr>Suppliers</vt:lpstr>
      <vt:lpstr>Product Mix</vt:lpstr>
      <vt:lpstr>Mini_Total</vt:lpstr>
      <vt:lpstr>Mini1_Fixed_Costs</vt:lpstr>
      <vt:lpstr>Mini1_Price</vt:lpstr>
      <vt:lpstr>Mini1_Profit</vt:lpstr>
      <vt:lpstr>Mini1_Sales</vt:lpstr>
      <vt:lpstr>Mini1_Units_Sold</vt:lpstr>
      <vt:lpstr>Mini1_Variable_Cost</vt:lpstr>
      <vt:lpstr>Mini2_Fixed_Costs</vt:lpstr>
      <vt:lpstr>Mini2_Price</vt:lpstr>
      <vt:lpstr>Mini2_Profit</vt:lpstr>
      <vt:lpstr>Mini2_Sales</vt:lpstr>
      <vt:lpstr>Mini2_Units_Sold</vt:lpstr>
      <vt:lpstr>Mini2_Variable_Cost</vt:lpstr>
      <vt:lpstr>Voice_Activated_Total</vt:lpstr>
      <vt:lpstr>VoiceXP_Fixed_Costs</vt:lpstr>
      <vt:lpstr>VoiceXP_Price</vt:lpstr>
      <vt:lpstr>VoiceXP_Profit</vt:lpstr>
      <vt:lpstr>VoiceXP_Sales</vt:lpstr>
      <vt:lpstr>VoiceXP_Units_Sold</vt:lpstr>
      <vt:lpstr>VoiceXP_Variable_Cost</vt:lpstr>
      <vt:lpstr>VoiceXP10_Fixed_Costs</vt:lpstr>
      <vt:lpstr>VoiceXP10_Price</vt:lpstr>
      <vt:lpstr>VoiceXP10_Profit</vt:lpstr>
      <vt:lpstr>VoiceXP10_Sales</vt:lpstr>
      <vt:lpstr>VoiceXP10_Units_Sold</vt:lpstr>
      <vt:lpstr>VoiceXP10_Variable_Cost</vt:lpstr>
      <vt:lpstr>Waterproof_Fixed_Costs</vt:lpstr>
      <vt:lpstr>Waterproof_Price</vt:lpstr>
      <vt:lpstr>Waterproof_Profit</vt:lpstr>
      <vt:lpstr>Waterproof_Sales</vt:lpstr>
      <vt:lpstr>Waterproof_Units_Sold</vt:lpstr>
      <vt:lpstr>Waterproof_Variable_Cost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dcterms:created xsi:type="dcterms:W3CDTF">2018-11-11T17:55:56Z</dcterms:created>
  <dcterms:modified xsi:type="dcterms:W3CDTF">2022-05-23T21:04:21Z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