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hans\flixel\chatcafe\chat-cafe\analysis\"/>
    </mc:Choice>
  </mc:AlternateContent>
  <xr:revisionPtr revIDLastSave="0" documentId="13_ncr:1_{4D9E7C4D-F05B-4BF0-A782-1FF0A07B8EE4}" xr6:coauthVersionLast="45" xr6:coauthVersionMax="45" xr10:uidLastSave="{00000000-0000-0000-0000-000000000000}"/>
  <bookViews>
    <workbookView xWindow="-108" yWindow="-108" windowWidth="23256" windowHeight="12576" activeTab="3" xr2:uid="{9D5D28C5-51CC-46AA-BF44-2ECB312E99A3}"/>
  </bookViews>
  <sheets>
    <sheet name="Return" sheetId="1" r:id="rId1"/>
    <sheet name="Playtime" sheetId="3" r:id="rId2"/>
    <sheet name="Upgrades" sheetId="8" r:id="rId3"/>
    <sheet name="Days" sheetId="10" r:id="rId4"/>
  </sheets>
  <definedNames>
    <definedName name="ExternalData_1" localSheetId="1" hidden="1">Playtime!$A$2:$D$40</definedName>
    <definedName name="ExternalData_1" localSheetId="2" hidden="1">Upgrades!$A$12:$B$145</definedName>
    <definedName name="ExternalData_2" localSheetId="1" hidden="1">Playtime!$A$43:$D$62</definedName>
    <definedName name="ExternalData_3" localSheetId="1" hidden="1">Playtime!$A$65:$D$84</definedName>
    <definedName name="ExternalData_4" localSheetId="1" hidden="1">Playtime!$A$87:$D$109</definedName>
    <definedName name="ExternalData_5" localSheetId="1" hidden="1">Playtime!$A$112:$D$128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0" l="1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6" i="10"/>
  <c r="I114" i="3"/>
  <c r="I115" i="3"/>
  <c r="I116" i="3"/>
  <c r="I117" i="3"/>
  <c r="I118" i="3"/>
  <c r="I119" i="3"/>
  <c r="I120" i="3"/>
  <c r="I121" i="3"/>
  <c r="I122" i="3"/>
  <c r="I123" i="3"/>
  <c r="I124" i="3"/>
  <c r="I125" i="3"/>
  <c r="I113" i="3"/>
  <c r="I89" i="3"/>
  <c r="I90" i="3"/>
  <c r="I91" i="3"/>
  <c r="I92" i="3"/>
  <c r="I93" i="3"/>
  <c r="I94" i="3"/>
  <c r="I95" i="3"/>
  <c r="I96" i="3"/>
  <c r="I97" i="3"/>
  <c r="I98" i="3"/>
  <c r="I99" i="3"/>
  <c r="I100" i="3"/>
  <c r="I88" i="3"/>
  <c r="I67" i="3"/>
  <c r="I68" i="3"/>
  <c r="I69" i="3"/>
  <c r="I70" i="3"/>
  <c r="I71" i="3"/>
  <c r="I72" i="3"/>
  <c r="I73" i="3"/>
  <c r="I74" i="3"/>
  <c r="I75" i="3"/>
  <c r="I76" i="3"/>
  <c r="I77" i="3"/>
  <c r="I78" i="3"/>
  <c r="I66" i="3"/>
  <c r="I45" i="3"/>
  <c r="I46" i="3"/>
  <c r="I47" i="3"/>
  <c r="I48" i="3"/>
  <c r="I49" i="3"/>
  <c r="I50" i="3"/>
  <c r="I51" i="3"/>
  <c r="I52" i="3"/>
  <c r="I53" i="3"/>
  <c r="I54" i="3"/>
  <c r="I55" i="3"/>
  <c r="I44" i="3"/>
  <c r="H4" i="3"/>
  <c r="H5" i="3"/>
  <c r="H6" i="3"/>
  <c r="H7" i="3"/>
  <c r="H8" i="3"/>
  <c r="H9" i="3"/>
  <c r="H10" i="3"/>
  <c r="H11" i="3"/>
  <c r="H12" i="3"/>
  <c r="H13" i="3"/>
  <c r="H14" i="3"/>
  <c r="H15" i="3"/>
  <c r="H3" i="3"/>
  <c r="I56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530F7-C620-443A-9F05-339664FB7899}" keepAlive="1" name="Query - playtime_results2" description="Connection to the 'playtime_results2' query in the workbook." type="5" refreshedVersion="6" background="1" saveData="1">
    <dbPr connection="Provider=Microsoft.Mashup.OleDb.1;Data Source=$Workbook$;Location=playtime_results2;Extended Properties=&quot;&quot;" command="SELECT * FROM [playtime_results2]"/>
  </connection>
  <connection id="2" xr16:uid="{3F2A35E9-2094-407B-8FFC-C5C93F12B914}" keepAlive="1" name="Query - playtime_results2 (2)" description="Connection to the 'playtime_results2 (2)' query in the workbook." type="5" refreshedVersion="6" background="1">
    <dbPr connection="Provider=Microsoft.Mashup.OleDb.1;Data Source=$Workbook$;Location=&quot;playtime_results2 (2)&quot;;Extended Properties=&quot;&quot;" command="SELECT * FROM [playtime_results2 (2)]"/>
  </connection>
  <connection id="3" xr16:uid="{D02E6BCE-F625-4A32-9AB0-36C9975B288B}" keepAlive="1" name="Query - playtime_results2 (3)" description="Connection to the 'playtime_results2 (3)' query in the workbook." type="5" refreshedVersion="6" background="1" saveData="1">
    <dbPr connection="Provider=Microsoft.Mashup.OleDb.1;Data Source=$Workbook$;Location=&quot;playtime_results2 (3)&quot;;Extended Properties=&quot;&quot;" command="SELECT * FROM [playtime_results2 (3)]"/>
  </connection>
  <connection id="4" xr16:uid="{A51497CE-2D48-4DC5-87E0-8A186DD24AA6}" keepAlive="1" name="Query - playtime_results2 (4)" description="Connection to the 'playtime_results2 (4)' query in the workbook." type="5" refreshedVersion="6" background="1">
    <dbPr connection="Provider=Microsoft.Mashup.OleDb.1;Data Source=$Workbook$;Location=&quot;playtime_results2 (4)&quot;;Extended Properties=&quot;&quot;" command="SELECT * FROM [playtime_results2 (4)]"/>
  </connection>
  <connection id="5" xr16:uid="{3AEAA15D-5DAD-4B83-A8D3-16E237861171}" keepAlive="1" name="Query - playtime_results2 (5)" description="Connection to the 'playtime_results2 (5)' query in the workbook." type="5" refreshedVersion="6" background="1" saveData="1">
    <dbPr connection="Provider=Microsoft.Mashup.OleDb.1;Data Source=$Workbook$;Location=&quot;playtime_results2 (5)&quot;;Extended Properties=&quot;&quot;" command="SELECT * FROM [playtime_results2 (5)]"/>
  </connection>
  <connection id="6" xr16:uid="{4D34ECF9-1457-4A82-B317-72835F63FBD8}" keepAlive="1" name="Query - playtime_results2 (6)" description="Connection to the 'playtime_results2 (6)' query in the workbook." type="5" refreshedVersion="6" background="1">
    <dbPr connection="Provider=Microsoft.Mashup.OleDb.1;Data Source=$Workbook$;Location=&quot;playtime_results2 (6)&quot;;Extended Properties=&quot;&quot;" command="SELECT * FROM [playtime_results2 (6)]"/>
  </connection>
  <connection id="7" xr16:uid="{8B72593A-4DB3-410D-9D30-824CBE3D29A2}" keepAlive="1" name="Query - playtime_results2 (7)" description="Connection to the 'playtime_results2 (7)' query in the workbook." type="5" refreshedVersion="6" background="1" saveData="1">
    <dbPr connection="Provider=Microsoft.Mashup.OleDb.1;Data Source=$Workbook$;Location=&quot;playtime_results2 (7)&quot;;Extended Properties=&quot;&quot;" command="SELECT * FROM [playtime_results2 (7)]"/>
  </connection>
  <connection id="8" xr16:uid="{8BDAC6FB-C612-476B-9752-596756116567}" keepAlive="1" name="Query - playtime_results2 (8)" description="Connection to the 'playtime_results2 (8)' query in the workbook." type="5" refreshedVersion="6" background="1">
    <dbPr connection="Provider=Microsoft.Mashup.OleDb.1;Data Source=$Workbook$;Location=&quot;playtime_results2 (8)&quot;;Extended Properties=&quot;&quot;" command="SELECT * FROM [playtime_results2 (8)]"/>
  </connection>
  <connection id="9" xr16:uid="{39D30C99-40D6-4903-AA54-CDFC84B62FCD}" keepAlive="1" name="Query - playtime_results2 (9)" description="Connection to the 'playtime_results2 (9)' query in the workbook." type="5" refreshedVersion="6" background="1" saveData="1">
    <dbPr connection="Provider=Microsoft.Mashup.OleDb.1;Data Source=$Workbook$;Location=&quot;playtime_results2 (9)&quot;;Extended Properties=&quot;&quot;" command="SELECT * FROM [playtime_results2 (9)]"/>
  </connection>
  <connection id="10" xr16:uid="{B2094481-7C8B-474B-A682-72F177B1F5B9}" keepAlive="1" name="Query - upgrade_results" description="Connection to the 'upgrade_results' query in the workbook." type="5" refreshedVersion="6" background="1" saveData="1">
    <dbPr connection="Provider=Microsoft.Mashup.OleDb.1;Data Source=$Workbook$;Location=upgrade_results;Extended Properties=&quot;&quot;" command="SELECT * FROM [upgrade_results]"/>
  </connection>
</connections>
</file>

<file path=xl/sharedStrings.xml><?xml version="1.0" encoding="utf-8"?>
<sst xmlns="http://schemas.openxmlformats.org/spreadsheetml/2006/main" count="307" uniqueCount="73">
  <si>
    <t>Frequency</t>
  </si>
  <si>
    <t>sessionid</t>
  </si>
  <si>
    <t>cid</t>
  </si>
  <si>
    <t>starttime</t>
  </si>
  <si>
    <t>endtime</t>
  </si>
  <si>
    <t>04FBA23F-BED7-FE2B-A3A7-DD7FF6CD8426</t>
  </si>
  <si>
    <t>0ACB654F-1AB9-FE97-68CE-BFB21CA21863</t>
  </si>
  <si>
    <t>0DA65916-8782-B49F-1CB3-87B6FB31ABFA</t>
  </si>
  <si>
    <t>0EA159F3-12B0-44C9-9CF5-1F2FDE768DE1</t>
  </si>
  <si>
    <t>17EB771A-7380-915E-26F7-96224AE6AB65</t>
  </si>
  <si>
    <t>1C046667-7EB9-C540-7018-59D41CB69649</t>
  </si>
  <si>
    <t>22CE160F-1E77-162C-E521-8C90A48B8F0E</t>
  </si>
  <si>
    <t>26234B85-23B5-B377-9ECF-E1AD30FF5070</t>
  </si>
  <si>
    <t>35EF613C-6D93-D6C2-D740-20B0B9729FFB</t>
  </si>
  <si>
    <t>391653FD-050D-4680-5A2A-629C6CFAB2D0</t>
  </si>
  <si>
    <t>496FAFE4-4F6F-9D88-F8A1-5307E0C65D07</t>
  </si>
  <si>
    <t>4E11260E-50C3-2957-56FF-CCDE95F3E380</t>
  </si>
  <si>
    <t>599BFF82-5EAD-46EA-212F-95B411250DBA</t>
  </si>
  <si>
    <t>6776B45B-F48E-CBDA-8D4F-7F18FA355C3C</t>
  </si>
  <si>
    <t>6A1979DB-460C-6954-8146-E15EA0E00154</t>
  </si>
  <si>
    <t>6C614CC3-0267-23DA-A4B4-421AB65B8FBF</t>
  </si>
  <si>
    <t>7B17EBFB-9931-0A00-0EAC-89FAB8A3FC6E</t>
  </si>
  <si>
    <t>7FD9AAAF-0264-8439-9CCE-993FE2919EB5</t>
  </si>
  <si>
    <t>895D35F8-3C78-B18C-18CB-0D624F565D21</t>
  </si>
  <si>
    <t>8BC0E7A5-70BA-FB9D-B3BB-CCDDFDAAA5C5</t>
  </si>
  <si>
    <t>8D842ADA-D944-074A-5562-AC1D39879A82</t>
  </si>
  <si>
    <t>8E24F733-FF84-C192-C6EB-6A2795B921FA</t>
  </si>
  <si>
    <t>96D2CE82-5B2B-74F5-0D4B-C6B086FF9B96</t>
  </si>
  <si>
    <t>983E13A2-7757-F9DF-8FD7-B7B30CD1DD95</t>
  </si>
  <si>
    <t>9F1CE3A1-B5FB-9D42-CDDA-47253A903290</t>
  </si>
  <si>
    <t>A638E63A-F880-8CBC-791E-AE68EE3B173D</t>
  </si>
  <si>
    <t>A65B50F3-46A7-E924-2CC5-558BE2FEC525</t>
  </si>
  <si>
    <t>AB394C56-4B52-47EB-FC5E-DB8531E122C5</t>
  </si>
  <si>
    <t>AEE0AADF-1FF5-4B69-C728-0FF29106B42B</t>
  </si>
  <si>
    <t>B08A102C-AE8F-4035-5A08-8B23E356F6B6</t>
  </si>
  <si>
    <t>C3352FDC-D08A-74A2-39BC-D950E9D90C9C</t>
  </si>
  <si>
    <t>C35CA6F4-D3CD-CD66-752B-AF9F13E7A616</t>
  </si>
  <si>
    <t>D26C8910-8DC4-5ECD-6CDE-702350CD6056</t>
  </si>
  <si>
    <t>DFBFD572-7645-2B92-2DDF-9192FD707E58</t>
  </si>
  <si>
    <t>E8923A79-1B93-27B0-809C-3FE022888193</t>
  </si>
  <si>
    <t>F44A8052-FF1E-D157-2ECB-25A1DB099923</t>
  </si>
  <si>
    <t>F64428B2-9BEA-9F90-1922-AE4BD919310B</t>
  </si>
  <si>
    <t>FA6920BF-CB74-1661-F4CB-5763EE54F6F4</t>
  </si>
  <si>
    <t>Playtime All</t>
  </si>
  <si>
    <t>Playtime Tutorial</t>
  </si>
  <si>
    <t>Playtime no Tutorial</t>
  </si>
  <si>
    <t>Playtime short days</t>
  </si>
  <si>
    <t>Playtime long days</t>
  </si>
  <si>
    <t>Playtime</t>
  </si>
  <si>
    <t>Time</t>
  </si>
  <si>
    <t>time</t>
  </si>
  <si>
    <t>Release 2</t>
  </si>
  <si>
    <t>Release 1</t>
  </si>
  <si>
    <t>aid</t>
  </si>
  <si>
    <t>a_detail</t>
  </si>
  <si>
    <t>{"tier":1}</t>
  </si>
  <si>
    <t>{"tier":2}</t>
  </si>
  <si>
    <t>{"tier":3}</t>
  </si>
  <si>
    <t>{"tier":4}</t>
  </si>
  <si>
    <t>{"tier":5}</t>
  </si>
  <si>
    <t>{"tier":6}</t>
  </si>
  <si>
    <t>Oven Time</t>
  </si>
  <si>
    <t>Queue Limit</t>
  </si>
  <si>
    <t>Queue Speed</t>
  </si>
  <si>
    <t>New Recipe</t>
  </si>
  <si>
    <t>Increased Profit</t>
  </si>
  <si>
    <t>Total Sessions</t>
  </si>
  <si>
    <t>Proportion</t>
  </si>
  <si>
    <t>SHORT</t>
  </si>
  <si>
    <t>LONG</t>
  </si>
  <si>
    <t>OVERALL</t>
  </si>
  <si>
    <t>Long sessions</t>
  </si>
  <si>
    <t>Short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</si>
</sst>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players across different numbers of returns.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Return!$C$1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Return!$B$2:$B$8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Return!$C$2:$C$8</c:f>
              <c:numCache>
                <c:formatCode>General</c:formatCode>
                <c:ptCount val="7"/>
                <c:pt idx="0">
                  <c:v>24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B-4645-9E2F-A1F77C971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947032"/>
        <c:axId val="424573512"/>
      </c:barChart>
      <c:catAx>
        <c:axId val="421947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visits to the 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73512"/>
        <c:crosses val="autoZero"/>
        <c:auto val="1"/>
        <c:lblAlgn val="ctr"/>
        <c:lblOffset val="100"/>
        <c:noMultiLvlLbl val="0"/>
      </c:catAx>
      <c:valAx>
        <c:axId val="42457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unique  players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7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Player Drop-Off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Playtime!$H$2</c:f>
              <c:strCache>
                <c:ptCount val="1"/>
                <c:pt idx="0">
                  <c:v>Release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Playtime!$G$3:$G$15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cat>
          <c:val>
            <c:numRef>
              <c:f>Playtime!$H$3:$H$15</c:f>
              <c:numCache>
                <c:formatCode>General</c:formatCode>
                <c:ptCount val="13"/>
                <c:pt idx="0">
                  <c:v>100</c:v>
                </c:pt>
                <c:pt idx="1">
                  <c:v>60.526315789473685</c:v>
                </c:pt>
                <c:pt idx="2">
                  <c:v>47.368421052631575</c:v>
                </c:pt>
                <c:pt idx="3">
                  <c:v>36.84210526315789</c:v>
                </c:pt>
                <c:pt idx="4">
                  <c:v>28.947368421052634</c:v>
                </c:pt>
                <c:pt idx="5">
                  <c:v>23.684210526315788</c:v>
                </c:pt>
                <c:pt idx="6">
                  <c:v>18.421052631578945</c:v>
                </c:pt>
                <c:pt idx="7">
                  <c:v>15.789473684210526</c:v>
                </c:pt>
                <c:pt idx="8">
                  <c:v>13.157894736842104</c:v>
                </c:pt>
                <c:pt idx="9">
                  <c:v>7.8947368421052628</c:v>
                </c:pt>
                <c:pt idx="10">
                  <c:v>5.2631578947368416</c:v>
                </c:pt>
                <c:pt idx="11">
                  <c:v>5.2631578947368416</c:v>
                </c:pt>
                <c:pt idx="12">
                  <c:v>2.6315789473684208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E-4A71-AEDF-83C429211296}"/>
            </c:ext>
          </c:extLst>
        </c:ser>
        <c:ser>
          <c:idx val="1"/>
          <c:order val="1"/>
          <c:tx>
            <c:v>Release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Playtime!$I$3:$I$15</c:f>
              <c:numCache>
                <c:formatCode>General</c:formatCode>
                <c:ptCount val="13"/>
                <c:pt idx="0">
                  <c:v>100</c:v>
                </c:pt>
                <c:pt idx="1">
                  <c:v>62</c:v>
                </c:pt>
                <c:pt idx="2">
                  <c:v>20</c:v>
                </c:pt>
                <c:pt idx="3">
                  <c:v>12</c:v>
                </c:pt>
                <c:pt idx="4">
                  <c:v>12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E-4A71-AEDF-83C429211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623392"/>
        <c:axId val="672624376"/>
      </c:lineChart>
      <c:catAx>
        <c:axId val="67262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elapsed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4376"/>
        <c:crosses val="autoZero"/>
        <c:auto val="1"/>
        <c:lblAlgn val="ctr"/>
        <c:lblOffset val="100"/>
        <c:noMultiLvlLbl val="0"/>
      </c:catAx>
      <c:valAx>
        <c:axId val="672624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players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Player Drop-Off Based on the Presence of Tutorial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Tutorial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Playtime!$G$3:$G$15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cat>
          <c:val>
            <c:numRef>
              <c:f>Playtime!$I$44:$I$56</c:f>
              <c:numCache>
                <c:formatCode>General</c:formatCode>
                <c:ptCount val="13"/>
                <c:pt idx="0">
                  <c:v>100</c:v>
                </c:pt>
                <c:pt idx="1">
                  <c:v>63.157894736842103</c:v>
                </c:pt>
                <c:pt idx="2">
                  <c:v>52.631578947368418</c:v>
                </c:pt>
                <c:pt idx="3">
                  <c:v>36.84210526315789</c:v>
                </c:pt>
                <c:pt idx="4">
                  <c:v>31.578947368421051</c:v>
                </c:pt>
                <c:pt idx="5">
                  <c:v>26.315789473684209</c:v>
                </c:pt>
                <c:pt idx="6">
                  <c:v>21.052631578947366</c:v>
                </c:pt>
                <c:pt idx="7">
                  <c:v>15.789473684210526</c:v>
                </c:pt>
                <c:pt idx="8">
                  <c:v>15.789473684210526</c:v>
                </c:pt>
                <c:pt idx="9">
                  <c:v>5.2631578947368416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6-478D-8CCB-D34A82A3C555}"/>
            </c:ext>
          </c:extLst>
        </c:ser>
        <c:ser>
          <c:idx val="1"/>
          <c:order val="1"/>
          <c:tx>
            <c:v>No Tutorial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Playtime!$I$66:$I$78</c:f>
              <c:numCache>
                <c:formatCode>General</c:formatCode>
                <c:ptCount val="13"/>
                <c:pt idx="0">
                  <c:v>100</c:v>
                </c:pt>
                <c:pt idx="1">
                  <c:v>57.894736842105267</c:v>
                </c:pt>
                <c:pt idx="2">
                  <c:v>42.105263157894733</c:v>
                </c:pt>
                <c:pt idx="3">
                  <c:v>36.84210526315789</c:v>
                </c:pt>
                <c:pt idx="4">
                  <c:v>26.315789473684209</c:v>
                </c:pt>
                <c:pt idx="5">
                  <c:v>21.052631578947366</c:v>
                </c:pt>
                <c:pt idx="6">
                  <c:v>15.789473684210526</c:v>
                </c:pt>
                <c:pt idx="7">
                  <c:v>15.789473684210526</c:v>
                </c:pt>
                <c:pt idx="8">
                  <c:v>10.526315789473683</c:v>
                </c:pt>
                <c:pt idx="9">
                  <c:v>10.526315789473683</c:v>
                </c:pt>
                <c:pt idx="10">
                  <c:v>10.526315789473683</c:v>
                </c:pt>
                <c:pt idx="11">
                  <c:v>10.526315789473683</c:v>
                </c:pt>
                <c:pt idx="12">
                  <c:v>5.2631578947368416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6-478D-8CCB-D34A82A3C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623392"/>
        <c:axId val="672624376"/>
      </c:lineChart>
      <c:catAx>
        <c:axId val="67262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elapsed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4376"/>
        <c:crosses val="autoZero"/>
        <c:auto val="1"/>
        <c:lblAlgn val="ctr"/>
        <c:lblOffset val="100"/>
        <c:noMultiLvlLbl val="0"/>
      </c:catAx>
      <c:valAx>
        <c:axId val="672624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players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Player Drop-Off Based on Day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60 seconds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Playtime!$G$3:$G$15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cat>
          <c:val>
            <c:numRef>
              <c:f>Playtime!$I$88:$I$100</c:f>
              <c:numCache>
                <c:formatCode>General</c:formatCode>
                <c:ptCount val="13"/>
                <c:pt idx="0">
                  <c:v>100</c:v>
                </c:pt>
                <c:pt idx="1">
                  <c:v>54.54545454545454</c:v>
                </c:pt>
                <c:pt idx="2">
                  <c:v>36.363636363636367</c:v>
                </c:pt>
                <c:pt idx="3">
                  <c:v>31.818181818181817</c:v>
                </c:pt>
                <c:pt idx="4">
                  <c:v>27.27272727272727</c:v>
                </c:pt>
                <c:pt idx="5">
                  <c:v>22.727272727272727</c:v>
                </c:pt>
                <c:pt idx="6">
                  <c:v>18.181818181818183</c:v>
                </c:pt>
                <c:pt idx="7">
                  <c:v>18.181818181818183</c:v>
                </c:pt>
                <c:pt idx="8">
                  <c:v>13.636363636363635</c:v>
                </c:pt>
                <c:pt idx="9">
                  <c:v>9.0909090909090917</c:v>
                </c:pt>
                <c:pt idx="10">
                  <c:v>4.5454545454545459</c:v>
                </c:pt>
                <c:pt idx="11">
                  <c:v>4.5454545454545459</c:v>
                </c:pt>
                <c:pt idx="12">
                  <c:v>4.5454545454545459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2-43F7-938F-F6EE0F2CE3FB}"/>
            </c:ext>
          </c:extLst>
        </c:ser>
        <c:ser>
          <c:idx val="1"/>
          <c:order val="1"/>
          <c:tx>
            <c:v>90 Seconds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Playtime!$I$113:$I$125</c:f>
              <c:numCache>
                <c:formatCode>General</c:formatCode>
                <c:ptCount val="13"/>
                <c:pt idx="0">
                  <c:v>100</c:v>
                </c:pt>
                <c:pt idx="1">
                  <c:v>68.75</c:v>
                </c:pt>
                <c:pt idx="2">
                  <c:v>62.5</c:v>
                </c:pt>
                <c:pt idx="3">
                  <c:v>43.75</c:v>
                </c:pt>
                <c:pt idx="4">
                  <c:v>31.25</c:v>
                </c:pt>
                <c:pt idx="5">
                  <c:v>25</c:v>
                </c:pt>
                <c:pt idx="6">
                  <c:v>18.75</c:v>
                </c:pt>
                <c:pt idx="7">
                  <c:v>12.5</c:v>
                </c:pt>
                <c:pt idx="8">
                  <c:v>12.5</c:v>
                </c:pt>
                <c:pt idx="9">
                  <c:v>6.25</c:v>
                </c:pt>
                <c:pt idx="10">
                  <c:v>6.25</c:v>
                </c:pt>
                <c:pt idx="11">
                  <c:v>6.25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2-43F7-938F-F6EE0F2CE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623392"/>
        <c:axId val="672624376"/>
      </c:lineChart>
      <c:catAx>
        <c:axId val="67262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elapsed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4376"/>
        <c:crosses val="autoZero"/>
        <c:auto val="1"/>
        <c:lblAlgn val="ctr"/>
        <c:lblOffset val="100"/>
        <c:noMultiLvlLbl val="0"/>
      </c:catAx>
      <c:valAx>
        <c:axId val="672624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players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upgrades at Each tier Per Upgrade Variety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Upgrades!$B$2</c:f>
              <c:strCache>
                <c:ptCount val="1"/>
                <c:pt idx="0">
                  <c:v>Oven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Upgrades!$H$4:$M$4</c:f>
              <c:numCache>
                <c:formatCode>General</c:formatCode>
                <c:ptCount val="6"/>
                <c:pt idx="0">
                  <c:v>18</c:v>
                </c:pt>
                <c:pt idx="1">
                  <c:v>10</c:v>
                </c:pt>
                <c:pt idx="2">
                  <c:v>6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7-49E2-A14D-437503A08CB6}"/>
            </c:ext>
          </c:extLst>
        </c:ser>
        <c:ser>
          <c:idx val="2"/>
          <c:order val="1"/>
          <c:tx>
            <c:strRef>
              <c:f>Upgrades!$C$2</c:f>
              <c:strCache>
                <c:ptCount val="1"/>
                <c:pt idx="0">
                  <c:v>Queue Limit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Upgrades!$H$5:$M$5</c:f>
              <c:numCache>
                <c:formatCode>General</c:formatCode>
                <c:ptCount val="6"/>
                <c:pt idx="0">
                  <c:v>19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17-49E2-A14D-437503A08CB6}"/>
            </c:ext>
          </c:extLst>
        </c:ser>
        <c:ser>
          <c:idx val="3"/>
          <c:order val="2"/>
          <c:tx>
            <c:strRef>
              <c:f>Upgrades!$D$2</c:f>
              <c:strCache>
                <c:ptCount val="1"/>
                <c:pt idx="0">
                  <c:v>Queue Speed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Upgrades!$H$6:$M$6</c:f>
              <c:numCache>
                <c:formatCode>General</c:formatCode>
                <c:ptCount val="6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17-49E2-A14D-437503A08CB6}"/>
            </c:ext>
          </c:extLst>
        </c:ser>
        <c:ser>
          <c:idx val="4"/>
          <c:order val="3"/>
          <c:tx>
            <c:strRef>
              <c:f>Upgrades!$E$2</c:f>
              <c:strCache>
                <c:ptCount val="1"/>
                <c:pt idx="0">
                  <c:v>New Recipe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Upgrades!$H$7:$M$7</c:f>
              <c:numCache>
                <c:formatCode>General</c:formatCode>
                <c:ptCount val="6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17-49E2-A14D-437503A08CB6}"/>
            </c:ext>
          </c:extLst>
        </c:ser>
        <c:ser>
          <c:idx val="5"/>
          <c:order val="4"/>
          <c:tx>
            <c:strRef>
              <c:f>Upgrades!$F$2</c:f>
              <c:strCache>
                <c:ptCount val="1"/>
                <c:pt idx="0">
                  <c:v>Increased Profit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Upgrades!$H$8:$M$8</c:f>
              <c:numCache>
                <c:formatCode>General</c:formatCode>
                <c:ptCount val="6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17-49E2-A14D-437503A08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622736"/>
        <c:axId val="672625688"/>
      </c:barChart>
      <c:catAx>
        <c:axId val="672622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Tier</a:t>
                </a:r>
                <a:r>
                  <a:rPr lang="en-US" baseline="0"/>
                  <a:t> of Upgrade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5688"/>
        <c:crosses val="autoZero"/>
        <c:auto val="1"/>
        <c:lblAlgn val="ctr"/>
        <c:lblOffset val="100"/>
        <c:noMultiLvlLbl val="0"/>
      </c:catAx>
      <c:valAx>
        <c:axId val="67262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purchased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</a:t>
            </a:r>
            <a:r>
              <a:rPr lang="en-US" baseline="0"/>
              <a:t> of Players Completing Certain Numbers of Days, By Day Length</a:t>
            </a:r>
          </a:p>
        </c:rich>
      </c:tx>
      <c:layout>
        <c:manualLayout>
          <c:xMode val="edge"/>
          <c:yMode val="edge"/>
          <c:x val="0.11346751087393697"/>
          <c:y val="2.3616734143049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Short Days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Days!$A$6:$A$21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Days!$C$6:$C$21</c:f>
              <c:numCache>
                <c:formatCode>General</c:formatCode>
                <c:ptCount val="16"/>
                <c:pt idx="0">
                  <c:v>100</c:v>
                </c:pt>
                <c:pt idx="1">
                  <c:v>65.384615384615387</c:v>
                </c:pt>
                <c:pt idx="2">
                  <c:v>46.153846153846153</c:v>
                </c:pt>
                <c:pt idx="3">
                  <c:v>38.461538461538467</c:v>
                </c:pt>
                <c:pt idx="4">
                  <c:v>30.76923076923077</c:v>
                </c:pt>
                <c:pt idx="5">
                  <c:v>26.923076923076923</c:v>
                </c:pt>
                <c:pt idx="6">
                  <c:v>23.076923076923077</c:v>
                </c:pt>
                <c:pt idx="7">
                  <c:v>15.384615384615385</c:v>
                </c:pt>
                <c:pt idx="8">
                  <c:v>15.384615384615385</c:v>
                </c:pt>
                <c:pt idx="9">
                  <c:v>11.538461538461538</c:v>
                </c:pt>
                <c:pt idx="10">
                  <c:v>11.538461538461538</c:v>
                </c:pt>
                <c:pt idx="11">
                  <c:v>11.538461538461538</c:v>
                </c:pt>
                <c:pt idx="12">
                  <c:v>7.6923076923076925</c:v>
                </c:pt>
                <c:pt idx="13">
                  <c:v>3.8461538461538463</c:v>
                </c:pt>
                <c:pt idx="14">
                  <c:v>3.8461538461538463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D-4DD7-BF6A-999BFFF876C0}"/>
            </c:ext>
          </c:extLst>
        </c:ser>
        <c:ser>
          <c:idx val="1"/>
          <c:order val="1"/>
          <c:tx>
            <c:v>Long Days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Days!$G$6:$G$21</c:f>
              <c:numCache>
                <c:formatCode>General</c:formatCode>
                <c:ptCount val="16"/>
                <c:pt idx="0">
                  <c:v>100</c:v>
                </c:pt>
                <c:pt idx="1">
                  <c:v>54.54545454545454</c:v>
                </c:pt>
                <c:pt idx="2">
                  <c:v>45.454545454545453</c:v>
                </c:pt>
                <c:pt idx="3">
                  <c:v>27.27272727272727</c:v>
                </c:pt>
                <c:pt idx="4">
                  <c:v>22.727272727272727</c:v>
                </c:pt>
                <c:pt idx="5">
                  <c:v>13.636363636363635</c:v>
                </c:pt>
                <c:pt idx="6">
                  <c:v>9.0909090909090917</c:v>
                </c:pt>
                <c:pt idx="7">
                  <c:v>9.0909090909090917</c:v>
                </c:pt>
                <c:pt idx="8">
                  <c:v>9.0909090909090917</c:v>
                </c:pt>
                <c:pt idx="9">
                  <c:v>4.5454545454545459</c:v>
                </c:pt>
                <c:pt idx="10">
                  <c:v>4.5454545454545459</c:v>
                </c:pt>
                <c:pt idx="11">
                  <c:v>4.5454545454545459</c:v>
                </c:pt>
                <c:pt idx="12">
                  <c:v>4.5454545454545459</c:v>
                </c:pt>
                <c:pt idx="13">
                  <c:v>4.5454545454545459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D-4DD7-BF6A-999BFFF876C0}"/>
            </c:ext>
          </c:extLst>
        </c:ser>
        <c:ser>
          <c:idx val="2"/>
          <c:order val="2"/>
          <c:tx>
            <c:v>Overall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Days!$K$6:$K$21</c:f>
              <c:numCache>
                <c:formatCode>General</c:formatCode>
                <c:ptCount val="16"/>
                <c:pt idx="0">
                  <c:v>100</c:v>
                </c:pt>
                <c:pt idx="1">
                  <c:v>60.416666666666664</c:v>
                </c:pt>
                <c:pt idx="2">
                  <c:v>45.833333333333329</c:v>
                </c:pt>
                <c:pt idx="3">
                  <c:v>33.333333333333329</c:v>
                </c:pt>
                <c:pt idx="4">
                  <c:v>27.083333333333332</c:v>
                </c:pt>
                <c:pt idx="5">
                  <c:v>20.833333333333336</c:v>
                </c:pt>
                <c:pt idx="6">
                  <c:v>16.666666666666664</c:v>
                </c:pt>
                <c:pt idx="7">
                  <c:v>12.5</c:v>
                </c:pt>
                <c:pt idx="8">
                  <c:v>12.5</c:v>
                </c:pt>
                <c:pt idx="9">
                  <c:v>8.3333333333333321</c:v>
                </c:pt>
                <c:pt idx="10">
                  <c:v>8.3333333333333321</c:v>
                </c:pt>
                <c:pt idx="11">
                  <c:v>8.3333333333333321</c:v>
                </c:pt>
                <c:pt idx="12">
                  <c:v>6.25</c:v>
                </c:pt>
                <c:pt idx="13">
                  <c:v>4.1666666666666661</c:v>
                </c:pt>
                <c:pt idx="14">
                  <c:v>2.083333333333333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7D-4DD7-BF6A-999BFFF87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777256"/>
        <c:axId val="1064778240"/>
      </c:lineChart>
      <c:catAx>
        <c:axId val="1064777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Levels</a:t>
                </a:r>
                <a:r>
                  <a:rPr lang="en-US" baseline="0"/>
                  <a:t> Completed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778240"/>
        <c:crosses val="autoZero"/>
        <c:auto val="1"/>
        <c:lblAlgn val="ctr"/>
        <c:lblOffset val="100"/>
        <c:noMultiLvlLbl val="0"/>
      </c:catAx>
      <c:valAx>
        <c:axId val="10647782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players remaining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77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2</xdr:row>
      <xdr:rowOff>167640</xdr:rowOff>
    </xdr:from>
    <xdr:to>
      <xdr:col>10</xdr:col>
      <xdr:colOff>388620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58660-1C36-4CAB-AE1C-FD50443E3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388620</xdr:colOff>
      <xdr:row>1</xdr:row>
      <xdr:rowOff>0</xdr:rowOff>
    </xdr:from>
    <xdr:to>
      <xdr:col>18</xdr:col>
      <xdr:colOff>0</xdr:colOff>
      <xdr:row>19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92C46-361E-4769-821E-0131DD472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42</xdr:row>
      <xdr:rowOff>0</xdr:rowOff>
    </xdr:from>
    <xdr:to>
      <xdr:col>18</xdr:col>
      <xdr:colOff>220980</xdr:colOff>
      <xdr:row>60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2E5A57-B14B-4E1B-BBC5-35E396C00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19</xdr:col>
      <xdr:colOff>220980</xdr:colOff>
      <xdr:row>104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E56C41-4373-431E-AF2C-11A1B4127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8</xdr:row>
      <xdr:rowOff>99060</xdr:rowOff>
    </xdr:from>
    <xdr:to>
      <xdr:col>18</xdr:col>
      <xdr:colOff>167640</xdr:colOff>
      <xdr:row>30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653D9B-CBFD-485E-9322-2D4FD6081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259080</xdr:colOff>
      <xdr:row>2</xdr:row>
      <xdr:rowOff>99060</xdr:rowOff>
    </xdr:from>
    <xdr:to>
      <xdr:col>19</xdr:col>
      <xdr:colOff>205740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3DC56-33F1-4EDE-B747-B73E39506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0D3330-5552-4268-A0BE-EEBFC5D7B04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essionid" tableColumnId="1"/>
      <queryTableField id="2" name="cid" tableColumnId="2"/>
      <queryTableField id="3" name="starttime" tableColumnId="3"/>
      <queryTableField id="4" name="endtime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C7A3760-8808-4963-9D7C-46C4AF770B6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essionid" tableColumnId="1"/>
      <queryTableField id="2" name="cid" tableColumnId="2"/>
      <queryTableField id="3" name="starttime" tableColumnId="3"/>
      <queryTableField id="4" name="endtime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1EA3EA8-AAB8-41A8-89E6-E27839349A4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essionid" tableColumnId="1"/>
      <queryTableField id="2" name="cid" tableColumnId="2"/>
      <queryTableField id="3" name="starttime" tableColumnId="3"/>
      <queryTableField id="4" name="endtime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9710D21E-C48E-410C-8B36-CA85BEE136D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essionid" tableColumnId="1"/>
      <queryTableField id="2" name="cid" tableColumnId="2"/>
      <queryTableField id="3" name="starttime" tableColumnId="3"/>
      <queryTableField id="4" name="endtime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93990634-507D-4FCC-89C6-F451744E550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essionid" tableColumnId="1"/>
      <queryTableField id="2" name="cid" tableColumnId="2"/>
      <queryTableField id="3" name="starttime" tableColumnId="3"/>
      <queryTableField id="4" name="endtime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F9A9798-127A-46BA-9EF8-3A0BB96ABDEC}" autoFormatId="16" applyNumberFormats="0" applyBorderFormats="0" applyFontFormats="0" applyPatternFormats="0" applyAlignmentFormats="0" applyWidthHeightFormats="0">
  <queryTableRefresh nextId="3">
    <queryTableFields count="2">
      <queryTableField id="1" name="aid" tableColumnId="1"/>
      <queryTableField id="2" name="a_detai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B6EC3-ADC5-41A6-AED3-ABF0CFA1760C}" name="playtime_results2" displayName="playtime_results2" ref="A2:E40" tableType="queryTable" totalsRowShown="0">
  <autoFilter ref="A2:E40" xr:uid="{E3894961-DB99-43C7-B065-7C94D41B0B37}"/>
  <tableColumns count="5">
    <tableColumn id="1" xr3:uid="{2DE51A6C-0642-4470-8926-CD7E913DB371}" uniqueName="1" name="sessionid" queryTableFieldId="1" dataDxfId="10"/>
    <tableColumn id="2" xr3:uid="{7C1C75F7-B141-4DA9-8487-C1A7F0F6096B}" uniqueName="2" name="cid" queryTableFieldId="2"/>
    <tableColumn id="3" xr3:uid="{9CA89AD5-D6C7-43C7-A0F3-3C1A20242E3F}" uniqueName="3" name="starttime" queryTableFieldId="3"/>
    <tableColumn id="4" xr3:uid="{EF3B3AE1-E5C4-47FA-83B7-DF2457FBB945}" uniqueName="4" name="endtime" queryTableFieldId="4"/>
    <tableColumn id="5" xr3:uid="{185CCDF9-44C0-4129-8EA2-C0A7DED774F1}" uniqueName="5" name="Time" queryTableFieldId="5" dataDxfId="5">
      <calculatedColumnFormula>(playtime_results2[[#This Row],[endtime]]-playtime_results2[[#This Row],[starttime]]) / 60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7F6D1-ABAC-4958-BF1F-1C320EB87D91}" name="playtime_results2__24" displayName="playtime_results2__24" ref="A43:E62" tableType="queryTable" totalsRowShown="0">
  <autoFilter ref="A43:E62" xr:uid="{B13ACC0F-02F8-4E0F-A1FC-7C2152517D26}"/>
  <tableColumns count="5">
    <tableColumn id="1" xr3:uid="{13AAEEC0-CC25-44E2-B4B3-1B6C45F56A54}" uniqueName="1" name="sessionid" queryTableFieldId="1" dataDxfId="9"/>
    <tableColumn id="2" xr3:uid="{D1B8896E-AE0C-41B9-952B-4F496C1A345B}" uniqueName="2" name="cid" queryTableFieldId="2"/>
    <tableColumn id="3" xr3:uid="{82874B89-AA18-482A-A1C0-A34B425697D1}" uniqueName="3" name="starttime" queryTableFieldId="3"/>
    <tableColumn id="4" xr3:uid="{77AFB39B-0737-4893-BD32-98595C6657D7}" uniqueName="4" name="endtime" queryTableFieldId="4"/>
    <tableColumn id="5" xr3:uid="{8A33E4DF-06EC-4869-B5F7-EBC6F368EFFA}" uniqueName="5" name="time" queryTableFieldId="5" dataDxfId="4">
      <calculatedColumnFormula>(playtime_results2__24[[#This Row],[endtime]]-playtime_results2__24[[#This Row],[starttime]]) / 60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421902-5712-4071-9B82-DD30BAD2E851}" name="playtime_results2__46" displayName="playtime_results2__46" ref="A65:E84" tableType="queryTable" totalsRowShown="0">
  <autoFilter ref="A65:E84" xr:uid="{3160274C-D0EA-49C4-A7C1-B31745EC4A4D}"/>
  <tableColumns count="5">
    <tableColumn id="1" xr3:uid="{0EB138E6-3E5F-47AC-BD4A-A3501340A694}" uniqueName="1" name="sessionid" queryTableFieldId="1" dataDxfId="8"/>
    <tableColumn id="2" xr3:uid="{E3EC2ADB-E37E-479D-9C18-569DD3211C4C}" uniqueName="2" name="cid" queryTableFieldId="2"/>
    <tableColumn id="3" xr3:uid="{5A4B5C78-91C1-409F-A21D-2262D98591A6}" uniqueName="3" name="starttime" queryTableFieldId="3"/>
    <tableColumn id="4" xr3:uid="{1642A432-8574-44BB-A544-9F0E900B8D88}" uniqueName="4" name="endtime" queryTableFieldId="4"/>
    <tableColumn id="5" xr3:uid="{DEADB7A4-DEEA-4002-A698-1E36A35F2228}" uniqueName="5" name="time" queryTableFieldId="5" dataDxfId="3">
      <calculatedColumnFormula>(playtime_results2__46[[#This Row],[endtime]]-playtime_results2__46[[#This Row],[starttime]]) / 60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936524-1B8B-4896-972D-1E14C0AA2F89}" name="playtime_results2__68" displayName="playtime_results2__68" ref="A87:E109" tableType="queryTable" totalsRowShown="0">
  <autoFilter ref="A87:E109" xr:uid="{8BB74ECA-D0D8-4407-B33B-F735F9FCCA86}"/>
  <tableColumns count="5">
    <tableColumn id="1" xr3:uid="{7F9F5A19-4734-405E-BEC9-F30A58C5D121}" uniqueName="1" name="sessionid" queryTableFieldId="1" dataDxfId="7"/>
    <tableColumn id="2" xr3:uid="{F180CF80-5B47-4B97-9EA5-FC3E52A2EDF5}" uniqueName="2" name="cid" queryTableFieldId="2"/>
    <tableColumn id="3" xr3:uid="{E23F5280-DDC5-4E50-8132-107E8E597C3A}" uniqueName="3" name="starttime" queryTableFieldId="3"/>
    <tableColumn id="4" xr3:uid="{D362A02D-8A0A-471A-AF9D-17159C1D73C7}" uniqueName="4" name="endtime" queryTableFieldId="4"/>
    <tableColumn id="5" xr3:uid="{CC06F35B-0B31-4160-ACBC-DCA50D92E59D}" uniqueName="5" name="Time" queryTableFieldId="5" dataDxfId="2">
      <calculatedColumnFormula>(playtime_results2__68[[#This Row],[endtime]]-playtime_results2__68[[#This Row],[starttime]]) / 60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7DACCF-9F64-4B9F-8111-6D9118C0DEFD}" name="playtime_results2__810" displayName="playtime_results2__810" ref="A112:E128" tableType="queryTable" totalsRowShown="0">
  <autoFilter ref="A112:E128" xr:uid="{59361D4D-72B2-4CA7-8721-B9D8EF13BD45}"/>
  <tableColumns count="5">
    <tableColumn id="1" xr3:uid="{7051FD28-901B-42DF-B386-6E9FDD248C1C}" uniqueName="1" name="sessionid" queryTableFieldId="1" dataDxfId="6"/>
    <tableColumn id="2" xr3:uid="{D47A750E-8527-4A7D-B8E9-1661CFA649C6}" uniqueName="2" name="cid" queryTableFieldId="2"/>
    <tableColumn id="3" xr3:uid="{3FDFE2AA-6790-43B6-99CE-83183772B656}" uniqueName="3" name="starttime" queryTableFieldId="3"/>
    <tableColumn id="4" xr3:uid="{31B0935B-5CF2-4978-9ACC-04C04C84E018}" uniqueName="4" name="endtime" queryTableFieldId="4"/>
    <tableColumn id="5" xr3:uid="{260F4FBB-1DA8-4FB3-8946-54AE0D7E9BC1}" uniqueName="5" name="Time" queryTableFieldId="5" dataDxfId="1">
      <calculatedColumnFormula>(playtime_results2__810[[#This Row],[endtime]]-playtime_results2__810[[#This Row],[starttime]]) / 60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B756D7-F8CA-4B56-B59F-5399FD685781}" name="upgrade_results" displayName="upgrade_results" ref="A12:B145" tableType="queryTable" totalsRowShown="0">
  <autoFilter ref="A12:B145" xr:uid="{AB626FD4-09EF-486B-8D8A-B0DADFF5F190}">
    <filterColumn colId="0">
      <filters>
        <filter val="2"/>
        <filter val="3"/>
        <filter val="5"/>
        <filter val="6"/>
      </filters>
    </filterColumn>
  </autoFilter>
  <tableColumns count="2">
    <tableColumn id="1" xr3:uid="{071A3424-2594-45E2-B209-DEB3278AE223}" uniqueName="1" name="aid" queryTableFieldId="1"/>
    <tableColumn id="2" xr3:uid="{E9EA8145-2C9B-40DA-800D-13F26099C506}" uniqueName="2" name="a_detai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66AA-BE0E-49D1-BC69-F444D3AE4F8F}">
  <dimension ref="B1:C8"/>
  <sheetViews>
    <sheetView workbookViewId="0">
      <selection activeCell="C3" sqref="C3"/>
    </sheetView>
  </sheetViews>
  <sheetFormatPr defaultRowHeight="14.4" x14ac:dyDescent="0.3"/>
  <sheetData>
    <row r="1" spans="2:3" x14ac:dyDescent="0.3">
      <c r="C1" t="s">
        <v>0</v>
      </c>
    </row>
    <row r="2" spans="2:3" x14ac:dyDescent="0.3">
      <c r="B2">
        <v>1</v>
      </c>
      <c r="C2">
        <v>24</v>
      </c>
    </row>
    <row r="3" spans="2:3" x14ac:dyDescent="0.3">
      <c r="B3">
        <v>2</v>
      </c>
      <c r="C3">
        <v>3</v>
      </c>
    </row>
    <row r="4" spans="2:3" x14ac:dyDescent="0.3">
      <c r="B4">
        <v>3</v>
      </c>
      <c r="C4">
        <v>4</v>
      </c>
    </row>
    <row r="5" spans="2:3" x14ac:dyDescent="0.3">
      <c r="B5">
        <v>4</v>
      </c>
      <c r="C5">
        <v>0</v>
      </c>
    </row>
    <row r="6" spans="2:3" x14ac:dyDescent="0.3">
      <c r="B6">
        <v>5</v>
      </c>
      <c r="C6">
        <v>1</v>
      </c>
    </row>
    <row r="7" spans="2:3" x14ac:dyDescent="0.3">
      <c r="B7">
        <v>6</v>
      </c>
      <c r="C7">
        <v>0</v>
      </c>
    </row>
    <row r="8" spans="2:3" x14ac:dyDescent="0.3">
      <c r="B8">
        <v>7</v>
      </c>
      <c r="C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97FE-A8B3-4EAC-B5B5-51C07FE81F0B}">
  <dimension ref="A1:I128"/>
  <sheetViews>
    <sheetView topLeftCell="B81" workbookViewId="0">
      <selection activeCell="L87" sqref="L87"/>
    </sheetView>
  </sheetViews>
  <sheetFormatPr defaultRowHeight="14.4" x14ac:dyDescent="0.3"/>
  <cols>
    <col min="1" max="1" width="38.77734375" bestFit="1" customWidth="1"/>
    <col min="2" max="2" width="5.6640625" bestFit="1" customWidth="1"/>
    <col min="3" max="4" width="11" bestFit="1" customWidth="1"/>
    <col min="7" max="7" width="11" bestFit="1" customWidth="1"/>
  </cols>
  <sheetData>
    <row r="1" spans="1:9" x14ac:dyDescent="0.3">
      <c r="A1" t="s">
        <v>43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49</v>
      </c>
      <c r="H2" t="s">
        <v>51</v>
      </c>
      <c r="I2" t="s">
        <v>52</v>
      </c>
    </row>
    <row r="3" spans="1:9" x14ac:dyDescent="0.3">
      <c r="A3" s="1" t="s">
        <v>5</v>
      </c>
      <c r="B3">
        <v>6</v>
      </c>
      <c r="C3">
        <v>1583387700</v>
      </c>
      <c r="D3">
        <v>1583389040</v>
      </c>
      <c r="E3">
        <f>(playtime_results2[[#This Row],[endtime]]-playtime_results2[[#This Row],[starttime]]) / 60</f>
        <v>22.333333333333332</v>
      </c>
      <c r="G3">
        <v>0</v>
      </c>
      <c r="H3">
        <f>COUNTIFS(playtime_results2[Time], "&gt;="&amp;G3) / COUNT(playtime_results2[Time]) * 100</f>
        <v>100</v>
      </c>
      <c r="I3">
        <v>100</v>
      </c>
    </row>
    <row r="4" spans="1:9" x14ac:dyDescent="0.3">
      <c r="A4" s="1" t="s">
        <v>6</v>
      </c>
      <c r="B4">
        <v>6</v>
      </c>
      <c r="C4">
        <v>1583384218</v>
      </c>
      <c r="D4">
        <v>1583384316</v>
      </c>
      <c r="E4">
        <f>(playtime_results2[[#This Row],[endtime]]-playtime_results2[[#This Row],[starttime]]) / 60</f>
        <v>1.6333333333333333</v>
      </c>
      <c r="G4">
        <v>2</v>
      </c>
      <c r="H4">
        <f>COUNTIFS(playtime_results2[Time], "&gt;="&amp;G4) / COUNT(playtime_results2[Time]) * 100</f>
        <v>60.526315789473685</v>
      </c>
      <c r="I4">
        <v>62</v>
      </c>
    </row>
    <row r="5" spans="1:9" x14ac:dyDescent="0.3">
      <c r="A5" s="1" t="s">
        <v>7</v>
      </c>
      <c r="B5">
        <v>7</v>
      </c>
      <c r="C5">
        <v>1583376184</v>
      </c>
      <c r="D5">
        <v>1583376712</v>
      </c>
      <c r="E5">
        <f>(playtime_results2[[#This Row],[endtime]]-playtime_results2[[#This Row],[starttime]]) / 60</f>
        <v>8.8000000000000007</v>
      </c>
      <c r="G5">
        <v>4</v>
      </c>
      <c r="H5">
        <f>COUNTIFS(playtime_results2[Time], "&gt;="&amp;G5) / COUNT(playtime_results2[Time]) * 100</f>
        <v>47.368421052631575</v>
      </c>
      <c r="I5">
        <v>20</v>
      </c>
    </row>
    <row r="6" spans="1:9" x14ac:dyDescent="0.3">
      <c r="A6" s="1" t="s">
        <v>8</v>
      </c>
      <c r="B6">
        <v>4</v>
      </c>
      <c r="C6">
        <v>1583383103</v>
      </c>
      <c r="D6">
        <v>1583384000</v>
      </c>
      <c r="E6">
        <f>(playtime_results2[[#This Row],[endtime]]-playtime_results2[[#This Row],[starttime]]) / 60</f>
        <v>14.95</v>
      </c>
      <c r="G6">
        <v>6</v>
      </c>
      <c r="H6">
        <f>COUNTIFS(playtime_results2[Time], "&gt;="&amp;G6) / COUNT(playtime_results2[Time]) * 100</f>
        <v>36.84210526315789</v>
      </c>
      <c r="I6">
        <v>12</v>
      </c>
    </row>
    <row r="7" spans="1:9" x14ac:dyDescent="0.3">
      <c r="A7" s="1" t="s">
        <v>9</v>
      </c>
      <c r="B7">
        <v>5</v>
      </c>
      <c r="C7">
        <v>1583376859</v>
      </c>
      <c r="D7">
        <v>1583377827</v>
      </c>
      <c r="E7">
        <f>(playtime_results2[[#This Row],[endtime]]-playtime_results2[[#This Row],[starttime]]) / 60</f>
        <v>16.133333333333333</v>
      </c>
      <c r="G7">
        <v>8</v>
      </c>
      <c r="H7">
        <f>COUNTIFS(playtime_results2[Time], "&gt;="&amp;G7) / COUNT(playtime_results2[Time]) * 100</f>
        <v>28.947368421052634</v>
      </c>
      <c r="I7">
        <v>12</v>
      </c>
    </row>
    <row r="8" spans="1:9" x14ac:dyDescent="0.3">
      <c r="A8" s="1" t="s">
        <v>10</v>
      </c>
      <c r="B8">
        <v>4</v>
      </c>
      <c r="C8">
        <v>1583396733</v>
      </c>
      <c r="D8">
        <v>1583396775</v>
      </c>
      <c r="E8">
        <f>(playtime_results2[[#This Row],[endtime]]-playtime_results2[[#This Row],[starttime]]) / 60</f>
        <v>0.7</v>
      </c>
      <c r="G8">
        <v>10</v>
      </c>
      <c r="H8">
        <f>COUNTIFS(playtime_results2[Time], "&gt;="&amp;G8) / COUNT(playtime_results2[Time]) * 100</f>
        <v>23.684210526315788</v>
      </c>
      <c r="I8">
        <v>8</v>
      </c>
    </row>
    <row r="9" spans="1:9" x14ac:dyDescent="0.3">
      <c r="A9" s="1" t="s">
        <v>11</v>
      </c>
      <c r="B9">
        <v>7</v>
      </c>
      <c r="C9">
        <v>1583376044</v>
      </c>
      <c r="D9">
        <v>1583376155</v>
      </c>
      <c r="E9">
        <f>(playtime_results2[[#This Row],[endtime]]-playtime_results2[[#This Row],[starttime]]) / 60</f>
        <v>1.85</v>
      </c>
      <c r="G9">
        <v>12</v>
      </c>
      <c r="H9">
        <f>COUNTIFS(playtime_results2[Time], "&gt;="&amp;G9) / COUNT(playtime_results2[Time]) * 100</f>
        <v>18.421052631578945</v>
      </c>
      <c r="I9">
        <v>8</v>
      </c>
    </row>
    <row r="10" spans="1:9" x14ac:dyDescent="0.3">
      <c r="A10" s="1" t="s">
        <v>12</v>
      </c>
      <c r="B10">
        <v>7</v>
      </c>
      <c r="C10">
        <v>1583368691</v>
      </c>
      <c r="D10">
        <v>1583368965</v>
      </c>
      <c r="E10">
        <f>(playtime_results2[[#This Row],[endtime]]-playtime_results2[[#This Row],[starttime]]) / 60</f>
        <v>4.5666666666666664</v>
      </c>
      <c r="G10">
        <v>14</v>
      </c>
      <c r="H10">
        <f>COUNTIFS(playtime_results2[Time], "&gt;="&amp;G10) / COUNT(playtime_results2[Time]) * 100</f>
        <v>15.789473684210526</v>
      </c>
      <c r="I10">
        <v>8</v>
      </c>
    </row>
    <row r="11" spans="1:9" x14ac:dyDescent="0.3">
      <c r="A11" s="1" t="s">
        <v>13</v>
      </c>
      <c r="B11">
        <v>5</v>
      </c>
      <c r="C11">
        <v>1583352353</v>
      </c>
      <c r="D11">
        <v>1583352556</v>
      </c>
      <c r="E11">
        <f>(playtime_results2[[#This Row],[endtime]]-playtime_results2[[#This Row],[starttime]]) / 60</f>
        <v>3.3833333333333333</v>
      </c>
      <c r="G11">
        <v>16</v>
      </c>
      <c r="H11">
        <f>COUNTIFS(playtime_results2[Time], "&gt;="&amp;G11) / COUNT(playtime_results2[Time]) * 100</f>
        <v>13.157894736842104</v>
      </c>
      <c r="I11">
        <v>8</v>
      </c>
    </row>
    <row r="12" spans="1:9" x14ac:dyDescent="0.3">
      <c r="A12" s="1" t="s">
        <v>14</v>
      </c>
      <c r="B12">
        <v>4</v>
      </c>
      <c r="C12">
        <v>1583387905</v>
      </c>
      <c r="D12">
        <v>1583388121</v>
      </c>
      <c r="E12">
        <f>(playtime_results2[[#This Row],[endtime]]-playtime_results2[[#This Row],[starttime]]) / 60</f>
        <v>3.6</v>
      </c>
      <c r="G12">
        <v>18</v>
      </c>
      <c r="H12">
        <f>COUNTIFS(playtime_results2[Time], "&gt;="&amp;G12) / COUNT(playtime_results2[Time]) * 100</f>
        <v>7.8947368421052628</v>
      </c>
      <c r="I12">
        <v>8</v>
      </c>
    </row>
    <row r="13" spans="1:9" x14ac:dyDescent="0.3">
      <c r="A13" s="1" t="s">
        <v>15</v>
      </c>
      <c r="B13">
        <v>5</v>
      </c>
      <c r="C13">
        <v>1583384362</v>
      </c>
      <c r="D13">
        <v>1583384412</v>
      </c>
      <c r="E13">
        <f>(playtime_results2[[#This Row],[endtime]]-playtime_results2[[#This Row],[starttime]]) / 60</f>
        <v>0.83333333333333337</v>
      </c>
      <c r="G13">
        <v>20</v>
      </c>
      <c r="H13">
        <f>COUNTIFS(playtime_results2[Time], "&gt;="&amp;G13) / COUNT(playtime_results2[Time]) * 100</f>
        <v>5.2631578947368416</v>
      </c>
      <c r="I13">
        <v>8</v>
      </c>
    </row>
    <row r="14" spans="1:9" x14ac:dyDescent="0.3">
      <c r="A14" s="1" t="s">
        <v>16</v>
      </c>
      <c r="B14">
        <v>6</v>
      </c>
      <c r="C14">
        <v>1583360125</v>
      </c>
      <c r="D14">
        <v>1583360186</v>
      </c>
      <c r="E14">
        <f>(playtime_results2[[#This Row],[endtime]]-playtime_results2[[#This Row],[starttime]]) / 60</f>
        <v>1.0166666666666666</v>
      </c>
      <c r="G14">
        <v>22</v>
      </c>
      <c r="H14">
        <f>COUNTIFS(playtime_results2[Time], "&gt;="&amp;G14) / COUNT(playtime_results2[Time]) * 100</f>
        <v>5.2631578947368416</v>
      </c>
      <c r="I14">
        <v>8</v>
      </c>
    </row>
    <row r="15" spans="1:9" x14ac:dyDescent="0.3">
      <c r="A15" s="1" t="s">
        <v>17</v>
      </c>
      <c r="B15">
        <v>4</v>
      </c>
      <c r="C15">
        <v>1583375488</v>
      </c>
      <c r="D15">
        <v>1583375588</v>
      </c>
      <c r="E15">
        <f>(playtime_results2[[#This Row],[endtime]]-playtime_results2[[#This Row],[starttime]]) / 60</f>
        <v>1.6666666666666667</v>
      </c>
      <c r="G15">
        <v>24</v>
      </c>
      <c r="H15">
        <f>COUNTIFS(playtime_results2[Time], "&gt;="&amp;G15) / COUNT(playtime_results2[Time]) * 100</f>
        <v>2.6315789473684208</v>
      </c>
      <c r="I15">
        <v>0</v>
      </c>
    </row>
    <row r="16" spans="1:9" x14ac:dyDescent="0.3">
      <c r="A16" s="1" t="s">
        <v>18</v>
      </c>
      <c r="B16">
        <v>7</v>
      </c>
      <c r="C16">
        <v>1583383845</v>
      </c>
      <c r="D16">
        <v>1583384905</v>
      </c>
      <c r="E16">
        <f>(playtime_results2[[#This Row],[endtime]]-playtime_results2[[#This Row],[starttime]]) / 60</f>
        <v>17.666666666666668</v>
      </c>
    </row>
    <row r="17" spans="1:5" x14ac:dyDescent="0.3">
      <c r="A17" s="1" t="s">
        <v>19</v>
      </c>
      <c r="B17">
        <v>7</v>
      </c>
      <c r="C17">
        <v>1583366232</v>
      </c>
      <c r="D17">
        <v>1583366669</v>
      </c>
      <c r="E17">
        <f>(playtime_results2[[#This Row],[endtime]]-playtime_results2[[#This Row],[starttime]]) / 60</f>
        <v>7.2833333333333332</v>
      </c>
    </row>
    <row r="18" spans="1:5" x14ac:dyDescent="0.3">
      <c r="A18" s="1" t="s">
        <v>20</v>
      </c>
      <c r="B18">
        <v>4</v>
      </c>
      <c r="C18">
        <v>1583380175</v>
      </c>
      <c r="D18">
        <v>1583380228</v>
      </c>
      <c r="E18">
        <f>(playtime_results2[[#This Row],[endtime]]-playtime_results2[[#This Row],[starttime]]) / 60</f>
        <v>0.8833333333333333</v>
      </c>
    </row>
    <row r="19" spans="1:5" x14ac:dyDescent="0.3">
      <c r="A19" s="1" t="s">
        <v>21</v>
      </c>
      <c r="B19">
        <v>4</v>
      </c>
      <c r="C19">
        <v>1583385856</v>
      </c>
      <c r="D19">
        <v>1583385877</v>
      </c>
      <c r="E19">
        <f>(playtime_results2[[#This Row],[endtime]]-playtime_results2[[#This Row],[starttime]]) / 60</f>
        <v>0.35</v>
      </c>
    </row>
    <row r="20" spans="1:5" x14ac:dyDescent="0.3">
      <c r="A20" s="1" t="s">
        <v>22</v>
      </c>
      <c r="B20">
        <v>7</v>
      </c>
      <c r="C20">
        <v>1583383392</v>
      </c>
      <c r="D20">
        <v>1583384203</v>
      </c>
      <c r="E20">
        <f>(playtime_results2[[#This Row],[endtime]]-playtime_results2[[#This Row],[starttime]]) / 60</f>
        <v>13.516666666666667</v>
      </c>
    </row>
    <row r="21" spans="1:5" x14ac:dyDescent="0.3">
      <c r="A21" s="1" t="s">
        <v>23</v>
      </c>
      <c r="B21">
        <v>6</v>
      </c>
      <c r="C21">
        <v>1583376235</v>
      </c>
      <c r="D21">
        <v>1583376704</v>
      </c>
      <c r="E21">
        <f>(playtime_results2[[#This Row],[endtime]]-playtime_results2[[#This Row],[starttime]]) / 60</f>
        <v>7.8166666666666664</v>
      </c>
    </row>
    <row r="22" spans="1:5" x14ac:dyDescent="0.3">
      <c r="A22" s="1" t="s">
        <v>24</v>
      </c>
      <c r="B22">
        <v>7</v>
      </c>
      <c r="C22">
        <v>1583381229</v>
      </c>
      <c r="D22">
        <v>1583381283</v>
      </c>
      <c r="E22">
        <f>(playtime_results2[[#This Row],[endtime]]-playtime_results2[[#This Row],[starttime]]) / 60</f>
        <v>0.9</v>
      </c>
    </row>
    <row r="23" spans="1:5" x14ac:dyDescent="0.3">
      <c r="A23" s="1" t="s">
        <v>25</v>
      </c>
      <c r="B23">
        <v>5</v>
      </c>
      <c r="C23">
        <v>1583385081</v>
      </c>
      <c r="D23">
        <v>1583385207</v>
      </c>
      <c r="E23">
        <f>(playtime_results2[[#This Row],[endtime]]-playtime_results2[[#This Row],[starttime]]) / 60</f>
        <v>2.1</v>
      </c>
    </row>
    <row r="24" spans="1:5" x14ac:dyDescent="0.3">
      <c r="A24" s="1" t="s">
        <v>26</v>
      </c>
      <c r="B24">
        <v>4</v>
      </c>
      <c r="C24">
        <v>1583360199</v>
      </c>
      <c r="D24">
        <v>1583360499</v>
      </c>
      <c r="E24">
        <f>(playtime_results2[[#This Row],[endtime]]-playtime_results2[[#This Row],[starttime]]) / 60</f>
        <v>5</v>
      </c>
    </row>
    <row r="25" spans="1:5" x14ac:dyDescent="0.3">
      <c r="A25" s="1" t="s">
        <v>27</v>
      </c>
      <c r="B25">
        <v>6</v>
      </c>
      <c r="C25">
        <v>1583376957</v>
      </c>
      <c r="D25">
        <v>1583377196</v>
      </c>
      <c r="E25">
        <f>(playtime_results2[[#This Row],[endtime]]-playtime_results2[[#This Row],[starttime]]) / 60</f>
        <v>3.9833333333333334</v>
      </c>
    </row>
    <row r="26" spans="1:5" x14ac:dyDescent="0.3">
      <c r="A26" s="1" t="s">
        <v>28</v>
      </c>
      <c r="B26">
        <v>5</v>
      </c>
      <c r="C26">
        <v>1583383412</v>
      </c>
      <c r="D26">
        <v>1583384108</v>
      </c>
      <c r="E26">
        <f>(playtime_results2[[#This Row],[endtime]]-playtime_results2[[#This Row],[starttime]]) / 60</f>
        <v>11.6</v>
      </c>
    </row>
    <row r="27" spans="1:5" x14ac:dyDescent="0.3">
      <c r="A27" s="1" t="s">
        <v>29</v>
      </c>
      <c r="B27">
        <v>7</v>
      </c>
      <c r="C27">
        <v>1583357180</v>
      </c>
      <c r="D27">
        <v>1583357291</v>
      </c>
      <c r="E27">
        <f>(playtime_results2[[#This Row],[endtime]]-playtime_results2[[#This Row],[starttime]]) / 60</f>
        <v>1.85</v>
      </c>
    </row>
    <row r="28" spans="1:5" x14ac:dyDescent="0.3">
      <c r="A28" s="1" t="s">
        <v>30</v>
      </c>
      <c r="B28">
        <v>5</v>
      </c>
      <c r="C28">
        <v>1583406005</v>
      </c>
      <c r="D28">
        <v>1583406057</v>
      </c>
      <c r="E28">
        <f>(playtime_results2[[#This Row],[endtime]]-playtime_results2[[#This Row],[starttime]]) / 60</f>
        <v>0.8666666666666667</v>
      </c>
    </row>
    <row r="29" spans="1:5" x14ac:dyDescent="0.3">
      <c r="A29" s="1" t="s">
        <v>31</v>
      </c>
      <c r="B29">
        <v>5</v>
      </c>
      <c r="C29">
        <v>1583388522</v>
      </c>
      <c r="D29">
        <v>1583388570</v>
      </c>
      <c r="E29">
        <f>(playtime_results2[[#This Row],[endtime]]-playtime_results2[[#This Row],[starttime]]) / 60</f>
        <v>0.8</v>
      </c>
    </row>
    <row r="30" spans="1:5" x14ac:dyDescent="0.3">
      <c r="A30" s="1" t="s">
        <v>32</v>
      </c>
      <c r="B30">
        <v>7</v>
      </c>
      <c r="C30">
        <v>1583379885</v>
      </c>
      <c r="D30">
        <v>1583380155</v>
      </c>
      <c r="E30">
        <f>(playtime_results2[[#This Row],[endtime]]-playtime_results2[[#This Row],[starttime]]) / 60</f>
        <v>4.5</v>
      </c>
    </row>
    <row r="31" spans="1:5" x14ac:dyDescent="0.3">
      <c r="A31" s="1" t="s">
        <v>33</v>
      </c>
      <c r="B31">
        <v>5</v>
      </c>
      <c r="C31">
        <v>1583353730</v>
      </c>
      <c r="D31">
        <v>1583354868</v>
      </c>
      <c r="E31">
        <f>(playtime_results2[[#This Row],[endtime]]-playtime_results2[[#This Row],[starttime]]) / 60</f>
        <v>18.966666666666665</v>
      </c>
    </row>
    <row r="32" spans="1:5" x14ac:dyDescent="0.3">
      <c r="A32" s="1" t="s">
        <v>34</v>
      </c>
      <c r="B32">
        <v>4</v>
      </c>
      <c r="C32">
        <v>1583383393</v>
      </c>
      <c r="D32">
        <v>1583383956</v>
      </c>
      <c r="E32">
        <f>(playtime_results2[[#This Row],[endtime]]-playtime_results2[[#This Row],[starttime]]) / 60</f>
        <v>9.3833333333333329</v>
      </c>
    </row>
    <row r="33" spans="1:9" x14ac:dyDescent="0.3">
      <c r="A33" s="1" t="s">
        <v>35</v>
      </c>
      <c r="B33">
        <v>4</v>
      </c>
      <c r="C33">
        <v>1583368501</v>
      </c>
      <c r="D33">
        <v>1583372721</v>
      </c>
      <c r="E33">
        <f>(playtime_results2[[#This Row],[endtime]]-playtime_results2[[#This Row],[starttime]]) / 60</f>
        <v>70.333333333333329</v>
      </c>
    </row>
    <row r="34" spans="1:9" x14ac:dyDescent="0.3">
      <c r="A34" s="1" t="s">
        <v>36</v>
      </c>
      <c r="B34">
        <v>4</v>
      </c>
      <c r="C34">
        <v>1583370414</v>
      </c>
      <c r="D34">
        <v>1583370479</v>
      </c>
      <c r="E34">
        <f>(playtime_results2[[#This Row],[endtime]]-playtime_results2[[#This Row],[starttime]]) / 60</f>
        <v>1.0833333333333333</v>
      </c>
    </row>
    <row r="35" spans="1:9" x14ac:dyDescent="0.3">
      <c r="A35" s="1" t="s">
        <v>37</v>
      </c>
      <c r="B35">
        <v>5</v>
      </c>
      <c r="C35">
        <v>1583394908</v>
      </c>
      <c r="D35">
        <v>1583394953</v>
      </c>
      <c r="E35">
        <f>(playtime_results2[[#This Row],[endtime]]-playtime_results2[[#This Row],[starttime]]) / 60</f>
        <v>0.75</v>
      </c>
    </row>
    <row r="36" spans="1:9" x14ac:dyDescent="0.3">
      <c r="A36" s="1" t="s">
        <v>38</v>
      </c>
      <c r="B36">
        <v>4</v>
      </c>
      <c r="C36">
        <v>1583389825</v>
      </c>
      <c r="D36">
        <v>1583390246</v>
      </c>
      <c r="E36">
        <f>(playtime_results2[[#This Row],[endtime]]-playtime_results2[[#This Row],[starttime]]) / 60</f>
        <v>7.0166666666666666</v>
      </c>
    </row>
    <row r="37" spans="1:9" x14ac:dyDescent="0.3">
      <c r="A37" s="1" t="s">
        <v>39</v>
      </c>
      <c r="B37">
        <v>4</v>
      </c>
      <c r="C37">
        <v>1583368460</v>
      </c>
      <c r="D37">
        <v>1583368686</v>
      </c>
      <c r="E37">
        <f>(playtime_results2[[#This Row],[endtime]]-playtime_results2[[#This Row],[starttime]]) / 60</f>
        <v>3.7666666666666666</v>
      </c>
    </row>
    <row r="38" spans="1:9" x14ac:dyDescent="0.3">
      <c r="A38" s="1" t="s">
        <v>40</v>
      </c>
      <c r="B38">
        <v>7</v>
      </c>
      <c r="C38">
        <v>1583385972</v>
      </c>
      <c r="D38">
        <v>1583386228</v>
      </c>
      <c r="E38">
        <f>(playtime_results2[[#This Row],[endtime]]-playtime_results2[[#This Row],[starttime]]) / 60</f>
        <v>4.2666666666666666</v>
      </c>
    </row>
    <row r="39" spans="1:9" x14ac:dyDescent="0.3">
      <c r="A39" s="1" t="s">
        <v>41</v>
      </c>
      <c r="B39">
        <v>6</v>
      </c>
      <c r="C39">
        <v>1583407147</v>
      </c>
      <c r="D39">
        <v>1583407760</v>
      </c>
      <c r="E39">
        <f>(playtime_results2[[#This Row],[endtime]]-playtime_results2[[#This Row],[starttime]]) / 60</f>
        <v>10.216666666666667</v>
      </c>
    </row>
    <row r="40" spans="1:9" x14ac:dyDescent="0.3">
      <c r="A40" s="1" t="s">
        <v>42</v>
      </c>
      <c r="B40">
        <v>4</v>
      </c>
      <c r="C40">
        <v>1583374382</v>
      </c>
      <c r="D40">
        <v>1583374445</v>
      </c>
      <c r="E40">
        <f>(playtime_results2[[#This Row],[endtime]]-playtime_results2[[#This Row],[starttime]]) / 60</f>
        <v>1.05</v>
      </c>
    </row>
    <row r="42" spans="1:9" x14ac:dyDescent="0.3">
      <c r="A42" t="s">
        <v>44</v>
      </c>
    </row>
    <row r="43" spans="1:9" x14ac:dyDescent="0.3">
      <c r="A43" t="s">
        <v>1</v>
      </c>
      <c r="B43" t="s">
        <v>2</v>
      </c>
      <c r="C43" t="s">
        <v>3</v>
      </c>
      <c r="D43" t="s">
        <v>4</v>
      </c>
      <c r="E43" t="s">
        <v>50</v>
      </c>
      <c r="H43" t="s">
        <v>48</v>
      </c>
      <c r="I43" t="s">
        <v>0</v>
      </c>
    </row>
    <row r="44" spans="1:9" x14ac:dyDescent="0.3">
      <c r="A44" s="1" t="s">
        <v>7</v>
      </c>
      <c r="B44">
        <v>7</v>
      </c>
      <c r="C44">
        <v>1583376184</v>
      </c>
      <c r="D44">
        <v>1583376712</v>
      </c>
      <c r="E44">
        <f>(playtime_results2__24[[#This Row],[endtime]]-playtime_results2__24[[#This Row],[starttime]]) / 60</f>
        <v>8.8000000000000007</v>
      </c>
      <c r="H44">
        <v>0</v>
      </c>
      <c r="I44">
        <f>COUNTIFS(playtime_results2__24[time], "&gt;="&amp;H44) / COUNT(playtime_results2__24[time]) * 100</f>
        <v>100</v>
      </c>
    </row>
    <row r="45" spans="1:9" x14ac:dyDescent="0.3">
      <c r="A45" s="1" t="s">
        <v>9</v>
      </c>
      <c r="B45">
        <v>5</v>
      </c>
      <c r="C45">
        <v>1583376859</v>
      </c>
      <c r="D45">
        <v>1583377827</v>
      </c>
      <c r="E45">
        <f>(playtime_results2__24[[#This Row],[endtime]]-playtime_results2__24[[#This Row],[starttime]]) / 60</f>
        <v>16.133333333333333</v>
      </c>
      <c r="H45">
        <v>2</v>
      </c>
      <c r="I45">
        <f>COUNTIFS(playtime_results2__24[time], "&gt;="&amp;H45) / COUNT(playtime_results2__24[time]) * 100</f>
        <v>63.157894736842103</v>
      </c>
    </row>
    <row r="46" spans="1:9" x14ac:dyDescent="0.3">
      <c r="A46" s="1" t="s">
        <v>11</v>
      </c>
      <c r="B46">
        <v>7</v>
      </c>
      <c r="C46">
        <v>1583376044</v>
      </c>
      <c r="D46">
        <v>1583376155</v>
      </c>
      <c r="E46">
        <f>(playtime_results2__24[[#This Row],[endtime]]-playtime_results2__24[[#This Row],[starttime]]) / 60</f>
        <v>1.85</v>
      </c>
      <c r="H46">
        <v>4</v>
      </c>
      <c r="I46">
        <f>COUNTIFS(playtime_results2__24[time], "&gt;="&amp;H46) / COUNT(playtime_results2__24[time]) * 100</f>
        <v>52.631578947368418</v>
      </c>
    </row>
    <row r="47" spans="1:9" x14ac:dyDescent="0.3">
      <c r="A47" s="1" t="s">
        <v>12</v>
      </c>
      <c r="B47">
        <v>7</v>
      </c>
      <c r="C47">
        <v>1583368691</v>
      </c>
      <c r="D47">
        <v>1583368965</v>
      </c>
      <c r="E47">
        <f>(playtime_results2__24[[#This Row],[endtime]]-playtime_results2__24[[#This Row],[starttime]]) / 60</f>
        <v>4.5666666666666664</v>
      </c>
      <c r="H47">
        <v>6</v>
      </c>
      <c r="I47">
        <f>COUNTIFS(playtime_results2__24[time], "&gt;="&amp;H47) / COUNT(playtime_results2__24[time]) * 100</f>
        <v>36.84210526315789</v>
      </c>
    </row>
    <row r="48" spans="1:9" x14ac:dyDescent="0.3">
      <c r="A48" s="1" t="s">
        <v>13</v>
      </c>
      <c r="B48">
        <v>5</v>
      </c>
      <c r="C48">
        <v>1583352353</v>
      </c>
      <c r="D48">
        <v>1583352556</v>
      </c>
      <c r="E48">
        <f>(playtime_results2__24[[#This Row],[endtime]]-playtime_results2__24[[#This Row],[starttime]]) / 60</f>
        <v>3.3833333333333333</v>
      </c>
      <c r="H48">
        <v>8</v>
      </c>
      <c r="I48">
        <f>COUNTIFS(playtime_results2__24[time], "&gt;="&amp;H48) / COUNT(playtime_results2__24[time]) * 100</f>
        <v>31.578947368421051</v>
      </c>
    </row>
    <row r="49" spans="1:9" x14ac:dyDescent="0.3">
      <c r="A49" s="1" t="s">
        <v>15</v>
      </c>
      <c r="B49">
        <v>5</v>
      </c>
      <c r="C49">
        <v>1583384362</v>
      </c>
      <c r="D49">
        <v>1583384412</v>
      </c>
      <c r="E49">
        <f>(playtime_results2__24[[#This Row],[endtime]]-playtime_results2__24[[#This Row],[starttime]]) / 60</f>
        <v>0.83333333333333337</v>
      </c>
      <c r="H49">
        <v>10</v>
      </c>
      <c r="I49">
        <f>COUNTIFS(playtime_results2__24[time], "&gt;="&amp;H49) / COUNT(playtime_results2__24[time]) * 100</f>
        <v>26.315789473684209</v>
      </c>
    </row>
    <row r="50" spans="1:9" x14ac:dyDescent="0.3">
      <c r="A50" s="1" t="s">
        <v>18</v>
      </c>
      <c r="B50">
        <v>7</v>
      </c>
      <c r="C50">
        <v>1583383845</v>
      </c>
      <c r="D50">
        <v>1583384905</v>
      </c>
      <c r="E50">
        <f>(playtime_results2__24[[#This Row],[endtime]]-playtime_results2__24[[#This Row],[starttime]]) / 60</f>
        <v>17.666666666666668</v>
      </c>
      <c r="H50">
        <v>12</v>
      </c>
      <c r="I50">
        <f>COUNTIFS(playtime_results2__24[time], "&gt;="&amp;H50) / COUNT(playtime_results2__24[time]) * 100</f>
        <v>21.052631578947366</v>
      </c>
    </row>
    <row r="51" spans="1:9" x14ac:dyDescent="0.3">
      <c r="A51" s="1" t="s">
        <v>19</v>
      </c>
      <c r="B51">
        <v>7</v>
      </c>
      <c r="C51">
        <v>1583366232</v>
      </c>
      <c r="D51">
        <v>1583366669</v>
      </c>
      <c r="E51">
        <f>(playtime_results2__24[[#This Row],[endtime]]-playtime_results2__24[[#This Row],[starttime]]) / 60</f>
        <v>7.2833333333333332</v>
      </c>
      <c r="H51">
        <v>14</v>
      </c>
      <c r="I51">
        <f>COUNTIFS(playtime_results2__24[time], "&gt;="&amp;H51) / COUNT(playtime_results2__24[time]) * 100</f>
        <v>15.789473684210526</v>
      </c>
    </row>
    <row r="52" spans="1:9" x14ac:dyDescent="0.3">
      <c r="A52" s="1" t="s">
        <v>22</v>
      </c>
      <c r="B52">
        <v>7</v>
      </c>
      <c r="C52">
        <v>1583383392</v>
      </c>
      <c r="D52">
        <v>1583384203</v>
      </c>
      <c r="E52">
        <f>(playtime_results2__24[[#This Row],[endtime]]-playtime_results2__24[[#This Row],[starttime]]) / 60</f>
        <v>13.516666666666667</v>
      </c>
      <c r="H52">
        <v>16</v>
      </c>
      <c r="I52">
        <f>COUNTIFS(playtime_results2__24[time], "&gt;="&amp;H52) / COUNT(playtime_results2__24[time]) * 100</f>
        <v>15.789473684210526</v>
      </c>
    </row>
    <row r="53" spans="1:9" x14ac:dyDescent="0.3">
      <c r="A53" s="1" t="s">
        <v>24</v>
      </c>
      <c r="B53">
        <v>7</v>
      </c>
      <c r="C53">
        <v>1583381229</v>
      </c>
      <c r="D53">
        <v>1583381283</v>
      </c>
      <c r="E53">
        <f>(playtime_results2__24[[#This Row],[endtime]]-playtime_results2__24[[#This Row],[starttime]]) / 60</f>
        <v>0.9</v>
      </c>
      <c r="H53">
        <v>18</v>
      </c>
      <c r="I53">
        <f>COUNTIFS(playtime_results2__24[time], "&gt;="&amp;H53) / COUNT(playtime_results2__24[time]) * 100</f>
        <v>5.2631578947368416</v>
      </c>
    </row>
    <row r="54" spans="1:9" x14ac:dyDescent="0.3">
      <c r="A54" s="1" t="s">
        <v>25</v>
      </c>
      <c r="B54">
        <v>5</v>
      </c>
      <c r="C54">
        <v>1583385081</v>
      </c>
      <c r="D54">
        <v>1583385207</v>
      </c>
      <c r="E54">
        <f>(playtime_results2__24[[#This Row],[endtime]]-playtime_results2__24[[#This Row],[starttime]]) / 60</f>
        <v>2.1</v>
      </c>
      <c r="H54">
        <v>20</v>
      </c>
      <c r="I54">
        <f>COUNTIFS(playtime_results2__24[time], "&gt;="&amp;H54) / COUNT(playtime_results2__24[time]) * 100</f>
        <v>0</v>
      </c>
    </row>
    <row r="55" spans="1:9" x14ac:dyDescent="0.3">
      <c r="A55" s="1" t="s">
        <v>28</v>
      </c>
      <c r="B55">
        <v>5</v>
      </c>
      <c r="C55">
        <v>1583383412</v>
      </c>
      <c r="D55">
        <v>1583384108</v>
      </c>
      <c r="E55">
        <f>(playtime_results2__24[[#This Row],[endtime]]-playtime_results2__24[[#This Row],[starttime]]) / 60</f>
        <v>11.6</v>
      </c>
      <c r="H55">
        <v>22</v>
      </c>
      <c r="I55">
        <f>COUNTIFS(playtime_results2__24[time], "&gt;="&amp;H55) / COUNT(playtime_results2__24[time]) * 100</f>
        <v>0</v>
      </c>
    </row>
    <row r="56" spans="1:9" x14ac:dyDescent="0.3">
      <c r="A56" s="1" t="s">
        <v>29</v>
      </c>
      <c r="B56">
        <v>7</v>
      </c>
      <c r="C56">
        <v>1583357180</v>
      </c>
      <c r="D56">
        <v>1583357291</v>
      </c>
      <c r="E56">
        <f>(playtime_results2__24[[#This Row],[endtime]]-playtime_results2__24[[#This Row],[starttime]]) / 60</f>
        <v>1.85</v>
      </c>
      <c r="H56">
        <v>24</v>
      </c>
      <c r="I56">
        <f>COUNTIFS(playtime_results2__24[time], "&gt;="&amp;H56) / COUNT(playtime_results2__24[time])</f>
        <v>0</v>
      </c>
    </row>
    <row r="57" spans="1:9" x14ac:dyDescent="0.3">
      <c r="A57" s="1" t="s">
        <v>30</v>
      </c>
      <c r="B57">
        <v>5</v>
      </c>
      <c r="C57">
        <v>1583406005</v>
      </c>
      <c r="D57">
        <v>1583406057</v>
      </c>
      <c r="E57">
        <f>(playtime_results2__24[[#This Row],[endtime]]-playtime_results2__24[[#This Row],[starttime]]) / 60</f>
        <v>0.8666666666666667</v>
      </c>
    </row>
    <row r="58" spans="1:9" x14ac:dyDescent="0.3">
      <c r="A58" s="1" t="s">
        <v>31</v>
      </c>
      <c r="B58">
        <v>5</v>
      </c>
      <c r="C58">
        <v>1583388522</v>
      </c>
      <c r="D58">
        <v>1583388570</v>
      </c>
      <c r="E58">
        <f>(playtime_results2__24[[#This Row],[endtime]]-playtime_results2__24[[#This Row],[starttime]]) / 60</f>
        <v>0.8</v>
      </c>
    </row>
    <row r="59" spans="1:9" x14ac:dyDescent="0.3">
      <c r="A59" s="1" t="s">
        <v>32</v>
      </c>
      <c r="B59">
        <v>7</v>
      </c>
      <c r="C59">
        <v>1583379885</v>
      </c>
      <c r="D59">
        <v>1583380155</v>
      </c>
      <c r="E59">
        <f>(playtime_results2__24[[#This Row],[endtime]]-playtime_results2__24[[#This Row],[starttime]]) / 60</f>
        <v>4.5</v>
      </c>
    </row>
    <row r="60" spans="1:9" x14ac:dyDescent="0.3">
      <c r="A60" s="1" t="s">
        <v>33</v>
      </c>
      <c r="B60">
        <v>5</v>
      </c>
      <c r="C60">
        <v>1583353730</v>
      </c>
      <c r="D60">
        <v>1583354868</v>
      </c>
      <c r="E60">
        <f>(playtime_results2__24[[#This Row],[endtime]]-playtime_results2__24[[#This Row],[starttime]]) / 60</f>
        <v>18.966666666666665</v>
      </c>
    </row>
    <row r="61" spans="1:9" x14ac:dyDescent="0.3">
      <c r="A61" s="1" t="s">
        <v>37</v>
      </c>
      <c r="B61">
        <v>5</v>
      </c>
      <c r="C61">
        <v>1583394908</v>
      </c>
      <c r="D61">
        <v>1583394953</v>
      </c>
      <c r="E61">
        <f>(playtime_results2__24[[#This Row],[endtime]]-playtime_results2__24[[#This Row],[starttime]]) / 60</f>
        <v>0.75</v>
      </c>
    </row>
    <row r="62" spans="1:9" x14ac:dyDescent="0.3">
      <c r="A62" s="1" t="s">
        <v>40</v>
      </c>
      <c r="B62">
        <v>7</v>
      </c>
      <c r="C62">
        <v>1583385972</v>
      </c>
      <c r="D62">
        <v>1583386228</v>
      </c>
      <c r="E62">
        <f>(playtime_results2__24[[#This Row],[endtime]]-playtime_results2__24[[#This Row],[starttime]]) / 60</f>
        <v>4.2666666666666666</v>
      </c>
    </row>
    <row r="64" spans="1:9" x14ac:dyDescent="0.3">
      <c r="A64" t="s">
        <v>45</v>
      </c>
    </row>
    <row r="65" spans="1:9" x14ac:dyDescent="0.3">
      <c r="A65" t="s">
        <v>1</v>
      </c>
      <c r="B65" t="s">
        <v>2</v>
      </c>
      <c r="C65" t="s">
        <v>3</v>
      </c>
      <c r="D65" t="s">
        <v>4</v>
      </c>
      <c r="E65" t="s">
        <v>50</v>
      </c>
      <c r="H65" t="s">
        <v>48</v>
      </c>
      <c r="I65" t="s">
        <v>0</v>
      </c>
    </row>
    <row r="66" spans="1:9" x14ac:dyDescent="0.3">
      <c r="A66" s="1" t="s">
        <v>5</v>
      </c>
      <c r="B66">
        <v>6</v>
      </c>
      <c r="C66">
        <v>1583387700</v>
      </c>
      <c r="D66">
        <v>1583389040</v>
      </c>
      <c r="E66">
        <f>(playtime_results2__46[[#This Row],[endtime]]-playtime_results2__46[[#This Row],[starttime]]) / 60</f>
        <v>22.333333333333332</v>
      </c>
      <c r="H66">
        <v>0</v>
      </c>
      <c r="I66">
        <f>COUNTIFS(playtime_results2__46[time], "&gt;="&amp;H66) / COUNT(playtime_results2__46[time]) * 100</f>
        <v>100</v>
      </c>
    </row>
    <row r="67" spans="1:9" x14ac:dyDescent="0.3">
      <c r="A67" s="1" t="s">
        <v>6</v>
      </c>
      <c r="B67">
        <v>6</v>
      </c>
      <c r="C67">
        <v>1583384218</v>
      </c>
      <c r="D67">
        <v>1583384316</v>
      </c>
      <c r="E67">
        <f>(playtime_results2__46[[#This Row],[endtime]]-playtime_results2__46[[#This Row],[starttime]]) / 60</f>
        <v>1.6333333333333333</v>
      </c>
      <c r="H67">
        <v>2</v>
      </c>
      <c r="I67">
        <f>COUNTIFS(playtime_results2__46[time], "&gt;="&amp;H67) / COUNT(playtime_results2__46[time]) * 100</f>
        <v>57.894736842105267</v>
      </c>
    </row>
    <row r="68" spans="1:9" x14ac:dyDescent="0.3">
      <c r="A68" s="1" t="s">
        <v>8</v>
      </c>
      <c r="B68">
        <v>4</v>
      </c>
      <c r="C68">
        <v>1583383103</v>
      </c>
      <c r="D68">
        <v>1583384000</v>
      </c>
      <c r="E68">
        <f>(playtime_results2__46[[#This Row],[endtime]]-playtime_results2__46[[#This Row],[starttime]]) / 60</f>
        <v>14.95</v>
      </c>
      <c r="H68">
        <v>4</v>
      </c>
      <c r="I68">
        <f>COUNTIFS(playtime_results2__46[time], "&gt;="&amp;H68) / COUNT(playtime_results2__46[time]) * 100</f>
        <v>42.105263157894733</v>
      </c>
    </row>
    <row r="69" spans="1:9" x14ac:dyDescent="0.3">
      <c r="A69" s="1" t="s">
        <v>10</v>
      </c>
      <c r="B69">
        <v>4</v>
      </c>
      <c r="C69">
        <v>1583396733</v>
      </c>
      <c r="D69">
        <v>1583396775</v>
      </c>
      <c r="E69">
        <f>(playtime_results2__46[[#This Row],[endtime]]-playtime_results2__46[[#This Row],[starttime]]) / 60</f>
        <v>0.7</v>
      </c>
      <c r="H69">
        <v>6</v>
      </c>
      <c r="I69">
        <f>COUNTIFS(playtime_results2__46[time], "&gt;="&amp;H69) / COUNT(playtime_results2__46[time]) * 100</f>
        <v>36.84210526315789</v>
      </c>
    </row>
    <row r="70" spans="1:9" x14ac:dyDescent="0.3">
      <c r="A70" s="1" t="s">
        <v>14</v>
      </c>
      <c r="B70">
        <v>4</v>
      </c>
      <c r="C70">
        <v>1583387905</v>
      </c>
      <c r="D70">
        <v>1583388121</v>
      </c>
      <c r="E70">
        <f>(playtime_results2__46[[#This Row],[endtime]]-playtime_results2__46[[#This Row],[starttime]]) / 60</f>
        <v>3.6</v>
      </c>
      <c r="H70">
        <v>8</v>
      </c>
      <c r="I70">
        <f>COUNTIFS(playtime_results2__46[time], "&gt;="&amp;H70) / COUNT(playtime_results2__46[time]) * 100</f>
        <v>26.315789473684209</v>
      </c>
    </row>
    <row r="71" spans="1:9" x14ac:dyDescent="0.3">
      <c r="A71" s="1" t="s">
        <v>16</v>
      </c>
      <c r="B71">
        <v>6</v>
      </c>
      <c r="C71">
        <v>1583360125</v>
      </c>
      <c r="D71">
        <v>1583360186</v>
      </c>
      <c r="E71">
        <f>(playtime_results2__46[[#This Row],[endtime]]-playtime_results2__46[[#This Row],[starttime]]) / 60</f>
        <v>1.0166666666666666</v>
      </c>
      <c r="H71">
        <v>10</v>
      </c>
      <c r="I71">
        <f>COUNTIFS(playtime_results2__46[time], "&gt;="&amp;H71) / COUNT(playtime_results2__46[time]) * 100</f>
        <v>21.052631578947366</v>
      </c>
    </row>
    <row r="72" spans="1:9" x14ac:dyDescent="0.3">
      <c r="A72" s="1" t="s">
        <v>17</v>
      </c>
      <c r="B72">
        <v>4</v>
      </c>
      <c r="C72">
        <v>1583375488</v>
      </c>
      <c r="D72">
        <v>1583375588</v>
      </c>
      <c r="E72">
        <f>(playtime_results2__46[[#This Row],[endtime]]-playtime_results2__46[[#This Row],[starttime]]) / 60</f>
        <v>1.6666666666666667</v>
      </c>
      <c r="H72">
        <v>12</v>
      </c>
      <c r="I72">
        <f>COUNTIFS(playtime_results2__46[time], "&gt;="&amp;H72) / COUNT(playtime_results2__46[time]) * 100</f>
        <v>15.789473684210526</v>
      </c>
    </row>
    <row r="73" spans="1:9" x14ac:dyDescent="0.3">
      <c r="A73" s="1" t="s">
        <v>20</v>
      </c>
      <c r="B73">
        <v>4</v>
      </c>
      <c r="C73">
        <v>1583380175</v>
      </c>
      <c r="D73">
        <v>1583380228</v>
      </c>
      <c r="E73">
        <f>(playtime_results2__46[[#This Row],[endtime]]-playtime_results2__46[[#This Row],[starttime]]) / 60</f>
        <v>0.8833333333333333</v>
      </c>
      <c r="H73">
        <v>14</v>
      </c>
      <c r="I73">
        <f>COUNTIFS(playtime_results2__46[time], "&gt;="&amp;H73) / COUNT(playtime_results2__46[time]) * 100</f>
        <v>15.789473684210526</v>
      </c>
    </row>
    <row r="74" spans="1:9" x14ac:dyDescent="0.3">
      <c r="A74" s="1" t="s">
        <v>21</v>
      </c>
      <c r="B74">
        <v>4</v>
      </c>
      <c r="C74">
        <v>1583385856</v>
      </c>
      <c r="D74">
        <v>1583385877</v>
      </c>
      <c r="E74">
        <f>(playtime_results2__46[[#This Row],[endtime]]-playtime_results2__46[[#This Row],[starttime]]) / 60</f>
        <v>0.35</v>
      </c>
      <c r="H74">
        <v>16</v>
      </c>
      <c r="I74">
        <f>COUNTIFS(playtime_results2__46[time], "&gt;="&amp;H74) / COUNT(playtime_results2__46[time]) * 100</f>
        <v>10.526315789473683</v>
      </c>
    </row>
    <row r="75" spans="1:9" x14ac:dyDescent="0.3">
      <c r="A75" s="1" t="s">
        <v>23</v>
      </c>
      <c r="B75">
        <v>6</v>
      </c>
      <c r="C75">
        <v>1583376235</v>
      </c>
      <c r="D75">
        <v>1583376704</v>
      </c>
      <c r="E75">
        <f>(playtime_results2__46[[#This Row],[endtime]]-playtime_results2__46[[#This Row],[starttime]]) / 60</f>
        <v>7.8166666666666664</v>
      </c>
      <c r="H75">
        <v>18</v>
      </c>
      <c r="I75">
        <f>COUNTIFS(playtime_results2__46[time], "&gt;="&amp;H75) / COUNT(playtime_results2__46[time]) * 100</f>
        <v>10.526315789473683</v>
      </c>
    </row>
    <row r="76" spans="1:9" x14ac:dyDescent="0.3">
      <c r="A76" s="1" t="s">
        <v>26</v>
      </c>
      <c r="B76">
        <v>4</v>
      </c>
      <c r="C76">
        <v>1583360199</v>
      </c>
      <c r="D76">
        <v>1583360499</v>
      </c>
      <c r="E76">
        <f>(playtime_results2__46[[#This Row],[endtime]]-playtime_results2__46[[#This Row],[starttime]]) / 60</f>
        <v>5</v>
      </c>
      <c r="H76">
        <v>20</v>
      </c>
      <c r="I76">
        <f>COUNTIFS(playtime_results2__46[time], "&gt;="&amp;H76) / COUNT(playtime_results2__46[time]) * 100</f>
        <v>10.526315789473683</v>
      </c>
    </row>
    <row r="77" spans="1:9" x14ac:dyDescent="0.3">
      <c r="A77" s="1" t="s">
        <v>27</v>
      </c>
      <c r="B77">
        <v>6</v>
      </c>
      <c r="C77">
        <v>1583376957</v>
      </c>
      <c r="D77">
        <v>1583377196</v>
      </c>
      <c r="E77">
        <f>(playtime_results2__46[[#This Row],[endtime]]-playtime_results2__46[[#This Row],[starttime]]) / 60</f>
        <v>3.9833333333333334</v>
      </c>
      <c r="H77">
        <v>22</v>
      </c>
      <c r="I77">
        <f>COUNTIFS(playtime_results2__46[time], "&gt;="&amp;H77) / COUNT(playtime_results2__46[time]) * 100</f>
        <v>10.526315789473683</v>
      </c>
    </row>
    <row r="78" spans="1:9" x14ac:dyDescent="0.3">
      <c r="A78" s="1" t="s">
        <v>34</v>
      </c>
      <c r="B78">
        <v>4</v>
      </c>
      <c r="C78">
        <v>1583383393</v>
      </c>
      <c r="D78">
        <v>1583383956</v>
      </c>
      <c r="E78">
        <f>(playtime_results2__46[[#This Row],[endtime]]-playtime_results2__46[[#This Row],[starttime]]) / 60</f>
        <v>9.3833333333333329</v>
      </c>
      <c r="H78">
        <v>24</v>
      </c>
      <c r="I78">
        <f>COUNTIFS(playtime_results2__46[time], "&gt;="&amp;H78) / COUNT(playtime_results2__46[time]) * 100</f>
        <v>5.2631578947368416</v>
      </c>
    </row>
    <row r="79" spans="1:9" x14ac:dyDescent="0.3">
      <c r="A79" s="1" t="s">
        <v>35</v>
      </c>
      <c r="B79">
        <v>4</v>
      </c>
      <c r="C79">
        <v>1583368501</v>
      </c>
      <c r="D79">
        <v>1583372721</v>
      </c>
      <c r="E79">
        <f>(playtime_results2__46[[#This Row],[endtime]]-playtime_results2__46[[#This Row],[starttime]]) / 60</f>
        <v>70.333333333333329</v>
      </c>
    </row>
    <row r="80" spans="1:9" x14ac:dyDescent="0.3">
      <c r="A80" s="1" t="s">
        <v>36</v>
      </c>
      <c r="B80">
        <v>4</v>
      </c>
      <c r="C80">
        <v>1583370414</v>
      </c>
      <c r="D80">
        <v>1583370479</v>
      </c>
      <c r="E80">
        <f>(playtime_results2__46[[#This Row],[endtime]]-playtime_results2__46[[#This Row],[starttime]]) / 60</f>
        <v>1.0833333333333333</v>
      </c>
    </row>
    <row r="81" spans="1:9" x14ac:dyDescent="0.3">
      <c r="A81" s="1" t="s">
        <v>38</v>
      </c>
      <c r="B81">
        <v>4</v>
      </c>
      <c r="C81">
        <v>1583389825</v>
      </c>
      <c r="D81">
        <v>1583390246</v>
      </c>
      <c r="E81">
        <f>(playtime_results2__46[[#This Row],[endtime]]-playtime_results2__46[[#This Row],[starttime]]) / 60</f>
        <v>7.0166666666666666</v>
      </c>
    </row>
    <row r="82" spans="1:9" x14ac:dyDescent="0.3">
      <c r="A82" s="1" t="s">
        <v>39</v>
      </c>
      <c r="B82">
        <v>4</v>
      </c>
      <c r="C82">
        <v>1583368460</v>
      </c>
      <c r="D82">
        <v>1583368686</v>
      </c>
      <c r="E82">
        <f>(playtime_results2__46[[#This Row],[endtime]]-playtime_results2__46[[#This Row],[starttime]]) / 60</f>
        <v>3.7666666666666666</v>
      </c>
    </row>
    <row r="83" spans="1:9" x14ac:dyDescent="0.3">
      <c r="A83" s="1" t="s">
        <v>41</v>
      </c>
      <c r="B83">
        <v>6</v>
      </c>
      <c r="C83">
        <v>1583407147</v>
      </c>
      <c r="D83">
        <v>1583407760</v>
      </c>
      <c r="E83">
        <f>(playtime_results2__46[[#This Row],[endtime]]-playtime_results2__46[[#This Row],[starttime]]) / 60</f>
        <v>10.216666666666667</v>
      </c>
    </row>
    <row r="84" spans="1:9" x14ac:dyDescent="0.3">
      <c r="A84" s="1" t="s">
        <v>42</v>
      </c>
      <c r="B84">
        <v>4</v>
      </c>
      <c r="C84">
        <v>1583374382</v>
      </c>
      <c r="D84">
        <v>1583374445</v>
      </c>
      <c r="E84">
        <f>(playtime_results2__46[[#This Row],[endtime]]-playtime_results2__46[[#This Row],[starttime]]) / 60</f>
        <v>1.05</v>
      </c>
    </row>
    <row r="86" spans="1:9" x14ac:dyDescent="0.3">
      <c r="A86" t="s">
        <v>46</v>
      </c>
    </row>
    <row r="87" spans="1:9" x14ac:dyDescent="0.3">
      <c r="A87" t="s">
        <v>1</v>
      </c>
      <c r="B87" t="s">
        <v>2</v>
      </c>
      <c r="C87" t="s">
        <v>3</v>
      </c>
      <c r="D87" t="s">
        <v>4</v>
      </c>
      <c r="E87" t="s">
        <v>49</v>
      </c>
      <c r="H87" t="s">
        <v>48</v>
      </c>
      <c r="I87" t="s">
        <v>0</v>
      </c>
    </row>
    <row r="88" spans="1:9" x14ac:dyDescent="0.3">
      <c r="A88" s="1" t="s">
        <v>8</v>
      </c>
      <c r="B88">
        <v>4</v>
      </c>
      <c r="C88">
        <v>1583383103</v>
      </c>
      <c r="D88">
        <v>1583384000</v>
      </c>
      <c r="E88">
        <f>(playtime_results2__68[[#This Row],[endtime]]-playtime_results2__68[[#This Row],[starttime]]) / 60</f>
        <v>14.95</v>
      </c>
      <c r="H88">
        <v>0</v>
      </c>
      <c r="I88">
        <f>COUNTIFS(playtime_results2__68[Time], "&gt;="&amp;H88) / COUNT(playtime_results2__68[Time]) * 100</f>
        <v>100</v>
      </c>
    </row>
    <row r="89" spans="1:9" x14ac:dyDescent="0.3">
      <c r="A89" s="1" t="s">
        <v>9</v>
      </c>
      <c r="B89">
        <v>5</v>
      </c>
      <c r="C89">
        <v>1583376859</v>
      </c>
      <c r="D89">
        <v>1583377827</v>
      </c>
      <c r="E89">
        <f>(playtime_results2__68[[#This Row],[endtime]]-playtime_results2__68[[#This Row],[starttime]]) / 60</f>
        <v>16.133333333333333</v>
      </c>
      <c r="H89">
        <v>2</v>
      </c>
      <c r="I89">
        <f>COUNTIFS(playtime_results2__68[Time], "&gt;="&amp;H89) / COUNT(playtime_results2__68[Time]) * 100</f>
        <v>54.54545454545454</v>
      </c>
    </row>
    <row r="90" spans="1:9" x14ac:dyDescent="0.3">
      <c r="A90" s="1" t="s">
        <v>10</v>
      </c>
      <c r="B90">
        <v>4</v>
      </c>
      <c r="C90">
        <v>1583396733</v>
      </c>
      <c r="D90">
        <v>1583396775</v>
      </c>
      <c r="E90">
        <f>(playtime_results2__68[[#This Row],[endtime]]-playtime_results2__68[[#This Row],[starttime]]) / 60</f>
        <v>0.7</v>
      </c>
      <c r="H90">
        <v>4</v>
      </c>
      <c r="I90">
        <f>COUNTIFS(playtime_results2__68[Time], "&gt;="&amp;H90) / COUNT(playtime_results2__68[Time]) * 100</f>
        <v>36.363636363636367</v>
      </c>
    </row>
    <row r="91" spans="1:9" x14ac:dyDescent="0.3">
      <c r="A91" s="1" t="s">
        <v>13</v>
      </c>
      <c r="B91">
        <v>5</v>
      </c>
      <c r="C91">
        <v>1583352353</v>
      </c>
      <c r="D91">
        <v>1583352556</v>
      </c>
      <c r="E91">
        <f>(playtime_results2__68[[#This Row],[endtime]]-playtime_results2__68[[#This Row],[starttime]]) / 60</f>
        <v>3.3833333333333333</v>
      </c>
      <c r="H91">
        <v>6</v>
      </c>
      <c r="I91">
        <f>COUNTIFS(playtime_results2__68[Time], "&gt;="&amp;H91) / COUNT(playtime_results2__68[Time]) * 100</f>
        <v>31.818181818181817</v>
      </c>
    </row>
    <row r="92" spans="1:9" x14ac:dyDescent="0.3">
      <c r="A92" s="1" t="s">
        <v>14</v>
      </c>
      <c r="B92">
        <v>4</v>
      </c>
      <c r="C92">
        <v>1583387905</v>
      </c>
      <c r="D92">
        <v>1583388121</v>
      </c>
      <c r="E92">
        <f>(playtime_results2__68[[#This Row],[endtime]]-playtime_results2__68[[#This Row],[starttime]]) / 60</f>
        <v>3.6</v>
      </c>
      <c r="H92">
        <v>8</v>
      </c>
      <c r="I92">
        <f>COUNTIFS(playtime_results2__68[Time], "&gt;="&amp;H92) / COUNT(playtime_results2__68[Time]) * 100</f>
        <v>27.27272727272727</v>
      </c>
    </row>
    <row r="93" spans="1:9" x14ac:dyDescent="0.3">
      <c r="A93" s="1" t="s">
        <v>15</v>
      </c>
      <c r="B93">
        <v>5</v>
      </c>
      <c r="C93">
        <v>1583384362</v>
      </c>
      <c r="D93">
        <v>1583384412</v>
      </c>
      <c r="E93">
        <f>(playtime_results2__68[[#This Row],[endtime]]-playtime_results2__68[[#This Row],[starttime]]) / 60</f>
        <v>0.83333333333333337</v>
      </c>
      <c r="H93">
        <v>10</v>
      </c>
      <c r="I93">
        <f>COUNTIFS(playtime_results2__68[Time], "&gt;="&amp;H93) / COUNT(playtime_results2__68[Time]) * 100</f>
        <v>22.727272727272727</v>
      </c>
    </row>
    <row r="94" spans="1:9" x14ac:dyDescent="0.3">
      <c r="A94" s="1" t="s">
        <v>17</v>
      </c>
      <c r="B94">
        <v>4</v>
      </c>
      <c r="C94">
        <v>1583375488</v>
      </c>
      <c r="D94">
        <v>1583375588</v>
      </c>
      <c r="E94">
        <f>(playtime_results2__68[[#This Row],[endtime]]-playtime_results2__68[[#This Row],[starttime]]) / 60</f>
        <v>1.6666666666666667</v>
      </c>
      <c r="H94">
        <v>12</v>
      </c>
      <c r="I94">
        <f>COUNTIFS(playtime_results2__68[Time], "&gt;="&amp;H94) / COUNT(playtime_results2__68[Time]) * 100</f>
        <v>18.181818181818183</v>
      </c>
    </row>
    <row r="95" spans="1:9" x14ac:dyDescent="0.3">
      <c r="A95" s="1" t="s">
        <v>20</v>
      </c>
      <c r="B95">
        <v>4</v>
      </c>
      <c r="C95">
        <v>1583380175</v>
      </c>
      <c r="D95">
        <v>1583380228</v>
      </c>
      <c r="E95">
        <f>(playtime_results2__68[[#This Row],[endtime]]-playtime_results2__68[[#This Row],[starttime]]) / 60</f>
        <v>0.8833333333333333</v>
      </c>
      <c r="H95">
        <v>14</v>
      </c>
      <c r="I95">
        <f>COUNTIFS(playtime_results2__68[Time], "&gt;="&amp;H95) / COUNT(playtime_results2__68[Time]) * 100</f>
        <v>18.181818181818183</v>
      </c>
    </row>
    <row r="96" spans="1:9" x14ac:dyDescent="0.3">
      <c r="A96" s="1" t="s">
        <v>21</v>
      </c>
      <c r="B96">
        <v>4</v>
      </c>
      <c r="C96">
        <v>1583385856</v>
      </c>
      <c r="D96">
        <v>1583385877</v>
      </c>
      <c r="E96">
        <f>(playtime_results2__68[[#This Row],[endtime]]-playtime_results2__68[[#This Row],[starttime]]) / 60</f>
        <v>0.35</v>
      </c>
      <c r="H96">
        <v>16</v>
      </c>
      <c r="I96">
        <f>COUNTIFS(playtime_results2__68[Time], "&gt;="&amp;H96) / COUNT(playtime_results2__68[Time]) * 100</f>
        <v>13.636363636363635</v>
      </c>
    </row>
    <row r="97" spans="1:9" x14ac:dyDescent="0.3">
      <c r="A97" s="1" t="s">
        <v>25</v>
      </c>
      <c r="B97">
        <v>5</v>
      </c>
      <c r="C97">
        <v>1583385081</v>
      </c>
      <c r="D97">
        <v>1583385207</v>
      </c>
      <c r="E97">
        <f>(playtime_results2__68[[#This Row],[endtime]]-playtime_results2__68[[#This Row],[starttime]]) / 60</f>
        <v>2.1</v>
      </c>
      <c r="H97">
        <v>18</v>
      </c>
      <c r="I97">
        <f>COUNTIFS(playtime_results2__68[Time], "&gt;="&amp;H97) / COUNT(playtime_results2__68[Time]) * 100</f>
        <v>9.0909090909090917</v>
      </c>
    </row>
    <row r="98" spans="1:9" x14ac:dyDescent="0.3">
      <c r="A98" s="1" t="s">
        <v>26</v>
      </c>
      <c r="B98">
        <v>4</v>
      </c>
      <c r="C98">
        <v>1583360199</v>
      </c>
      <c r="D98">
        <v>1583360499</v>
      </c>
      <c r="E98">
        <f>(playtime_results2__68[[#This Row],[endtime]]-playtime_results2__68[[#This Row],[starttime]]) / 60</f>
        <v>5</v>
      </c>
      <c r="H98">
        <v>20</v>
      </c>
      <c r="I98">
        <f>COUNTIFS(playtime_results2__68[Time], "&gt;="&amp;H98) / COUNT(playtime_results2__68[Time]) * 100</f>
        <v>4.5454545454545459</v>
      </c>
    </row>
    <row r="99" spans="1:9" x14ac:dyDescent="0.3">
      <c r="A99" s="1" t="s">
        <v>28</v>
      </c>
      <c r="B99">
        <v>5</v>
      </c>
      <c r="C99">
        <v>1583383412</v>
      </c>
      <c r="D99">
        <v>1583384108</v>
      </c>
      <c r="E99">
        <f>(playtime_results2__68[[#This Row],[endtime]]-playtime_results2__68[[#This Row],[starttime]]) / 60</f>
        <v>11.6</v>
      </c>
      <c r="H99">
        <v>22</v>
      </c>
      <c r="I99">
        <f>COUNTIFS(playtime_results2__68[Time], "&gt;="&amp;H99) / COUNT(playtime_results2__68[Time]) * 100</f>
        <v>4.5454545454545459</v>
      </c>
    </row>
    <row r="100" spans="1:9" x14ac:dyDescent="0.3">
      <c r="A100" s="1" t="s">
        <v>30</v>
      </c>
      <c r="B100">
        <v>5</v>
      </c>
      <c r="C100">
        <v>1583406005</v>
      </c>
      <c r="D100">
        <v>1583406057</v>
      </c>
      <c r="E100">
        <f>(playtime_results2__68[[#This Row],[endtime]]-playtime_results2__68[[#This Row],[starttime]]) / 60</f>
        <v>0.8666666666666667</v>
      </c>
      <c r="H100">
        <v>24</v>
      </c>
      <c r="I100">
        <f>COUNTIFS(playtime_results2__68[Time], "&gt;="&amp;H100) / COUNT(playtime_results2__68[Time]) * 100</f>
        <v>4.5454545454545459</v>
      </c>
    </row>
    <row r="101" spans="1:9" x14ac:dyDescent="0.3">
      <c r="A101" s="1" t="s">
        <v>31</v>
      </c>
      <c r="B101">
        <v>5</v>
      </c>
      <c r="C101">
        <v>1583388522</v>
      </c>
      <c r="D101">
        <v>1583388570</v>
      </c>
      <c r="E101">
        <f>(playtime_results2__68[[#This Row],[endtime]]-playtime_results2__68[[#This Row],[starttime]]) / 60</f>
        <v>0.8</v>
      </c>
    </row>
    <row r="102" spans="1:9" x14ac:dyDescent="0.3">
      <c r="A102" s="1" t="s">
        <v>33</v>
      </c>
      <c r="B102">
        <v>5</v>
      </c>
      <c r="C102">
        <v>1583353730</v>
      </c>
      <c r="D102">
        <v>1583354868</v>
      </c>
      <c r="E102">
        <f>(playtime_results2__68[[#This Row],[endtime]]-playtime_results2__68[[#This Row],[starttime]]) / 60</f>
        <v>18.966666666666665</v>
      </c>
    </row>
    <row r="103" spans="1:9" x14ac:dyDescent="0.3">
      <c r="A103" s="1" t="s">
        <v>34</v>
      </c>
      <c r="B103">
        <v>4</v>
      </c>
      <c r="C103">
        <v>1583383393</v>
      </c>
      <c r="D103">
        <v>1583383956</v>
      </c>
      <c r="E103">
        <f>(playtime_results2__68[[#This Row],[endtime]]-playtime_results2__68[[#This Row],[starttime]]) / 60</f>
        <v>9.3833333333333329</v>
      </c>
    </row>
    <row r="104" spans="1:9" x14ac:dyDescent="0.3">
      <c r="A104" s="1" t="s">
        <v>35</v>
      </c>
      <c r="B104">
        <v>4</v>
      </c>
      <c r="C104">
        <v>1583368501</v>
      </c>
      <c r="D104">
        <v>1583372721</v>
      </c>
      <c r="E104">
        <f>(playtime_results2__68[[#This Row],[endtime]]-playtime_results2__68[[#This Row],[starttime]]) / 60</f>
        <v>70.333333333333329</v>
      </c>
    </row>
    <row r="105" spans="1:9" x14ac:dyDescent="0.3">
      <c r="A105" s="1" t="s">
        <v>36</v>
      </c>
      <c r="B105">
        <v>4</v>
      </c>
      <c r="C105">
        <v>1583370414</v>
      </c>
      <c r="D105">
        <v>1583370479</v>
      </c>
      <c r="E105">
        <f>(playtime_results2__68[[#This Row],[endtime]]-playtime_results2__68[[#This Row],[starttime]]) / 60</f>
        <v>1.0833333333333333</v>
      </c>
    </row>
    <row r="106" spans="1:9" x14ac:dyDescent="0.3">
      <c r="A106" s="1" t="s">
        <v>37</v>
      </c>
      <c r="B106">
        <v>5</v>
      </c>
      <c r="C106">
        <v>1583394908</v>
      </c>
      <c r="D106">
        <v>1583394953</v>
      </c>
      <c r="E106">
        <f>(playtime_results2__68[[#This Row],[endtime]]-playtime_results2__68[[#This Row],[starttime]]) / 60</f>
        <v>0.75</v>
      </c>
    </row>
    <row r="107" spans="1:9" x14ac:dyDescent="0.3">
      <c r="A107" s="1" t="s">
        <v>38</v>
      </c>
      <c r="B107">
        <v>4</v>
      </c>
      <c r="C107">
        <v>1583389825</v>
      </c>
      <c r="D107">
        <v>1583390246</v>
      </c>
      <c r="E107">
        <f>(playtime_results2__68[[#This Row],[endtime]]-playtime_results2__68[[#This Row],[starttime]]) / 60</f>
        <v>7.0166666666666666</v>
      </c>
    </row>
    <row r="108" spans="1:9" x14ac:dyDescent="0.3">
      <c r="A108" s="1" t="s">
        <v>39</v>
      </c>
      <c r="B108">
        <v>4</v>
      </c>
      <c r="C108">
        <v>1583368460</v>
      </c>
      <c r="D108">
        <v>1583368686</v>
      </c>
      <c r="E108">
        <f>(playtime_results2__68[[#This Row],[endtime]]-playtime_results2__68[[#This Row],[starttime]]) / 60</f>
        <v>3.7666666666666666</v>
      </c>
    </row>
    <row r="109" spans="1:9" x14ac:dyDescent="0.3">
      <c r="A109" s="1" t="s">
        <v>42</v>
      </c>
      <c r="B109">
        <v>4</v>
      </c>
      <c r="C109">
        <v>1583374382</v>
      </c>
      <c r="D109">
        <v>1583374445</v>
      </c>
      <c r="E109">
        <f>(playtime_results2__68[[#This Row],[endtime]]-playtime_results2__68[[#This Row],[starttime]]) / 60</f>
        <v>1.05</v>
      </c>
    </row>
    <row r="111" spans="1:9" x14ac:dyDescent="0.3">
      <c r="A111" t="s">
        <v>47</v>
      </c>
    </row>
    <row r="112" spans="1:9" x14ac:dyDescent="0.3">
      <c r="A112" t="s">
        <v>1</v>
      </c>
      <c r="B112" t="s">
        <v>2</v>
      </c>
      <c r="C112" t="s">
        <v>3</v>
      </c>
      <c r="D112" t="s">
        <v>4</v>
      </c>
      <c r="E112" t="s">
        <v>49</v>
      </c>
      <c r="H112" t="s">
        <v>48</v>
      </c>
      <c r="I112" t="s">
        <v>0</v>
      </c>
    </row>
    <row r="113" spans="1:9" x14ac:dyDescent="0.3">
      <c r="A113" s="1" t="s">
        <v>5</v>
      </c>
      <c r="B113">
        <v>6</v>
      </c>
      <c r="C113">
        <v>1583387700</v>
      </c>
      <c r="D113">
        <v>1583389040</v>
      </c>
      <c r="E113">
        <f>(playtime_results2__810[[#This Row],[endtime]]-playtime_results2__810[[#This Row],[starttime]]) / 60</f>
        <v>22.333333333333332</v>
      </c>
      <c r="H113">
        <v>0</v>
      </c>
      <c r="I113">
        <f>COUNTIFS(playtime_results2__810[Time], "&gt;="&amp;H113) / COUNT(playtime_results2__810[Time]) * 100</f>
        <v>100</v>
      </c>
    </row>
    <row r="114" spans="1:9" x14ac:dyDescent="0.3">
      <c r="A114" s="1" t="s">
        <v>6</v>
      </c>
      <c r="B114">
        <v>6</v>
      </c>
      <c r="C114">
        <v>1583384218</v>
      </c>
      <c r="D114">
        <v>1583384316</v>
      </c>
      <c r="E114">
        <f>(playtime_results2__810[[#This Row],[endtime]]-playtime_results2__810[[#This Row],[starttime]]) / 60</f>
        <v>1.6333333333333333</v>
      </c>
      <c r="H114">
        <v>2</v>
      </c>
      <c r="I114">
        <f>COUNTIFS(playtime_results2__810[Time], "&gt;="&amp;H114) / COUNT(playtime_results2__810[Time]) * 100</f>
        <v>68.75</v>
      </c>
    </row>
    <row r="115" spans="1:9" x14ac:dyDescent="0.3">
      <c r="A115" s="1" t="s">
        <v>7</v>
      </c>
      <c r="B115">
        <v>7</v>
      </c>
      <c r="C115">
        <v>1583376184</v>
      </c>
      <c r="D115">
        <v>1583376712</v>
      </c>
      <c r="E115">
        <f>(playtime_results2__810[[#This Row],[endtime]]-playtime_results2__810[[#This Row],[starttime]]) / 60</f>
        <v>8.8000000000000007</v>
      </c>
      <c r="H115">
        <v>4</v>
      </c>
      <c r="I115">
        <f>COUNTIFS(playtime_results2__810[Time], "&gt;="&amp;H115) / COUNT(playtime_results2__810[Time]) * 100</f>
        <v>62.5</v>
      </c>
    </row>
    <row r="116" spans="1:9" x14ac:dyDescent="0.3">
      <c r="A116" s="1" t="s">
        <v>11</v>
      </c>
      <c r="B116">
        <v>7</v>
      </c>
      <c r="C116">
        <v>1583376044</v>
      </c>
      <c r="D116">
        <v>1583376155</v>
      </c>
      <c r="E116">
        <f>(playtime_results2__810[[#This Row],[endtime]]-playtime_results2__810[[#This Row],[starttime]]) / 60</f>
        <v>1.85</v>
      </c>
      <c r="H116">
        <v>6</v>
      </c>
      <c r="I116">
        <f>COUNTIFS(playtime_results2__810[Time], "&gt;="&amp;H116) / COUNT(playtime_results2__810[Time]) * 100</f>
        <v>43.75</v>
      </c>
    </row>
    <row r="117" spans="1:9" x14ac:dyDescent="0.3">
      <c r="A117" s="1" t="s">
        <v>12</v>
      </c>
      <c r="B117">
        <v>7</v>
      </c>
      <c r="C117">
        <v>1583368691</v>
      </c>
      <c r="D117">
        <v>1583368965</v>
      </c>
      <c r="E117">
        <f>(playtime_results2__810[[#This Row],[endtime]]-playtime_results2__810[[#This Row],[starttime]]) / 60</f>
        <v>4.5666666666666664</v>
      </c>
      <c r="H117">
        <v>8</v>
      </c>
      <c r="I117">
        <f>COUNTIFS(playtime_results2__810[Time], "&gt;="&amp;H117) / COUNT(playtime_results2__810[Time]) * 100</f>
        <v>31.25</v>
      </c>
    </row>
    <row r="118" spans="1:9" x14ac:dyDescent="0.3">
      <c r="A118" s="1" t="s">
        <v>16</v>
      </c>
      <c r="B118">
        <v>6</v>
      </c>
      <c r="C118">
        <v>1583360125</v>
      </c>
      <c r="D118">
        <v>1583360186</v>
      </c>
      <c r="E118">
        <f>(playtime_results2__810[[#This Row],[endtime]]-playtime_results2__810[[#This Row],[starttime]]) / 60</f>
        <v>1.0166666666666666</v>
      </c>
      <c r="H118">
        <v>10</v>
      </c>
      <c r="I118">
        <f>COUNTIFS(playtime_results2__810[Time], "&gt;="&amp;H118) / COUNT(playtime_results2__810[Time]) * 100</f>
        <v>25</v>
      </c>
    </row>
    <row r="119" spans="1:9" x14ac:dyDescent="0.3">
      <c r="A119" s="1" t="s">
        <v>18</v>
      </c>
      <c r="B119">
        <v>7</v>
      </c>
      <c r="C119">
        <v>1583383845</v>
      </c>
      <c r="D119">
        <v>1583384905</v>
      </c>
      <c r="E119">
        <f>(playtime_results2__810[[#This Row],[endtime]]-playtime_results2__810[[#This Row],[starttime]]) / 60</f>
        <v>17.666666666666668</v>
      </c>
      <c r="H119">
        <v>12</v>
      </c>
      <c r="I119">
        <f>COUNTIFS(playtime_results2__810[Time], "&gt;="&amp;H119) / COUNT(playtime_results2__810[Time]) * 100</f>
        <v>18.75</v>
      </c>
    </row>
    <row r="120" spans="1:9" x14ac:dyDescent="0.3">
      <c r="A120" s="1" t="s">
        <v>19</v>
      </c>
      <c r="B120">
        <v>7</v>
      </c>
      <c r="C120">
        <v>1583366232</v>
      </c>
      <c r="D120">
        <v>1583366669</v>
      </c>
      <c r="E120">
        <f>(playtime_results2__810[[#This Row],[endtime]]-playtime_results2__810[[#This Row],[starttime]]) / 60</f>
        <v>7.2833333333333332</v>
      </c>
      <c r="H120">
        <v>14</v>
      </c>
      <c r="I120">
        <f>COUNTIFS(playtime_results2__810[Time], "&gt;="&amp;H120) / COUNT(playtime_results2__810[Time]) * 100</f>
        <v>12.5</v>
      </c>
    </row>
    <row r="121" spans="1:9" x14ac:dyDescent="0.3">
      <c r="A121" s="1" t="s">
        <v>22</v>
      </c>
      <c r="B121">
        <v>7</v>
      </c>
      <c r="C121">
        <v>1583383392</v>
      </c>
      <c r="D121">
        <v>1583384203</v>
      </c>
      <c r="E121">
        <f>(playtime_results2__810[[#This Row],[endtime]]-playtime_results2__810[[#This Row],[starttime]]) / 60</f>
        <v>13.516666666666667</v>
      </c>
      <c r="H121">
        <v>16</v>
      </c>
      <c r="I121">
        <f>COUNTIFS(playtime_results2__810[Time], "&gt;="&amp;H121) / COUNT(playtime_results2__810[Time]) * 100</f>
        <v>12.5</v>
      </c>
    </row>
    <row r="122" spans="1:9" x14ac:dyDescent="0.3">
      <c r="A122" s="1" t="s">
        <v>23</v>
      </c>
      <c r="B122">
        <v>6</v>
      </c>
      <c r="C122">
        <v>1583376235</v>
      </c>
      <c r="D122">
        <v>1583376704</v>
      </c>
      <c r="E122">
        <f>(playtime_results2__810[[#This Row],[endtime]]-playtime_results2__810[[#This Row],[starttime]]) / 60</f>
        <v>7.8166666666666664</v>
      </c>
      <c r="H122">
        <v>18</v>
      </c>
      <c r="I122">
        <f>COUNTIFS(playtime_results2__810[Time], "&gt;="&amp;H122) / COUNT(playtime_results2__810[Time]) * 100</f>
        <v>6.25</v>
      </c>
    </row>
    <row r="123" spans="1:9" x14ac:dyDescent="0.3">
      <c r="A123" s="1" t="s">
        <v>24</v>
      </c>
      <c r="B123">
        <v>7</v>
      </c>
      <c r="C123">
        <v>1583381229</v>
      </c>
      <c r="D123">
        <v>1583381283</v>
      </c>
      <c r="E123">
        <f>(playtime_results2__810[[#This Row],[endtime]]-playtime_results2__810[[#This Row],[starttime]]) / 60</f>
        <v>0.9</v>
      </c>
      <c r="H123">
        <v>20</v>
      </c>
      <c r="I123">
        <f>COUNTIFS(playtime_results2__810[Time], "&gt;="&amp;H123) / COUNT(playtime_results2__810[Time]) * 100</f>
        <v>6.25</v>
      </c>
    </row>
    <row r="124" spans="1:9" x14ac:dyDescent="0.3">
      <c r="A124" s="1" t="s">
        <v>27</v>
      </c>
      <c r="B124">
        <v>6</v>
      </c>
      <c r="C124">
        <v>1583376957</v>
      </c>
      <c r="D124">
        <v>1583377196</v>
      </c>
      <c r="E124">
        <f>(playtime_results2__810[[#This Row],[endtime]]-playtime_results2__810[[#This Row],[starttime]]) / 60</f>
        <v>3.9833333333333334</v>
      </c>
      <c r="H124">
        <v>22</v>
      </c>
      <c r="I124">
        <f>COUNTIFS(playtime_results2__810[Time], "&gt;="&amp;H124) / COUNT(playtime_results2__810[Time]) * 100</f>
        <v>6.25</v>
      </c>
    </row>
    <row r="125" spans="1:9" x14ac:dyDescent="0.3">
      <c r="A125" s="1" t="s">
        <v>29</v>
      </c>
      <c r="B125">
        <v>7</v>
      </c>
      <c r="C125">
        <v>1583357180</v>
      </c>
      <c r="D125">
        <v>1583357291</v>
      </c>
      <c r="E125">
        <f>(playtime_results2__810[[#This Row],[endtime]]-playtime_results2__810[[#This Row],[starttime]]) / 60</f>
        <v>1.85</v>
      </c>
      <c r="H125">
        <v>24</v>
      </c>
      <c r="I125">
        <f>COUNTIFS(playtime_results2__810[Time], "&gt;="&amp;H125) / COUNT(playtime_results2__810[Time]) * 100</f>
        <v>0</v>
      </c>
    </row>
    <row r="126" spans="1:9" x14ac:dyDescent="0.3">
      <c r="A126" s="1" t="s">
        <v>32</v>
      </c>
      <c r="B126">
        <v>7</v>
      </c>
      <c r="C126">
        <v>1583379885</v>
      </c>
      <c r="D126">
        <v>1583380155</v>
      </c>
      <c r="E126">
        <f>(playtime_results2__810[[#This Row],[endtime]]-playtime_results2__810[[#This Row],[starttime]]) / 60</f>
        <v>4.5</v>
      </c>
    </row>
    <row r="127" spans="1:9" x14ac:dyDescent="0.3">
      <c r="A127" s="1" t="s">
        <v>40</v>
      </c>
      <c r="B127">
        <v>7</v>
      </c>
      <c r="C127">
        <v>1583385972</v>
      </c>
      <c r="D127">
        <v>1583386228</v>
      </c>
      <c r="E127">
        <f>(playtime_results2__810[[#This Row],[endtime]]-playtime_results2__810[[#This Row],[starttime]]) / 60</f>
        <v>4.2666666666666666</v>
      </c>
    </row>
    <row r="128" spans="1:9" x14ac:dyDescent="0.3">
      <c r="A128" s="1" t="s">
        <v>41</v>
      </c>
      <c r="B128">
        <v>6</v>
      </c>
      <c r="C128">
        <v>1583407147</v>
      </c>
      <c r="D128">
        <v>1583407760</v>
      </c>
      <c r="E128">
        <f>(playtime_results2__810[[#This Row],[endtime]]-playtime_results2__810[[#This Row],[starttime]]) / 60</f>
        <v>10.216666666666667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F9BE-CA41-4EA4-A8B5-7BFCA3F1FEDF}">
  <dimension ref="A2:M145"/>
  <sheetViews>
    <sheetView workbookViewId="0">
      <selection activeCell="F3" sqref="F3"/>
    </sheetView>
  </sheetViews>
  <sheetFormatPr defaultRowHeight="14.4" x14ac:dyDescent="0.3"/>
  <sheetData>
    <row r="2" spans="1:13" x14ac:dyDescent="0.3"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13" x14ac:dyDescent="0.3">
      <c r="A3">
        <v>1</v>
      </c>
      <c r="B3">
        <v>18</v>
      </c>
      <c r="C3">
        <v>19</v>
      </c>
      <c r="D3">
        <v>9</v>
      </c>
      <c r="E3">
        <v>9</v>
      </c>
      <c r="F3">
        <v>13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  <row r="4" spans="1:13" x14ac:dyDescent="0.3">
      <c r="A4">
        <v>2</v>
      </c>
      <c r="B4">
        <v>10</v>
      </c>
      <c r="C4">
        <v>5</v>
      </c>
      <c r="D4">
        <v>6</v>
      </c>
      <c r="E4">
        <v>0</v>
      </c>
      <c r="F4">
        <v>6</v>
      </c>
      <c r="H4">
        <v>18</v>
      </c>
      <c r="I4">
        <v>10</v>
      </c>
      <c r="J4">
        <v>6</v>
      </c>
      <c r="K4">
        <v>4</v>
      </c>
      <c r="L4">
        <v>0</v>
      </c>
      <c r="M4">
        <v>0</v>
      </c>
    </row>
    <row r="5" spans="1:13" x14ac:dyDescent="0.3">
      <c r="A5">
        <v>3</v>
      </c>
      <c r="B5">
        <v>6</v>
      </c>
      <c r="C5">
        <v>3</v>
      </c>
      <c r="D5">
        <v>5</v>
      </c>
      <c r="E5">
        <v>0</v>
      </c>
      <c r="F5">
        <v>4</v>
      </c>
      <c r="H5">
        <v>19</v>
      </c>
      <c r="I5">
        <v>5</v>
      </c>
      <c r="J5">
        <v>3</v>
      </c>
      <c r="K5">
        <v>1</v>
      </c>
      <c r="L5">
        <v>0</v>
      </c>
      <c r="M5">
        <v>0</v>
      </c>
    </row>
    <row r="6" spans="1:13" x14ac:dyDescent="0.3">
      <c r="A6">
        <v>4</v>
      </c>
      <c r="B6">
        <v>4</v>
      </c>
      <c r="C6">
        <v>1</v>
      </c>
      <c r="D6">
        <v>2</v>
      </c>
      <c r="E6">
        <v>0</v>
      </c>
      <c r="F6">
        <v>2</v>
      </c>
      <c r="H6">
        <v>9</v>
      </c>
      <c r="I6">
        <v>6</v>
      </c>
      <c r="J6">
        <v>5</v>
      </c>
      <c r="K6">
        <v>2</v>
      </c>
      <c r="L6">
        <v>1</v>
      </c>
      <c r="M6">
        <v>0</v>
      </c>
    </row>
    <row r="7" spans="1:13" x14ac:dyDescent="0.3">
      <c r="A7">
        <v>5</v>
      </c>
      <c r="B7">
        <v>0</v>
      </c>
      <c r="C7">
        <v>0</v>
      </c>
      <c r="D7">
        <v>1</v>
      </c>
      <c r="E7">
        <v>0</v>
      </c>
      <c r="F7">
        <v>2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H8">
        <v>13</v>
      </c>
      <c r="I8">
        <v>6</v>
      </c>
      <c r="J8">
        <v>4</v>
      </c>
      <c r="K8">
        <v>2</v>
      </c>
      <c r="L8">
        <v>2</v>
      </c>
      <c r="M8">
        <v>1</v>
      </c>
    </row>
    <row r="12" spans="1:13" x14ac:dyDescent="0.3">
      <c r="A12" t="s">
        <v>53</v>
      </c>
      <c r="B12" t="s">
        <v>54</v>
      </c>
    </row>
    <row r="13" spans="1:13" hidden="1" x14ac:dyDescent="0.3">
      <c r="A13">
        <v>4</v>
      </c>
      <c r="B13" s="1" t="s">
        <v>55</v>
      </c>
    </row>
    <row r="14" spans="1:13" x14ac:dyDescent="0.3">
      <c r="A14">
        <v>3</v>
      </c>
      <c r="B14" s="1" t="s">
        <v>55</v>
      </c>
    </row>
    <row r="15" spans="1:13" x14ac:dyDescent="0.3">
      <c r="A15">
        <v>6</v>
      </c>
      <c r="B15" s="1" t="s">
        <v>55</v>
      </c>
    </row>
    <row r="16" spans="1:13" hidden="1" x14ac:dyDescent="0.3">
      <c r="A16">
        <v>4</v>
      </c>
      <c r="B16" s="1" t="s">
        <v>55</v>
      </c>
    </row>
    <row r="17" spans="1:2" x14ac:dyDescent="0.3">
      <c r="A17">
        <v>3</v>
      </c>
      <c r="B17" s="1" t="s">
        <v>55</v>
      </c>
    </row>
    <row r="18" spans="1:2" x14ac:dyDescent="0.3">
      <c r="A18">
        <v>2</v>
      </c>
      <c r="B18" s="1" t="s">
        <v>55</v>
      </c>
    </row>
    <row r="19" spans="1:2" x14ac:dyDescent="0.3">
      <c r="A19">
        <v>2</v>
      </c>
      <c r="B19" s="1" t="s">
        <v>56</v>
      </c>
    </row>
    <row r="20" spans="1:2" x14ac:dyDescent="0.3">
      <c r="A20">
        <v>2</v>
      </c>
      <c r="B20" s="1" t="s">
        <v>55</v>
      </c>
    </row>
    <row r="21" spans="1:2" x14ac:dyDescent="0.3">
      <c r="A21">
        <v>2</v>
      </c>
      <c r="B21" s="1" t="s">
        <v>55</v>
      </c>
    </row>
    <row r="22" spans="1:2" x14ac:dyDescent="0.3">
      <c r="A22">
        <v>6</v>
      </c>
      <c r="B22" s="1" t="s">
        <v>55</v>
      </c>
    </row>
    <row r="23" spans="1:2" hidden="1" x14ac:dyDescent="0.3">
      <c r="A23">
        <v>4</v>
      </c>
      <c r="B23" s="1" t="s">
        <v>55</v>
      </c>
    </row>
    <row r="24" spans="1:2" x14ac:dyDescent="0.3">
      <c r="A24">
        <v>3</v>
      </c>
      <c r="B24" s="1" t="s">
        <v>55</v>
      </c>
    </row>
    <row r="25" spans="1:2" hidden="1" x14ac:dyDescent="0.3">
      <c r="A25">
        <v>4</v>
      </c>
      <c r="B25" s="1" t="s">
        <v>56</v>
      </c>
    </row>
    <row r="26" spans="1:2" x14ac:dyDescent="0.3">
      <c r="A26">
        <v>6</v>
      </c>
      <c r="B26" s="1" t="s">
        <v>56</v>
      </c>
    </row>
    <row r="27" spans="1:2" hidden="1" x14ac:dyDescent="0.3">
      <c r="A27">
        <v>4</v>
      </c>
      <c r="B27" s="1" t="s">
        <v>57</v>
      </c>
    </row>
    <row r="28" spans="1:2" x14ac:dyDescent="0.3">
      <c r="A28">
        <v>2</v>
      </c>
      <c r="B28" s="1" t="s">
        <v>56</v>
      </c>
    </row>
    <row r="29" spans="1:2" x14ac:dyDescent="0.3">
      <c r="A29">
        <v>6</v>
      </c>
      <c r="B29" s="1" t="s">
        <v>57</v>
      </c>
    </row>
    <row r="30" spans="1:2" x14ac:dyDescent="0.3">
      <c r="A30">
        <v>2</v>
      </c>
      <c r="B30" s="1" t="s">
        <v>57</v>
      </c>
    </row>
    <row r="31" spans="1:2" x14ac:dyDescent="0.3">
      <c r="A31">
        <v>3</v>
      </c>
      <c r="B31" s="1" t="s">
        <v>55</v>
      </c>
    </row>
    <row r="32" spans="1:2" x14ac:dyDescent="0.3">
      <c r="A32">
        <v>2</v>
      </c>
      <c r="B32" s="1" t="s">
        <v>55</v>
      </c>
    </row>
    <row r="33" spans="1:2" hidden="1" x14ac:dyDescent="0.3">
      <c r="A33">
        <v>4</v>
      </c>
      <c r="B33" s="1" t="s">
        <v>55</v>
      </c>
    </row>
    <row r="34" spans="1:2" x14ac:dyDescent="0.3">
      <c r="A34">
        <v>5</v>
      </c>
      <c r="B34" s="1" t="s">
        <v>55</v>
      </c>
    </row>
    <row r="35" spans="1:2" x14ac:dyDescent="0.3">
      <c r="A35">
        <v>2</v>
      </c>
      <c r="B35" s="1" t="s">
        <v>55</v>
      </c>
    </row>
    <row r="36" spans="1:2" x14ac:dyDescent="0.3">
      <c r="A36">
        <v>2</v>
      </c>
      <c r="B36" s="1" t="s">
        <v>56</v>
      </c>
    </row>
    <row r="37" spans="1:2" x14ac:dyDescent="0.3">
      <c r="A37">
        <v>6</v>
      </c>
      <c r="B37" s="1" t="s">
        <v>55</v>
      </c>
    </row>
    <row r="38" spans="1:2" x14ac:dyDescent="0.3">
      <c r="A38">
        <v>6</v>
      </c>
      <c r="B38" s="1" t="s">
        <v>56</v>
      </c>
    </row>
    <row r="39" spans="1:2" x14ac:dyDescent="0.3">
      <c r="A39">
        <v>3</v>
      </c>
      <c r="B39" s="1" t="s">
        <v>55</v>
      </c>
    </row>
    <row r="40" spans="1:2" hidden="1" x14ac:dyDescent="0.3">
      <c r="A40">
        <v>4</v>
      </c>
      <c r="B40" s="1" t="s">
        <v>55</v>
      </c>
    </row>
    <row r="41" spans="1:2" x14ac:dyDescent="0.3">
      <c r="A41">
        <v>3</v>
      </c>
      <c r="B41" s="1" t="s">
        <v>55</v>
      </c>
    </row>
    <row r="42" spans="1:2" x14ac:dyDescent="0.3">
      <c r="A42">
        <v>2</v>
      </c>
      <c r="B42" s="1" t="s">
        <v>55</v>
      </c>
    </row>
    <row r="43" spans="1:2" x14ac:dyDescent="0.3">
      <c r="A43">
        <v>2</v>
      </c>
      <c r="B43" s="1" t="s">
        <v>55</v>
      </c>
    </row>
    <row r="44" spans="1:2" x14ac:dyDescent="0.3">
      <c r="A44">
        <v>3</v>
      </c>
      <c r="B44" s="1" t="s">
        <v>56</v>
      </c>
    </row>
    <row r="45" spans="1:2" hidden="1" x14ac:dyDescent="0.3">
      <c r="A45">
        <v>4</v>
      </c>
      <c r="B45" s="1" t="s">
        <v>55</v>
      </c>
    </row>
    <row r="46" spans="1:2" x14ac:dyDescent="0.3">
      <c r="A46">
        <v>2</v>
      </c>
      <c r="B46" s="1" t="s">
        <v>55</v>
      </c>
    </row>
    <row r="47" spans="1:2" x14ac:dyDescent="0.3">
      <c r="A47">
        <v>5</v>
      </c>
      <c r="B47" s="1" t="s">
        <v>55</v>
      </c>
    </row>
    <row r="48" spans="1:2" hidden="1" x14ac:dyDescent="0.3">
      <c r="A48">
        <v>4</v>
      </c>
      <c r="B48" s="1" t="s">
        <v>55</v>
      </c>
    </row>
    <row r="49" spans="1:2" x14ac:dyDescent="0.3">
      <c r="A49">
        <v>2</v>
      </c>
      <c r="B49" s="1" t="s">
        <v>56</v>
      </c>
    </row>
    <row r="50" spans="1:2" x14ac:dyDescent="0.3">
      <c r="A50">
        <v>5</v>
      </c>
      <c r="B50" s="1" t="s">
        <v>55</v>
      </c>
    </row>
    <row r="51" spans="1:2" x14ac:dyDescent="0.3">
      <c r="A51">
        <v>2</v>
      </c>
      <c r="B51" s="1" t="s">
        <v>57</v>
      </c>
    </row>
    <row r="52" spans="1:2" x14ac:dyDescent="0.3">
      <c r="A52">
        <v>6</v>
      </c>
      <c r="B52" s="1" t="s">
        <v>55</v>
      </c>
    </row>
    <row r="53" spans="1:2" x14ac:dyDescent="0.3">
      <c r="A53">
        <v>2</v>
      </c>
      <c r="B53" s="1" t="s">
        <v>58</v>
      </c>
    </row>
    <row r="54" spans="1:2" hidden="1" x14ac:dyDescent="0.3">
      <c r="A54">
        <v>4</v>
      </c>
      <c r="B54" s="1" t="s">
        <v>56</v>
      </c>
    </row>
    <row r="55" spans="1:2" x14ac:dyDescent="0.3">
      <c r="A55">
        <v>6</v>
      </c>
      <c r="B55" s="1" t="s">
        <v>56</v>
      </c>
    </row>
    <row r="56" spans="1:2" x14ac:dyDescent="0.3">
      <c r="A56">
        <v>6</v>
      </c>
      <c r="B56" s="1" t="s">
        <v>57</v>
      </c>
    </row>
    <row r="57" spans="1:2" x14ac:dyDescent="0.3">
      <c r="A57">
        <v>2</v>
      </c>
      <c r="B57" s="1" t="s">
        <v>55</v>
      </c>
    </row>
    <row r="58" spans="1:2" x14ac:dyDescent="0.3">
      <c r="A58">
        <v>6</v>
      </c>
      <c r="B58" s="1" t="s">
        <v>55</v>
      </c>
    </row>
    <row r="59" spans="1:2" x14ac:dyDescent="0.3">
      <c r="A59">
        <v>2</v>
      </c>
      <c r="B59" s="1" t="s">
        <v>56</v>
      </c>
    </row>
    <row r="60" spans="1:2" x14ac:dyDescent="0.3">
      <c r="A60">
        <v>3</v>
      </c>
      <c r="B60" s="1" t="s">
        <v>55</v>
      </c>
    </row>
    <row r="61" spans="1:2" x14ac:dyDescent="0.3">
      <c r="A61">
        <v>2</v>
      </c>
      <c r="B61" s="1" t="s">
        <v>57</v>
      </c>
    </row>
    <row r="62" spans="1:2" hidden="1" x14ac:dyDescent="0.3">
      <c r="A62">
        <v>4</v>
      </c>
      <c r="B62" s="1" t="s">
        <v>55</v>
      </c>
    </row>
    <row r="63" spans="1:2" x14ac:dyDescent="0.3">
      <c r="A63">
        <v>3</v>
      </c>
      <c r="B63" s="1" t="s">
        <v>55</v>
      </c>
    </row>
    <row r="64" spans="1:2" x14ac:dyDescent="0.3">
      <c r="A64">
        <v>3</v>
      </c>
      <c r="B64" s="1" t="s">
        <v>55</v>
      </c>
    </row>
    <row r="65" spans="1:2" hidden="1" x14ac:dyDescent="0.3">
      <c r="A65">
        <v>4</v>
      </c>
      <c r="B65" s="1" t="s">
        <v>55</v>
      </c>
    </row>
    <row r="66" spans="1:2" x14ac:dyDescent="0.3">
      <c r="A66">
        <v>5</v>
      </c>
      <c r="B66" s="1" t="s">
        <v>55</v>
      </c>
    </row>
    <row r="67" spans="1:2" x14ac:dyDescent="0.3">
      <c r="A67">
        <v>2</v>
      </c>
      <c r="B67" s="1" t="s">
        <v>55</v>
      </c>
    </row>
    <row r="68" spans="1:2" x14ac:dyDescent="0.3">
      <c r="A68">
        <v>3</v>
      </c>
      <c r="B68" s="1" t="s">
        <v>55</v>
      </c>
    </row>
    <row r="69" spans="1:2" hidden="1" x14ac:dyDescent="0.3">
      <c r="A69">
        <v>4</v>
      </c>
      <c r="B69" s="1" t="s">
        <v>55</v>
      </c>
    </row>
    <row r="70" spans="1:2" x14ac:dyDescent="0.3">
      <c r="A70">
        <v>6</v>
      </c>
      <c r="B70" s="1" t="s">
        <v>55</v>
      </c>
    </row>
    <row r="71" spans="1:2" x14ac:dyDescent="0.3">
      <c r="A71">
        <v>2</v>
      </c>
      <c r="B71" s="1" t="s">
        <v>55</v>
      </c>
    </row>
    <row r="72" spans="1:2" hidden="1" x14ac:dyDescent="0.3">
      <c r="A72">
        <v>4</v>
      </c>
      <c r="B72" s="1" t="s">
        <v>55</v>
      </c>
    </row>
    <row r="73" spans="1:2" x14ac:dyDescent="0.3">
      <c r="A73">
        <v>6</v>
      </c>
      <c r="B73" s="1" t="s">
        <v>55</v>
      </c>
    </row>
    <row r="74" spans="1:2" x14ac:dyDescent="0.3">
      <c r="A74">
        <v>6</v>
      </c>
      <c r="B74" s="1" t="s">
        <v>56</v>
      </c>
    </row>
    <row r="75" spans="1:2" hidden="1" x14ac:dyDescent="0.3">
      <c r="A75">
        <v>4</v>
      </c>
      <c r="B75" s="1" t="s">
        <v>56</v>
      </c>
    </row>
    <row r="76" spans="1:2" hidden="1" x14ac:dyDescent="0.3">
      <c r="A76">
        <v>4</v>
      </c>
      <c r="B76" s="1" t="s">
        <v>55</v>
      </c>
    </row>
    <row r="77" spans="1:2" x14ac:dyDescent="0.3">
      <c r="A77">
        <v>6</v>
      </c>
      <c r="B77" s="1" t="s">
        <v>57</v>
      </c>
    </row>
    <row r="78" spans="1:2" x14ac:dyDescent="0.3">
      <c r="A78">
        <v>2</v>
      </c>
      <c r="B78" s="1" t="s">
        <v>55</v>
      </c>
    </row>
    <row r="79" spans="1:2" x14ac:dyDescent="0.3">
      <c r="A79">
        <v>3</v>
      </c>
      <c r="B79" s="1" t="s">
        <v>55</v>
      </c>
    </row>
    <row r="80" spans="1:2" x14ac:dyDescent="0.3">
      <c r="A80">
        <v>2</v>
      </c>
      <c r="B80" s="1" t="s">
        <v>55</v>
      </c>
    </row>
    <row r="81" spans="1:2" hidden="1" x14ac:dyDescent="0.3">
      <c r="A81">
        <v>4</v>
      </c>
      <c r="B81" s="1" t="s">
        <v>55</v>
      </c>
    </row>
    <row r="82" spans="1:2" x14ac:dyDescent="0.3">
      <c r="A82">
        <v>3</v>
      </c>
      <c r="B82" s="1" t="s">
        <v>55</v>
      </c>
    </row>
    <row r="83" spans="1:2" x14ac:dyDescent="0.3">
      <c r="A83">
        <v>3</v>
      </c>
      <c r="B83" s="1" t="s">
        <v>55</v>
      </c>
    </row>
    <row r="84" spans="1:2" x14ac:dyDescent="0.3">
      <c r="A84">
        <v>2</v>
      </c>
      <c r="B84" s="1" t="s">
        <v>56</v>
      </c>
    </row>
    <row r="85" spans="1:2" x14ac:dyDescent="0.3">
      <c r="A85">
        <v>2</v>
      </c>
      <c r="B85" s="1" t="s">
        <v>55</v>
      </c>
    </row>
    <row r="86" spans="1:2" x14ac:dyDescent="0.3">
      <c r="A86">
        <v>6</v>
      </c>
      <c r="B86" s="1" t="s">
        <v>58</v>
      </c>
    </row>
    <row r="87" spans="1:2" x14ac:dyDescent="0.3">
      <c r="A87">
        <v>2</v>
      </c>
      <c r="B87" s="1" t="s">
        <v>57</v>
      </c>
    </row>
    <row r="88" spans="1:2" x14ac:dyDescent="0.3">
      <c r="A88">
        <v>2</v>
      </c>
      <c r="B88" s="1" t="s">
        <v>56</v>
      </c>
    </row>
    <row r="89" spans="1:2" x14ac:dyDescent="0.3">
      <c r="A89">
        <v>3</v>
      </c>
      <c r="B89" s="1" t="s">
        <v>56</v>
      </c>
    </row>
    <row r="90" spans="1:2" x14ac:dyDescent="0.3">
      <c r="A90">
        <v>6</v>
      </c>
      <c r="B90" s="1" t="s">
        <v>55</v>
      </c>
    </row>
    <row r="91" spans="1:2" hidden="1" x14ac:dyDescent="0.3">
      <c r="A91">
        <v>4</v>
      </c>
      <c r="B91" s="1" t="s">
        <v>56</v>
      </c>
    </row>
    <row r="92" spans="1:2" x14ac:dyDescent="0.3">
      <c r="A92">
        <v>2</v>
      </c>
      <c r="B92" s="1" t="s">
        <v>56</v>
      </c>
    </row>
    <row r="93" spans="1:2" x14ac:dyDescent="0.3">
      <c r="A93">
        <v>5</v>
      </c>
      <c r="B93" s="1" t="s">
        <v>55</v>
      </c>
    </row>
    <row r="94" spans="1:2" hidden="1" x14ac:dyDescent="0.3">
      <c r="A94">
        <v>4</v>
      </c>
      <c r="B94" s="1" t="s">
        <v>57</v>
      </c>
    </row>
    <row r="95" spans="1:2" x14ac:dyDescent="0.3">
      <c r="A95">
        <v>6</v>
      </c>
      <c r="B95" s="1" t="s">
        <v>59</v>
      </c>
    </row>
    <row r="96" spans="1:2" x14ac:dyDescent="0.3">
      <c r="A96">
        <v>5</v>
      </c>
      <c r="B96" s="1" t="s">
        <v>55</v>
      </c>
    </row>
    <row r="97" spans="1:2" x14ac:dyDescent="0.3">
      <c r="A97">
        <v>5</v>
      </c>
      <c r="B97" s="1" t="s">
        <v>55</v>
      </c>
    </row>
    <row r="98" spans="1:2" x14ac:dyDescent="0.3">
      <c r="A98">
        <v>2</v>
      </c>
      <c r="B98" s="1" t="s">
        <v>58</v>
      </c>
    </row>
    <row r="99" spans="1:2" hidden="1" x14ac:dyDescent="0.3">
      <c r="A99">
        <v>4</v>
      </c>
      <c r="B99" s="1" t="s">
        <v>55</v>
      </c>
    </row>
    <row r="100" spans="1:2" x14ac:dyDescent="0.3">
      <c r="A100">
        <v>2</v>
      </c>
      <c r="B100" s="1" t="s">
        <v>55</v>
      </c>
    </row>
    <row r="101" spans="1:2" hidden="1" x14ac:dyDescent="0.3">
      <c r="A101">
        <v>4</v>
      </c>
      <c r="B101" s="1" t="s">
        <v>57</v>
      </c>
    </row>
    <row r="102" spans="1:2" x14ac:dyDescent="0.3">
      <c r="A102">
        <v>6</v>
      </c>
      <c r="B102" s="1" t="s">
        <v>55</v>
      </c>
    </row>
    <row r="103" spans="1:2" hidden="1" x14ac:dyDescent="0.3">
      <c r="A103">
        <v>4</v>
      </c>
      <c r="B103" s="1" t="s">
        <v>56</v>
      </c>
    </row>
    <row r="104" spans="1:2" x14ac:dyDescent="0.3">
      <c r="A104">
        <v>2</v>
      </c>
      <c r="B104" s="1" t="s">
        <v>56</v>
      </c>
    </row>
    <row r="105" spans="1:2" x14ac:dyDescent="0.3">
      <c r="A105">
        <v>2</v>
      </c>
      <c r="B105" s="1" t="s">
        <v>57</v>
      </c>
    </row>
    <row r="106" spans="1:2" hidden="1" x14ac:dyDescent="0.3">
      <c r="A106">
        <v>4</v>
      </c>
      <c r="B106" s="1" t="s">
        <v>57</v>
      </c>
    </row>
    <row r="107" spans="1:2" x14ac:dyDescent="0.3">
      <c r="A107">
        <v>3</v>
      </c>
      <c r="B107" s="1" t="s">
        <v>55</v>
      </c>
    </row>
    <row r="108" spans="1:2" x14ac:dyDescent="0.3">
      <c r="A108">
        <v>3</v>
      </c>
      <c r="B108" s="1" t="s">
        <v>56</v>
      </c>
    </row>
    <row r="109" spans="1:2" x14ac:dyDescent="0.3">
      <c r="A109">
        <v>5</v>
      </c>
      <c r="B109" s="1" t="s">
        <v>55</v>
      </c>
    </row>
    <row r="110" spans="1:2" x14ac:dyDescent="0.3">
      <c r="A110">
        <v>2</v>
      </c>
      <c r="B110" s="1" t="s">
        <v>58</v>
      </c>
    </row>
    <row r="111" spans="1:2" hidden="1" x14ac:dyDescent="0.3">
      <c r="A111">
        <v>4</v>
      </c>
      <c r="B111" s="1" t="s">
        <v>58</v>
      </c>
    </row>
    <row r="112" spans="1:2" x14ac:dyDescent="0.3">
      <c r="A112">
        <v>6</v>
      </c>
      <c r="B112" s="1" t="s">
        <v>55</v>
      </c>
    </row>
    <row r="113" spans="1:2" x14ac:dyDescent="0.3">
      <c r="A113">
        <v>6</v>
      </c>
      <c r="B113" s="1" t="s">
        <v>56</v>
      </c>
    </row>
    <row r="114" spans="1:2" x14ac:dyDescent="0.3">
      <c r="A114">
        <v>3</v>
      </c>
      <c r="B114" s="1" t="s">
        <v>57</v>
      </c>
    </row>
    <row r="115" spans="1:2" x14ac:dyDescent="0.3">
      <c r="A115">
        <v>3</v>
      </c>
      <c r="B115" s="1" t="s">
        <v>55</v>
      </c>
    </row>
    <row r="116" spans="1:2" x14ac:dyDescent="0.3">
      <c r="A116">
        <v>6</v>
      </c>
      <c r="B116" s="1" t="s">
        <v>55</v>
      </c>
    </row>
    <row r="117" spans="1:2" x14ac:dyDescent="0.3">
      <c r="A117">
        <v>3</v>
      </c>
      <c r="B117" s="1" t="s">
        <v>55</v>
      </c>
    </row>
    <row r="118" spans="1:2" x14ac:dyDescent="0.3">
      <c r="A118">
        <v>2</v>
      </c>
      <c r="B118" s="1" t="s">
        <v>55</v>
      </c>
    </row>
    <row r="119" spans="1:2" x14ac:dyDescent="0.3">
      <c r="A119">
        <v>3</v>
      </c>
      <c r="B119" s="1" t="s">
        <v>55</v>
      </c>
    </row>
    <row r="120" spans="1:2" hidden="1" x14ac:dyDescent="0.3">
      <c r="A120">
        <v>4</v>
      </c>
      <c r="B120" s="1" t="s">
        <v>55</v>
      </c>
    </row>
    <row r="121" spans="1:2" x14ac:dyDescent="0.3">
      <c r="A121">
        <v>3</v>
      </c>
      <c r="B121" s="1" t="s">
        <v>55</v>
      </c>
    </row>
    <row r="122" spans="1:2" x14ac:dyDescent="0.3">
      <c r="A122">
        <v>5</v>
      </c>
      <c r="B122" s="1" t="s">
        <v>55</v>
      </c>
    </row>
    <row r="123" spans="1:2" x14ac:dyDescent="0.3">
      <c r="A123">
        <v>2</v>
      </c>
      <c r="B123" s="1" t="s">
        <v>55</v>
      </c>
    </row>
    <row r="124" spans="1:2" hidden="1" x14ac:dyDescent="0.3">
      <c r="A124">
        <v>4</v>
      </c>
      <c r="B124" s="1" t="s">
        <v>56</v>
      </c>
    </row>
    <row r="125" spans="1:2" x14ac:dyDescent="0.3">
      <c r="A125">
        <v>2</v>
      </c>
      <c r="B125" s="1" t="s">
        <v>56</v>
      </c>
    </row>
    <row r="126" spans="1:2" x14ac:dyDescent="0.3">
      <c r="A126">
        <v>2</v>
      </c>
      <c r="B126" s="1" t="s">
        <v>57</v>
      </c>
    </row>
    <row r="127" spans="1:2" hidden="1" x14ac:dyDescent="0.3">
      <c r="A127">
        <v>4</v>
      </c>
      <c r="B127" s="1" t="s">
        <v>57</v>
      </c>
    </row>
    <row r="128" spans="1:2" x14ac:dyDescent="0.3">
      <c r="A128">
        <v>2</v>
      </c>
      <c r="B128" s="1" t="s">
        <v>58</v>
      </c>
    </row>
    <row r="129" spans="1:2" x14ac:dyDescent="0.3">
      <c r="A129">
        <v>6</v>
      </c>
      <c r="B129" s="1" t="s">
        <v>55</v>
      </c>
    </row>
    <row r="130" spans="1:2" hidden="1" x14ac:dyDescent="0.3">
      <c r="A130">
        <v>4</v>
      </c>
      <c r="B130" s="1" t="s">
        <v>58</v>
      </c>
    </row>
    <row r="131" spans="1:2" hidden="1" x14ac:dyDescent="0.3">
      <c r="A131">
        <v>4</v>
      </c>
      <c r="B131" s="1" t="s">
        <v>59</v>
      </c>
    </row>
    <row r="132" spans="1:2" x14ac:dyDescent="0.3">
      <c r="A132">
        <v>3</v>
      </c>
      <c r="B132" s="1" t="s">
        <v>56</v>
      </c>
    </row>
    <row r="133" spans="1:2" x14ac:dyDescent="0.3">
      <c r="A133">
        <v>3</v>
      </c>
      <c r="B133" s="1" t="s">
        <v>57</v>
      </c>
    </row>
    <row r="134" spans="1:2" x14ac:dyDescent="0.3">
      <c r="A134">
        <v>3</v>
      </c>
      <c r="B134" s="1" t="s">
        <v>58</v>
      </c>
    </row>
    <row r="135" spans="1:2" x14ac:dyDescent="0.3">
      <c r="A135">
        <v>6</v>
      </c>
      <c r="B135" s="1" t="s">
        <v>56</v>
      </c>
    </row>
    <row r="136" spans="1:2" x14ac:dyDescent="0.3">
      <c r="A136">
        <v>6</v>
      </c>
      <c r="B136" s="1" t="s">
        <v>57</v>
      </c>
    </row>
    <row r="137" spans="1:2" x14ac:dyDescent="0.3">
      <c r="A137">
        <v>6</v>
      </c>
      <c r="B137" s="1" t="s">
        <v>58</v>
      </c>
    </row>
    <row r="138" spans="1:2" x14ac:dyDescent="0.3">
      <c r="A138">
        <v>6</v>
      </c>
      <c r="B138" s="1" t="s">
        <v>59</v>
      </c>
    </row>
    <row r="139" spans="1:2" x14ac:dyDescent="0.3">
      <c r="A139">
        <v>6</v>
      </c>
      <c r="B139" s="1" t="s">
        <v>60</v>
      </c>
    </row>
    <row r="140" spans="1:2" x14ac:dyDescent="0.3">
      <c r="A140">
        <v>3</v>
      </c>
      <c r="B140" s="1" t="s">
        <v>55</v>
      </c>
    </row>
    <row r="141" spans="1:2" hidden="1" x14ac:dyDescent="0.3">
      <c r="A141">
        <v>4</v>
      </c>
      <c r="B141" s="1" t="s">
        <v>55</v>
      </c>
    </row>
    <row r="142" spans="1:2" x14ac:dyDescent="0.3">
      <c r="A142">
        <v>2</v>
      </c>
      <c r="B142" s="1" t="s">
        <v>55</v>
      </c>
    </row>
    <row r="143" spans="1:2" x14ac:dyDescent="0.3">
      <c r="A143">
        <v>3</v>
      </c>
      <c r="B143" s="1" t="s">
        <v>56</v>
      </c>
    </row>
    <row r="144" spans="1:2" x14ac:dyDescent="0.3">
      <c r="A144">
        <v>6</v>
      </c>
      <c r="B144" s="1" t="s">
        <v>55</v>
      </c>
    </row>
    <row r="145" spans="1:2" x14ac:dyDescent="0.3">
      <c r="A145">
        <v>3</v>
      </c>
      <c r="B145" s="1" t="s">
        <v>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BE7F-79AF-4BFB-9EEC-F825F6F6B789}">
  <dimension ref="A2:K21"/>
  <sheetViews>
    <sheetView tabSelected="1" topLeftCell="B2" workbookViewId="0">
      <selection activeCell="C5" activeCellId="1" sqref="A5:A21 C5:C21"/>
    </sheetView>
  </sheetViews>
  <sheetFormatPr defaultRowHeight="14.4" x14ac:dyDescent="0.3"/>
  <sheetData>
    <row r="2" spans="1:11" x14ac:dyDescent="0.3">
      <c r="B2" t="s">
        <v>66</v>
      </c>
      <c r="D2" t="s">
        <v>71</v>
      </c>
      <c r="F2" t="s">
        <v>72</v>
      </c>
    </row>
    <row r="3" spans="1:11" x14ac:dyDescent="0.3">
      <c r="B3">
        <v>48</v>
      </c>
      <c r="D3">
        <v>22</v>
      </c>
      <c r="F3">
        <v>26</v>
      </c>
    </row>
    <row r="4" spans="1:11" x14ac:dyDescent="0.3">
      <c r="A4" t="s">
        <v>68</v>
      </c>
      <c r="E4" t="s">
        <v>69</v>
      </c>
      <c r="I4" t="s">
        <v>70</v>
      </c>
    </row>
    <row r="5" spans="1:11" x14ac:dyDescent="0.3">
      <c r="B5" t="s">
        <v>0</v>
      </c>
      <c r="C5" t="s">
        <v>67</v>
      </c>
      <c r="F5" t="s">
        <v>0</v>
      </c>
      <c r="G5" t="s">
        <v>67</v>
      </c>
      <c r="J5" t="s">
        <v>0</v>
      </c>
      <c r="K5" t="s">
        <v>67</v>
      </c>
    </row>
    <row r="6" spans="1:11" x14ac:dyDescent="0.3">
      <c r="A6">
        <v>0</v>
      </c>
      <c r="B6">
        <v>26</v>
      </c>
      <c r="C6">
        <f>B6/26*100</f>
        <v>100</v>
      </c>
      <c r="E6">
        <v>0</v>
      </c>
      <c r="F6">
        <v>22</v>
      </c>
      <c r="G6">
        <f>F6/22*100</f>
        <v>100</v>
      </c>
      <c r="I6">
        <v>0</v>
      </c>
      <c r="J6">
        <f>F6 + B6</f>
        <v>48</v>
      </c>
      <c r="K6">
        <f>J6/48*100</f>
        <v>100</v>
      </c>
    </row>
    <row r="7" spans="1:11" x14ac:dyDescent="0.3">
      <c r="A7">
        <v>1</v>
      </c>
      <c r="B7">
        <v>17</v>
      </c>
      <c r="C7">
        <f t="shared" ref="C7:C21" si="0">B7/26*100</f>
        <v>65.384615384615387</v>
      </c>
      <c r="E7">
        <v>1</v>
      </c>
      <c r="F7">
        <v>12</v>
      </c>
      <c r="G7">
        <f t="shared" ref="G7:G21" si="1">F7/22*100</f>
        <v>54.54545454545454</v>
      </c>
      <c r="I7">
        <v>1</v>
      </c>
      <c r="J7">
        <f t="shared" ref="J7:J21" si="2">F7 + B7</f>
        <v>29</v>
      </c>
      <c r="K7">
        <f t="shared" ref="K7:K21" si="3">J7/48*100</f>
        <v>60.416666666666664</v>
      </c>
    </row>
    <row r="8" spans="1:11" x14ac:dyDescent="0.3">
      <c r="A8">
        <v>2</v>
      </c>
      <c r="B8">
        <v>12</v>
      </c>
      <c r="C8">
        <f t="shared" si="0"/>
        <v>46.153846153846153</v>
      </c>
      <c r="E8">
        <v>2</v>
      </c>
      <c r="F8">
        <v>10</v>
      </c>
      <c r="G8">
        <f t="shared" si="1"/>
        <v>45.454545454545453</v>
      </c>
      <c r="I8">
        <v>2</v>
      </c>
      <c r="J8">
        <f t="shared" si="2"/>
        <v>22</v>
      </c>
      <c r="K8">
        <f t="shared" si="3"/>
        <v>45.833333333333329</v>
      </c>
    </row>
    <row r="9" spans="1:11" x14ac:dyDescent="0.3">
      <c r="A9">
        <v>3</v>
      </c>
      <c r="B9">
        <v>10</v>
      </c>
      <c r="C9">
        <f t="shared" si="0"/>
        <v>38.461538461538467</v>
      </c>
      <c r="E9">
        <v>3</v>
      </c>
      <c r="F9">
        <v>6</v>
      </c>
      <c r="G9">
        <f t="shared" si="1"/>
        <v>27.27272727272727</v>
      </c>
      <c r="I9">
        <v>3</v>
      </c>
      <c r="J9">
        <f t="shared" si="2"/>
        <v>16</v>
      </c>
      <c r="K9">
        <f t="shared" si="3"/>
        <v>33.333333333333329</v>
      </c>
    </row>
    <row r="10" spans="1:11" x14ac:dyDescent="0.3">
      <c r="A10">
        <v>4</v>
      </c>
      <c r="B10">
        <v>8</v>
      </c>
      <c r="C10">
        <f t="shared" si="0"/>
        <v>30.76923076923077</v>
      </c>
      <c r="E10">
        <v>4</v>
      </c>
      <c r="F10">
        <v>5</v>
      </c>
      <c r="G10">
        <f t="shared" si="1"/>
        <v>22.727272727272727</v>
      </c>
      <c r="I10">
        <v>4</v>
      </c>
      <c r="J10">
        <f t="shared" si="2"/>
        <v>13</v>
      </c>
      <c r="K10">
        <f t="shared" si="3"/>
        <v>27.083333333333332</v>
      </c>
    </row>
    <row r="11" spans="1:11" x14ac:dyDescent="0.3">
      <c r="A11">
        <v>5</v>
      </c>
      <c r="B11">
        <v>7</v>
      </c>
      <c r="C11">
        <f t="shared" si="0"/>
        <v>26.923076923076923</v>
      </c>
      <c r="E11">
        <v>5</v>
      </c>
      <c r="F11">
        <v>3</v>
      </c>
      <c r="G11">
        <f t="shared" si="1"/>
        <v>13.636363636363635</v>
      </c>
      <c r="I11">
        <v>5</v>
      </c>
      <c r="J11">
        <f t="shared" si="2"/>
        <v>10</v>
      </c>
      <c r="K11">
        <f t="shared" si="3"/>
        <v>20.833333333333336</v>
      </c>
    </row>
    <row r="12" spans="1:11" x14ac:dyDescent="0.3">
      <c r="A12">
        <v>6</v>
      </c>
      <c r="B12">
        <v>6</v>
      </c>
      <c r="C12">
        <f t="shared" si="0"/>
        <v>23.076923076923077</v>
      </c>
      <c r="E12">
        <v>6</v>
      </c>
      <c r="F12">
        <v>2</v>
      </c>
      <c r="G12">
        <f t="shared" si="1"/>
        <v>9.0909090909090917</v>
      </c>
      <c r="I12">
        <v>6</v>
      </c>
      <c r="J12">
        <f t="shared" si="2"/>
        <v>8</v>
      </c>
      <c r="K12">
        <f t="shared" si="3"/>
        <v>16.666666666666664</v>
      </c>
    </row>
    <row r="13" spans="1:11" x14ac:dyDescent="0.3">
      <c r="A13">
        <v>7</v>
      </c>
      <c r="B13">
        <v>4</v>
      </c>
      <c r="C13">
        <f t="shared" si="0"/>
        <v>15.384615384615385</v>
      </c>
      <c r="E13">
        <v>7</v>
      </c>
      <c r="F13">
        <v>2</v>
      </c>
      <c r="G13">
        <f t="shared" si="1"/>
        <v>9.0909090909090917</v>
      </c>
      <c r="I13">
        <v>7</v>
      </c>
      <c r="J13">
        <f t="shared" si="2"/>
        <v>6</v>
      </c>
      <c r="K13">
        <f t="shared" si="3"/>
        <v>12.5</v>
      </c>
    </row>
    <row r="14" spans="1:11" x14ac:dyDescent="0.3">
      <c r="A14">
        <v>8</v>
      </c>
      <c r="B14">
        <v>4</v>
      </c>
      <c r="C14">
        <f t="shared" si="0"/>
        <v>15.384615384615385</v>
      </c>
      <c r="E14">
        <v>8</v>
      </c>
      <c r="F14">
        <v>2</v>
      </c>
      <c r="G14">
        <f t="shared" si="1"/>
        <v>9.0909090909090917</v>
      </c>
      <c r="I14">
        <v>8</v>
      </c>
      <c r="J14">
        <f t="shared" si="2"/>
        <v>6</v>
      </c>
      <c r="K14">
        <f t="shared" si="3"/>
        <v>12.5</v>
      </c>
    </row>
    <row r="15" spans="1:11" x14ac:dyDescent="0.3">
      <c r="A15">
        <v>9</v>
      </c>
      <c r="B15">
        <v>3</v>
      </c>
      <c r="C15">
        <f t="shared" si="0"/>
        <v>11.538461538461538</v>
      </c>
      <c r="E15">
        <v>9</v>
      </c>
      <c r="F15">
        <v>1</v>
      </c>
      <c r="G15">
        <f t="shared" si="1"/>
        <v>4.5454545454545459</v>
      </c>
      <c r="I15">
        <v>9</v>
      </c>
      <c r="J15">
        <f t="shared" si="2"/>
        <v>4</v>
      </c>
      <c r="K15">
        <f t="shared" si="3"/>
        <v>8.3333333333333321</v>
      </c>
    </row>
    <row r="16" spans="1:11" x14ac:dyDescent="0.3">
      <c r="A16">
        <v>10</v>
      </c>
      <c r="B16">
        <v>3</v>
      </c>
      <c r="C16">
        <f t="shared" si="0"/>
        <v>11.538461538461538</v>
      </c>
      <c r="E16">
        <v>10</v>
      </c>
      <c r="F16">
        <v>1</v>
      </c>
      <c r="G16">
        <f t="shared" si="1"/>
        <v>4.5454545454545459</v>
      </c>
      <c r="I16">
        <v>10</v>
      </c>
      <c r="J16">
        <f t="shared" si="2"/>
        <v>4</v>
      </c>
      <c r="K16">
        <f t="shared" si="3"/>
        <v>8.3333333333333321</v>
      </c>
    </row>
    <row r="17" spans="1:11" x14ac:dyDescent="0.3">
      <c r="A17">
        <v>11</v>
      </c>
      <c r="B17">
        <v>3</v>
      </c>
      <c r="C17">
        <f t="shared" si="0"/>
        <v>11.538461538461538</v>
      </c>
      <c r="E17">
        <v>11</v>
      </c>
      <c r="F17">
        <v>1</v>
      </c>
      <c r="G17">
        <f t="shared" si="1"/>
        <v>4.5454545454545459</v>
      </c>
      <c r="I17">
        <v>11</v>
      </c>
      <c r="J17">
        <f t="shared" si="2"/>
        <v>4</v>
      </c>
      <c r="K17">
        <f t="shared" si="3"/>
        <v>8.3333333333333321</v>
      </c>
    </row>
    <row r="18" spans="1:11" x14ac:dyDescent="0.3">
      <c r="A18">
        <v>12</v>
      </c>
      <c r="B18">
        <v>2</v>
      </c>
      <c r="C18">
        <f t="shared" si="0"/>
        <v>7.6923076923076925</v>
      </c>
      <c r="E18">
        <v>12</v>
      </c>
      <c r="F18">
        <v>1</v>
      </c>
      <c r="G18">
        <f t="shared" si="1"/>
        <v>4.5454545454545459</v>
      </c>
      <c r="I18">
        <v>12</v>
      </c>
      <c r="J18">
        <f t="shared" si="2"/>
        <v>3</v>
      </c>
      <c r="K18">
        <f t="shared" si="3"/>
        <v>6.25</v>
      </c>
    </row>
    <row r="19" spans="1:11" x14ac:dyDescent="0.3">
      <c r="A19">
        <v>13</v>
      </c>
      <c r="B19">
        <v>1</v>
      </c>
      <c r="C19">
        <f t="shared" si="0"/>
        <v>3.8461538461538463</v>
      </c>
      <c r="E19">
        <v>13</v>
      </c>
      <c r="F19">
        <v>1</v>
      </c>
      <c r="G19">
        <f t="shared" si="1"/>
        <v>4.5454545454545459</v>
      </c>
      <c r="I19">
        <v>13</v>
      </c>
      <c r="J19">
        <f t="shared" si="2"/>
        <v>2</v>
      </c>
      <c r="K19">
        <f t="shared" si="3"/>
        <v>4.1666666666666661</v>
      </c>
    </row>
    <row r="20" spans="1:11" x14ac:dyDescent="0.3">
      <c r="A20">
        <v>14</v>
      </c>
      <c r="B20">
        <v>1</v>
      </c>
      <c r="C20">
        <f t="shared" si="0"/>
        <v>3.8461538461538463</v>
      </c>
      <c r="E20">
        <v>14</v>
      </c>
      <c r="F20">
        <v>0</v>
      </c>
      <c r="G20">
        <f t="shared" si="1"/>
        <v>0</v>
      </c>
      <c r="I20">
        <v>14</v>
      </c>
      <c r="J20">
        <f t="shared" si="2"/>
        <v>1</v>
      </c>
      <c r="K20">
        <f t="shared" si="3"/>
        <v>2.083333333333333</v>
      </c>
    </row>
    <row r="21" spans="1:11" x14ac:dyDescent="0.3">
      <c r="A21">
        <v>15</v>
      </c>
      <c r="B21">
        <v>0</v>
      </c>
      <c r="C21">
        <f t="shared" si="0"/>
        <v>0</v>
      </c>
      <c r="E21">
        <v>15</v>
      </c>
      <c r="F21">
        <v>0</v>
      </c>
      <c r="G21">
        <f t="shared" si="1"/>
        <v>0</v>
      </c>
      <c r="I21">
        <v>15</v>
      </c>
      <c r="J21">
        <f t="shared" si="2"/>
        <v>0</v>
      </c>
      <c r="K21">
        <f t="shared" si="3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4A1FB-1DF8-42C6-9467-661FE3FD22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</vt:lpstr>
      <vt:lpstr>Playtime</vt:lpstr>
      <vt:lpstr>Upgrades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svenhans</dc:creator>
  <cp:lastModifiedBy>svenhans</cp:lastModifiedBy>
  <dcterms:created xsi:type="dcterms:W3CDTF">2020-03-05T11:58:26Z</dcterms:created>
  <dcterms:modified xsi:type="dcterms:W3CDTF">2020-03-05T14:50:11Z</dcterms:modified>
</cp:coreProperties>
</file>